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x2" sheetId="1" r:id="rId1"/>
    <sheet name="x3" sheetId="3" r:id="rId2"/>
    <sheet name="x4" sheetId="4" r:id="rId3"/>
    <sheet name="x8" sheetId="5" r:id="rId4"/>
    <sheet name="x1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2" i="5"/>
  <c r="J2" i="4"/>
  <c r="J2" i="3"/>
  <c r="J2" i="1"/>
  <c r="AQ53" i="6"/>
  <c r="AP53" i="6"/>
  <c r="AO53" i="6"/>
  <c r="AN53" i="6"/>
  <c r="AM53" i="6"/>
  <c r="AL53" i="6"/>
  <c r="AK53" i="6"/>
  <c r="AP15" i="6"/>
  <c r="AO15" i="6"/>
  <c r="AN15" i="6"/>
  <c r="AM15" i="6"/>
  <c r="AL15" i="6"/>
  <c r="AK15" i="6"/>
  <c r="AK14" i="6"/>
  <c r="AL14" i="6"/>
  <c r="AM14" i="6"/>
  <c r="AN14" i="6"/>
  <c r="AO14" i="6"/>
  <c r="AP14" i="6"/>
  <c r="AS52" i="5"/>
  <c r="AR52" i="5"/>
  <c r="AQ52" i="5"/>
  <c r="AP52" i="5"/>
  <c r="AO52" i="5"/>
  <c r="AN52" i="5"/>
  <c r="AM52" i="5"/>
  <c r="AL52" i="5"/>
  <c r="AK52" i="5"/>
  <c r="AQ14" i="5"/>
  <c r="AP14" i="5"/>
  <c r="AO14" i="5"/>
  <c r="AN14" i="5"/>
  <c r="AM14" i="5"/>
  <c r="AL14" i="5"/>
  <c r="AK14" i="5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U14" i="4"/>
  <c r="AT14" i="4"/>
  <c r="AS14" i="4"/>
  <c r="AR14" i="4"/>
  <c r="AQ14" i="4"/>
  <c r="AP14" i="4"/>
  <c r="AO14" i="4"/>
  <c r="AN14" i="4"/>
  <c r="AM14" i="4"/>
  <c r="AL14" i="4"/>
  <c r="AK14" i="4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BI52" i="1"/>
  <c r="BH52" i="1"/>
  <c r="BG52" i="1"/>
  <c r="BF52" i="1"/>
  <c r="BE52" i="1"/>
  <c r="BD50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K29" i="5" l="1"/>
  <c r="AK70" i="6" l="1"/>
  <c r="AM69" i="6"/>
  <c r="AN69" i="6" s="1"/>
  <c r="AO69" i="6" s="1"/>
  <c r="AP69" i="6" s="1"/>
  <c r="AL69" i="6"/>
  <c r="AK69" i="6"/>
  <c r="AL60" i="6"/>
  <c r="AM60" i="6"/>
  <c r="AN60" i="6"/>
  <c r="AO60" i="6"/>
  <c r="AP60" i="6"/>
  <c r="AQ60" i="6"/>
  <c r="AK60" i="6"/>
  <c r="AK51" i="6"/>
  <c r="J62" i="6"/>
  <c r="AK13" i="6"/>
  <c r="AK51" i="5"/>
  <c r="L64" i="5"/>
  <c r="AN21" i="5"/>
  <c r="AN22" i="5" s="1"/>
  <c r="AO21" i="5"/>
  <c r="AO22" i="5" s="1"/>
  <c r="AP21" i="5"/>
  <c r="AP22" i="5" s="1"/>
  <c r="AQ21" i="5"/>
  <c r="AQ22" i="5" s="1"/>
  <c r="J103" i="6"/>
  <c r="I102" i="6"/>
  <c r="H101" i="6"/>
  <c r="G100" i="6"/>
  <c r="F99" i="6"/>
  <c r="E98" i="6"/>
  <c r="B94" i="6"/>
  <c r="D98" i="6" s="1"/>
  <c r="AK90" i="6"/>
  <c r="J59" i="6"/>
  <c r="I58" i="6"/>
  <c r="H57" i="6"/>
  <c r="G56" i="6"/>
  <c r="F55" i="6"/>
  <c r="E54" i="6"/>
  <c r="B50" i="6"/>
  <c r="AK43" i="6" s="1"/>
  <c r="AK47" i="6" s="1"/>
  <c r="AK45" i="6"/>
  <c r="I24" i="6"/>
  <c r="H23" i="6"/>
  <c r="G22" i="6"/>
  <c r="F21" i="6"/>
  <c r="E20" i="6"/>
  <c r="B16" i="6"/>
  <c r="AK5" i="6" s="1"/>
  <c r="AK9" i="6" s="1"/>
  <c r="AK7" i="6"/>
  <c r="AK103" i="6" s="1"/>
  <c r="J7" i="6"/>
  <c r="AK96" i="6" s="1"/>
  <c r="F7" i="6"/>
  <c r="B7" i="6"/>
  <c r="J6" i="6"/>
  <c r="F6" i="6"/>
  <c r="B6" i="6"/>
  <c r="J5" i="6"/>
  <c r="F5" i="6"/>
  <c r="B5" i="6"/>
  <c r="J4" i="6"/>
  <c r="F4" i="6"/>
  <c r="B4" i="6"/>
  <c r="J3" i="6"/>
  <c r="F3" i="6"/>
  <c r="B3" i="6"/>
  <c r="L105" i="5"/>
  <c r="K104" i="5"/>
  <c r="J103" i="5"/>
  <c r="I102" i="5"/>
  <c r="H101" i="5"/>
  <c r="G100" i="5"/>
  <c r="F99" i="5"/>
  <c r="E98" i="5"/>
  <c r="B94" i="5"/>
  <c r="D98" i="5" s="1"/>
  <c r="AK90" i="5"/>
  <c r="L61" i="5"/>
  <c r="K60" i="5"/>
  <c r="J59" i="5"/>
  <c r="I58" i="5"/>
  <c r="H57" i="5"/>
  <c r="G56" i="5"/>
  <c r="F55" i="5"/>
  <c r="E54" i="5"/>
  <c r="B50" i="5"/>
  <c r="AK43" i="5" s="1"/>
  <c r="AK47" i="5" s="1"/>
  <c r="AK45" i="5"/>
  <c r="K26" i="5"/>
  <c r="J25" i="5"/>
  <c r="I24" i="5"/>
  <c r="H23" i="5"/>
  <c r="G22" i="5"/>
  <c r="F21" i="5"/>
  <c r="E20" i="5"/>
  <c r="B16" i="5"/>
  <c r="D20" i="5" s="1"/>
  <c r="AK7" i="5"/>
  <c r="AK103" i="5" s="1"/>
  <c r="J7" i="5"/>
  <c r="F7" i="5"/>
  <c r="B7" i="5"/>
  <c r="J6" i="5"/>
  <c r="AK96" i="5" s="1"/>
  <c r="F6" i="5"/>
  <c r="B6" i="5"/>
  <c r="AK13" i="5" s="1"/>
  <c r="AK5" i="5"/>
  <c r="AK9" i="5" s="1"/>
  <c r="J5" i="5"/>
  <c r="F5" i="5"/>
  <c r="B5" i="5"/>
  <c r="J4" i="5"/>
  <c r="F4" i="5"/>
  <c r="B4" i="5"/>
  <c r="J3" i="5"/>
  <c r="F3" i="5"/>
  <c r="B3" i="5"/>
  <c r="AW59" i="4"/>
  <c r="AW60" i="4" s="1"/>
  <c r="AV59" i="4"/>
  <c r="AV60" i="4" s="1"/>
  <c r="AU59" i="4"/>
  <c r="AU60" i="4" s="1"/>
  <c r="AK51" i="4"/>
  <c r="P68" i="4"/>
  <c r="AK13" i="4"/>
  <c r="N32" i="4"/>
  <c r="P109" i="4"/>
  <c r="O108" i="4"/>
  <c r="N107" i="4"/>
  <c r="M106" i="4"/>
  <c r="L105" i="4"/>
  <c r="K104" i="4"/>
  <c r="AS103" i="4"/>
  <c r="J103" i="4"/>
  <c r="I102" i="4"/>
  <c r="H101" i="4"/>
  <c r="G100" i="4"/>
  <c r="F99" i="4"/>
  <c r="E98" i="4"/>
  <c r="B94" i="4"/>
  <c r="AK88" i="4" s="1"/>
  <c r="AK92" i="4" s="1"/>
  <c r="AK90" i="4"/>
  <c r="AP67" i="4"/>
  <c r="P65" i="4"/>
  <c r="O64" i="4"/>
  <c r="N63" i="4"/>
  <c r="M62" i="4"/>
  <c r="L61" i="4"/>
  <c r="K60" i="4"/>
  <c r="J59" i="4"/>
  <c r="I58" i="4"/>
  <c r="H57" i="4"/>
  <c r="G56" i="4"/>
  <c r="F55" i="4"/>
  <c r="E54" i="4"/>
  <c r="B50" i="4"/>
  <c r="D54" i="4" s="1"/>
  <c r="AK45" i="4"/>
  <c r="AK43" i="4"/>
  <c r="AK47" i="4" s="1"/>
  <c r="N29" i="4"/>
  <c r="M28" i="4"/>
  <c r="L27" i="4"/>
  <c r="K26" i="4"/>
  <c r="J25" i="4"/>
  <c r="I24" i="4"/>
  <c r="H23" i="4"/>
  <c r="G22" i="4"/>
  <c r="F21" i="4"/>
  <c r="AS20" i="4"/>
  <c r="E20" i="4"/>
  <c r="B16" i="4"/>
  <c r="AK5" i="4" s="1"/>
  <c r="AK9" i="4" s="1"/>
  <c r="AK7" i="4"/>
  <c r="AW112" i="4" s="1"/>
  <c r="J7" i="4"/>
  <c r="F7" i="4"/>
  <c r="B7" i="4"/>
  <c r="J6" i="4"/>
  <c r="F6" i="4"/>
  <c r="B6" i="4"/>
  <c r="J5" i="4"/>
  <c r="AK96" i="4" s="1"/>
  <c r="F5" i="4"/>
  <c r="B5" i="4"/>
  <c r="J4" i="4"/>
  <c r="F4" i="4"/>
  <c r="B4" i="4"/>
  <c r="J3" i="4"/>
  <c r="F3" i="4"/>
  <c r="B3" i="4"/>
  <c r="AK7" i="3"/>
  <c r="AV93" i="3" s="1"/>
  <c r="AU112" i="3"/>
  <c r="AK112" i="3"/>
  <c r="S112" i="3"/>
  <c r="R111" i="3"/>
  <c r="Q110" i="3"/>
  <c r="P109" i="3"/>
  <c r="O108" i="3"/>
  <c r="N107" i="3"/>
  <c r="M106" i="3"/>
  <c r="L105" i="3"/>
  <c r="K104" i="3"/>
  <c r="J103" i="3"/>
  <c r="I102" i="3"/>
  <c r="H101" i="3"/>
  <c r="G100" i="3"/>
  <c r="F99" i="3"/>
  <c r="E98" i="3"/>
  <c r="B94" i="3"/>
  <c r="D98" i="3" s="1"/>
  <c r="AK90" i="3"/>
  <c r="S68" i="3"/>
  <c r="R67" i="3"/>
  <c r="Q66" i="3"/>
  <c r="P65" i="3"/>
  <c r="O64" i="3"/>
  <c r="N63" i="3"/>
  <c r="M62" i="3"/>
  <c r="L61" i="3"/>
  <c r="K60" i="3"/>
  <c r="J59" i="3"/>
  <c r="I58" i="3"/>
  <c r="H57" i="3"/>
  <c r="G56" i="3"/>
  <c r="F55" i="3"/>
  <c r="E54" i="3"/>
  <c r="B50" i="3"/>
  <c r="D54" i="3" s="1"/>
  <c r="AK45" i="3"/>
  <c r="Q32" i="3"/>
  <c r="P31" i="3"/>
  <c r="O30" i="3"/>
  <c r="N29" i="3"/>
  <c r="M28" i="3"/>
  <c r="L27" i="3"/>
  <c r="K26" i="3"/>
  <c r="J25" i="3"/>
  <c r="I24" i="3"/>
  <c r="H23" i="3"/>
  <c r="G22" i="3"/>
  <c r="F21" i="3"/>
  <c r="E20" i="3"/>
  <c r="B16" i="3"/>
  <c r="AN10" i="3"/>
  <c r="AK10" i="3"/>
  <c r="AY112" i="3"/>
  <c r="J7" i="3"/>
  <c r="F7" i="3"/>
  <c r="B7" i="3"/>
  <c r="J6" i="3"/>
  <c r="F6" i="3"/>
  <c r="B6" i="3"/>
  <c r="J5" i="3"/>
  <c r="F5" i="3"/>
  <c r="B5" i="3"/>
  <c r="J4" i="3"/>
  <c r="AK96" i="3" s="1"/>
  <c r="F4" i="3"/>
  <c r="AK51" i="3" s="1"/>
  <c r="B4" i="3"/>
  <c r="AK13" i="3" s="1"/>
  <c r="J3" i="3"/>
  <c r="F3" i="3"/>
  <c r="B3" i="3"/>
  <c r="AK90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B121" i="1"/>
  <c r="AA120" i="1"/>
  <c r="Z119" i="1"/>
  <c r="Y118" i="1"/>
  <c r="B94" i="1"/>
  <c r="D98" i="1" s="1"/>
  <c r="E99" i="1" s="1"/>
  <c r="X117" i="1"/>
  <c r="W116" i="1"/>
  <c r="V115" i="1"/>
  <c r="U114" i="1"/>
  <c r="T113" i="1"/>
  <c r="S112" i="1"/>
  <c r="R111" i="1"/>
  <c r="Q110" i="1"/>
  <c r="P109" i="1"/>
  <c r="O108" i="1"/>
  <c r="N107" i="1"/>
  <c r="M106" i="1"/>
  <c r="L105" i="1"/>
  <c r="K104" i="1"/>
  <c r="J103" i="1"/>
  <c r="I102" i="1"/>
  <c r="H101" i="1"/>
  <c r="G100" i="1"/>
  <c r="F99" i="1"/>
  <c r="E98" i="1"/>
  <c r="AO98" i="6" l="1"/>
  <c r="AM98" i="6"/>
  <c r="AK98" i="6"/>
  <c r="AN98" i="6"/>
  <c r="AQ98" i="6"/>
  <c r="AL98" i="6"/>
  <c r="AP98" i="6"/>
  <c r="AP97" i="5"/>
  <c r="AO97" i="5"/>
  <c r="AN97" i="5"/>
  <c r="AR97" i="5"/>
  <c r="AM97" i="5"/>
  <c r="AK97" i="5"/>
  <c r="AL97" i="5"/>
  <c r="AQ97" i="5"/>
  <c r="AS97" i="5"/>
  <c r="AL97" i="4"/>
  <c r="AK97" i="4"/>
  <c r="AP97" i="4"/>
  <c r="AU97" i="4"/>
  <c r="AN97" i="4"/>
  <c r="AT97" i="4"/>
  <c r="AM97" i="4"/>
  <c r="AQ97" i="4"/>
  <c r="AW97" i="4"/>
  <c r="AV97" i="4"/>
  <c r="AS97" i="4"/>
  <c r="AR97" i="4"/>
  <c r="AO97" i="4"/>
  <c r="D98" i="4"/>
  <c r="AT97" i="3"/>
  <c r="AT104" i="3" s="1"/>
  <c r="AT105" i="3" s="1"/>
  <c r="AL97" i="3"/>
  <c r="AS97" i="3"/>
  <c r="AS104" i="3" s="1"/>
  <c r="AS105" i="3" s="1"/>
  <c r="AW97" i="3"/>
  <c r="AW104" i="3" s="1"/>
  <c r="AW105" i="3" s="1"/>
  <c r="AR97" i="3"/>
  <c r="AR104" i="3" s="1"/>
  <c r="AR105" i="3" s="1"/>
  <c r="AK97" i="3"/>
  <c r="AQ97" i="3"/>
  <c r="AU97" i="3"/>
  <c r="AU104" i="3" s="1"/>
  <c r="AU105" i="3" s="1"/>
  <c r="AP97" i="3"/>
  <c r="AO97" i="3"/>
  <c r="AX97" i="3"/>
  <c r="AX104" i="3" s="1"/>
  <c r="AX105" i="3" s="1"/>
  <c r="AN97" i="3"/>
  <c r="AM97" i="3"/>
  <c r="AZ97" i="3"/>
  <c r="AZ104" i="3" s="1"/>
  <c r="AZ105" i="3" s="1"/>
  <c r="AV97" i="3"/>
  <c r="AV104" i="3" s="1"/>
  <c r="AV105" i="3" s="1"/>
  <c r="AY97" i="3"/>
  <c r="AY104" i="3" s="1"/>
  <c r="AY105" i="3" s="1"/>
  <c r="AK88" i="1"/>
  <c r="AK92" i="1" s="1"/>
  <c r="AK94" i="1" s="1"/>
  <c r="AL92" i="1" s="1"/>
  <c r="AK88" i="6"/>
  <c r="AK92" i="6" s="1"/>
  <c r="AM103" i="6"/>
  <c r="AL58" i="6"/>
  <c r="AM58" i="6"/>
  <c r="AO10" i="6"/>
  <c r="AL29" i="6"/>
  <c r="AN58" i="6"/>
  <c r="AP10" i="6"/>
  <c r="AM29" i="6"/>
  <c r="AK93" i="6"/>
  <c r="AN29" i="6"/>
  <c r="AO29" i="6"/>
  <c r="AK112" i="6"/>
  <c r="D20" i="6"/>
  <c r="E21" i="6" s="1"/>
  <c r="F22" i="6" s="1"/>
  <c r="AQ48" i="6"/>
  <c r="AM20" i="6"/>
  <c r="AL67" i="6"/>
  <c r="AP67" i="6"/>
  <c r="AL103" i="6"/>
  <c r="AQ93" i="6"/>
  <c r="AK10" i="6"/>
  <c r="AM48" i="6"/>
  <c r="AL112" i="6"/>
  <c r="AK88" i="5"/>
  <c r="AK92" i="5" s="1"/>
  <c r="AM29" i="5"/>
  <c r="AP10" i="5"/>
  <c r="AK11" i="6"/>
  <c r="AL9" i="6" s="1"/>
  <c r="AN103" i="6"/>
  <c r="AM112" i="6"/>
  <c r="AO58" i="6"/>
  <c r="AL93" i="6"/>
  <c r="AO103" i="6"/>
  <c r="AN112" i="6"/>
  <c r="AP29" i="6"/>
  <c r="AP58" i="6"/>
  <c r="AM93" i="6"/>
  <c r="AP103" i="6"/>
  <c r="AO112" i="6"/>
  <c r="AQ58" i="6"/>
  <c r="AN93" i="6"/>
  <c r="E99" i="6"/>
  <c r="AQ103" i="6"/>
  <c r="AP112" i="6"/>
  <c r="AK48" i="6"/>
  <c r="AK49" i="6" s="1"/>
  <c r="AL47" i="6" s="1"/>
  <c r="D54" i="6"/>
  <c r="AO93" i="6"/>
  <c r="AQ112" i="6"/>
  <c r="AL48" i="6"/>
  <c r="AK67" i="6"/>
  <c r="AP93" i="6"/>
  <c r="AN48" i="6"/>
  <c r="AM67" i="6"/>
  <c r="AK20" i="6"/>
  <c r="AO48" i="6"/>
  <c r="AN67" i="6"/>
  <c r="AL20" i="6"/>
  <c r="AP48" i="6"/>
  <c r="AO67" i="6"/>
  <c r="AL10" i="6"/>
  <c r="AN20" i="6"/>
  <c r="AQ67" i="6"/>
  <c r="AM10" i="6"/>
  <c r="AO20" i="6"/>
  <c r="AN10" i="6"/>
  <c r="AP20" i="6"/>
  <c r="AK29" i="6"/>
  <c r="AK58" i="6"/>
  <c r="E21" i="5"/>
  <c r="AK20" i="5"/>
  <c r="AN67" i="5"/>
  <c r="AS93" i="5"/>
  <c r="AO10" i="5"/>
  <c r="AQ20" i="5"/>
  <c r="AL29" i="5"/>
  <c r="AL58" i="5"/>
  <c r="AL103" i="5"/>
  <c r="AK112" i="5"/>
  <c r="AM58" i="5"/>
  <c r="AM103" i="5"/>
  <c r="AL112" i="5"/>
  <c r="AQ10" i="5"/>
  <c r="AN29" i="5"/>
  <c r="AN58" i="5"/>
  <c r="AK93" i="5"/>
  <c r="AN103" i="5"/>
  <c r="AM112" i="5"/>
  <c r="AO58" i="5"/>
  <c r="AL93" i="5"/>
  <c r="AP29" i="5"/>
  <c r="AP58" i="5"/>
  <c r="AM93" i="5"/>
  <c r="AP103" i="5"/>
  <c r="AO112" i="5"/>
  <c r="AO29" i="5"/>
  <c r="AQ29" i="5"/>
  <c r="AQ58" i="5"/>
  <c r="AN93" i="5"/>
  <c r="E99" i="5"/>
  <c r="AQ103" i="5"/>
  <c r="AP112" i="5"/>
  <c r="AN112" i="5"/>
  <c r="AK48" i="5"/>
  <c r="AK49" i="5" s="1"/>
  <c r="D54" i="5"/>
  <c r="AR58" i="5"/>
  <c r="AO93" i="5"/>
  <c r="AR103" i="5"/>
  <c r="AQ112" i="5"/>
  <c r="AO103" i="5"/>
  <c r="AL48" i="5"/>
  <c r="AS58" i="5"/>
  <c r="AK67" i="5"/>
  <c r="AP93" i="5"/>
  <c r="AS103" i="5"/>
  <c r="AR112" i="5"/>
  <c r="AM48" i="5"/>
  <c r="AL67" i="5"/>
  <c r="AQ93" i="5"/>
  <c r="AS112" i="5"/>
  <c r="AN48" i="5"/>
  <c r="AM67" i="5"/>
  <c r="AR93" i="5"/>
  <c r="AL20" i="5"/>
  <c r="AP48" i="5"/>
  <c r="AO67" i="5"/>
  <c r="AO48" i="5"/>
  <c r="AK10" i="5"/>
  <c r="AK11" i="5" s="1"/>
  <c r="AL9" i="5" s="1"/>
  <c r="AM20" i="5"/>
  <c r="AQ48" i="5"/>
  <c r="AP67" i="5"/>
  <c r="AL10" i="5"/>
  <c r="AN20" i="5"/>
  <c r="AR48" i="5"/>
  <c r="AQ67" i="5"/>
  <c r="AM10" i="5"/>
  <c r="AO20" i="5"/>
  <c r="AS48" i="5"/>
  <c r="AR67" i="5"/>
  <c r="AN10" i="5"/>
  <c r="AP20" i="5"/>
  <c r="AK29" i="5"/>
  <c r="AK58" i="5"/>
  <c r="AS67" i="5"/>
  <c r="E99" i="4"/>
  <c r="D99" i="4" s="1"/>
  <c r="D100" i="4" s="1"/>
  <c r="D112" i="4" s="1"/>
  <c r="AA90" i="4" s="1"/>
  <c r="AE102" i="4" s="1"/>
  <c r="AN10" i="4"/>
  <c r="AQ10" i="4"/>
  <c r="AM93" i="4"/>
  <c r="AR10" i="4"/>
  <c r="AN48" i="4"/>
  <c r="AN93" i="4"/>
  <c r="AS10" i="4"/>
  <c r="AO48" i="4"/>
  <c r="AW58" i="4"/>
  <c r="AQ48" i="4"/>
  <c r="AS48" i="4"/>
  <c r="AT20" i="4"/>
  <c r="AP48" i="4"/>
  <c r="AN20" i="4"/>
  <c r="AP29" i="4"/>
  <c r="AT10" i="4"/>
  <c r="AO20" i="4"/>
  <c r="AQ29" i="4"/>
  <c r="AP20" i="4"/>
  <c r="AR29" i="4"/>
  <c r="AQ20" i="4"/>
  <c r="AS29" i="4"/>
  <c r="AN67" i="4"/>
  <c r="AR20" i="4"/>
  <c r="AU29" i="4"/>
  <c r="AO67" i="4"/>
  <c r="AR103" i="4"/>
  <c r="AQ67" i="4"/>
  <c r="AO10" i="4"/>
  <c r="AP10" i="4"/>
  <c r="F100" i="4"/>
  <c r="E55" i="4"/>
  <c r="AL93" i="4"/>
  <c r="AQ103" i="4"/>
  <c r="AO93" i="4"/>
  <c r="AT103" i="4"/>
  <c r="AK112" i="4"/>
  <c r="AT29" i="4"/>
  <c r="AR48" i="4"/>
  <c r="AK58" i="4"/>
  <c r="AR67" i="4"/>
  <c r="AP93" i="4"/>
  <c r="AU103" i="4"/>
  <c r="AL112" i="4"/>
  <c r="AL58" i="4"/>
  <c r="AS67" i="4"/>
  <c r="AQ93" i="4"/>
  <c r="AV103" i="4"/>
  <c r="AM112" i="4"/>
  <c r="AT48" i="4"/>
  <c r="AM58" i="4"/>
  <c r="AT67" i="4"/>
  <c r="AR93" i="4"/>
  <c r="AW103" i="4"/>
  <c r="AN112" i="4"/>
  <c r="AU10" i="4"/>
  <c r="AU20" i="4"/>
  <c r="AU48" i="4"/>
  <c r="AN58" i="4"/>
  <c r="AU67" i="4"/>
  <c r="AS93" i="4"/>
  <c r="AO112" i="4"/>
  <c r="AV48" i="4"/>
  <c r="AO58" i="4"/>
  <c r="AV67" i="4"/>
  <c r="AT93" i="4"/>
  <c r="AP112" i="4"/>
  <c r="D20" i="4"/>
  <c r="AW48" i="4"/>
  <c r="AP58" i="4"/>
  <c r="AW67" i="4"/>
  <c r="AU93" i="4"/>
  <c r="AQ112" i="4"/>
  <c r="AQ58" i="4"/>
  <c r="AV93" i="4"/>
  <c r="AK103" i="4"/>
  <c r="AR112" i="4"/>
  <c r="AK29" i="4"/>
  <c r="AR58" i="4"/>
  <c r="AW93" i="4"/>
  <c r="AL103" i="4"/>
  <c r="AS112" i="4"/>
  <c r="AL29" i="4"/>
  <c r="AS58" i="4"/>
  <c r="AM103" i="4"/>
  <c r="AT112" i="4"/>
  <c r="AK10" i="4"/>
  <c r="AK20" i="4"/>
  <c r="AM29" i="4"/>
  <c r="AK48" i="4"/>
  <c r="AK49" i="4" s="1"/>
  <c r="AL47" i="4" s="1"/>
  <c r="AT58" i="4"/>
  <c r="AK67" i="4"/>
  <c r="AN103" i="4"/>
  <c r="AU112" i="4"/>
  <c r="AL10" i="4"/>
  <c r="AL20" i="4"/>
  <c r="AN29" i="4"/>
  <c r="AL48" i="4"/>
  <c r="AU58" i="4"/>
  <c r="AL67" i="4"/>
  <c r="AO103" i="4"/>
  <c r="AV112" i="4"/>
  <c r="AM10" i="4"/>
  <c r="AM20" i="4"/>
  <c r="AO29" i="4"/>
  <c r="AM48" i="4"/>
  <c r="AV58" i="4"/>
  <c r="AM67" i="4"/>
  <c r="AK93" i="4"/>
  <c r="AP103" i="4"/>
  <c r="AN20" i="3"/>
  <c r="AP48" i="3"/>
  <c r="AS20" i="3"/>
  <c r="AZ48" i="3"/>
  <c r="AT20" i="3"/>
  <c r="AV20" i="3"/>
  <c r="AS29" i="3"/>
  <c r="E55" i="3"/>
  <c r="F56" i="3" s="1"/>
  <c r="AS67" i="3"/>
  <c r="AK88" i="3"/>
  <c r="AK92" i="3" s="1"/>
  <c r="AK94" i="3" s="1"/>
  <c r="AL92" i="3" s="1"/>
  <c r="AU58" i="3"/>
  <c r="AL103" i="3"/>
  <c r="AZ112" i="3"/>
  <c r="AM67" i="3"/>
  <c r="AM103" i="3"/>
  <c r="AU20" i="3"/>
  <c r="AR67" i="3"/>
  <c r="AW103" i="3"/>
  <c r="AL10" i="3"/>
  <c r="AM29" i="3"/>
  <c r="AO58" i="3"/>
  <c r="AK93" i="3"/>
  <c r="AM10" i="3"/>
  <c r="AR29" i="3"/>
  <c r="AT58" i="3"/>
  <c r="AL93" i="3"/>
  <c r="AU10" i="3"/>
  <c r="AU29" i="3"/>
  <c r="AO48" i="3"/>
  <c r="D55" i="3"/>
  <c r="D56" i="3" s="1"/>
  <c r="D71" i="3" s="1"/>
  <c r="AA45" i="3" s="1"/>
  <c r="AE60" i="3" s="1"/>
  <c r="E99" i="3"/>
  <c r="AK5" i="3"/>
  <c r="AK9" i="3" s="1"/>
  <c r="D20" i="3"/>
  <c r="E21" i="3" s="1"/>
  <c r="AT29" i="3"/>
  <c r="AQ48" i="3"/>
  <c r="AV58" i="3"/>
  <c r="AT67" i="3"/>
  <c r="AM93" i="3"/>
  <c r="AN103" i="3"/>
  <c r="AL112" i="3"/>
  <c r="AR48" i="3"/>
  <c r="AW58" i="3"/>
  <c r="AU67" i="3"/>
  <c r="AN93" i="3"/>
  <c r="AO103" i="3"/>
  <c r="AM112" i="3"/>
  <c r="AW20" i="3"/>
  <c r="AV29" i="3"/>
  <c r="AS48" i="3"/>
  <c r="AX58" i="3"/>
  <c r="AV67" i="3"/>
  <c r="AO93" i="3"/>
  <c r="AP103" i="3"/>
  <c r="AN112" i="3"/>
  <c r="AO10" i="3"/>
  <c r="AX20" i="3"/>
  <c r="AW29" i="3"/>
  <c r="AT48" i="3"/>
  <c r="AY58" i="3"/>
  <c r="AW67" i="3"/>
  <c r="AP93" i="3"/>
  <c r="AQ103" i="3"/>
  <c r="AO112" i="3"/>
  <c r="AP10" i="3"/>
  <c r="AX29" i="3"/>
  <c r="AU48" i="3"/>
  <c r="AZ58" i="3"/>
  <c r="AX67" i="3"/>
  <c r="AQ93" i="3"/>
  <c r="AR103" i="3"/>
  <c r="AP112" i="3"/>
  <c r="AQ10" i="3"/>
  <c r="AV48" i="3"/>
  <c r="AK58" i="3"/>
  <c r="AY67" i="3"/>
  <c r="AR93" i="3"/>
  <c r="AS103" i="3"/>
  <c r="AQ112" i="3"/>
  <c r="AR10" i="3"/>
  <c r="AK20" i="3"/>
  <c r="AW48" i="3"/>
  <c r="AL58" i="3"/>
  <c r="AZ67" i="3"/>
  <c r="AS93" i="3"/>
  <c r="AT103" i="3"/>
  <c r="AR112" i="3"/>
  <c r="AS10" i="3"/>
  <c r="AL20" i="3"/>
  <c r="AK29" i="3"/>
  <c r="AK43" i="3"/>
  <c r="AK47" i="3" s="1"/>
  <c r="AX48" i="3"/>
  <c r="AM58" i="3"/>
  <c r="AK67" i="3"/>
  <c r="AT93" i="3"/>
  <c r="AU103" i="3"/>
  <c r="AS112" i="3"/>
  <c r="AT10" i="3"/>
  <c r="AM20" i="3"/>
  <c r="AL29" i="3"/>
  <c r="AY48" i="3"/>
  <c r="AN58" i="3"/>
  <c r="AL67" i="3"/>
  <c r="AU93" i="3"/>
  <c r="AV103" i="3"/>
  <c r="AT112" i="3"/>
  <c r="AV10" i="3"/>
  <c r="AO20" i="3"/>
  <c r="AN29" i="3"/>
  <c r="AK48" i="3"/>
  <c r="AP58" i="3"/>
  <c r="AN67" i="3"/>
  <c r="AW93" i="3"/>
  <c r="AX103" i="3"/>
  <c r="AV112" i="3"/>
  <c r="AW10" i="3"/>
  <c r="AP20" i="3"/>
  <c r="AO29" i="3"/>
  <c r="AL48" i="3"/>
  <c r="AQ58" i="3"/>
  <c r="AO67" i="3"/>
  <c r="AX93" i="3"/>
  <c r="AY103" i="3"/>
  <c r="AW112" i="3"/>
  <c r="AX10" i="3"/>
  <c r="AQ20" i="3"/>
  <c r="AP29" i="3"/>
  <c r="AM48" i="3"/>
  <c r="AR58" i="3"/>
  <c r="AP67" i="3"/>
  <c r="AY93" i="3"/>
  <c r="AZ103" i="3"/>
  <c r="AX112" i="3"/>
  <c r="AR20" i="3"/>
  <c r="AQ29" i="3"/>
  <c r="AN48" i="3"/>
  <c r="AS58" i="3"/>
  <c r="AQ67" i="3"/>
  <c r="AZ93" i="3"/>
  <c r="AK103" i="3"/>
  <c r="AL94" i="1"/>
  <c r="AM92" i="1" s="1"/>
  <c r="AK95" i="1"/>
  <c r="BA59" i="1"/>
  <c r="BA60" i="1" s="1"/>
  <c r="AZ59" i="1"/>
  <c r="AZ60" i="1" s="1"/>
  <c r="BF67" i="1"/>
  <c r="BG67" i="1"/>
  <c r="BH67" i="1"/>
  <c r="BI67" i="1"/>
  <c r="BF58" i="1"/>
  <c r="BG58" i="1"/>
  <c r="BH58" i="1"/>
  <c r="BI58" i="1"/>
  <c r="AK51" i="1"/>
  <c r="BF50" i="1"/>
  <c r="BG50" i="1"/>
  <c r="BH50" i="1"/>
  <c r="BI50" i="1"/>
  <c r="BF49" i="1"/>
  <c r="BG47" i="1" s="1"/>
  <c r="BG49" i="1" s="1"/>
  <c r="BH47" i="1" s="1"/>
  <c r="BH49" i="1" s="1"/>
  <c r="BI47" i="1" s="1"/>
  <c r="BI49" i="1" s="1"/>
  <c r="BF47" i="1"/>
  <c r="BF48" i="1"/>
  <c r="BG48" i="1"/>
  <c r="BH48" i="1"/>
  <c r="BI48" i="1"/>
  <c r="AK43" i="1"/>
  <c r="AK47" i="1" s="1"/>
  <c r="AK45" i="1"/>
  <c r="BC68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BC59" i="1"/>
  <c r="BC60" i="1" s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A58" i="1"/>
  <c r="AE56" i="1" s="1"/>
  <c r="AV59" i="1" s="1"/>
  <c r="AV60" i="1" s="1"/>
  <c r="AA57" i="1"/>
  <c r="AE57" i="1" s="1"/>
  <c r="AA56" i="1"/>
  <c r="AE58" i="1" s="1"/>
  <c r="AX68" i="1" s="1"/>
  <c r="AA55" i="1"/>
  <c r="AE59" i="1" s="1"/>
  <c r="AA54" i="1"/>
  <c r="AE60" i="1" s="1"/>
  <c r="AA53" i="1"/>
  <c r="AE61" i="1" s="1"/>
  <c r="AA52" i="1"/>
  <c r="AE62" i="1" s="1"/>
  <c r="BB68" i="1" s="1"/>
  <c r="AA51" i="1"/>
  <c r="AE63" i="1" s="1"/>
  <c r="AA50" i="1"/>
  <c r="AE64" i="1" s="1"/>
  <c r="AA49" i="1"/>
  <c r="AE65" i="1" s="1"/>
  <c r="AA48" i="1"/>
  <c r="AE66" i="1" s="1"/>
  <c r="BF68" i="1" s="1"/>
  <c r="AA47" i="1"/>
  <c r="AE67" i="1" s="1"/>
  <c r="AA46" i="1"/>
  <c r="AE68" i="1" s="1"/>
  <c r="AA45" i="1"/>
  <c r="AE69" i="1" s="1"/>
  <c r="AB77" i="1"/>
  <c r="AA76" i="1"/>
  <c r="Z75" i="1"/>
  <c r="Y74" i="1"/>
  <c r="B50" i="1"/>
  <c r="D54" i="1" s="1"/>
  <c r="E55" i="1" s="1"/>
  <c r="F56" i="1" s="1"/>
  <c r="G57" i="1" s="1"/>
  <c r="B16" i="1"/>
  <c r="AK5" i="1" s="1"/>
  <c r="AK9" i="1" s="1"/>
  <c r="X73" i="1"/>
  <c r="W72" i="1"/>
  <c r="V71" i="1"/>
  <c r="U70" i="1"/>
  <c r="T69" i="1"/>
  <c r="S68" i="1"/>
  <c r="R67" i="1"/>
  <c r="Q66" i="1"/>
  <c r="P65" i="1"/>
  <c r="O64" i="1"/>
  <c r="N63" i="1"/>
  <c r="M62" i="1"/>
  <c r="L61" i="1"/>
  <c r="K60" i="1"/>
  <c r="J59" i="1"/>
  <c r="I58" i="1"/>
  <c r="H57" i="1"/>
  <c r="G56" i="1"/>
  <c r="F55" i="1"/>
  <c r="E54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L30" i="1"/>
  <c r="AM30" i="1"/>
  <c r="AK30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S22" i="1" s="1"/>
  <c r="AR21" i="1"/>
  <c r="AQ21" i="1"/>
  <c r="AP21" i="1"/>
  <c r="AO21" i="1"/>
  <c r="AN21" i="1"/>
  <c r="AM21" i="1"/>
  <c r="AL21" i="1"/>
  <c r="AK21" i="1"/>
  <c r="BE29" i="1"/>
  <c r="BB29" i="1"/>
  <c r="AY29" i="1"/>
  <c r="AO29" i="1"/>
  <c r="AP20" i="1"/>
  <c r="AR20" i="1"/>
  <c r="AS20" i="1"/>
  <c r="AT20" i="1"/>
  <c r="AU20" i="1"/>
  <c r="AV20" i="1"/>
  <c r="AN10" i="1"/>
  <c r="AT10" i="1"/>
  <c r="AU10" i="1"/>
  <c r="AV10" i="1"/>
  <c r="AW10" i="1"/>
  <c r="AX10" i="1"/>
  <c r="AY10" i="1"/>
  <c r="AK7" i="1"/>
  <c r="AS29" i="1" s="1"/>
  <c r="X39" i="1"/>
  <c r="W38" i="1"/>
  <c r="V37" i="1"/>
  <c r="U36" i="1"/>
  <c r="T35" i="1"/>
  <c r="S34" i="1"/>
  <c r="R33" i="1"/>
  <c r="Q32" i="1"/>
  <c r="P31" i="1"/>
  <c r="O30" i="1"/>
  <c r="N29" i="1"/>
  <c r="M28" i="1"/>
  <c r="L27" i="1"/>
  <c r="K26" i="1"/>
  <c r="J25" i="1"/>
  <c r="I24" i="1"/>
  <c r="H23" i="1"/>
  <c r="G22" i="1"/>
  <c r="F21" i="1"/>
  <c r="E20" i="1"/>
  <c r="BI59" i="1" l="1"/>
  <c r="BI60" i="1" s="1"/>
  <c r="BI68" i="1"/>
  <c r="BH59" i="1"/>
  <c r="BH60" i="1" s="1"/>
  <c r="BH68" i="1"/>
  <c r="BG59" i="1"/>
  <c r="BG60" i="1" s="1"/>
  <c r="BG68" i="1"/>
  <c r="BE59" i="1"/>
  <c r="BE60" i="1" s="1"/>
  <c r="BE68" i="1"/>
  <c r="BD59" i="1"/>
  <c r="BD60" i="1" s="1"/>
  <c r="BD68" i="1"/>
  <c r="AW59" i="1"/>
  <c r="AW60" i="1" s="1"/>
  <c r="AW68" i="1"/>
  <c r="AY59" i="1"/>
  <c r="AY60" i="1" s="1"/>
  <c r="AY68" i="1"/>
  <c r="AZ68" i="1"/>
  <c r="BA68" i="1"/>
  <c r="AK94" i="6"/>
  <c r="AL92" i="6" s="1"/>
  <c r="AL94" i="6" s="1"/>
  <c r="AM92" i="6" s="1"/>
  <c r="D21" i="6"/>
  <c r="D22" i="6" s="1"/>
  <c r="D27" i="6" s="1"/>
  <c r="AA7" i="6" s="1"/>
  <c r="AE12" i="6" s="1"/>
  <c r="AP30" i="6" s="1"/>
  <c r="AK12" i="5"/>
  <c r="AL49" i="6"/>
  <c r="AM47" i="6" s="1"/>
  <c r="F100" i="6"/>
  <c r="D99" i="6"/>
  <c r="D100" i="6" s="1"/>
  <c r="D106" i="6" s="1"/>
  <c r="AA90" i="6" s="1"/>
  <c r="AE96" i="6" s="1"/>
  <c r="AQ97" i="6" s="1"/>
  <c r="G23" i="6"/>
  <c r="E22" i="6"/>
  <c r="E23" i="6" s="1"/>
  <c r="AK12" i="6"/>
  <c r="AL11" i="6"/>
  <c r="AM9" i="6" s="1"/>
  <c r="AK50" i="6"/>
  <c r="E55" i="6"/>
  <c r="AL47" i="5"/>
  <c r="AK50" i="5"/>
  <c r="AL11" i="5"/>
  <c r="AM9" i="5" s="1"/>
  <c r="E55" i="5"/>
  <c r="AK94" i="5"/>
  <c r="AL92" i="5" s="1"/>
  <c r="F22" i="5"/>
  <c r="D21" i="5"/>
  <c r="D22" i="5" s="1"/>
  <c r="D29" i="5" s="1"/>
  <c r="AA7" i="5" s="1"/>
  <c r="AE13" i="5" s="1"/>
  <c r="F100" i="5"/>
  <c r="D99" i="5"/>
  <c r="D100" i="5" s="1"/>
  <c r="D108" i="5" s="1"/>
  <c r="AA90" i="5" s="1"/>
  <c r="AE98" i="5" s="1"/>
  <c r="AL49" i="4"/>
  <c r="AM47" i="4" s="1"/>
  <c r="AW104" i="4"/>
  <c r="AW105" i="4" s="1"/>
  <c r="AW113" i="4"/>
  <c r="AK50" i="4"/>
  <c r="AK94" i="4"/>
  <c r="AL92" i="4" s="1"/>
  <c r="D55" i="4"/>
  <c r="D56" i="4" s="1"/>
  <c r="D68" i="4" s="1"/>
  <c r="AA45" i="4" s="1"/>
  <c r="AE57" i="4" s="1"/>
  <c r="F56" i="4"/>
  <c r="AK11" i="4"/>
  <c r="AL9" i="4" s="1"/>
  <c r="G101" i="4"/>
  <c r="E100" i="4"/>
  <c r="E101" i="4" s="1"/>
  <c r="E112" i="4" s="1"/>
  <c r="AA91" i="4" s="1"/>
  <c r="AE101" i="4" s="1"/>
  <c r="E21" i="4"/>
  <c r="AL94" i="3"/>
  <c r="AM92" i="3" s="1"/>
  <c r="AK95" i="3"/>
  <c r="AM94" i="3"/>
  <c r="AN92" i="3" s="1"/>
  <c r="F100" i="3"/>
  <c r="D99" i="3"/>
  <c r="D100" i="3" s="1"/>
  <c r="D115" i="3" s="1"/>
  <c r="AA90" i="3" s="1"/>
  <c r="AE105" i="3" s="1"/>
  <c r="AZ68" i="3"/>
  <c r="AZ59" i="3"/>
  <c r="AZ60" i="3" s="1"/>
  <c r="G57" i="3"/>
  <c r="E56" i="3"/>
  <c r="E57" i="3" s="1"/>
  <c r="E71" i="3" s="1"/>
  <c r="AA46" i="3" s="1"/>
  <c r="AE59" i="3" s="1"/>
  <c r="AK11" i="3"/>
  <c r="AL9" i="3" s="1"/>
  <c r="AK49" i="3"/>
  <c r="AL47" i="3" s="1"/>
  <c r="AL95" i="1"/>
  <c r="AM94" i="1"/>
  <c r="AN92" i="1" s="1"/>
  <c r="BF59" i="1"/>
  <c r="BF60" i="1" s="1"/>
  <c r="BB59" i="1"/>
  <c r="BB60" i="1" s="1"/>
  <c r="AX59" i="1"/>
  <c r="AX60" i="1" s="1"/>
  <c r="AV68" i="1"/>
  <c r="AK49" i="1"/>
  <c r="AL47" i="1" s="1"/>
  <c r="AS10" i="1"/>
  <c r="AM20" i="1"/>
  <c r="AM22" i="1" s="1"/>
  <c r="D20" i="1"/>
  <c r="AQ10" i="1"/>
  <c r="AP10" i="1"/>
  <c r="AO10" i="1"/>
  <c r="AL29" i="1"/>
  <c r="AR22" i="1"/>
  <c r="BD20" i="1"/>
  <c r="BD22" i="1" s="1"/>
  <c r="AU29" i="1"/>
  <c r="AK10" i="1"/>
  <c r="AK11" i="1" s="1"/>
  <c r="AL9" i="1" s="1"/>
  <c r="BC20" i="1"/>
  <c r="BC22" i="1" s="1"/>
  <c r="AV29" i="1"/>
  <c r="BE10" i="1"/>
  <c r="AX20" i="1"/>
  <c r="AX22" i="1" s="1"/>
  <c r="AW29" i="1"/>
  <c r="AK20" i="1"/>
  <c r="AK22" i="1" s="1"/>
  <c r="AT29" i="1"/>
  <c r="BD10" i="1"/>
  <c r="AW20" i="1"/>
  <c r="AW22" i="1" s="1"/>
  <c r="AX29" i="1"/>
  <c r="AP22" i="1"/>
  <c r="AT22" i="1"/>
  <c r="AZ29" i="1"/>
  <c r="AU22" i="1"/>
  <c r="AR10" i="1"/>
  <c r="AQ20" i="1"/>
  <c r="AQ22" i="1" s="1"/>
  <c r="AK29" i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AK32" i="1" s="1"/>
  <c r="BA29" i="1"/>
  <c r="AV22" i="1"/>
  <c r="BE20" i="1"/>
  <c r="BE22" i="1" s="1"/>
  <c r="AO20" i="1"/>
  <c r="AO22" i="1" s="1"/>
  <c r="AM29" i="1"/>
  <c r="BC29" i="1"/>
  <c r="AN20" i="1"/>
  <c r="AN22" i="1" s="1"/>
  <c r="AN29" i="1"/>
  <c r="BD29" i="1"/>
  <c r="BC10" i="1"/>
  <c r="AM10" i="1"/>
  <c r="BB20" i="1"/>
  <c r="BB22" i="1" s="1"/>
  <c r="AL20" i="1"/>
  <c r="AL22" i="1" s="1"/>
  <c r="AP29" i="1"/>
  <c r="BB10" i="1"/>
  <c r="AL10" i="1"/>
  <c r="BA20" i="1"/>
  <c r="BA22" i="1" s="1"/>
  <c r="AQ29" i="1"/>
  <c r="BA10" i="1"/>
  <c r="AZ20" i="1"/>
  <c r="AZ22" i="1" s="1"/>
  <c r="AR29" i="1"/>
  <c r="AZ10" i="1"/>
  <c r="AY20" i="1"/>
  <c r="AY22" i="1" s="1"/>
  <c r="D55" i="1"/>
  <c r="D56" i="1" s="1"/>
  <c r="D80" i="1" s="1"/>
  <c r="E21" i="1"/>
  <c r="D21" i="1" s="1"/>
  <c r="J7" i="1"/>
  <c r="J6" i="1"/>
  <c r="J5" i="1"/>
  <c r="J4" i="1"/>
  <c r="J3" i="1"/>
  <c r="AK96" i="1" s="1"/>
  <c r="F7" i="1"/>
  <c r="F6" i="1"/>
  <c r="F5" i="1"/>
  <c r="F3" i="1"/>
  <c r="F4" i="1"/>
  <c r="B7" i="1"/>
  <c r="B6" i="1"/>
  <c r="B5" i="1"/>
  <c r="B4" i="1"/>
  <c r="B3" i="1"/>
  <c r="AK13" i="1" s="1"/>
  <c r="AL95" i="3" l="1"/>
  <c r="AY97" i="1"/>
  <c r="AT97" i="1"/>
  <c r="AN97" i="1"/>
  <c r="BB97" i="1"/>
  <c r="AX97" i="1"/>
  <c r="AW97" i="1"/>
  <c r="BA97" i="1"/>
  <c r="AV97" i="1"/>
  <c r="AU97" i="1"/>
  <c r="BE97" i="1"/>
  <c r="AM97" i="1"/>
  <c r="AK97" i="1"/>
  <c r="BI97" i="1"/>
  <c r="AS97" i="1"/>
  <c r="BH97" i="1"/>
  <c r="AP97" i="1"/>
  <c r="BD97" i="1"/>
  <c r="AL97" i="1"/>
  <c r="AR97" i="1"/>
  <c r="BG97" i="1"/>
  <c r="AQ97" i="1"/>
  <c r="BF97" i="1"/>
  <c r="BC97" i="1"/>
  <c r="AZ97" i="1"/>
  <c r="AO97" i="1"/>
  <c r="AA8" i="6"/>
  <c r="AE11" i="6" s="1"/>
  <c r="AO21" i="6" s="1"/>
  <c r="AO22" i="6" s="1"/>
  <c r="E27" i="6"/>
  <c r="AP21" i="6"/>
  <c r="AP22" i="6" s="1"/>
  <c r="AK95" i="6"/>
  <c r="AL95" i="6"/>
  <c r="AL12" i="5"/>
  <c r="H24" i="6"/>
  <c r="F23" i="6"/>
  <c r="F24" i="6" s="1"/>
  <c r="F27" i="6" s="1"/>
  <c r="AA9" i="6" s="1"/>
  <c r="AE10" i="6" s="1"/>
  <c r="AM94" i="6"/>
  <c r="AN92" i="6" s="1"/>
  <c r="AM11" i="6"/>
  <c r="AN9" i="6" s="1"/>
  <c r="E100" i="6"/>
  <c r="E101" i="6" s="1"/>
  <c r="E106" i="6" s="1"/>
  <c r="AA91" i="6" s="1"/>
  <c r="AE95" i="6" s="1"/>
  <c r="AP97" i="6" s="1"/>
  <c r="G101" i="6"/>
  <c r="AQ104" i="6"/>
  <c r="AQ105" i="6" s="1"/>
  <c r="AQ113" i="6"/>
  <c r="AM49" i="6"/>
  <c r="AN47" i="6" s="1"/>
  <c r="D55" i="6"/>
  <c r="D56" i="6" s="1"/>
  <c r="D62" i="6" s="1"/>
  <c r="AA45" i="6" s="1"/>
  <c r="AE51" i="6" s="1"/>
  <c r="AQ52" i="6" s="1"/>
  <c r="F56" i="6"/>
  <c r="AL12" i="6"/>
  <c r="AL50" i="6"/>
  <c r="AS104" i="5"/>
  <c r="AS105" i="5" s="1"/>
  <c r="AS113" i="5"/>
  <c r="AL49" i="5"/>
  <c r="AM47" i="5" s="1"/>
  <c r="E100" i="5"/>
  <c r="E101" i="5" s="1"/>
  <c r="E108" i="5" s="1"/>
  <c r="AA91" i="5" s="1"/>
  <c r="AE97" i="5" s="1"/>
  <c r="G101" i="5"/>
  <c r="AQ30" i="5"/>
  <c r="AL94" i="5"/>
  <c r="AM92" i="5" s="1"/>
  <c r="D55" i="5"/>
  <c r="D56" i="5" s="1"/>
  <c r="D64" i="5" s="1"/>
  <c r="AA45" i="5" s="1"/>
  <c r="AE53" i="5" s="1"/>
  <c r="F56" i="5"/>
  <c r="AM11" i="5"/>
  <c r="AN9" i="5" s="1"/>
  <c r="G23" i="5"/>
  <c r="E22" i="5"/>
  <c r="E23" i="5" s="1"/>
  <c r="E29" i="5" s="1"/>
  <c r="AA8" i="5" s="1"/>
  <c r="AE12" i="5" s="1"/>
  <c r="AK95" i="5"/>
  <c r="AW68" i="4"/>
  <c r="AL94" i="4"/>
  <c r="AM92" i="4" s="1"/>
  <c r="F101" i="4"/>
  <c r="F102" i="4" s="1"/>
  <c r="F112" i="4" s="1"/>
  <c r="AA92" i="4" s="1"/>
  <c r="AE100" i="4" s="1"/>
  <c r="H102" i="4"/>
  <c r="AL11" i="4"/>
  <c r="AM9" i="4" s="1"/>
  <c r="AK12" i="4"/>
  <c r="G57" i="4"/>
  <c r="E56" i="4"/>
  <c r="E57" i="4" s="1"/>
  <c r="E68" i="4" s="1"/>
  <c r="AA46" i="4" s="1"/>
  <c r="AE56" i="4" s="1"/>
  <c r="F22" i="4"/>
  <c r="D21" i="4"/>
  <c r="D22" i="4" s="1"/>
  <c r="D32" i="4" s="1"/>
  <c r="AA7" i="4" s="1"/>
  <c r="AE17" i="4" s="1"/>
  <c r="AK95" i="4"/>
  <c r="AM49" i="4"/>
  <c r="AN47" i="4" s="1"/>
  <c r="AV104" i="4"/>
  <c r="AV105" i="4" s="1"/>
  <c r="AV113" i="4"/>
  <c r="AL50" i="4"/>
  <c r="AK50" i="3"/>
  <c r="F57" i="3"/>
  <c r="F58" i="3" s="1"/>
  <c r="F71" i="3" s="1"/>
  <c r="AA47" i="3" s="1"/>
  <c r="AE58" i="3" s="1"/>
  <c r="H58" i="3"/>
  <c r="G101" i="3"/>
  <c r="E100" i="3"/>
  <c r="E101" i="3" s="1"/>
  <c r="E115" i="3" s="1"/>
  <c r="AA91" i="3" s="1"/>
  <c r="AE104" i="3" s="1"/>
  <c r="AM95" i="3"/>
  <c r="AN94" i="3"/>
  <c r="AO92" i="3" s="1"/>
  <c r="AL49" i="3"/>
  <c r="AM47" i="3" s="1"/>
  <c r="AY68" i="3"/>
  <c r="AY59" i="3"/>
  <c r="AY60" i="3" s="1"/>
  <c r="AZ113" i="3"/>
  <c r="AL11" i="3"/>
  <c r="AM9" i="3" s="1"/>
  <c r="AK12" i="3"/>
  <c r="AM95" i="1"/>
  <c r="AN94" i="1"/>
  <c r="AO92" i="1" s="1"/>
  <c r="AL49" i="1"/>
  <c r="AM47" i="1" s="1"/>
  <c r="AK50" i="1"/>
  <c r="AK23" i="1"/>
  <c r="AK12" i="1"/>
  <c r="AL11" i="1"/>
  <c r="AM9" i="1" s="1"/>
  <c r="E56" i="1"/>
  <c r="D22" i="1"/>
  <c r="D42" i="1" s="1"/>
  <c r="AA7" i="1" s="1"/>
  <c r="AE27" i="1" s="1"/>
  <c r="F22" i="1"/>
  <c r="E22" i="1" s="1"/>
  <c r="BH113" i="1" l="1"/>
  <c r="BH104" i="1"/>
  <c r="BH105" i="1" s="1"/>
  <c r="AS113" i="1"/>
  <c r="AS104" i="1"/>
  <c r="AS105" i="1" s="1"/>
  <c r="BI104" i="1"/>
  <c r="BI105" i="1" s="1"/>
  <c r="BI113" i="1"/>
  <c r="AK104" i="1"/>
  <c r="AK105" i="1" s="1"/>
  <c r="AK113" i="1"/>
  <c r="AM104" i="1"/>
  <c r="AM105" i="1" s="1"/>
  <c r="AM113" i="1"/>
  <c r="BE113" i="1"/>
  <c r="BE104" i="1"/>
  <c r="BE105" i="1" s="1"/>
  <c r="AU104" i="1"/>
  <c r="AU105" i="1" s="1"/>
  <c r="AU113" i="1"/>
  <c r="AZ113" i="1"/>
  <c r="AZ104" i="1"/>
  <c r="AZ105" i="1" s="1"/>
  <c r="AK106" i="1" s="1"/>
  <c r="AV104" i="1"/>
  <c r="AV105" i="1" s="1"/>
  <c r="AV113" i="1"/>
  <c r="BA113" i="1"/>
  <c r="BA104" i="1"/>
  <c r="BA105" i="1" s="1"/>
  <c r="BF113" i="1"/>
  <c r="BF104" i="1"/>
  <c r="BF105" i="1" s="1"/>
  <c r="AW104" i="1"/>
  <c r="AW105" i="1" s="1"/>
  <c r="AW113" i="1"/>
  <c r="AO104" i="1"/>
  <c r="AO105" i="1" s="1"/>
  <c r="AO113" i="1"/>
  <c r="AQ113" i="1"/>
  <c r="AQ104" i="1"/>
  <c r="AQ105" i="1" s="1"/>
  <c r="AX113" i="1"/>
  <c r="AX104" i="1"/>
  <c r="AX105" i="1" s="1"/>
  <c r="AP104" i="1"/>
  <c r="AP105" i="1" s="1"/>
  <c r="AP113" i="1"/>
  <c r="BG113" i="1"/>
  <c r="BG104" i="1"/>
  <c r="BG105" i="1" s="1"/>
  <c r="BB113" i="1"/>
  <c r="BB104" i="1"/>
  <c r="BB105" i="1" s="1"/>
  <c r="AR104" i="1"/>
  <c r="AR105" i="1" s="1"/>
  <c r="AR113" i="1"/>
  <c r="AN104" i="1"/>
  <c r="AN105" i="1" s="1"/>
  <c r="AN113" i="1"/>
  <c r="AL113" i="1"/>
  <c r="AL104" i="1"/>
  <c r="AL105" i="1" s="1"/>
  <c r="AT113" i="1"/>
  <c r="AT104" i="1"/>
  <c r="AT105" i="1" s="1"/>
  <c r="BC104" i="1"/>
  <c r="BC105" i="1" s="1"/>
  <c r="BC113" i="1"/>
  <c r="BD104" i="1"/>
  <c r="BD105" i="1" s="1"/>
  <c r="BD113" i="1"/>
  <c r="AY113" i="1"/>
  <c r="AY104" i="1"/>
  <c r="AY105" i="1" s="1"/>
  <c r="AO30" i="6"/>
  <c r="AL50" i="5"/>
  <c r="H102" i="6"/>
  <c r="F101" i="6"/>
  <c r="F102" i="6" s="1"/>
  <c r="F106" i="6" s="1"/>
  <c r="AA92" i="6" s="1"/>
  <c r="AE94" i="6" s="1"/>
  <c r="AO97" i="6" s="1"/>
  <c r="AN11" i="6"/>
  <c r="AO9" i="6" s="1"/>
  <c r="AM95" i="6"/>
  <c r="AN49" i="6"/>
  <c r="AO47" i="6" s="1"/>
  <c r="AP104" i="6"/>
  <c r="AP105" i="6" s="1"/>
  <c r="AP113" i="6"/>
  <c r="AN94" i="6"/>
  <c r="AO92" i="6" s="1"/>
  <c r="AN30" i="6"/>
  <c r="AN21" i="6"/>
  <c r="AN22" i="6" s="1"/>
  <c r="AM50" i="6"/>
  <c r="AM12" i="6"/>
  <c r="G57" i="6"/>
  <c r="E56" i="6"/>
  <c r="E57" i="6" s="1"/>
  <c r="E62" i="6" s="1"/>
  <c r="AA46" i="6" s="1"/>
  <c r="AE50" i="6" s="1"/>
  <c r="AP52" i="6" s="1"/>
  <c r="I25" i="6"/>
  <c r="I27" i="6" s="1"/>
  <c r="G24" i="6"/>
  <c r="G25" i="6" s="1"/>
  <c r="AQ68" i="6"/>
  <c r="AQ59" i="6"/>
  <c r="AN11" i="5"/>
  <c r="AO9" i="5" s="1"/>
  <c r="G57" i="5"/>
  <c r="E56" i="5"/>
  <c r="E57" i="5" s="1"/>
  <c r="E64" i="5" s="1"/>
  <c r="AA46" i="5" s="1"/>
  <c r="AE52" i="5" s="1"/>
  <c r="AL95" i="5"/>
  <c r="AR104" i="5"/>
  <c r="AR105" i="5" s="1"/>
  <c r="AR113" i="5"/>
  <c r="AS68" i="5"/>
  <c r="AS59" i="5"/>
  <c r="AS60" i="5" s="1"/>
  <c r="H102" i="5"/>
  <c r="F101" i="5"/>
  <c r="F102" i="5" s="1"/>
  <c r="F108" i="5" s="1"/>
  <c r="AA92" i="5" s="1"/>
  <c r="AE96" i="5" s="1"/>
  <c r="AM49" i="5"/>
  <c r="AN47" i="5" s="1"/>
  <c r="AM12" i="5"/>
  <c r="AM94" i="5"/>
  <c r="AN92" i="5" s="1"/>
  <c r="H24" i="5"/>
  <c r="F23" i="5"/>
  <c r="F24" i="5" s="1"/>
  <c r="F29" i="5" s="1"/>
  <c r="AA9" i="5" s="1"/>
  <c r="AE11" i="5" s="1"/>
  <c r="AP30" i="5"/>
  <c r="AM12" i="4"/>
  <c r="AM11" i="4"/>
  <c r="AN9" i="4" s="1"/>
  <c r="AU21" i="4"/>
  <c r="AU22" i="4" s="1"/>
  <c r="AU30" i="4"/>
  <c r="AL12" i="4"/>
  <c r="E22" i="4"/>
  <c r="E23" i="4" s="1"/>
  <c r="E32" i="4" s="1"/>
  <c r="AA8" i="4" s="1"/>
  <c r="AE16" i="4" s="1"/>
  <c r="G23" i="4"/>
  <c r="F57" i="4"/>
  <c r="F58" i="4" s="1"/>
  <c r="F68" i="4" s="1"/>
  <c r="AA47" i="4" s="1"/>
  <c r="AE55" i="4" s="1"/>
  <c r="H58" i="4"/>
  <c r="AU104" i="4"/>
  <c r="AU105" i="4" s="1"/>
  <c r="AU113" i="4"/>
  <c r="AM94" i="4"/>
  <c r="AN92" i="4" s="1"/>
  <c r="G102" i="4"/>
  <c r="G103" i="4" s="1"/>
  <c r="G112" i="4" s="1"/>
  <c r="AA93" i="4" s="1"/>
  <c r="AE99" i="4" s="1"/>
  <c r="I103" i="4"/>
  <c r="AM50" i="4"/>
  <c r="AL95" i="4"/>
  <c r="AV68" i="4"/>
  <c r="AN49" i="4"/>
  <c r="AO47" i="4" s="1"/>
  <c r="AL50" i="3"/>
  <c r="AM49" i="3"/>
  <c r="AN47" i="3" s="1"/>
  <c r="AY113" i="3"/>
  <c r="AN95" i="3"/>
  <c r="F101" i="3"/>
  <c r="F102" i="3" s="1"/>
  <c r="F115" i="3" s="1"/>
  <c r="AA92" i="3" s="1"/>
  <c r="AE103" i="3" s="1"/>
  <c r="H102" i="3"/>
  <c r="AO94" i="3"/>
  <c r="AP92" i="3" s="1"/>
  <c r="I59" i="3"/>
  <c r="G58" i="3"/>
  <c r="G59" i="3" s="1"/>
  <c r="G71" i="3" s="1"/>
  <c r="AA48" i="3" s="1"/>
  <c r="AE57" i="3" s="1"/>
  <c r="AL12" i="3"/>
  <c r="AX68" i="3"/>
  <c r="AX59" i="3"/>
  <c r="AX60" i="3" s="1"/>
  <c r="AM11" i="3"/>
  <c r="AN9" i="3" s="1"/>
  <c r="AN95" i="1"/>
  <c r="AO94" i="1"/>
  <c r="AP92" i="1" s="1"/>
  <c r="AM49" i="1"/>
  <c r="AN47" i="1" s="1"/>
  <c r="AL50" i="1"/>
  <c r="AM12" i="1"/>
  <c r="AM11" i="1"/>
  <c r="AN9" i="1" s="1"/>
  <c r="AL12" i="1"/>
  <c r="E57" i="1"/>
  <c r="E80" i="1" s="1"/>
  <c r="H58" i="1"/>
  <c r="F57" i="1"/>
  <c r="F58" i="1" s="1"/>
  <c r="F80" i="1" s="1"/>
  <c r="E23" i="1"/>
  <c r="E42" i="1" s="1"/>
  <c r="AA8" i="1" s="1"/>
  <c r="AE26" i="1" s="1"/>
  <c r="G23" i="1"/>
  <c r="AK114" i="1" l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BH114" i="1" s="1"/>
  <c r="AK115" i="1" s="1"/>
  <c r="AA10" i="6"/>
  <c r="AE9" i="6" s="1"/>
  <c r="AM30" i="6" s="1"/>
  <c r="G27" i="6"/>
  <c r="AN12" i="6"/>
  <c r="AN95" i="6"/>
  <c r="AM95" i="5"/>
  <c r="AO49" i="6"/>
  <c r="AP47" i="6" s="1"/>
  <c r="AN50" i="6"/>
  <c r="H25" i="6"/>
  <c r="H26" i="6" s="1"/>
  <c r="AO94" i="6"/>
  <c r="AP92" i="6" s="1"/>
  <c r="AO11" i="6"/>
  <c r="AP9" i="6" s="1"/>
  <c r="AP68" i="6"/>
  <c r="AP59" i="6"/>
  <c r="AO104" i="6"/>
  <c r="AO105" i="6" s="1"/>
  <c r="AO113" i="6"/>
  <c r="H58" i="6"/>
  <c r="F57" i="6"/>
  <c r="F58" i="6" s="1"/>
  <c r="F62" i="6" s="1"/>
  <c r="AA47" i="6" s="1"/>
  <c r="AE49" i="6" s="1"/>
  <c r="AO52" i="6" s="1"/>
  <c r="I103" i="6"/>
  <c r="G102" i="6"/>
  <c r="G103" i="6" s="1"/>
  <c r="G106" i="6" s="1"/>
  <c r="AA93" i="6" s="1"/>
  <c r="AE93" i="6" s="1"/>
  <c r="AN97" i="6" s="1"/>
  <c r="AN49" i="5"/>
  <c r="AO47" i="5" s="1"/>
  <c r="AQ104" i="5"/>
  <c r="AQ105" i="5" s="1"/>
  <c r="AQ113" i="5"/>
  <c r="AM50" i="5"/>
  <c r="AR68" i="5"/>
  <c r="AR59" i="5"/>
  <c r="AR60" i="5" s="1"/>
  <c r="I103" i="5"/>
  <c r="G102" i="5"/>
  <c r="G103" i="5" s="1"/>
  <c r="G108" i="5" s="1"/>
  <c r="AA93" i="5" s="1"/>
  <c r="AE95" i="5" s="1"/>
  <c r="I25" i="5"/>
  <c r="G24" i="5"/>
  <c r="G25" i="5" s="1"/>
  <c r="G29" i="5" s="1"/>
  <c r="AA10" i="5" s="1"/>
  <c r="AE10" i="5" s="1"/>
  <c r="H58" i="5"/>
  <c r="F57" i="5"/>
  <c r="F58" i="5" s="1"/>
  <c r="F64" i="5" s="1"/>
  <c r="AA47" i="5" s="1"/>
  <c r="AE51" i="5" s="1"/>
  <c r="AO30" i="5"/>
  <c r="AN94" i="5"/>
  <c r="AO92" i="5" s="1"/>
  <c r="AN12" i="5"/>
  <c r="AO11" i="5"/>
  <c r="AP9" i="5" s="1"/>
  <c r="AN94" i="4"/>
  <c r="AO92" i="4" s="1"/>
  <c r="AT113" i="4"/>
  <c r="AT104" i="4"/>
  <c r="AT105" i="4" s="1"/>
  <c r="AU68" i="4"/>
  <c r="AM95" i="4"/>
  <c r="AO49" i="4"/>
  <c r="AP47" i="4" s="1"/>
  <c r="AN50" i="4"/>
  <c r="F23" i="4"/>
  <c r="F24" i="4" s="1"/>
  <c r="F32" i="4" s="1"/>
  <c r="AA9" i="4" s="1"/>
  <c r="AE15" i="4" s="1"/>
  <c r="H24" i="4"/>
  <c r="G58" i="4"/>
  <c r="G59" i="4" s="1"/>
  <c r="G68" i="4" s="1"/>
  <c r="AA48" i="4" s="1"/>
  <c r="AE54" i="4" s="1"/>
  <c r="I59" i="4"/>
  <c r="AT21" i="4"/>
  <c r="AT22" i="4" s="1"/>
  <c r="AT30" i="4"/>
  <c r="J104" i="4"/>
  <c r="H103" i="4"/>
  <c r="H104" i="4" s="1"/>
  <c r="H112" i="4" s="1"/>
  <c r="AA94" i="4" s="1"/>
  <c r="AE98" i="4" s="1"/>
  <c r="AN11" i="4"/>
  <c r="AO9" i="4" s="1"/>
  <c r="AM12" i="3"/>
  <c r="J60" i="3"/>
  <c r="H59" i="3"/>
  <c r="H60" i="3" s="1"/>
  <c r="H71" i="3" s="1"/>
  <c r="AA49" i="3" s="1"/>
  <c r="AE56" i="3" s="1"/>
  <c r="AO95" i="3"/>
  <c r="AW68" i="3"/>
  <c r="AW59" i="3"/>
  <c r="AW60" i="3" s="1"/>
  <c r="AX113" i="3"/>
  <c r="AM50" i="3"/>
  <c r="I103" i="3"/>
  <c r="G102" i="3"/>
  <c r="G103" i="3" s="1"/>
  <c r="G115" i="3" s="1"/>
  <c r="AA93" i="3" s="1"/>
  <c r="AE102" i="3" s="1"/>
  <c r="AN11" i="3"/>
  <c r="AO9" i="3" s="1"/>
  <c r="AN49" i="3"/>
  <c r="AO47" i="3" s="1"/>
  <c r="AP94" i="3"/>
  <c r="AQ92" i="3" s="1"/>
  <c r="AO95" i="1"/>
  <c r="AP94" i="1"/>
  <c r="AQ92" i="1" s="1"/>
  <c r="AN49" i="1"/>
  <c r="AO47" i="1" s="1"/>
  <c r="AM50" i="1"/>
  <c r="AN11" i="1"/>
  <c r="AO9" i="1" s="1"/>
  <c r="I59" i="1"/>
  <c r="G58" i="1"/>
  <c r="G59" i="1" s="1"/>
  <c r="G80" i="1" s="1"/>
  <c r="H24" i="1"/>
  <c r="F23" i="1"/>
  <c r="F24" i="1" s="1"/>
  <c r="F42" i="1" s="1"/>
  <c r="AA9" i="1" s="1"/>
  <c r="AE25" i="1" s="1"/>
  <c r="AN95" i="4" l="1"/>
  <c r="AM21" i="6"/>
  <c r="AM22" i="6" s="1"/>
  <c r="H27" i="6"/>
  <c r="AA11" i="6" s="1"/>
  <c r="AE8" i="6" s="1"/>
  <c r="AO50" i="6"/>
  <c r="AN50" i="5"/>
  <c r="AP94" i="6"/>
  <c r="AQ92" i="6" s="1"/>
  <c r="AA12" i="6"/>
  <c r="AE7" i="6" s="1"/>
  <c r="AP11" i="6"/>
  <c r="AO95" i="6"/>
  <c r="J104" i="6"/>
  <c r="J106" i="6" s="1"/>
  <c r="H103" i="6"/>
  <c r="H104" i="6" s="1"/>
  <c r="H106" i="6" s="1"/>
  <c r="AA94" i="6" s="1"/>
  <c r="AE92" i="6" s="1"/>
  <c r="AM97" i="6" s="1"/>
  <c r="AO12" i="6"/>
  <c r="AN104" i="6"/>
  <c r="AN105" i="6" s="1"/>
  <c r="AN113" i="6"/>
  <c r="AO68" i="6"/>
  <c r="AO59" i="6"/>
  <c r="I59" i="6"/>
  <c r="G58" i="6"/>
  <c r="G59" i="6" s="1"/>
  <c r="G62" i="6" s="1"/>
  <c r="AA48" i="6" s="1"/>
  <c r="AE48" i="6" s="1"/>
  <c r="AN52" i="6" s="1"/>
  <c r="AP49" i="6"/>
  <c r="AQ47" i="6" s="1"/>
  <c r="H25" i="5"/>
  <c r="H26" i="5" s="1"/>
  <c r="H29" i="5" s="1"/>
  <c r="AA11" i="5" s="1"/>
  <c r="AE9" i="5" s="1"/>
  <c r="J26" i="5"/>
  <c r="AQ59" i="5"/>
  <c r="AQ60" i="5" s="1"/>
  <c r="AQ68" i="5"/>
  <c r="AP104" i="5"/>
  <c r="AP105" i="5" s="1"/>
  <c r="AP113" i="5"/>
  <c r="AP11" i="5"/>
  <c r="AQ9" i="5" s="1"/>
  <c r="J104" i="5"/>
  <c r="H103" i="5"/>
  <c r="H104" i="5" s="1"/>
  <c r="H108" i="5" s="1"/>
  <c r="AA94" i="5" s="1"/>
  <c r="AE94" i="5" s="1"/>
  <c r="AN95" i="5"/>
  <c r="AN30" i="5"/>
  <c r="AO94" i="5"/>
  <c r="AP92" i="5" s="1"/>
  <c r="I59" i="5"/>
  <c r="G58" i="5"/>
  <c r="G59" i="5" s="1"/>
  <c r="G64" i="5" s="1"/>
  <c r="AA48" i="5" s="1"/>
  <c r="AE50" i="5" s="1"/>
  <c r="AO12" i="5"/>
  <c r="AO49" i="5"/>
  <c r="AP47" i="5" s="1"/>
  <c r="I25" i="4"/>
  <c r="G24" i="4"/>
  <c r="G25" i="4" s="1"/>
  <c r="G32" i="4" s="1"/>
  <c r="AA10" i="4" s="1"/>
  <c r="AE14" i="4" s="1"/>
  <c r="J60" i="4"/>
  <c r="H59" i="4"/>
  <c r="H60" i="4" s="1"/>
  <c r="H68" i="4" s="1"/>
  <c r="AA49" i="4" s="1"/>
  <c r="AE53" i="4" s="1"/>
  <c r="AO11" i="4"/>
  <c r="AP9" i="4" s="1"/>
  <c r="AN12" i="4"/>
  <c r="AT68" i="4"/>
  <c r="AT59" i="4"/>
  <c r="AT60" i="4" s="1"/>
  <c r="AS21" i="4"/>
  <c r="AS22" i="4" s="1"/>
  <c r="AS30" i="4"/>
  <c r="AO50" i="4"/>
  <c r="I104" i="4"/>
  <c r="I105" i="4" s="1"/>
  <c r="I112" i="4" s="1"/>
  <c r="AA95" i="4" s="1"/>
  <c r="AE97" i="4" s="1"/>
  <c r="K105" i="4"/>
  <c r="AP49" i="4"/>
  <c r="AQ47" i="4" s="1"/>
  <c r="AS104" i="4"/>
  <c r="AS105" i="4" s="1"/>
  <c r="AS113" i="4"/>
  <c r="AO94" i="4"/>
  <c r="AP92" i="4" s="1"/>
  <c r="AN12" i="3"/>
  <c r="AO11" i="3"/>
  <c r="AP9" i="3" s="1"/>
  <c r="AO49" i="3"/>
  <c r="AP47" i="3" s="1"/>
  <c r="J104" i="3"/>
  <c r="H103" i="3"/>
  <c r="H104" i="3" s="1"/>
  <c r="H115" i="3" s="1"/>
  <c r="AA94" i="3" s="1"/>
  <c r="AE101" i="3" s="1"/>
  <c r="AV68" i="3"/>
  <c r="AV59" i="3"/>
  <c r="AV60" i="3" s="1"/>
  <c r="AN50" i="3"/>
  <c r="K61" i="3"/>
  <c r="I60" i="3"/>
  <c r="I61" i="3" s="1"/>
  <c r="I71" i="3" s="1"/>
  <c r="AA50" i="3" s="1"/>
  <c r="AE55" i="3" s="1"/>
  <c r="AW113" i="3"/>
  <c r="AQ94" i="3"/>
  <c r="AR92" i="3" s="1"/>
  <c r="AP95" i="3"/>
  <c r="AP95" i="1"/>
  <c r="AQ94" i="1"/>
  <c r="AR92" i="1" s="1"/>
  <c r="AO49" i="1"/>
  <c r="AP47" i="1" s="1"/>
  <c r="AN50" i="1"/>
  <c r="AO11" i="1"/>
  <c r="AP9" i="1" s="1"/>
  <c r="AN12" i="1"/>
  <c r="H59" i="1"/>
  <c r="H60" i="1" s="1"/>
  <c r="H80" i="1" s="1"/>
  <c r="J60" i="1"/>
  <c r="G24" i="1"/>
  <c r="G25" i="1" s="1"/>
  <c r="G42" i="1" s="1"/>
  <c r="AA10" i="1" s="1"/>
  <c r="AE24" i="1" s="1"/>
  <c r="I25" i="1"/>
  <c r="AL21" i="6" l="1"/>
  <c r="AL22" i="6" s="1"/>
  <c r="AL30" i="6"/>
  <c r="AQ49" i="6"/>
  <c r="AP12" i="6"/>
  <c r="AM104" i="6"/>
  <c r="AM105" i="6" s="1"/>
  <c r="AM113" i="6"/>
  <c r="AN68" i="6"/>
  <c r="AN59" i="6"/>
  <c r="I104" i="6"/>
  <c r="I105" i="6" s="1"/>
  <c r="I106" i="6" s="1"/>
  <c r="AA95" i="6" s="1"/>
  <c r="AE91" i="6" s="1"/>
  <c r="AL97" i="6" s="1"/>
  <c r="AP50" i="6"/>
  <c r="J60" i="6"/>
  <c r="H59" i="6"/>
  <c r="H60" i="6" s="1"/>
  <c r="H62" i="6" s="1"/>
  <c r="AA49" i="6" s="1"/>
  <c r="AE47" i="6" s="1"/>
  <c r="AM52" i="6" s="1"/>
  <c r="AK21" i="6"/>
  <c r="AK22" i="6" s="1"/>
  <c r="AK30" i="6"/>
  <c r="AP95" i="6"/>
  <c r="AQ94" i="6"/>
  <c r="AP94" i="5"/>
  <c r="AQ92" i="5" s="1"/>
  <c r="K105" i="5"/>
  <c r="I104" i="5"/>
  <c r="I105" i="5" s="1"/>
  <c r="I108" i="5" s="1"/>
  <c r="AA95" i="5" s="1"/>
  <c r="AE93" i="5" s="1"/>
  <c r="AP68" i="5"/>
  <c r="AP59" i="5"/>
  <c r="AP60" i="5" s="1"/>
  <c r="AO104" i="5"/>
  <c r="AO105" i="5" s="1"/>
  <c r="AO113" i="5"/>
  <c r="AQ11" i="5"/>
  <c r="AP12" i="5"/>
  <c r="AO50" i="5"/>
  <c r="J60" i="5"/>
  <c r="H59" i="5"/>
  <c r="H60" i="5" s="1"/>
  <c r="H64" i="5" s="1"/>
  <c r="AA49" i="5" s="1"/>
  <c r="AE49" i="5" s="1"/>
  <c r="K27" i="5"/>
  <c r="I26" i="5"/>
  <c r="I27" i="5" s="1"/>
  <c r="I29" i="5" s="1"/>
  <c r="AA12" i="5" s="1"/>
  <c r="AE8" i="5" s="1"/>
  <c r="AP49" i="5"/>
  <c r="AQ47" i="5" s="1"/>
  <c r="AO95" i="5"/>
  <c r="AM21" i="5"/>
  <c r="AM22" i="5" s="1"/>
  <c r="AM30" i="5"/>
  <c r="J105" i="4"/>
  <c r="J106" i="4" s="1"/>
  <c r="J112" i="4" s="1"/>
  <c r="AA96" i="4" s="1"/>
  <c r="AE96" i="4" s="1"/>
  <c r="L106" i="4"/>
  <c r="AO12" i="4"/>
  <c r="AS68" i="4"/>
  <c r="AS59" i="4"/>
  <c r="AS60" i="4" s="1"/>
  <c r="I60" i="4"/>
  <c r="I61" i="4" s="1"/>
  <c r="I68" i="4" s="1"/>
  <c r="AA50" i="4" s="1"/>
  <c r="AE52" i="4" s="1"/>
  <c r="K61" i="4"/>
  <c r="AP94" i="4"/>
  <c r="AQ92" i="4" s="1"/>
  <c r="AQ49" i="4"/>
  <c r="AR47" i="4" s="1"/>
  <c r="AR21" i="4"/>
  <c r="AR22" i="4" s="1"/>
  <c r="AR30" i="4"/>
  <c r="AR104" i="4"/>
  <c r="AR105" i="4" s="1"/>
  <c r="AR113" i="4"/>
  <c r="AP11" i="4"/>
  <c r="AQ9" i="4" s="1"/>
  <c r="AO95" i="4"/>
  <c r="AP50" i="4"/>
  <c r="J26" i="4"/>
  <c r="H25" i="4"/>
  <c r="H26" i="4" s="1"/>
  <c r="H32" i="4" s="1"/>
  <c r="AA11" i="4" s="1"/>
  <c r="AE13" i="4" s="1"/>
  <c r="AO12" i="3"/>
  <c r="AU68" i="3"/>
  <c r="AU59" i="3"/>
  <c r="AU60" i="3" s="1"/>
  <c r="AO50" i="3"/>
  <c r="AP49" i="3"/>
  <c r="AQ47" i="3" s="1"/>
  <c r="AV113" i="3"/>
  <c r="J61" i="3"/>
  <c r="J62" i="3" s="1"/>
  <c r="J71" i="3" s="1"/>
  <c r="AA51" i="3" s="1"/>
  <c r="AE54" i="3" s="1"/>
  <c r="L62" i="3"/>
  <c r="K105" i="3"/>
  <c r="I104" i="3"/>
  <c r="I105" i="3" s="1"/>
  <c r="I115" i="3" s="1"/>
  <c r="AA95" i="3" s="1"/>
  <c r="AE100" i="3" s="1"/>
  <c r="AQ95" i="3"/>
  <c r="AP11" i="3"/>
  <c r="AQ9" i="3" s="1"/>
  <c r="AR94" i="3"/>
  <c r="AS92" i="3" s="1"/>
  <c r="AQ95" i="1"/>
  <c r="AR94" i="1"/>
  <c r="AS92" i="1" s="1"/>
  <c r="AP49" i="1"/>
  <c r="AQ47" i="1" s="1"/>
  <c r="AO50" i="1"/>
  <c r="AP11" i="1"/>
  <c r="AQ9" i="1" s="1"/>
  <c r="AO12" i="1"/>
  <c r="I60" i="1"/>
  <c r="I61" i="1" s="1"/>
  <c r="I80" i="1" s="1"/>
  <c r="K61" i="1"/>
  <c r="J26" i="1"/>
  <c r="H25" i="1"/>
  <c r="H26" i="1" s="1"/>
  <c r="H42" i="1" s="1"/>
  <c r="AA11" i="1" s="1"/>
  <c r="AE23" i="1" s="1"/>
  <c r="AK31" i="6" l="1"/>
  <c r="AL31" i="6" s="1"/>
  <c r="AM31" i="6" s="1"/>
  <c r="AN31" i="6" s="1"/>
  <c r="AO31" i="6" s="1"/>
  <c r="AK32" i="6" s="1"/>
  <c r="AQ50" i="6"/>
  <c r="AL104" i="6"/>
  <c r="AL105" i="6" s="1"/>
  <c r="AL113" i="6"/>
  <c r="AQ95" i="6"/>
  <c r="AM68" i="6"/>
  <c r="AM59" i="6"/>
  <c r="I60" i="6"/>
  <c r="I61" i="6" s="1"/>
  <c r="I62" i="6" s="1"/>
  <c r="AA50" i="6" s="1"/>
  <c r="AE46" i="6" s="1"/>
  <c r="AL52" i="6" s="1"/>
  <c r="AA96" i="6"/>
  <c r="AE90" i="6" s="1"/>
  <c r="AK97" i="6" s="1"/>
  <c r="AN104" i="5"/>
  <c r="AN105" i="5" s="1"/>
  <c r="AN113" i="5"/>
  <c r="AP50" i="5"/>
  <c r="AL21" i="5"/>
  <c r="AL22" i="5" s="1"/>
  <c r="AL30" i="5"/>
  <c r="J105" i="5"/>
  <c r="J106" i="5" s="1"/>
  <c r="J108" i="5" s="1"/>
  <c r="AA96" i="5" s="1"/>
  <c r="AE92" i="5" s="1"/>
  <c r="L106" i="5"/>
  <c r="L108" i="5" s="1"/>
  <c r="AO68" i="5"/>
  <c r="AO59" i="5"/>
  <c r="AO60" i="5" s="1"/>
  <c r="AQ12" i="5"/>
  <c r="AQ49" i="5"/>
  <c r="AR47" i="5" s="1"/>
  <c r="J27" i="5"/>
  <c r="J28" i="5" s="1"/>
  <c r="J29" i="5" s="1"/>
  <c r="AA13" i="5" s="1"/>
  <c r="AE7" i="5" s="1"/>
  <c r="AP95" i="5"/>
  <c r="I60" i="5"/>
  <c r="I61" i="5" s="1"/>
  <c r="I64" i="5" s="1"/>
  <c r="AA50" i="5" s="1"/>
  <c r="AE48" i="5" s="1"/>
  <c r="K61" i="5"/>
  <c r="AQ94" i="5"/>
  <c r="AR92" i="5" s="1"/>
  <c r="J61" i="4"/>
  <c r="J62" i="4" s="1"/>
  <c r="J68" i="4" s="1"/>
  <c r="AA51" i="4" s="1"/>
  <c r="AE51" i="4" s="1"/>
  <c r="L62" i="4"/>
  <c r="AQ94" i="4"/>
  <c r="AR92" i="4" s="1"/>
  <c r="AR68" i="4"/>
  <c r="AR59" i="4"/>
  <c r="AR60" i="4" s="1"/>
  <c r="AQ50" i="4"/>
  <c r="I26" i="4"/>
  <c r="I27" i="4" s="1"/>
  <c r="I32" i="4" s="1"/>
  <c r="AA12" i="4" s="1"/>
  <c r="AE12" i="4" s="1"/>
  <c r="K27" i="4"/>
  <c r="AR49" i="4"/>
  <c r="AS47" i="4" s="1"/>
  <c r="AQ21" i="4"/>
  <c r="AQ22" i="4" s="1"/>
  <c r="AQ30" i="4"/>
  <c r="AQ11" i="4"/>
  <c r="AR9" i="4" s="1"/>
  <c r="M107" i="4"/>
  <c r="K106" i="4"/>
  <c r="K107" i="4" s="1"/>
  <c r="K112" i="4" s="1"/>
  <c r="AA97" i="4" s="1"/>
  <c r="AE95" i="4" s="1"/>
  <c r="AP95" i="4"/>
  <c r="AP12" i="4"/>
  <c r="AQ113" i="4"/>
  <c r="AQ104" i="4"/>
  <c r="AQ105" i="4" s="1"/>
  <c r="AP12" i="3"/>
  <c r="AU113" i="3"/>
  <c r="L106" i="3"/>
  <c r="J105" i="3"/>
  <c r="J106" i="3" s="1"/>
  <c r="J115" i="3" s="1"/>
  <c r="AA96" i="3" s="1"/>
  <c r="AE99" i="3" s="1"/>
  <c r="AQ49" i="3"/>
  <c r="AR47" i="3" s="1"/>
  <c r="M63" i="3"/>
  <c r="K62" i="3"/>
  <c r="K63" i="3" s="1"/>
  <c r="K71" i="3" s="1"/>
  <c r="AA52" i="3" s="1"/>
  <c r="AE53" i="3" s="1"/>
  <c r="AP50" i="3"/>
  <c r="AT68" i="3"/>
  <c r="AT59" i="3"/>
  <c r="AT60" i="3" s="1"/>
  <c r="AS94" i="3"/>
  <c r="AT92" i="3" s="1"/>
  <c r="AR95" i="3"/>
  <c r="AQ11" i="3"/>
  <c r="AR9" i="3" s="1"/>
  <c r="AR95" i="1"/>
  <c r="AS94" i="1"/>
  <c r="AT92" i="1" s="1"/>
  <c r="AP50" i="1"/>
  <c r="AQ49" i="1"/>
  <c r="AR47" i="1" s="1"/>
  <c r="AQ11" i="1"/>
  <c r="AR9" i="1" s="1"/>
  <c r="AP12" i="1"/>
  <c r="L62" i="1"/>
  <c r="J61" i="1"/>
  <c r="J62" i="1" s="1"/>
  <c r="J80" i="1" s="1"/>
  <c r="K27" i="1"/>
  <c r="I26" i="1"/>
  <c r="I27" i="1" s="1"/>
  <c r="I42" i="1" s="1"/>
  <c r="AA12" i="1" s="1"/>
  <c r="AE22" i="1" s="1"/>
  <c r="AQ95" i="5" l="1"/>
  <c r="AL68" i="6"/>
  <c r="AL59" i="6"/>
  <c r="AA51" i="6"/>
  <c r="AE45" i="6" s="1"/>
  <c r="AK52" i="6" s="1"/>
  <c r="AK104" i="6"/>
  <c r="AK105" i="6" s="1"/>
  <c r="AK113" i="6"/>
  <c r="AK114" i="6" s="1"/>
  <c r="AL114" i="6" s="1"/>
  <c r="AM114" i="6" s="1"/>
  <c r="AN114" i="6" s="1"/>
  <c r="AO114" i="6" s="1"/>
  <c r="AP114" i="6" s="1"/>
  <c r="AK115" i="6" s="1"/>
  <c r="AM104" i="5"/>
  <c r="AM105" i="5" s="1"/>
  <c r="AM113" i="5"/>
  <c r="K106" i="5"/>
  <c r="K107" i="5" s="1"/>
  <c r="K108" i="5" s="1"/>
  <c r="AA97" i="5" s="1"/>
  <c r="AE91" i="5" s="1"/>
  <c r="AR94" i="5"/>
  <c r="AS92" i="5" s="1"/>
  <c r="AQ50" i="5"/>
  <c r="J61" i="5"/>
  <c r="J62" i="5" s="1"/>
  <c r="J64" i="5" s="1"/>
  <c r="AA51" i="5" s="1"/>
  <c r="AE47" i="5" s="1"/>
  <c r="L62" i="5"/>
  <c r="AK21" i="5"/>
  <c r="AK22" i="5" s="1"/>
  <c r="AK30" i="5"/>
  <c r="AK31" i="5" s="1"/>
  <c r="AL31" i="5" s="1"/>
  <c r="AM31" i="5" s="1"/>
  <c r="AN31" i="5" s="1"/>
  <c r="AO31" i="5" s="1"/>
  <c r="AP31" i="5" s="1"/>
  <c r="AK32" i="5" s="1"/>
  <c r="AR49" i="5"/>
  <c r="AS47" i="5" s="1"/>
  <c r="AN68" i="5"/>
  <c r="AN59" i="5"/>
  <c r="AN60" i="5" s="1"/>
  <c r="AQ68" i="4"/>
  <c r="AQ59" i="4"/>
  <c r="AQ60" i="4" s="1"/>
  <c r="AS49" i="4"/>
  <c r="AT47" i="4" s="1"/>
  <c r="L28" i="4"/>
  <c r="J27" i="4"/>
  <c r="J28" i="4" s="1"/>
  <c r="J32" i="4" s="1"/>
  <c r="AA13" i="4" s="1"/>
  <c r="AE11" i="4" s="1"/>
  <c r="AR94" i="4"/>
  <c r="AS92" i="4" s="1"/>
  <c r="AQ12" i="4"/>
  <c r="AR50" i="4"/>
  <c r="AP113" i="4"/>
  <c r="AP104" i="4"/>
  <c r="AP105" i="4" s="1"/>
  <c r="AQ95" i="4"/>
  <c r="AR11" i="4"/>
  <c r="AS9" i="4" s="1"/>
  <c r="L107" i="4"/>
  <c r="L108" i="4" s="1"/>
  <c r="L112" i="4" s="1"/>
  <c r="AA98" i="4" s="1"/>
  <c r="AE94" i="4" s="1"/>
  <c r="N108" i="4"/>
  <c r="M63" i="4"/>
  <c r="K62" i="4"/>
  <c r="K63" i="4" s="1"/>
  <c r="K68" i="4" s="1"/>
  <c r="AA52" i="4" s="1"/>
  <c r="AE50" i="4" s="1"/>
  <c r="AP21" i="4"/>
  <c r="AP22" i="4" s="1"/>
  <c r="AP30" i="4"/>
  <c r="M107" i="3"/>
  <c r="K106" i="3"/>
  <c r="K107" i="3" s="1"/>
  <c r="K115" i="3" s="1"/>
  <c r="AA97" i="3" s="1"/>
  <c r="AE98" i="3" s="1"/>
  <c r="AS68" i="3"/>
  <c r="AS59" i="3"/>
  <c r="AS60" i="3" s="1"/>
  <c r="AR49" i="3"/>
  <c r="AS47" i="3" s="1"/>
  <c r="AQ12" i="3"/>
  <c r="AQ50" i="3"/>
  <c r="AR11" i="3"/>
  <c r="AS9" i="3" s="1"/>
  <c r="L63" i="3"/>
  <c r="L64" i="3" s="1"/>
  <c r="L71" i="3" s="1"/>
  <c r="AA53" i="3" s="1"/>
  <c r="AE52" i="3" s="1"/>
  <c r="N64" i="3"/>
  <c r="AT113" i="3"/>
  <c r="AT94" i="3"/>
  <c r="AU92" i="3" s="1"/>
  <c r="AS95" i="3"/>
  <c r="AS95" i="1"/>
  <c r="AT94" i="1"/>
  <c r="AU92" i="1" s="1"/>
  <c r="AQ50" i="1"/>
  <c r="AR49" i="1"/>
  <c r="AS47" i="1" s="1"/>
  <c r="AR11" i="1"/>
  <c r="AS9" i="1" s="1"/>
  <c r="AQ12" i="1"/>
  <c r="M63" i="1"/>
  <c r="K62" i="1"/>
  <c r="K63" i="1" s="1"/>
  <c r="K80" i="1" s="1"/>
  <c r="L28" i="1"/>
  <c r="J27" i="1"/>
  <c r="J28" i="1" s="1"/>
  <c r="J42" i="1" s="1"/>
  <c r="AA13" i="1" s="1"/>
  <c r="AE21" i="1" s="1"/>
  <c r="AR95" i="5" l="1"/>
  <c r="AK68" i="6"/>
  <c r="AK59" i="6"/>
  <c r="AM68" i="5"/>
  <c r="AM59" i="5"/>
  <c r="AM60" i="5" s="1"/>
  <c r="AL104" i="5"/>
  <c r="AL105" i="5" s="1"/>
  <c r="AL113" i="5"/>
  <c r="AS94" i="5"/>
  <c r="K62" i="5"/>
  <c r="K63" i="5" s="1"/>
  <c r="K64" i="5" s="1"/>
  <c r="AA52" i="5" s="1"/>
  <c r="AE46" i="5" s="1"/>
  <c r="AA98" i="5"/>
  <c r="AE90" i="5" s="1"/>
  <c r="AS49" i="5"/>
  <c r="AR50" i="5"/>
  <c r="AR12" i="4"/>
  <c r="AS11" i="4"/>
  <c r="AT9" i="4" s="1"/>
  <c r="AS94" i="4"/>
  <c r="AT92" i="4" s="1"/>
  <c r="AR95" i="4"/>
  <c r="N64" i="4"/>
  <c r="L63" i="4"/>
  <c r="L64" i="4" s="1"/>
  <c r="L68" i="4" s="1"/>
  <c r="AA53" i="4" s="1"/>
  <c r="AE49" i="4" s="1"/>
  <c r="AO21" i="4"/>
  <c r="AO22" i="4" s="1"/>
  <c r="AO30" i="4"/>
  <c r="AT49" i="4"/>
  <c r="AU47" i="4" s="1"/>
  <c r="M29" i="4"/>
  <c r="K28" i="4"/>
  <c r="K29" i="4" s="1"/>
  <c r="K32" i="4" s="1"/>
  <c r="AA14" i="4" s="1"/>
  <c r="AE10" i="4" s="1"/>
  <c r="AS50" i="4"/>
  <c r="AO113" i="4"/>
  <c r="AO104" i="4"/>
  <c r="AO105" i="4" s="1"/>
  <c r="AP59" i="4"/>
  <c r="AP60" i="4" s="1"/>
  <c r="AP68" i="4"/>
  <c r="O109" i="4"/>
  <c r="M108" i="4"/>
  <c r="M109" i="4" s="1"/>
  <c r="M112" i="4" s="1"/>
  <c r="AA99" i="4" s="1"/>
  <c r="AE93" i="4" s="1"/>
  <c r="AR50" i="3"/>
  <c r="AR12" i="3"/>
  <c r="AT95" i="3"/>
  <c r="AR68" i="3"/>
  <c r="AR59" i="3"/>
  <c r="AR60" i="3" s="1"/>
  <c r="AS49" i="3"/>
  <c r="AT47" i="3" s="1"/>
  <c r="AS11" i="3"/>
  <c r="AT9" i="3" s="1"/>
  <c r="AU94" i="3"/>
  <c r="AV92" i="3" s="1"/>
  <c r="AS113" i="3"/>
  <c r="O65" i="3"/>
  <c r="M64" i="3"/>
  <c r="M65" i="3" s="1"/>
  <c r="M71" i="3" s="1"/>
  <c r="AA54" i="3" s="1"/>
  <c r="AE51" i="3" s="1"/>
  <c r="L107" i="3"/>
  <c r="L108" i="3" s="1"/>
  <c r="L115" i="3" s="1"/>
  <c r="AA98" i="3" s="1"/>
  <c r="AE97" i="3" s="1"/>
  <c r="N108" i="3"/>
  <c r="AU94" i="1"/>
  <c r="AV92" i="1" s="1"/>
  <c r="AT95" i="1"/>
  <c r="AR50" i="1"/>
  <c r="AS49" i="1"/>
  <c r="AT47" i="1" s="1"/>
  <c r="AR12" i="1"/>
  <c r="AS11" i="1"/>
  <c r="AT9" i="1" s="1"/>
  <c r="AS12" i="1"/>
  <c r="L63" i="1"/>
  <c r="L64" i="1" s="1"/>
  <c r="L80" i="1" s="1"/>
  <c r="N64" i="1"/>
  <c r="K28" i="1"/>
  <c r="K29" i="1" s="1"/>
  <c r="K42" i="1" s="1"/>
  <c r="AA14" i="1" s="1"/>
  <c r="AE20" i="1" s="1"/>
  <c r="M29" i="1"/>
  <c r="AL68" i="5" l="1"/>
  <c r="AL59" i="5"/>
  <c r="AL60" i="5" s="1"/>
  <c r="AA53" i="5"/>
  <c r="AE45" i="5" s="1"/>
  <c r="AS50" i="5"/>
  <c r="AK104" i="5"/>
  <c r="AK105" i="5" s="1"/>
  <c r="AK106" i="5" s="1"/>
  <c r="AK113" i="5"/>
  <c r="AK114" i="5" s="1"/>
  <c r="AL114" i="5" s="1"/>
  <c r="AM114" i="5" s="1"/>
  <c r="AN114" i="5" s="1"/>
  <c r="AO114" i="5" s="1"/>
  <c r="AP114" i="5" s="1"/>
  <c r="AQ114" i="5" s="1"/>
  <c r="AR114" i="5" s="1"/>
  <c r="AK115" i="5" s="1"/>
  <c r="AS95" i="5"/>
  <c r="AT50" i="4"/>
  <c r="AU49" i="4"/>
  <c r="AV47" i="4" s="1"/>
  <c r="AO59" i="4"/>
  <c r="AO60" i="4" s="1"/>
  <c r="AO68" i="4"/>
  <c r="AT94" i="4"/>
  <c r="AU92" i="4" s="1"/>
  <c r="N30" i="4"/>
  <c r="L29" i="4"/>
  <c r="L30" i="4" s="1"/>
  <c r="L32" i="4" s="1"/>
  <c r="AA15" i="4" s="1"/>
  <c r="AE9" i="4" s="1"/>
  <c r="P110" i="4"/>
  <c r="P112" i="4" s="1"/>
  <c r="N109" i="4"/>
  <c r="N110" i="4" s="1"/>
  <c r="N112" i="4" s="1"/>
  <c r="AA100" i="4" s="1"/>
  <c r="AE92" i="4" s="1"/>
  <c r="AS95" i="4"/>
  <c r="AT11" i="4"/>
  <c r="AU9" i="4" s="1"/>
  <c r="M64" i="4"/>
  <c r="M65" i="4" s="1"/>
  <c r="M68" i="4" s="1"/>
  <c r="AA54" i="4" s="1"/>
  <c r="AE48" i="4" s="1"/>
  <c r="O65" i="4"/>
  <c r="AS12" i="4"/>
  <c r="AN21" i="4"/>
  <c r="AN22" i="4" s="1"/>
  <c r="AN30" i="4"/>
  <c r="AN113" i="4"/>
  <c r="AN104" i="4"/>
  <c r="AN105" i="4" s="1"/>
  <c r="AT11" i="3"/>
  <c r="AU9" i="3" s="1"/>
  <c r="AS12" i="3"/>
  <c r="AU95" i="3"/>
  <c r="AT49" i="3"/>
  <c r="AU47" i="3" s="1"/>
  <c r="AS50" i="3"/>
  <c r="O109" i="3"/>
  <c r="M108" i="3"/>
  <c r="M109" i="3" s="1"/>
  <c r="M115" i="3" s="1"/>
  <c r="AA99" i="3" s="1"/>
  <c r="AE96" i="3" s="1"/>
  <c r="AQ68" i="3"/>
  <c r="AQ59" i="3"/>
  <c r="AQ60" i="3" s="1"/>
  <c r="AV94" i="3"/>
  <c r="AW92" i="3" s="1"/>
  <c r="AR113" i="3"/>
  <c r="P66" i="3"/>
  <c r="N65" i="3"/>
  <c r="N66" i="3" s="1"/>
  <c r="N71" i="3" s="1"/>
  <c r="AA55" i="3" s="1"/>
  <c r="AE50" i="3" s="1"/>
  <c r="AV94" i="1"/>
  <c r="AW92" i="1" s="1"/>
  <c r="AU95" i="1"/>
  <c r="AS50" i="1"/>
  <c r="AT49" i="1"/>
  <c r="AU47" i="1" s="1"/>
  <c r="AT50" i="1"/>
  <c r="AT11" i="1"/>
  <c r="AU9" i="1" s="1"/>
  <c r="O65" i="1"/>
  <c r="M64" i="1"/>
  <c r="M65" i="1" s="1"/>
  <c r="M80" i="1" s="1"/>
  <c r="N30" i="1"/>
  <c r="L29" i="1"/>
  <c r="L30" i="1" s="1"/>
  <c r="L42" i="1" s="1"/>
  <c r="AA15" i="1" s="1"/>
  <c r="AE19" i="1" s="1"/>
  <c r="AK23" i="6" l="1"/>
  <c r="AK68" i="5"/>
  <c r="AK69" i="5" s="1"/>
  <c r="AL69" i="5" s="1"/>
  <c r="AM69" i="5" s="1"/>
  <c r="AN69" i="5" s="1"/>
  <c r="AO69" i="5" s="1"/>
  <c r="AP69" i="5" s="1"/>
  <c r="AQ69" i="5" s="1"/>
  <c r="AR69" i="5" s="1"/>
  <c r="AK70" i="5" s="1"/>
  <c r="AK59" i="5"/>
  <c r="AK60" i="5" s="1"/>
  <c r="AK61" i="5" s="1"/>
  <c r="AU11" i="4"/>
  <c r="O110" i="4"/>
  <c r="O111" i="4" s="1"/>
  <c r="O112" i="4" s="1"/>
  <c r="AA101" i="4" s="1"/>
  <c r="AE91" i="4" s="1"/>
  <c r="AT12" i="4"/>
  <c r="AU94" i="4"/>
  <c r="AV92" i="4" s="1"/>
  <c r="AV49" i="4"/>
  <c r="AW47" i="4" s="1"/>
  <c r="AM113" i="4"/>
  <c r="AM104" i="4"/>
  <c r="AM105" i="4" s="1"/>
  <c r="M30" i="4"/>
  <c r="M31" i="4" s="1"/>
  <c r="M32" i="4" s="1"/>
  <c r="AA16" i="4" s="1"/>
  <c r="AE8" i="4" s="1"/>
  <c r="P66" i="4"/>
  <c r="N65" i="4"/>
  <c r="N66" i="4" s="1"/>
  <c r="N68" i="4" s="1"/>
  <c r="AA55" i="4" s="1"/>
  <c r="AE47" i="4" s="1"/>
  <c r="AU50" i="4"/>
  <c r="AM21" i="4"/>
  <c r="AM22" i="4" s="1"/>
  <c r="AM30" i="4"/>
  <c r="AT95" i="4"/>
  <c r="AN68" i="4"/>
  <c r="AN59" i="4"/>
  <c r="AN60" i="4" s="1"/>
  <c r="AW94" i="3"/>
  <c r="AX92" i="3" s="1"/>
  <c r="O66" i="3"/>
  <c r="O67" i="3" s="1"/>
  <c r="O71" i="3" s="1"/>
  <c r="AA56" i="3" s="1"/>
  <c r="AE49" i="3" s="1"/>
  <c r="Q67" i="3"/>
  <c r="AP68" i="3"/>
  <c r="AP59" i="3"/>
  <c r="AP60" i="3" s="1"/>
  <c r="AQ113" i="3"/>
  <c r="AQ104" i="3"/>
  <c r="AQ105" i="3" s="1"/>
  <c r="AT50" i="3"/>
  <c r="AU11" i="3"/>
  <c r="AV9" i="3" s="1"/>
  <c r="N109" i="3"/>
  <c r="N110" i="3" s="1"/>
  <c r="N115" i="3" s="1"/>
  <c r="AA100" i="3" s="1"/>
  <c r="AE95" i="3" s="1"/>
  <c r="P110" i="3"/>
  <c r="AU49" i="3"/>
  <c r="AV47" i="3" s="1"/>
  <c r="AV95" i="3"/>
  <c r="AT12" i="3"/>
  <c r="AW94" i="1"/>
  <c r="AX92" i="1" s="1"/>
  <c r="AV95" i="1"/>
  <c r="AU49" i="1"/>
  <c r="AV47" i="1" s="1"/>
  <c r="AU50" i="1"/>
  <c r="AT12" i="1"/>
  <c r="AU11" i="1"/>
  <c r="AV9" i="1" s="1"/>
  <c r="AU12" i="1"/>
  <c r="P66" i="1"/>
  <c r="N65" i="1"/>
  <c r="N66" i="1" s="1"/>
  <c r="N80" i="1" s="1"/>
  <c r="O31" i="1"/>
  <c r="M30" i="1"/>
  <c r="M31" i="1" s="1"/>
  <c r="M42" i="1" s="1"/>
  <c r="AA16" i="1" s="1"/>
  <c r="AE18" i="1" s="1"/>
  <c r="AK23" i="5" l="1"/>
  <c r="AL21" i="4"/>
  <c r="AL22" i="4" s="1"/>
  <c r="AL30" i="4"/>
  <c r="AL113" i="4"/>
  <c r="AL104" i="4"/>
  <c r="AL105" i="4" s="1"/>
  <c r="AA102" i="4"/>
  <c r="AE90" i="4" s="1"/>
  <c r="AW49" i="4"/>
  <c r="AU95" i="4"/>
  <c r="AA17" i="4"/>
  <c r="AE7" i="4" s="1"/>
  <c r="AV94" i="4"/>
  <c r="AW92" i="4" s="1"/>
  <c r="AM59" i="4"/>
  <c r="AM60" i="4" s="1"/>
  <c r="AM68" i="4"/>
  <c r="AV50" i="4"/>
  <c r="O66" i="4"/>
  <c r="O67" i="4" s="1"/>
  <c r="O68" i="4" s="1"/>
  <c r="AA56" i="4" s="1"/>
  <c r="AE46" i="4" s="1"/>
  <c r="AU12" i="4"/>
  <c r="AW95" i="3"/>
  <c r="AU12" i="3"/>
  <c r="AV11" i="3"/>
  <c r="AW9" i="3" s="1"/>
  <c r="R68" i="3"/>
  <c r="P67" i="3"/>
  <c r="P68" i="3" s="1"/>
  <c r="P71" i="3" s="1"/>
  <c r="AA57" i="3" s="1"/>
  <c r="AE48" i="3" s="1"/>
  <c r="AP113" i="3"/>
  <c r="AP104" i="3"/>
  <c r="AP105" i="3" s="1"/>
  <c r="AO68" i="3"/>
  <c r="AO59" i="3"/>
  <c r="AO60" i="3" s="1"/>
  <c r="O110" i="3"/>
  <c r="O111" i="3" s="1"/>
  <c r="O115" i="3" s="1"/>
  <c r="AA101" i="3" s="1"/>
  <c r="AE94" i="3" s="1"/>
  <c r="Q111" i="3"/>
  <c r="AV49" i="3"/>
  <c r="AW47" i="3" s="1"/>
  <c r="AU50" i="3"/>
  <c r="AX94" i="3"/>
  <c r="AY92" i="3" s="1"/>
  <c r="AX94" i="1"/>
  <c r="AY92" i="1" s="1"/>
  <c r="AW95" i="1"/>
  <c r="AV49" i="1"/>
  <c r="AW47" i="1" s="1"/>
  <c r="AV11" i="1"/>
  <c r="AW9" i="1" s="1"/>
  <c r="Q67" i="1"/>
  <c r="O66" i="1"/>
  <c r="O67" i="1" s="1"/>
  <c r="O80" i="1" s="1"/>
  <c r="P32" i="1"/>
  <c r="N31" i="1"/>
  <c r="N32" i="1" s="1"/>
  <c r="N42" i="1" s="1"/>
  <c r="AA17" i="1" s="1"/>
  <c r="AE17" i="1" s="1"/>
  <c r="AW50" i="4" l="1"/>
  <c r="AW94" i="4"/>
  <c r="AA57" i="4"/>
  <c r="AE45" i="4" s="1"/>
  <c r="AV95" i="4"/>
  <c r="AL59" i="4"/>
  <c r="AL60" i="4" s="1"/>
  <c r="AL68" i="4"/>
  <c r="AK21" i="4"/>
  <c r="AK22" i="4" s="1"/>
  <c r="AK23" i="4" s="1"/>
  <c r="AK30" i="4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K32" i="4" s="1"/>
  <c r="AK113" i="4"/>
  <c r="AK114" i="4" s="1"/>
  <c r="AL114" i="4" s="1"/>
  <c r="AM114" i="4" s="1"/>
  <c r="AN114" i="4" s="1"/>
  <c r="AO114" i="4" s="1"/>
  <c r="AP114" i="4" s="1"/>
  <c r="AQ114" i="4" s="1"/>
  <c r="AR114" i="4" s="1"/>
  <c r="AS114" i="4" s="1"/>
  <c r="AT114" i="4" s="1"/>
  <c r="AU114" i="4" s="1"/>
  <c r="AV114" i="4" s="1"/>
  <c r="AK115" i="4" s="1"/>
  <c r="AK104" i="4"/>
  <c r="AK105" i="4" s="1"/>
  <c r="AY94" i="3"/>
  <c r="AZ92" i="3" s="1"/>
  <c r="AO113" i="3"/>
  <c r="AO104" i="3"/>
  <c r="AO105" i="3" s="1"/>
  <c r="AN68" i="3"/>
  <c r="AN59" i="3"/>
  <c r="AN60" i="3" s="1"/>
  <c r="R112" i="3"/>
  <c r="P111" i="3"/>
  <c r="P112" i="3" s="1"/>
  <c r="P115" i="3" s="1"/>
  <c r="AA102" i="3" s="1"/>
  <c r="AE93" i="3" s="1"/>
  <c r="AX95" i="3"/>
  <c r="AW49" i="3"/>
  <c r="AX47" i="3" s="1"/>
  <c r="AV12" i="3"/>
  <c r="S69" i="3"/>
  <c r="S71" i="3" s="1"/>
  <c r="Q68" i="3"/>
  <c r="Q69" i="3" s="1"/>
  <c r="Q71" i="3" s="1"/>
  <c r="AA58" i="3" s="1"/>
  <c r="AE47" i="3" s="1"/>
  <c r="AW11" i="3"/>
  <c r="AX9" i="3" s="1"/>
  <c r="AV50" i="3"/>
  <c r="AX95" i="1"/>
  <c r="AY94" i="1"/>
  <c r="AZ92" i="1" s="1"/>
  <c r="AW49" i="1"/>
  <c r="AX47" i="1" s="1"/>
  <c r="AV50" i="1"/>
  <c r="AV12" i="1"/>
  <c r="AW11" i="1"/>
  <c r="AX9" i="1" s="1"/>
  <c r="P67" i="1"/>
  <c r="P68" i="1" s="1"/>
  <c r="P80" i="1" s="1"/>
  <c r="R68" i="1"/>
  <c r="Q33" i="1"/>
  <c r="O32" i="1"/>
  <c r="O33" i="1" s="1"/>
  <c r="O42" i="1" s="1"/>
  <c r="AA18" i="1" s="1"/>
  <c r="AE16" i="1" s="1"/>
  <c r="AK106" i="6" l="1"/>
  <c r="AK59" i="4"/>
  <c r="AK60" i="4" s="1"/>
  <c r="AK68" i="4"/>
  <c r="AK69" i="4" s="1"/>
  <c r="AL69" i="4" s="1"/>
  <c r="AM69" i="4" s="1"/>
  <c r="AN69" i="4" s="1"/>
  <c r="AO69" i="4" s="1"/>
  <c r="AP69" i="4" s="1"/>
  <c r="AQ69" i="4" s="1"/>
  <c r="AR69" i="4" s="1"/>
  <c r="AS69" i="4" s="1"/>
  <c r="AT69" i="4" s="1"/>
  <c r="AU69" i="4" s="1"/>
  <c r="AV69" i="4" s="1"/>
  <c r="AK70" i="4" s="1"/>
  <c r="AW95" i="4"/>
  <c r="AY95" i="3"/>
  <c r="AW12" i="3"/>
  <c r="AN113" i="3"/>
  <c r="AN104" i="3"/>
  <c r="AN105" i="3" s="1"/>
  <c r="AW50" i="3"/>
  <c r="AX49" i="3"/>
  <c r="AY47" i="3" s="1"/>
  <c r="S113" i="3"/>
  <c r="S115" i="3" s="1"/>
  <c r="Q112" i="3"/>
  <c r="Q113" i="3" s="1"/>
  <c r="Q115" i="3" s="1"/>
  <c r="AA103" i="3" s="1"/>
  <c r="AE92" i="3" s="1"/>
  <c r="AX11" i="3"/>
  <c r="AM68" i="3"/>
  <c r="AM59" i="3"/>
  <c r="AM60" i="3" s="1"/>
  <c r="AZ94" i="3"/>
  <c r="R69" i="3"/>
  <c r="R70" i="3" s="1"/>
  <c r="R71" i="3" s="1"/>
  <c r="AA59" i="3" s="1"/>
  <c r="AE46" i="3" s="1"/>
  <c r="AY95" i="1"/>
  <c r="AZ94" i="1"/>
  <c r="BA92" i="1" s="1"/>
  <c r="AX49" i="1"/>
  <c r="AY47" i="1" s="1"/>
  <c r="AW50" i="1"/>
  <c r="AW12" i="1"/>
  <c r="AX11" i="1"/>
  <c r="AY9" i="1" s="1"/>
  <c r="S69" i="1"/>
  <c r="Q68" i="1"/>
  <c r="Q69" i="1" s="1"/>
  <c r="Q80" i="1" s="1"/>
  <c r="P33" i="1"/>
  <c r="P34" i="1" s="1"/>
  <c r="P42" i="1" s="1"/>
  <c r="AA19" i="1" s="1"/>
  <c r="AE15" i="1" s="1"/>
  <c r="R34" i="1"/>
  <c r="AK61" i="6" l="1"/>
  <c r="AX12" i="3"/>
  <c r="AX50" i="3"/>
  <c r="AY49" i="3"/>
  <c r="AZ47" i="3" s="1"/>
  <c r="AM113" i="3"/>
  <c r="AM104" i="3"/>
  <c r="AM105" i="3" s="1"/>
  <c r="AA60" i="3"/>
  <c r="AE45" i="3" s="1"/>
  <c r="R113" i="3"/>
  <c r="R114" i="3" s="1"/>
  <c r="R115" i="3" s="1"/>
  <c r="AA104" i="3" s="1"/>
  <c r="AE91" i="3" s="1"/>
  <c r="AL59" i="3"/>
  <c r="AL60" i="3" s="1"/>
  <c r="AL68" i="3"/>
  <c r="AZ95" i="3"/>
  <c r="AZ95" i="1"/>
  <c r="BA94" i="1"/>
  <c r="BB92" i="1" s="1"/>
  <c r="AY49" i="1"/>
  <c r="AZ47" i="1" s="1"/>
  <c r="AX50" i="1"/>
  <c r="AX12" i="1"/>
  <c r="AY11" i="1"/>
  <c r="AZ9" i="1" s="1"/>
  <c r="AY12" i="1"/>
  <c r="T70" i="1"/>
  <c r="R69" i="1"/>
  <c r="R70" i="1" s="1"/>
  <c r="R80" i="1" s="1"/>
  <c r="AA59" i="1" s="1"/>
  <c r="AE55" i="1" s="1"/>
  <c r="S35" i="1"/>
  <c r="Q34" i="1"/>
  <c r="Q35" i="1" s="1"/>
  <c r="Q42" i="1" s="1"/>
  <c r="AA20" i="1" s="1"/>
  <c r="AE14" i="1" s="1"/>
  <c r="AU59" i="1" l="1"/>
  <c r="AU60" i="1" s="1"/>
  <c r="AU68" i="1"/>
  <c r="AK106" i="4"/>
  <c r="AK59" i="3"/>
  <c r="AK60" i="3" s="1"/>
  <c r="AK68" i="3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K70" i="3" s="1"/>
  <c r="AY50" i="3"/>
  <c r="AL113" i="3"/>
  <c r="AL104" i="3"/>
  <c r="AL105" i="3" s="1"/>
  <c r="AZ49" i="3"/>
  <c r="AA105" i="3"/>
  <c r="AE90" i="3" s="1"/>
  <c r="BA95" i="1"/>
  <c r="BB94" i="1"/>
  <c r="BC92" i="1" s="1"/>
  <c r="AZ49" i="1"/>
  <c r="BA47" i="1" s="1"/>
  <c r="AY50" i="1"/>
  <c r="AZ11" i="1"/>
  <c r="BA9" i="1" s="1"/>
  <c r="AZ12" i="1"/>
  <c r="U71" i="1"/>
  <c r="S70" i="1"/>
  <c r="S71" i="1" s="1"/>
  <c r="S80" i="1" s="1"/>
  <c r="AA60" i="1" s="1"/>
  <c r="AE54" i="1" s="1"/>
  <c r="T36" i="1"/>
  <c r="R35" i="1"/>
  <c r="R36" i="1" s="1"/>
  <c r="R42" i="1" s="1"/>
  <c r="AA21" i="1" s="1"/>
  <c r="AE13" i="1" s="1"/>
  <c r="AT59" i="1" l="1"/>
  <c r="AT60" i="1" s="1"/>
  <c r="AT68" i="1"/>
  <c r="AK61" i="4"/>
  <c r="AK113" i="3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K115" i="3" s="1"/>
  <c r="AK104" i="3"/>
  <c r="AK105" i="3" s="1"/>
  <c r="AZ50" i="3"/>
  <c r="BC94" i="1"/>
  <c r="BD92" i="1" s="1"/>
  <c r="BB95" i="1"/>
  <c r="BA49" i="1"/>
  <c r="BB47" i="1" s="1"/>
  <c r="AZ50" i="1"/>
  <c r="BA11" i="1"/>
  <c r="BB9" i="1" s="1"/>
  <c r="BA12" i="1"/>
  <c r="T71" i="1"/>
  <c r="T72" i="1" s="1"/>
  <c r="T80" i="1" s="1"/>
  <c r="AA61" i="1" s="1"/>
  <c r="AE53" i="1" s="1"/>
  <c r="V72" i="1"/>
  <c r="S36" i="1"/>
  <c r="S37" i="1" s="1"/>
  <c r="S42" i="1" s="1"/>
  <c r="AA22" i="1" s="1"/>
  <c r="AE12" i="1" s="1"/>
  <c r="U37" i="1"/>
  <c r="AS59" i="1" l="1"/>
  <c r="AS60" i="1" s="1"/>
  <c r="AS68" i="1"/>
  <c r="BD94" i="1"/>
  <c r="BE92" i="1" s="1"/>
  <c r="BC95" i="1"/>
  <c r="BB49" i="1"/>
  <c r="BC47" i="1" s="1"/>
  <c r="BA50" i="1"/>
  <c r="BB11" i="1"/>
  <c r="BC9" i="1" s="1"/>
  <c r="BB12" i="1"/>
  <c r="W73" i="1"/>
  <c r="U72" i="1"/>
  <c r="U73" i="1" s="1"/>
  <c r="U80" i="1" s="1"/>
  <c r="AA62" i="1" s="1"/>
  <c r="AE52" i="1" s="1"/>
  <c r="V38" i="1"/>
  <c r="T37" i="1"/>
  <c r="T38" i="1" s="1"/>
  <c r="T42" i="1" s="1"/>
  <c r="AA23" i="1" s="1"/>
  <c r="AE11" i="1" s="1"/>
  <c r="AR59" i="1" l="1"/>
  <c r="AR60" i="1" s="1"/>
  <c r="AR68" i="1"/>
  <c r="BE94" i="1"/>
  <c r="BF92" i="1" s="1"/>
  <c r="BD95" i="1"/>
  <c r="BC49" i="1"/>
  <c r="BD47" i="1" s="1"/>
  <c r="BB50" i="1"/>
  <c r="BC11" i="1"/>
  <c r="BD9" i="1" s="1"/>
  <c r="BC12" i="1"/>
  <c r="X74" i="1"/>
  <c r="V73" i="1"/>
  <c r="V74" i="1" s="1"/>
  <c r="V80" i="1" s="1"/>
  <c r="AA63" i="1" s="1"/>
  <c r="AE51" i="1" s="1"/>
  <c r="W39" i="1"/>
  <c r="U38" i="1"/>
  <c r="U39" i="1" s="1"/>
  <c r="U42" i="1" s="1"/>
  <c r="AA24" i="1" s="1"/>
  <c r="AE10" i="1" s="1"/>
  <c r="BF94" i="1" l="1"/>
  <c r="BG92" i="1" s="1"/>
  <c r="BF95" i="1"/>
  <c r="BE95" i="1"/>
  <c r="AQ68" i="1"/>
  <c r="AQ59" i="1"/>
  <c r="AQ60" i="1" s="1"/>
  <c r="BD49" i="1"/>
  <c r="BE47" i="1" s="1"/>
  <c r="BC50" i="1"/>
  <c r="Y75" i="1"/>
  <c r="BD11" i="1"/>
  <c r="BE9" i="1" s="1"/>
  <c r="W74" i="1"/>
  <c r="W75" i="1" s="1"/>
  <c r="W80" i="1" s="1"/>
  <c r="AA64" i="1" s="1"/>
  <c r="AE50" i="1" s="1"/>
  <c r="X40" i="1"/>
  <c r="V39" i="1"/>
  <c r="V40" i="1" s="1"/>
  <c r="V42" i="1" s="1"/>
  <c r="AA25" i="1" s="1"/>
  <c r="AE9" i="1" s="1"/>
  <c r="BG94" i="1" l="1"/>
  <c r="BH92" i="1" s="1"/>
  <c r="AP68" i="1"/>
  <c r="AP59" i="1"/>
  <c r="AP60" i="1" s="1"/>
  <c r="BE49" i="1"/>
  <c r="BE50" i="1" s="1"/>
  <c r="BD12" i="1"/>
  <c r="W40" i="1"/>
  <c r="W41" i="1" s="1"/>
  <c r="W42" i="1" s="1"/>
  <c r="AA26" i="1" s="1"/>
  <c r="AE8" i="1" s="1"/>
  <c r="X42" i="1"/>
  <c r="AA27" i="1" s="1"/>
  <c r="AE7" i="1" s="1"/>
  <c r="BE11" i="1"/>
  <c r="BE12" i="1" s="1"/>
  <c r="X75" i="1"/>
  <c r="X76" i="1" s="1"/>
  <c r="X80" i="1" s="1"/>
  <c r="AA65" i="1" s="1"/>
  <c r="AE49" i="1" s="1"/>
  <c r="Z76" i="1"/>
  <c r="BH94" i="1" l="1"/>
  <c r="BI92" i="1" s="1"/>
  <c r="BG95" i="1"/>
  <c r="AO68" i="1"/>
  <c r="AO59" i="1"/>
  <c r="AO60" i="1" s="1"/>
  <c r="AA77" i="1"/>
  <c r="Y76" i="1"/>
  <c r="Y77" i="1" s="1"/>
  <c r="Y80" i="1" s="1"/>
  <c r="AA66" i="1" s="1"/>
  <c r="AE48" i="1" s="1"/>
  <c r="BI94" i="1" l="1"/>
  <c r="BI95" i="1" s="1"/>
  <c r="BH95" i="1"/>
  <c r="AN68" i="1"/>
  <c r="AN59" i="1"/>
  <c r="AN60" i="1" s="1"/>
  <c r="AB78" i="1"/>
  <c r="Z77" i="1"/>
  <c r="Z78" i="1" s="1"/>
  <c r="Z80" i="1" s="1"/>
  <c r="AA67" i="1" s="1"/>
  <c r="AE47" i="1" s="1"/>
  <c r="AM68" i="1" l="1"/>
  <c r="AM59" i="1"/>
  <c r="AM60" i="1" s="1"/>
  <c r="AA78" i="1"/>
  <c r="AA79" i="1" s="1"/>
  <c r="AA80" i="1" s="1"/>
  <c r="AA68" i="1" s="1"/>
  <c r="AE46" i="1" s="1"/>
  <c r="AB80" i="1"/>
  <c r="AA69" i="1" s="1"/>
  <c r="AE45" i="1" s="1"/>
  <c r="AK61" i="3" l="1"/>
  <c r="AK106" i="3"/>
  <c r="AL68" i="1"/>
  <c r="AL59" i="1"/>
  <c r="AL60" i="1" s="1"/>
  <c r="AK59" i="1"/>
  <c r="AK60" i="1" s="1"/>
  <c r="AK68" i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AK61" i="1" l="1"/>
  <c r="BE69" i="1"/>
  <c r="BF69" i="1" s="1"/>
  <c r="BG69" i="1" s="1"/>
  <c r="BH69" i="1" s="1"/>
  <c r="AK70" i="1" s="1"/>
  <c r="D99" i="1"/>
  <c r="D100" i="1" s="1"/>
  <c r="D125" i="1" s="1"/>
  <c r="AA90" i="1" s="1"/>
  <c r="AE114" i="1" s="1"/>
  <c r="F100" i="1"/>
  <c r="E100" i="1" s="1"/>
  <c r="E101" i="1" s="1"/>
  <c r="E125" i="1" s="1"/>
  <c r="AA91" i="1" s="1"/>
  <c r="AE113" i="1" s="1"/>
  <c r="G101" i="1" l="1"/>
  <c r="F101" i="1" l="1"/>
  <c r="F102" i="1" s="1"/>
  <c r="F125" i="1" s="1"/>
  <c r="AA92" i="1" s="1"/>
  <c r="AE112" i="1" s="1"/>
  <c r="H102" i="1"/>
  <c r="I103" i="1" l="1"/>
  <c r="G102" i="1"/>
  <c r="G103" i="1" s="1"/>
  <c r="G125" i="1" s="1"/>
  <c r="AA93" i="1" s="1"/>
  <c r="AE111" i="1" s="1"/>
  <c r="J104" i="1" l="1"/>
  <c r="H103" i="1"/>
  <c r="H104" i="1" s="1"/>
  <c r="H125" i="1" s="1"/>
  <c r="AA94" i="1" s="1"/>
  <c r="AE110" i="1" s="1"/>
  <c r="I104" i="1" l="1"/>
  <c r="I105" i="1" s="1"/>
  <c r="I125" i="1" s="1"/>
  <c r="AA95" i="1" s="1"/>
  <c r="AE109" i="1" s="1"/>
  <c r="K105" i="1"/>
  <c r="L106" i="1" l="1"/>
  <c r="J105" i="1"/>
  <c r="J106" i="1" s="1"/>
  <c r="J125" i="1" s="1"/>
  <c r="AA96" i="1" s="1"/>
  <c r="AE108" i="1" s="1"/>
  <c r="K106" i="1" l="1"/>
  <c r="K107" i="1" s="1"/>
  <c r="K125" i="1" s="1"/>
  <c r="AA97" i="1" s="1"/>
  <c r="AE107" i="1" s="1"/>
  <c r="M107" i="1"/>
  <c r="N108" i="1" l="1"/>
  <c r="L107" i="1"/>
  <c r="L108" i="1" s="1"/>
  <c r="L125" i="1" s="1"/>
  <c r="AA98" i="1" s="1"/>
  <c r="AE106" i="1" s="1"/>
  <c r="O109" i="1" l="1"/>
  <c r="M108" i="1"/>
  <c r="M109" i="1" s="1"/>
  <c r="M125" i="1" s="1"/>
  <c r="AA99" i="1" s="1"/>
  <c r="AE105" i="1" s="1"/>
  <c r="P110" i="1" l="1"/>
  <c r="N109" i="1"/>
  <c r="N110" i="1" s="1"/>
  <c r="N125" i="1" s="1"/>
  <c r="AA100" i="1" s="1"/>
  <c r="AE104" i="1" s="1"/>
  <c r="Q111" i="1" l="1"/>
  <c r="O110" i="1"/>
  <c r="O111" i="1" s="1"/>
  <c r="O125" i="1" s="1"/>
  <c r="AA101" i="1" s="1"/>
  <c r="AE103" i="1" s="1"/>
  <c r="R112" i="1" l="1"/>
  <c r="P111" i="1"/>
  <c r="P112" i="1" s="1"/>
  <c r="P125" i="1" s="1"/>
  <c r="AA102" i="1" s="1"/>
  <c r="AE102" i="1" s="1"/>
  <c r="S113" i="1" l="1"/>
  <c r="Q112" i="1"/>
  <c r="Q113" i="1" s="1"/>
  <c r="Q125" i="1" s="1"/>
  <c r="AA103" i="1" s="1"/>
  <c r="AE101" i="1" s="1"/>
  <c r="T114" i="1" l="1"/>
  <c r="R113" i="1"/>
  <c r="R114" i="1" s="1"/>
  <c r="R125" i="1" s="1"/>
  <c r="AA104" i="1" s="1"/>
  <c r="AE100" i="1" s="1"/>
  <c r="U115" i="1" l="1"/>
  <c r="S114" i="1"/>
  <c r="S115" i="1" s="1"/>
  <c r="S125" i="1" s="1"/>
  <c r="AA105" i="1" s="1"/>
  <c r="AE99" i="1" s="1"/>
  <c r="V116" i="1" l="1"/>
  <c r="T115" i="1"/>
  <c r="T116" i="1" s="1"/>
  <c r="T125" i="1" s="1"/>
  <c r="AA106" i="1" s="1"/>
  <c r="AE98" i="1" s="1"/>
  <c r="W117" i="1" l="1"/>
  <c r="U116" i="1"/>
  <c r="U117" i="1" s="1"/>
  <c r="U125" i="1" s="1"/>
  <c r="AA107" i="1" s="1"/>
  <c r="AE97" i="1" s="1"/>
  <c r="V117" i="1" l="1"/>
  <c r="V118" i="1" s="1"/>
  <c r="V125" i="1" s="1"/>
  <c r="AA108" i="1" s="1"/>
  <c r="AE96" i="1" s="1"/>
  <c r="X118" i="1"/>
  <c r="Y119" i="1" l="1"/>
  <c r="W118" i="1"/>
  <c r="W119" i="1" s="1"/>
  <c r="W125" i="1" s="1"/>
  <c r="AA109" i="1" s="1"/>
  <c r="AE95" i="1" s="1"/>
  <c r="D21" i="3"/>
  <c r="D22" i="3" s="1"/>
  <c r="D35" i="3" s="1"/>
  <c r="AA7" i="3" s="1"/>
  <c r="AE20" i="3" s="1"/>
  <c r="F22" i="3"/>
  <c r="E22" i="3" s="1"/>
  <c r="E23" i="3" s="1"/>
  <c r="E35" i="3" s="1"/>
  <c r="AA8" i="3" s="1"/>
  <c r="AE19" i="3" s="1"/>
  <c r="Z120" i="1" l="1"/>
  <c r="X119" i="1"/>
  <c r="X120" i="1" s="1"/>
  <c r="X125" i="1" s="1"/>
  <c r="AA110" i="1" s="1"/>
  <c r="AE94" i="1" s="1"/>
  <c r="AW21" i="3"/>
  <c r="AW22" i="3" s="1"/>
  <c r="AW30" i="3"/>
  <c r="AX30" i="3"/>
  <c r="AX21" i="3"/>
  <c r="AX22" i="3" s="1"/>
  <c r="G23" i="3"/>
  <c r="AA121" i="1" l="1"/>
  <c r="Y120" i="1"/>
  <c r="Y121" i="1" s="1"/>
  <c r="Y125" i="1" s="1"/>
  <c r="AA111" i="1" s="1"/>
  <c r="AE93" i="1" s="1"/>
  <c r="H24" i="3"/>
  <c r="F23" i="3"/>
  <c r="F24" i="3" s="1"/>
  <c r="F35" i="3" s="1"/>
  <c r="AA9" i="3" s="1"/>
  <c r="AE18" i="3" s="1"/>
  <c r="AB122" i="1" l="1"/>
  <c r="Z121" i="1"/>
  <c r="Z122" i="1" s="1"/>
  <c r="Z125" i="1" s="1"/>
  <c r="AA112" i="1" s="1"/>
  <c r="AE92" i="1" s="1"/>
  <c r="AV21" i="3"/>
  <c r="AV22" i="3" s="1"/>
  <c r="AV30" i="3"/>
  <c r="I25" i="3"/>
  <c r="G24" i="3"/>
  <c r="G25" i="3" s="1"/>
  <c r="G35" i="3" s="1"/>
  <c r="AA10" i="3" s="1"/>
  <c r="AE17" i="3" s="1"/>
  <c r="AB125" i="1" l="1"/>
  <c r="AA114" i="1" s="1"/>
  <c r="AE90" i="1" s="1"/>
  <c r="AA122" i="1"/>
  <c r="AA123" i="1" s="1"/>
  <c r="AA125" i="1" s="1"/>
  <c r="AA113" i="1" s="1"/>
  <c r="AE91" i="1" s="1"/>
  <c r="AU21" i="3"/>
  <c r="AU22" i="3" s="1"/>
  <c r="AU30" i="3"/>
  <c r="J26" i="3"/>
  <c r="H25" i="3"/>
  <c r="H26" i="3" s="1"/>
  <c r="H35" i="3" s="1"/>
  <c r="AA11" i="3" s="1"/>
  <c r="AE16" i="3" s="1"/>
  <c r="AT30" i="3" l="1"/>
  <c r="AT21" i="3"/>
  <c r="AT22" i="3" s="1"/>
  <c r="K27" i="3"/>
  <c r="I26" i="3"/>
  <c r="I27" i="3" s="1"/>
  <c r="I35" i="3" s="1"/>
  <c r="AA12" i="3" s="1"/>
  <c r="AE15" i="3" s="1"/>
  <c r="AS30" i="3" l="1"/>
  <c r="AS21" i="3"/>
  <c r="AS22" i="3" s="1"/>
  <c r="L28" i="3"/>
  <c r="J27" i="3"/>
  <c r="J28" i="3" s="1"/>
  <c r="J35" i="3" s="1"/>
  <c r="AA13" i="3" s="1"/>
  <c r="AE14" i="3" s="1"/>
  <c r="AR30" i="3" l="1"/>
  <c r="AR21" i="3"/>
  <c r="AR22" i="3" s="1"/>
  <c r="K28" i="3"/>
  <c r="K29" i="3" s="1"/>
  <c r="K35" i="3" s="1"/>
  <c r="AA14" i="3" s="1"/>
  <c r="AE13" i="3" s="1"/>
  <c r="M29" i="3"/>
  <c r="AQ21" i="3" l="1"/>
  <c r="AQ22" i="3" s="1"/>
  <c r="AQ30" i="3"/>
  <c r="N30" i="3"/>
  <c r="L29" i="3"/>
  <c r="L30" i="3" s="1"/>
  <c r="L35" i="3" s="1"/>
  <c r="AA15" i="3" s="1"/>
  <c r="AE12" i="3" s="1"/>
  <c r="AP30" i="3" l="1"/>
  <c r="AP21" i="3"/>
  <c r="AP22" i="3" s="1"/>
  <c r="O31" i="3"/>
  <c r="M30" i="3"/>
  <c r="M31" i="3" s="1"/>
  <c r="M35" i="3" s="1"/>
  <c r="AA16" i="3" s="1"/>
  <c r="AE11" i="3" s="1"/>
  <c r="AO21" i="3" l="1"/>
  <c r="AO22" i="3" s="1"/>
  <c r="AO30" i="3"/>
  <c r="N31" i="3"/>
  <c r="N32" i="3" s="1"/>
  <c r="N35" i="3" s="1"/>
  <c r="AA17" i="3" s="1"/>
  <c r="AE10" i="3" s="1"/>
  <c r="P32" i="3"/>
  <c r="AN30" i="3" l="1"/>
  <c r="AN21" i="3"/>
  <c r="AN22" i="3" s="1"/>
  <c r="Q33" i="3"/>
  <c r="Q35" i="3" s="1"/>
  <c r="O32" i="3"/>
  <c r="O33" i="3" s="1"/>
  <c r="O35" i="3" s="1"/>
  <c r="AA18" i="3" s="1"/>
  <c r="AE9" i="3" s="1"/>
  <c r="AM30" i="3" l="1"/>
  <c r="AM21" i="3"/>
  <c r="AM22" i="3" s="1"/>
  <c r="P33" i="3"/>
  <c r="P34" i="3" s="1"/>
  <c r="P35" i="3" s="1"/>
  <c r="AA19" i="3" s="1"/>
  <c r="AE8" i="3" s="1"/>
  <c r="AL21" i="3" l="1"/>
  <c r="AL22" i="3" s="1"/>
  <c r="AL30" i="3"/>
  <c r="AA20" i="3"/>
  <c r="AE7" i="3" s="1"/>
  <c r="AK30" i="3" l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K32" i="3" s="1"/>
  <c r="AK21" i="3"/>
  <c r="AK22" i="3" s="1"/>
  <c r="AK23" i="3" s="1"/>
</calcChain>
</file>

<file path=xl/sharedStrings.xml><?xml version="1.0" encoding="utf-8"?>
<sst xmlns="http://schemas.openxmlformats.org/spreadsheetml/2006/main" count="463" uniqueCount="32">
  <si>
    <t>ДР</t>
  </si>
  <si>
    <t>ДЗ</t>
  </si>
  <si>
    <t>ДР+ДЗ</t>
  </si>
  <si>
    <t>День рождения (ДР)</t>
  </si>
  <si>
    <t>Дата выполнения задание (ДЗ)</t>
  </si>
  <si>
    <t>х10</t>
  </si>
  <si>
    <t>х2</t>
  </si>
  <si>
    <t>х3</t>
  </si>
  <si>
    <t>х4</t>
  </si>
  <si>
    <t>х8</t>
  </si>
  <si>
    <t>х16</t>
  </si>
  <si>
    <t>Номер разряда</t>
  </si>
  <si>
    <t>Основание</t>
  </si>
  <si>
    <t>Результат</t>
  </si>
  <si>
    <t>Остаток</t>
  </si>
  <si>
    <t>Число</t>
  </si>
  <si>
    <t>Разряды</t>
  </si>
  <si>
    <t>И сходное число по осн 10</t>
  </si>
  <si>
    <t>Исходное основание</t>
  </si>
  <si>
    <t>Шаг расчётов</t>
  </si>
  <si>
    <t>Делимое</t>
  </si>
  <si>
    <t>Делитель</t>
  </si>
  <si>
    <t>Частное</t>
  </si>
  <si>
    <t>Итоговое число</t>
  </si>
  <si>
    <t>Проверка методом полиномов</t>
  </si>
  <si>
    <t>Значяение разряда</t>
  </si>
  <si>
    <t>Проверка методом Горнора</t>
  </si>
  <si>
    <t>Число, a</t>
  </si>
  <si>
    <t>Основание, x</t>
  </si>
  <si>
    <t>Значяение разряда, b</t>
  </si>
  <si>
    <t>Разряды, n</t>
  </si>
  <si>
    <t>Транскрипция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</si>
</sst>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1" fontId="0" fillId="0" borderId="0" xfId="0" applyNumberFormat="1"/>
    <xf numFmtId="0" fontId="0" fillId="0" borderId="0" xfId="0" applyAlignment="1"/>
    <xf numFmtId="1" fontId="0" fillId="0" borderId="1" xfId="0" applyNumberFormat="1" applyBorder="1"/>
    <xf numFmtId="0" fontId="0" fillId="0" borderId="14" xfId="0" applyFill="1" applyBorder="1"/>
    <xf numFmtId="0" fontId="0" fillId="0" borderId="1" xfId="0" applyFill="1" applyBorder="1"/>
    <xf numFmtId="1" fontId="0" fillId="0" borderId="0" xfId="0" applyNumberFormat="1" applyBorder="1"/>
    <xf numFmtId="0" fontId="0" fillId="0" borderId="0" xfId="0" applyBorder="1"/>
    <xf numFmtId="1" fontId="0" fillId="0" borderId="0" xfId="0" applyNumberFormat="1" applyBorder="1" applyAlignment="1"/>
    <xf numFmtId="0" fontId="0" fillId="0" borderId="0" xfId="0" applyBorder="1" applyAlignment="1"/>
    <xf numFmtId="0" fontId="0" fillId="0" borderId="0" xfId="0" applyFill="1" applyBorder="1"/>
    <xf numFmtId="0" fontId="1" fillId="0" borderId="0" xfId="0" applyFont="1" applyBorder="1" applyAlignment="1"/>
    <xf numFmtId="0" fontId="0" fillId="0" borderId="0" xfId="0" applyAlignment="1">
      <alignment horizontal="right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5"/>
  <sheetViews>
    <sheetView tabSelected="1" topLeftCell="A16" workbookViewId="0">
      <selection activeCell="E45" sqref="E45"/>
    </sheetView>
  </sheetViews>
  <sheetFormatPr defaultRowHeight="15" x14ac:dyDescent="0.25"/>
  <cols>
    <col min="5" max="5" width="9.140625" customWidth="1"/>
    <col min="6" max="6" width="9.5703125" bestFit="1" customWidth="1"/>
  </cols>
  <sheetData>
    <row r="1" spans="1:57" x14ac:dyDescent="0.25">
      <c r="A1" s="1"/>
      <c r="B1" s="20" t="s">
        <v>0</v>
      </c>
      <c r="C1" s="23"/>
      <c r="D1" s="23"/>
      <c r="E1" s="21"/>
      <c r="F1" s="16" t="s">
        <v>1</v>
      </c>
      <c r="G1" s="16"/>
      <c r="H1" s="16"/>
      <c r="I1" s="16"/>
      <c r="J1" s="16" t="s">
        <v>2</v>
      </c>
      <c r="K1" s="16"/>
      <c r="L1" s="16"/>
      <c r="M1" s="16"/>
    </row>
    <row r="2" spans="1:57" x14ac:dyDescent="0.25">
      <c r="A2" s="2" t="s">
        <v>5</v>
      </c>
      <c r="B2" s="24">
        <v>2082002</v>
      </c>
      <c r="C2" s="25"/>
      <c r="D2" s="25"/>
      <c r="E2" s="26"/>
      <c r="F2" s="24">
        <v>23022023</v>
      </c>
      <c r="G2" s="25"/>
      <c r="H2" s="25"/>
      <c r="I2" s="26"/>
      <c r="J2" s="20">
        <f>B2+F2</f>
        <v>25104025</v>
      </c>
      <c r="K2" s="23"/>
      <c r="L2" s="23"/>
      <c r="M2" s="21"/>
    </row>
    <row r="3" spans="1:57" x14ac:dyDescent="0.25">
      <c r="A3" s="2" t="s">
        <v>6</v>
      </c>
      <c r="B3" s="20" t="str">
        <f>_xlfn.BASE($B$2,2)</f>
        <v>111111100010011010010</v>
      </c>
      <c r="C3" s="23"/>
      <c r="D3" s="23"/>
      <c r="E3" s="21"/>
      <c r="F3" s="20" t="str">
        <f>_xlfn.BASE($F$2,2)</f>
        <v>1010111110100100111000111</v>
      </c>
      <c r="G3" s="23"/>
      <c r="H3" s="23"/>
      <c r="I3" s="21"/>
      <c r="J3" s="20" t="str">
        <f>_xlfn.BASE($J$2,2)</f>
        <v>1011111110000111010011001</v>
      </c>
      <c r="K3" s="23"/>
      <c r="L3" s="23"/>
      <c r="M3" s="21"/>
    </row>
    <row r="4" spans="1:57" x14ac:dyDescent="0.25">
      <c r="A4" s="2" t="s">
        <v>7</v>
      </c>
      <c r="B4" s="20" t="str">
        <f>_xlfn.BASE($B$2,3)</f>
        <v>10220202222012</v>
      </c>
      <c r="C4" s="23"/>
      <c r="D4" s="23"/>
      <c r="E4" s="21"/>
      <c r="F4" s="20" t="str">
        <f>_xlfn.BASE($F$2,3)</f>
        <v>1121022122021112</v>
      </c>
      <c r="G4" s="23"/>
      <c r="H4" s="23"/>
      <c r="I4" s="21"/>
      <c r="J4" s="20" t="str">
        <f>_xlfn.BASE($J$2,3)</f>
        <v>1202020102020201</v>
      </c>
      <c r="K4" s="23"/>
      <c r="L4" s="23"/>
      <c r="M4" s="21"/>
    </row>
    <row r="5" spans="1:57" x14ac:dyDescent="0.25">
      <c r="A5" s="2" t="s">
        <v>8</v>
      </c>
      <c r="B5" s="20" t="str">
        <f>_xlfn.BASE($B$2,4)</f>
        <v>13330103102</v>
      </c>
      <c r="C5" s="23"/>
      <c r="D5" s="23"/>
      <c r="E5" s="21"/>
      <c r="F5" s="20" t="str">
        <f>_xlfn.BASE($F$2,4)</f>
        <v>1113310213013</v>
      </c>
      <c r="G5" s="23"/>
      <c r="H5" s="23"/>
      <c r="I5" s="21"/>
      <c r="J5" s="20" t="str">
        <f>_xlfn.BASE($J$2,4)</f>
        <v>1133300322121</v>
      </c>
      <c r="K5" s="23"/>
      <c r="L5" s="23"/>
      <c r="M5" s="21"/>
      <c r="AA5" s="19" t="s">
        <v>14</v>
      </c>
      <c r="AB5" s="19"/>
      <c r="AC5" s="19"/>
      <c r="AD5" s="16" t="s">
        <v>16</v>
      </c>
      <c r="AE5" s="16" t="s">
        <v>15</v>
      </c>
      <c r="AH5" s="16" t="s">
        <v>17</v>
      </c>
      <c r="AI5" s="16"/>
      <c r="AJ5" s="16"/>
      <c r="AK5" s="16">
        <f>B16</f>
        <v>2082002</v>
      </c>
      <c r="AL5" s="16"/>
    </row>
    <row r="6" spans="1:57" x14ac:dyDescent="0.25">
      <c r="A6" s="2" t="s">
        <v>9</v>
      </c>
      <c r="B6" s="20" t="str">
        <f>_xlfn.BASE($B$2,8)</f>
        <v>7742322</v>
      </c>
      <c r="C6" s="23"/>
      <c r="D6" s="23"/>
      <c r="E6" s="21"/>
      <c r="F6" s="20" t="str">
        <f>_xlfn.BASE($F$2,8)</f>
        <v>127644707</v>
      </c>
      <c r="G6" s="23"/>
      <c r="H6" s="23"/>
      <c r="I6" s="21"/>
      <c r="J6" s="20" t="str">
        <f>_xlfn.BASE($J$2,8)</f>
        <v>137607231</v>
      </c>
      <c r="K6" s="23"/>
      <c r="L6" s="23"/>
      <c r="M6" s="21"/>
      <c r="AA6" s="19"/>
      <c r="AB6" s="19"/>
      <c r="AC6" s="19"/>
      <c r="AD6" s="16"/>
      <c r="AE6" s="16"/>
      <c r="AH6" s="16"/>
      <c r="AI6" s="16"/>
      <c r="AJ6" s="16"/>
      <c r="AK6" s="16"/>
      <c r="AL6" s="16"/>
    </row>
    <row r="7" spans="1:57" x14ac:dyDescent="0.25">
      <c r="A7" s="2" t="s">
        <v>10</v>
      </c>
      <c r="B7" s="20" t="str">
        <f>_xlfn.BASE($B$2,16)</f>
        <v>1FC4D2</v>
      </c>
      <c r="C7" s="23"/>
      <c r="D7" s="23"/>
      <c r="E7" s="21"/>
      <c r="F7" s="20" t="str">
        <f>_xlfn.BASE($F$2,16)</f>
        <v>15F49C7</v>
      </c>
      <c r="G7" s="23"/>
      <c r="H7" s="23"/>
      <c r="I7" s="21"/>
      <c r="J7" s="20" t="str">
        <f>_xlfn.BASE($J$2,16)</f>
        <v>17F0E99</v>
      </c>
      <c r="K7" s="23"/>
      <c r="L7" s="23"/>
      <c r="M7" s="21"/>
      <c r="AA7" s="16">
        <f>D42</f>
        <v>0</v>
      </c>
      <c r="AB7" s="16"/>
      <c r="AC7" s="16"/>
      <c r="AD7" s="1">
        <v>1</v>
      </c>
      <c r="AE7" s="5">
        <f>AA27</f>
        <v>1</v>
      </c>
      <c r="AH7" s="18" t="s">
        <v>18</v>
      </c>
      <c r="AI7" s="18"/>
      <c r="AJ7" s="18"/>
      <c r="AK7" s="18">
        <f>D16</f>
        <v>2</v>
      </c>
      <c r="AL7" s="18"/>
    </row>
    <row r="8" spans="1:57" ht="15.75" thickBot="1" x14ac:dyDescent="0.3">
      <c r="B8" s="27"/>
      <c r="C8" s="27"/>
      <c r="D8" s="27"/>
      <c r="E8" s="27"/>
      <c r="F8" s="27"/>
      <c r="G8" s="27"/>
      <c r="H8" s="27"/>
      <c r="I8" s="27"/>
      <c r="AA8" s="16">
        <f>E42</f>
        <v>1</v>
      </c>
      <c r="AB8" s="16"/>
      <c r="AC8" s="16"/>
      <c r="AD8" s="1">
        <v>2</v>
      </c>
      <c r="AE8" s="5">
        <f>AA26</f>
        <v>1</v>
      </c>
      <c r="AH8" s="16" t="s">
        <v>19</v>
      </c>
      <c r="AI8" s="16"/>
      <c r="AJ8" s="16"/>
      <c r="AK8" s="1">
        <v>1</v>
      </c>
      <c r="AL8" s="1">
        <v>2</v>
      </c>
      <c r="AM8" s="1">
        <v>3</v>
      </c>
      <c r="AN8" s="1">
        <v>4</v>
      </c>
      <c r="AO8" s="1">
        <v>5</v>
      </c>
      <c r="AP8" s="1">
        <v>6</v>
      </c>
      <c r="AQ8" s="1">
        <v>7</v>
      </c>
      <c r="AR8" s="1">
        <v>8</v>
      </c>
      <c r="AS8" s="1">
        <v>9</v>
      </c>
      <c r="AT8" s="1">
        <v>10</v>
      </c>
      <c r="AU8" s="1">
        <v>11</v>
      </c>
      <c r="AV8" s="1">
        <v>12</v>
      </c>
      <c r="AW8" s="1">
        <v>13</v>
      </c>
      <c r="AX8" s="1">
        <v>14</v>
      </c>
      <c r="AY8" s="1">
        <v>15</v>
      </c>
      <c r="AZ8" s="1">
        <v>16</v>
      </c>
      <c r="BA8" s="1">
        <v>17</v>
      </c>
      <c r="BB8" s="1">
        <v>18</v>
      </c>
      <c r="BC8" s="1">
        <v>19</v>
      </c>
      <c r="BD8" s="1">
        <v>20</v>
      </c>
      <c r="BE8" s="1">
        <v>21</v>
      </c>
    </row>
    <row r="9" spans="1:57" x14ac:dyDescent="0.25">
      <c r="B9" s="35" t="s">
        <v>3</v>
      </c>
      <c r="C9" s="36"/>
      <c r="D9" s="36"/>
      <c r="E9" s="36"/>
      <c r="F9" s="32">
        <v>37470</v>
      </c>
      <c r="G9" s="33"/>
      <c r="H9" s="33"/>
      <c r="I9" s="34"/>
      <c r="AA9" s="15">
        <f>F42</f>
        <v>0</v>
      </c>
      <c r="AB9" s="16"/>
      <c r="AC9" s="16"/>
      <c r="AD9" s="1">
        <v>3</v>
      </c>
      <c r="AE9" s="5">
        <f>AA25</f>
        <v>1</v>
      </c>
      <c r="AH9" s="16" t="s">
        <v>20</v>
      </c>
      <c r="AI9" s="16"/>
      <c r="AJ9" s="16"/>
      <c r="AK9" s="1">
        <f>AK5</f>
        <v>2082002</v>
      </c>
      <c r="AL9" s="1">
        <f>AK11</f>
        <v>1041001</v>
      </c>
      <c r="AM9" s="1">
        <f>AL11</f>
        <v>520500</v>
      </c>
      <c r="AN9" s="1">
        <f t="shared" ref="AN9:BE9" si="0">AM11</f>
        <v>260250</v>
      </c>
      <c r="AO9" s="1">
        <f t="shared" si="0"/>
        <v>130125</v>
      </c>
      <c r="AP9" s="1">
        <f t="shared" si="0"/>
        <v>65062</v>
      </c>
      <c r="AQ9" s="1">
        <f t="shared" si="0"/>
        <v>32531</v>
      </c>
      <c r="AR9" s="1">
        <f t="shared" si="0"/>
        <v>16265</v>
      </c>
      <c r="AS9" s="1">
        <f t="shared" si="0"/>
        <v>8132</v>
      </c>
      <c r="AT9" s="1">
        <f t="shared" si="0"/>
        <v>4066</v>
      </c>
      <c r="AU9" s="1">
        <f t="shared" si="0"/>
        <v>2033</v>
      </c>
      <c r="AV9" s="1">
        <f t="shared" si="0"/>
        <v>1016</v>
      </c>
      <c r="AW9" s="1">
        <f t="shared" si="0"/>
        <v>508</v>
      </c>
      <c r="AX9" s="1">
        <f t="shared" si="0"/>
        <v>254</v>
      </c>
      <c r="AY9" s="1">
        <f t="shared" si="0"/>
        <v>127</v>
      </c>
      <c r="AZ9" s="1">
        <f t="shared" si="0"/>
        <v>63</v>
      </c>
      <c r="BA9" s="1">
        <f t="shared" si="0"/>
        <v>31</v>
      </c>
      <c r="BB9" s="1">
        <f t="shared" si="0"/>
        <v>15</v>
      </c>
      <c r="BC9" s="1">
        <f t="shared" si="0"/>
        <v>7</v>
      </c>
      <c r="BD9" s="1">
        <f t="shared" si="0"/>
        <v>3</v>
      </c>
      <c r="BE9" s="1">
        <f t="shared" si="0"/>
        <v>1</v>
      </c>
    </row>
    <row r="10" spans="1:57" ht="15.75" thickBot="1" x14ac:dyDescent="0.3">
      <c r="B10" s="31" t="s">
        <v>4</v>
      </c>
      <c r="C10" s="29"/>
      <c r="D10" s="29"/>
      <c r="E10" s="29"/>
      <c r="F10" s="28">
        <v>44980</v>
      </c>
      <c r="G10" s="29"/>
      <c r="H10" s="29"/>
      <c r="I10" s="30"/>
      <c r="AA10" s="15">
        <f>G42</f>
        <v>0</v>
      </c>
      <c r="AB10" s="16"/>
      <c r="AC10" s="16"/>
      <c r="AD10" s="1">
        <v>4</v>
      </c>
      <c r="AE10" s="5">
        <f>AA24</f>
        <v>1</v>
      </c>
      <c r="AH10" s="16" t="s">
        <v>21</v>
      </c>
      <c r="AI10" s="16"/>
      <c r="AJ10" s="16"/>
      <c r="AK10" s="1">
        <f>$AK$7</f>
        <v>2</v>
      </c>
      <c r="AL10" s="1">
        <f t="shared" ref="AL10:BE10" si="1">$AK$7</f>
        <v>2</v>
      </c>
      <c r="AM10" s="1">
        <f t="shared" si="1"/>
        <v>2</v>
      </c>
      <c r="AN10" s="1">
        <f t="shared" si="1"/>
        <v>2</v>
      </c>
      <c r="AO10" s="1">
        <f t="shared" si="1"/>
        <v>2</v>
      </c>
      <c r="AP10" s="1">
        <f t="shared" si="1"/>
        <v>2</v>
      </c>
      <c r="AQ10" s="1">
        <f t="shared" si="1"/>
        <v>2</v>
      </c>
      <c r="AR10" s="1">
        <f t="shared" si="1"/>
        <v>2</v>
      </c>
      <c r="AS10" s="1">
        <f t="shared" si="1"/>
        <v>2</v>
      </c>
      <c r="AT10" s="1">
        <f t="shared" si="1"/>
        <v>2</v>
      </c>
      <c r="AU10" s="1">
        <f t="shared" si="1"/>
        <v>2</v>
      </c>
      <c r="AV10" s="1">
        <f t="shared" si="1"/>
        <v>2</v>
      </c>
      <c r="AW10" s="1">
        <f t="shared" si="1"/>
        <v>2</v>
      </c>
      <c r="AX10" s="1">
        <f t="shared" si="1"/>
        <v>2</v>
      </c>
      <c r="AY10" s="1">
        <f t="shared" si="1"/>
        <v>2</v>
      </c>
      <c r="AZ10" s="1">
        <f t="shared" si="1"/>
        <v>2</v>
      </c>
      <c r="BA10" s="1">
        <f t="shared" si="1"/>
        <v>2</v>
      </c>
      <c r="BB10" s="1">
        <f t="shared" si="1"/>
        <v>2</v>
      </c>
      <c r="BC10" s="1">
        <f t="shared" si="1"/>
        <v>2</v>
      </c>
      <c r="BD10" s="1">
        <f t="shared" si="1"/>
        <v>2</v>
      </c>
      <c r="BE10" s="1">
        <f t="shared" si="1"/>
        <v>2</v>
      </c>
    </row>
    <row r="11" spans="1:57" x14ac:dyDescent="0.25">
      <c r="AA11" s="15">
        <f>H42</f>
        <v>1</v>
      </c>
      <c r="AB11" s="16"/>
      <c r="AC11" s="16"/>
      <c r="AD11" s="1">
        <v>5</v>
      </c>
      <c r="AE11" s="5">
        <f>AA23</f>
        <v>1</v>
      </c>
      <c r="AH11" s="16" t="s">
        <v>22</v>
      </c>
      <c r="AI11" s="16"/>
      <c r="AJ11" s="16"/>
      <c r="AK11" s="1">
        <f>ROUNDDOWN(AK9/AK10,0)</f>
        <v>1041001</v>
      </c>
      <c r="AL11" s="1">
        <f>ROUNDDOWN(AL9/AL10,0)</f>
        <v>520500</v>
      </c>
      <c r="AM11" s="1">
        <f t="shared" ref="AM11:BE11" si="2">ROUNDDOWN(AM9/AM10,0)</f>
        <v>260250</v>
      </c>
      <c r="AN11" s="1">
        <f t="shared" si="2"/>
        <v>130125</v>
      </c>
      <c r="AO11" s="1">
        <f t="shared" si="2"/>
        <v>65062</v>
      </c>
      <c r="AP11" s="1">
        <f t="shared" si="2"/>
        <v>32531</v>
      </c>
      <c r="AQ11" s="1">
        <f t="shared" si="2"/>
        <v>16265</v>
      </c>
      <c r="AR11" s="1">
        <f t="shared" si="2"/>
        <v>8132</v>
      </c>
      <c r="AS11" s="1">
        <f t="shared" si="2"/>
        <v>4066</v>
      </c>
      <c r="AT11" s="1">
        <f t="shared" si="2"/>
        <v>2033</v>
      </c>
      <c r="AU11" s="1">
        <f t="shared" si="2"/>
        <v>1016</v>
      </c>
      <c r="AV11" s="1">
        <f t="shared" si="2"/>
        <v>508</v>
      </c>
      <c r="AW11" s="1">
        <f t="shared" si="2"/>
        <v>254</v>
      </c>
      <c r="AX11" s="1">
        <f t="shared" si="2"/>
        <v>127</v>
      </c>
      <c r="AY11" s="1">
        <f t="shared" si="2"/>
        <v>63</v>
      </c>
      <c r="AZ11" s="1">
        <f t="shared" si="2"/>
        <v>31</v>
      </c>
      <c r="BA11" s="1">
        <f t="shared" si="2"/>
        <v>15</v>
      </c>
      <c r="BB11" s="1">
        <f t="shared" si="2"/>
        <v>7</v>
      </c>
      <c r="BC11" s="1">
        <f t="shared" si="2"/>
        <v>3</v>
      </c>
      <c r="BD11" s="1">
        <f t="shared" si="2"/>
        <v>1</v>
      </c>
      <c r="BE11" s="1">
        <f t="shared" si="2"/>
        <v>0</v>
      </c>
    </row>
    <row r="12" spans="1:57" x14ac:dyDescent="0.25">
      <c r="AA12" s="15">
        <f>I42</f>
        <v>0</v>
      </c>
      <c r="AB12" s="16"/>
      <c r="AC12" s="16"/>
      <c r="AD12" s="1">
        <v>6</v>
      </c>
      <c r="AE12" s="5">
        <f>AA22</f>
        <v>1</v>
      </c>
      <c r="AH12" s="16" t="s">
        <v>14</v>
      </c>
      <c r="AI12" s="16"/>
      <c r="AJ12" s="16"/>
      <c r="AK12" s="1">
        <f>AK9-(AK10*AK11)</f>
        <v>0</v>
      </c>
      <c r="AL12" s="1">
        <f t="shared" ref="AL12:BE12" si="3">AL9-(AL10*AL11)</f>
        <v>1</v>
      </c>
      <c r="AM12" s="1">
        <f t="shared" si="3"/>
        <v>0</v>
      </c>
      <c r="AN12" s="1">
        <f t="shared" si="3"/>
        <v>0</v>
      </c>
      <c r="AO12" s="1">
        <f t="shared" si="3"/>
        <v>1</v>
      </c>
      <c r="AP12" s="1">
        <f t="shared" si="3"/>
        <v>0</v>
      </c>
      <c r="AQ12" s="1">
        <f t="shared" si="3"/>
        <v>1</v>
      </c>
      <c r="AR12" s="1">
        <f t="shared" si="3"/>
        <v>1</v>
      </c>
      <c r="AS12" s="1">
        <f t="shared" si="3"/>
        <v>0</v>
      </c>
      <c r="AT12" s="1">
        <f t="shared" si="3"/>
        <v>0</v>
      </c>
      <c r="AU12" s="1">
        <f t="shared" si="3"/>
        <v>1</v>
      </c>
      <c r="AV12" s="1">
        <f t="shared" si="3"/>
        <v>0</v>
      </c>
      <c r="AW12" s="1">
        <f t="shared" si="3"/>
        <v>0</v>
      </c>
      <c r="AX12" s="1">
        <f t="shared" si="3"/>
        <v>0</v>
      </c>
      <c r="AY12" s="1">
        <f t="shared" si="3"/>
        <v>1</v>
      </c>
      <c r="AZ12" s="1">
        <f t="shared" si="3"/>
        <v>1</v>
      </c>
      <c r="BA12" s="1">
        <f t="shared" si="3"/>
        <v>1</v>
      </c>
      <c r="BB12" s="1">
        <f t="shared" si="3"/>
        <v>1</v>
      </c>
      <c r="BC12" s="1">
        <f t="shared" si="3"/>
        <v>1</v>
      </c>
      <c r="BD12" s="1">
        <f t="shared" si="3"/>
        <v>1</v>
      </c>
      <c r="BE12" s="1">
        <f t="shared" si="3"/>
        <v>1</v>
      </c>
    </row>
    <row r="13" spans="1:57" x14ac:dyDescent="0.25">
      <c r="AA13" s="15">
        <f>J42</f>
        <v>1</v>
      </c>
      <c r="AB13" s="16"/>
      <c r="AC13" s="16"/>
      <c r="AD13" s="1">
        <v>7</v>
      </c>
      <c r="AE13" s="5">
        <f>AA21</f>
        <v>1</v>
      </c>
      <c r="AH13" s="19" t="s">
        <v>23</v>
      </c>
      <c r="AI13" s="19"/>
      <c r="AJ13" s="19"/>
      <c r="AK13" s="16" t="str">
        <f>B3</f>
        <v>111111100010011010010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spans="1:57" x14ac:dyDescent="0.25">
      <c r="AA14" s="15">
        <f>K42</f>
        <v>1</v>
      </c>
      <c r="AB14" s="16"/>
      <c r="AC14" s="16"/>
      <c r="AD14" s="1">
        <v>8</v>
      </c>
      <c r="AE14" s="5">
        <f>AA20</f>
        <v>0</v>
      </c>
      <c r="AH14" s="19"/>
      <c r="AI14" s="19"/>
      <c r="AJ14" s="19"/>
      <c r="AK14" s="1" t="str">
        <f>MID($AK$13,1,1)</f>
        <v>1</v>
      </c>
      <c r="AL14" s="1" t="str">
        <f>MID($AK$13,2,1)</f>
        <v>1</v>
      </c>
      <c r="AM14" s="1" t="str">
        <f>MID($AK$13,3,1)</f>
        <v>1</v>
      </c>
      <c r="AN14" s="1" t="str">
        <f>MID($AK$13,4,1)</f>
        <v>1</v>
      </c>
      <c r="AO14" s="1" t="str">
        <f>MID($AK$13,5,1)</f>
        <v>1</v>
      </c>
      <c r="AP14" s="1" t="str">
        <f>MID($AK$13,6,1)</f>
        <v>1</v>
      </c>
      <c r="AQ14" s="1" t="str">
        <f>MID($AK$13,7,1)</f>
        <v>1</v>
      </c>
      <c r="AR14" s="1" t="str">
        <f>MID($AK$13,8,1)</f>
        <v>0</v>
      </c>
      <c r="AS14" s="1" t="str">
        <f>MID($AK$13,9,1)</f>
        <v>0</v>
      </c>
      <c r="AT14" s="1" t="str">
        <f>MID($AK$13,10,1)</f>
        <v>0</v>
      </c>
      <c r="AU14" s="1" t="str">
        <f>MID($AK$13,11,1)</f>
        <v>1</v>
      </c>
      <c r="AV14" s="1" t="str">
        <f>MID($AK$13,12,1)</f>
        <v>0</v>
      </c>
      <c r="AW14" s="1" t="str">
        <f>MID($AK$13,13,1)</f>
        <v>0</v>
      </c>
      <c r="AX14" s="1" t="str">
        <f>MID($AK$13,14,1)</f>
        <v>1</v>
      </c>
      <c r="AY14" s="1" t="str">
        <f>MID($AK$13,15,1)</f>
        <v>1</v>
      </c>
      <c r="AZ14" s="1" t="str">
        <f>MID($AK$13,16,1)</f>
        <v>0</v>
      </c>
      <c r="BA14" s="1" t="str">
        <f>MID($AK$13,17,1)</f>
        <v>1</v>
      </c>
      <c r="BB14" s="1" t="str">
        <f>MID($AK$13,18,1)</f>
        <v>0</v>
      </c>
      <c r="BC14" s="1" t="str">
        <f>MID($AK$13,19,1)</f>
        <v>0</v>
      </c>
      <c r="BD14" s="1" t="str">
        <f>MID($AK$13,20,1)</f>
        <v>1</v>
      </c>
      <c r="BE14" s="1" t="str">
        <f>MID($AK$13,21,1)</f>
        <v>0</v>
      </c>
    </row>
    <row r="15" spans="1:57" x14ac:dyDescent="0.25">
      <c r="B15" s="16" t="s">
        <v>0</v>
      </c>
      <c r="C15" s="16"/>
      <c r="D15" s="20" t="s">
        <v>12</v>
      </c>
      <c r="E15" s="21"/>
      <c r="AA15" s="15">
        <f>L42</f>
        <v>0</v>
      </c>
      <c r="AB15" s="16"/>
      <c r="AC15" s="16"/>
      <c r="AD15" s="1">
        <v>9</v>
      </c>
      <c r="AE15" s="5">
        <f>AA19</f>
        <v>0</v>
      </c>
    </row>
    <row r="16" spans="1:57" x14ac:dyDescent="0.25">
      <c r="B16" s="16">
        <f>B2</f>
        <v>2082002</v>
      </c>
      <c r="C16" s="16"/>
      <c r="D16" s="20">
        <v>2</v>
      </c>
      <c r="E16" s="21"/>
      <c r="AA16" s="15">
        <f>M42</f>
        <v>0</v>
      </c>
      <c r="AB16" s="16"/>
      <c r="AC16" s="16"/>
      <c r="AD16" s="1">
        <v>10</v>
      </c>
      <c r="AE16" s="5">
        <f>AA18</f>
        <v>0</v>
      </c>
    </row>
    <row r="17" spans="2:57" x14ac:dyDescent="0.25">
      <c r="AA17" s="15">
        <f>N42</f>
        <v>1</v>
      </c>
      <c r="AB17" s="16"/>
      <c r="AC17" s="16"/>
      <c r="AD17" s="1">
        <v>11</v>
      </c>
      <c r="AE17" s="5">
        <f>AA17</f>
        <v>1</v>
      </c>
    </row>
    <row r="18" spans="2:57" x14ac:dyDescent="0.25">
      <c r="B18" s="22" t="s">
        <v>11</v>
      </c>
      <c r="C18" s="22"/>
      <c r="AA18" s="15">
        <f>O42</f>
        <v>0</v>
      </c>
      <c r="AB18" s="16"/>
      <c r="AC18" s="16"/>
      <c r="AD18" s="1">
        <v>12</v>
      </c>
      <c r="AE18" s="5">
        <f>AA16</f>
        <v>0</v>
      </c>
      <c r="AK18" s="17" t="s">
        <v>24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2:57" x14ac:dyDescent="0.25">
      <c r="B19" s="22"/>
      <c r="C19" s="22"/>
      <c r="L19" s="14"/>
      <c r="AA19" s="15">
        <f>P42</f>
        <v>0</v>
      </c>
      <c r="AB19" s="16"/>
      <c r="AC19" s="16"/>
      <c r="AD19" s="1">
        <v>13</v>
      </c>
      <c r="AE19" s="5">
        <f>AA15</f>
        <v>0</v>
      </c>
      <c r="AH19" s="16" t="s">
        <v>30</v>
      </c>
      <c r="AI19" s="16"/>
      <c r="AJ19" s="16"/>
      <c r="AK19" s="1">
        <v>20</v>
      </c>
      <c r="AL19" s="1">
        <v>19</v>
      </c>
      <c r="AM19" s="1">
        <v>18</v>
      </c>
      <c r="AN19" s="1">
        <v>17</v>
      </c>
      <c r="AO19" s="1">
        <v>16</v>
      </c>
      <c r="AP19" s="1">
        <v>15</v>
      </c>
      <c r="AQ19" s="1">
        <v>14</v>
      </c>
      <c r="AR19" s="1">
        <v>13</v>
      </c>
      <c r="AS19" s="1">
        <v>12</v>
      </c>
      <c r="AT19" s="1">
        <v>11</v>
      </c>
      <c r="AU19" s="1">
        <v>10</v>
      </c>
      <c r="AV19" s="1">
        <v>9</v>
      </c>
      <c r="AW19" s="1">
        <v>8</v>
      </c>
      <c r="AX19" s="1">
        <v>7</v>
      </c>
      <c r="AY19" s="1">
        <v>6</v>
      </c>
      <c r="AZ19" s="1">
        <v>5</v>
      </c>
      <c r="BA19" s="1">
        <v>4</v>
      </c>
      <c r="BB19" s="1">
        <v>3</v>
      </c>
      <c r="BC19" s="1">
        <v>2</v>
      </c>
      <c r="BD19" s="1">
        <v>1</v>
      </c>
      <c r="BE19" s="1">
        <v>0</v>
      </c>
    </row>
    <row r="20" spans="2:57" x14ac:dyDescent="0.25">
      <c r="B20" s="16">
        <v>0</v>
      </c>
      <c r="C20" s="16"/>
      <c r="D20">
        <f>B16</f>
        <v>2082002</v>
      </c>
      <c r="E20">
        <f>D16</f>
        <v>2</v>
      </c>
      <c r="AA20" s="15">
        <f>Q42</f>
        <v>0</v>
      </c>
      <c r="AB20" s="16"/>
      <c r="AC20" s="16"/>
      <c r="AD20" s="1">
        <v>14</v>
      </c>
      <c r="AE20" s="5">
        <f>AA14</f>
        <v>1</v>
      </c>
      <c r="AH20" s="16" t="s">
        <v>28</v>
      </c>
      <c r="AI20" s="16"/>
      <c r="AJ20" s="16"/>
      <c r="AK20" s="1">
        <f>$AK$7</f>
        <v>2</v>
      </c>
      <c r="AL20" s="1">
        <f t="shared" ref="AL20:BE20" si="4">$AK$7</f>
        <v>2</v>
      </c>
      <c r="AM20" s="1">
        <f t="shared" si="4"/>
        <v>2</v>
      </c>
      <c r="AN20" s="1">
        <f t="shared" si="4"/>
        <v>2</v>
      </c>
      <c r="AO20" s="1">
        <f t="shared" si="4"/>
        <v>2</v>
      </c>
      <c r="AP20" s="1">
        <f t="shared" si="4"/>
        <v>2</v>
      </c>
      <c r="AQ20" s="1">
        <f t="shared" si="4"/>
        <v>2</v>
      </c>
      <c r="AR20" s="1">
        <f t="shared" si="4"/>
        <v>2</v>
      </c>
      <c r="AS20" s="1">
        <f t="shared" si="4"/>
        <v>2</v>
      </c>
      <c r="AT20" s="1">
        <f t="shared" si="4"/>
        <v>2</v>
      </c>
      <c r="AU20" s="1">
        <f t="shared" si="4"/>
        <v>2</v>
      </c>
      <c r="AV20" s="1">
        <f t="shared" si="4"/>
        <v>2</v>
      </c>
      <c r="AW20" s="1">
        <f t="shared" si="4"/>
        <v>2</v>
      </c>
      <c r="AX20" s="1">
        <f t="shared" si="4"/>
        <v>2</v>
      </c>
      <c r="AY20" s="1">
        <f t="shared" si="4"/>
        <v>2</v>
      </c>
      <c r="AZ20" s="1">
        <f t="shared" si="4"/>
        <v>2</v>
      </c>
      <c r="BA20" s="1">
        <f t="shared" si="4"/>
        <v>2</v>
      </c>
      <c r="BB20" s="1">
        <f t="shared" si="4"/>
        <v>2</v>
      </c>
      <c r="BC20" s="1">
        <f t="shared" si="4"/>
        <v>2</v>
      </c>
      <c r="BD20" s="1">
        <f t="shared" si="4"/>
        <v>2</v>
      </c>
      <c r="BE20" s="1">
        <f t="shared" si="4"/>
        <v>2</v>
      </c>
    </row>
    <row r="21" spans="2:57" x14ac:dyDescent="0.25">
      <c r="B21" s="16">
        <v>1</v>
      </c>
      <c r="C21" s="16"/>
      <c r="D21">
        <f>E21*E20</f>
        <v>2082002</v>
      </c>
      <c r="E21">
        <f>D20/E20</f>
        <v>1041001</v>
      </c>
      <c r="F21">
        <f>D16</f>
        <v>2</v>
      </c>
      <c r="AA21" s="15">
        <f>R42</f>
        <v>1</v>
      </c>
      <c r="AB21" s="16"/>
      <c r="AC21" s="16"/>
      <c r="AD21" s="1">
        <v>15</v>
      </c>
      <c r="AE21" s="5">
        <f>AA13</f>
        <v>1</v>
      </c>
      <c r="AG21" s="3"/>
      <c r="AH21" s="16" t="s">
        <v>27</v>
      </c>
      <c r="AI21" s="16"/>
      <c r="AJ21" s="16"/>
      <c r="AK21" s="5" t="str">
        <f t="shared" ref="AK21:BE21" si="5">AK14</f>
        <v>1</v>
      </c>
      <c r="AL21" s="5" t="str">
        <f t="shared" si="5"/>
        <v>1</v>
      </c>
      <c r="AM21" s="5" t="str">
        <f t="shared" si="5"/>
        <v>1</v>
      </c>
      <c r="AN21" s="5" t="str">
        <f t="shared" si="5"/>
        <v>1</v>
      </c>
      <c r="AO21" s="5" t="str">
        <f t="shared" si="5"/>
        <v>1</v>
      </c>
      <c r="AP21" s="5" t="str">
        <f t="shared" si="5"/>
        <v>1</v>
      </c>
      <c r="AQ21" s="5" t="str">
        <f t="shared" si="5"/>
        <v>1</v>
      </c>
      <c r="AR21" s="5" t="str">
        <f t="shared" si="5"/>
        <v>0</v>
      </c>
      <c r="AS21" s="5" t="str">
        <f t="shared" si="5"/>
        <v>0</v>
      </c>
      <c r="AT21" s="5" t="str">
        <f t="shared" si="5"/>
        <v>0</v>
      </c>
      <c r="AU21" s="5" t="str">
        <f t="shared" si="5"/>
        <v>1</v>
      </c>
      <c r="AV21" s="5" t="str">
        <f t="shared" si="5"/>
        <v>0</v>
      </c>
      <c r="AW21" s="5" t="str">
        <f t="shared" si="5"/>
        <v>0</v>
      </c>
      <c r="AX21" s="5" t="str">
        <f t="shared" si="5"/>
        <v>1</v>
      </c>
      <c r="AY21" s="5" t="str">
        <f t="shared" si="5"/>
        <v>1</v>
      </c>
      <c r="AZ21" s="5" t="str">
        <f t="shared" si="5"/>
        <v>0</v>
      </c>
      <c r="BA21" s="5" t="str">
        <f t="shared" si="5"/>
        <v>1</v>
      </c>
      <c r="BB21" s="5" t="str">
        <f t="shared" si="5"/>
        <v>0</v>
      </c>
      <c r="BC21" s="5" t="str">
        <f t="shared" si="5"/>
        <v>0</v>
      </c>
      <c r="BD21" s="5" t="str">
        <f t="shared" si="5"/>
        <v>1</v>
      </c>
      <c r="BE21" s="5" t="str">
        <f t="shared" si="5"/>
        <v>0</v>
      </c>
    </row>
    <row r="22" spans="2:57" x14ac:dyDescent="0.25">
      <c r="B22" s="16">
        <v>2</v>
      </c>
      <c r="C22" s="16"/>
      <c r="D22">
        <f>D20-D21</f>
        <v>0</v>
      </c>
      <c r="E22">
        <f>F22*F21</f>
        <v>1041000</v>
      </c>
      <c r="F22" s="3">
        <f>ROUNDDOWN(E21/F21,0)</f>
        <v>520500</v>
      </c>
      <c r="G22">
        <f>D16</f>
        <v>2</v>
      </c>
      <c r="AA22" s="15">
        <f>S42</f>
        <v>1</v>
      </c>
      <c r="AB22" s="16"/>
      <c r="AC22" s="16"/>
      <c r="AD22" s="1">
        <v>16</v>
      </c>
      <c r="AE22" s="5">
        <f>AA12</f>
        <v>0</v>
      </c>
      <c r="AG22" s="3"/>
      <c r="AH22" s="15" t="s">
        <v>25</v>
      </c>
      <c r="AI22" s="15"/>
      <c r="AJ22" s="15"/>
      <c r="AK22" s="1">
        <f>AK21*POWER(AK20,AK19)</f>
        <v>1048576</v>
      </c>
      <c r="AL22" s="1">
        <f t="shared" ref="AL22:BE22" si="6">AL21*POWER(AL20,AL19)</f>
        <v>524288</v>
      </c>
      <c r="AM22" s="1">
        <f t="shared" si="6"/>
        <v>262144</v>
      </c>
      <c r="AN22" s="1">
        <f t="shared" si="6"/>
        <v>131072</v>
      </c>
      <c r="AO22" s="1">
        <f t="shared" si="6"/>
        <v>65536</v>
      </c>
      <c r="AP22" s="1">
        <f t="shared" si="6"/>
        <v>32768</v>
      </c>
      <c r="AQ22" s="1">
        <f t="shared" si="6"/>
        <v>16384</v>
      </c>
      <c r="AR22" s="1">
        <f t="shared" si="6"/>
        <v>0</v>
      </c>
      <c r="AS22" s="1">
        <f t="shared" si="6"/>
        <v>0</v>
      </c>
      <c r="AT22" s="1">
        <f t="shared" si="6"/>
        <v>0</v>
      </c>
      <c r="AU22" s="1">
        <f t="shared" si="6"/>
        <v>1024</v>
      </c>
      <c r="AV22" s="1">
        <f t="shared" si="6"/>
        <v>0</v>
      </c>
      <c r="AW22" s="1">
        <f t="shared" si="6"/>
        <v>0</v>
      </c>
      <c r="AX22" s="1">
        <f t="shared" si="6"/>
        <v>128</v>
      </c>
      <c r="AY22" s="1">
        <f t="shared" si="6"/>
        <v>64</v>
      </c>
      <c r="AZ22" s="1">
        <f t="shared" si="6"/>
        <v>0</v>
      </c>
      <c r="BA22" s="1">
        <f t="shared" si="6"/>
        <v>16</v>
      </c>
      <c r="BB22" s="1">
        <f t="shared" si="6"/>
        <v>0</v>
      </c>
      <c r="BC22" s="1">
        <f t="shared" si="6"/>
        <v>0</v>
      </c>
      <c r="BD22" s="1">
        <f t="shared" si="6"/>
        <v>2</v>
      </c>
      <c r="BE22" s="1">
        <f t="shared" si="6"/>
        <v>0</v>
      </c>
    </row>
    <row r="23" spans="2:57" x14ac:dyDescent="0.25">
      <c r="B23" s="16">
        <v>3</v>
      </c>
      <c r="C23" s="16"/>
      <c r="E23">
        <f>E21-E22</f>
        <v>1</v>
      </c>
      <c r="F23" s="3">
        <f>G23*G22</f>
        <v>520500</v>
      </c>
      <c r="G23" s="3">
        <f>ROUNDDOWN(F22/G22,0)</f>
        <v>260250</v>
      </c>
      <c r="H23">
        <f>D16</f>
        <v>2</v>
      </c>
      <c r="AA23" s="15">
        <f>T42</f>
        <v>1</v>
      </c>
      <c r="AB23" s="16"/>
      <c r="AC23" s="16"/>
      <c r="AD23" s="1">
        <v>17</v>
      </c>
      <c r="AE23" s="5">
        <f>AA11</f>
        <v>1</v>
      </c>
      <c r="AG23" s="3"/>
      <c r="AH23" s="15" t="s">
        <v>13</v>
      </c>
      <c r="AI23" s="15"/>
      <c r="AJ23" s="15"/>
      <c r="AK23" s="16">
        <f>SUM(AK22:BE22)</f>
        <v>2082002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spans="2:57" x14ac:dyDescent="0.25">
      <c r="B24" s="16">
        <v>4</v>
      </c>
      <c r="C24" s="16"/>
      <c r="F24" s="3">
        <f>F22-F23</f>
        <v>0</v>
      </c>
      <c r="G24" s="3">
        <f>H24*H23</f>
        <v>260250</v>
      </c>
      <c r="H24" s="3">
        <f>ROUNDDOWN(G23/H23,0)</f>
        <v>130125</v>
      </c>
      <c r="I24">
        <f>D16</f>
        <v>2</v>
      </c>
      <c r="AA24" s="15">
        <f>U42</f>
        <v>1</v>
      </c>
      <c r="AB24" s="16"/>
      <c r="AC24" s="16"/>
      <c r="AD24" s="1">
        <v>18</v>
      </c>
      <c r="AE24" s="5">
        <f>AA10</f>
        <v>0</v>
      </c>
      <c r="AG24" s="3"/>
      <c r="AH24" s="3"/>
      <c r="AI24" s="3"/>
      <c r="AJ24" s="3"/>
    </row>
    <row r="25" spans="2:57" x14ac:dyDescent="0.25">
      <c r="B25" s="16">
        <v>5</v>
      </c>
      <c r="C25" s="16"/>
      <c r="F25" s="3"/>
      <c r="G25" s="3">
        <f>G23-G24</f>
        <v>0</v>
      </c>
      <c r="H25" s="3">
        <f>I25*I24</f>
        <v>130124</v>
      </c>
      <c r="I25" s="3">
        <f>ROUNDDOWN(H24/I24,0)</f>
        <v>65062</v>
      </c>
      <c r="J25">
        <f>D16</f>
        <v>2</v>
      </c>
      <c r="AA25" s="15">
        <f>V42</f>
        <v>1</v>
      </c>
      <c r="AB25" s="16"/>
      <c r="AC25" s="16"/>
      <c r="AD25" s="1">
        <v>19</v>
      </c>
      <c r="AE25" s="5">
        <f>AA9</f>
        <v>0</v>
      </c>
      <c r="AH25" s="3"/>
      <c r="AI25" s="3"/>
      <c r="AJ25" s="3"/>
      <c r="AK25" s="3"/>
    </row>
    <row r="26" spans="2:57" x14ac:dyDescent="0.25">
      <c r="B26" s="16">
        <v>6</v>
      </c>
      <c r="C26" s="16"/>
      <c r="G26" s="3"/>
      <c r="H26" s="3">
        <f>H24-H25</f>
        <v>1</v>
      </c>
      <c r="I26" s="3">
        <f>J26*J25</f>
        <v>65062</v>
      </c>
      <c r="J26" s="3">
        <f>ROUNDDOWN(I25/J25,0)</f>
        <v>32531</v>
      </c>
      <c r="K26">
        <f>D16</f>
        <v>2</v>
      </c>
      <c r="AA26" s="15">
        <f>W42</f>
        <v>1</v>
      </c>
      <c r="AB26" s="16"/>
      <c r="AC26" s="16"/>
      <c r="AD26" s="1">
        <v>20</v>
      </c>
      <c r="AE26" s="1">
        <f>AA8</f>
        <v>1</v>
      </c>
      <c r="AI26" s="3"/>
      <c r="AJ26" s="3"/>
      <c r="AK26" s="3"/>
      <c r="AL26" s="3"/>
    </row>
    <row r="27" spans="2:57" x14ac:dyDescent="0.25">
      <c r="B27" s="16">
        <v>7</v>
      </c>
      <c r="C27" s="16"/>
      <c r="H27" s="3"/>
      <c r="I27" s="3">
        <f>I25-I26</f>
        <v>0</v>
      </c>
      <c r="J27" s="3">
        <f>K27*K26</f>
        <v>32530</v>
      </c>
      <c r="K27" s="3">
        <f>ROUNDDOWN(J26/K26,0)</f>
        <v>16265</v>
      </c>
      <c r="L27">
        <f>D16</f>
        <v>2</v>
      </c>
      <c r="AA27" s="15">
        <f>X42</f>
        <v>1</v>
      </c>
      <c r="AB27" s="16"/>
      <c r="AC27" s="16"/>
      <c r="AD27" s="1">
        <v>21</v>
      </c>
      <c r="AE27" s="1">
        <f>AA7</f>
        <v>0</v>
      </c>
      <c r="AK27" s="17" t="s">
        <v>26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2:57" x14ac:dyDescent="0.25">
      <c r="B28" s="16">
        <v>8</v>
      </c>
      <c r="C28" s="16"/>
      <c r="I28" s="3"/>
      <c r="J28" s="3">
        <f>J26-J27</f>
        <v>1</v>
      </c>
      <c r="K28" s="3">
        <f>L28*L27</f>
        <v>16264</v>
      </c>
      <c r="L28" s="3">
        <f>ROUNDDOWN(K27/L27,0)</f>
        <v>8132</v>
      </c>
      <c r="M28">
        <f>D16</f>
        <v>2</v>
      </c>
      <c r="AA28" s="4"/>
      <c r="AB28" s="4"/>
      <c r="AC28" s="4"/>
      <c r="AH28" s="16" t="s">
        <v>16</v>
      </c>
      <c r="AI28" s="16"/>
      <c r="AJ28" s="16"/>
      <c r="AK28" s="1">
        <v>20</v>
      </c>
      <c r="AL28" s="1">
        <v>19</v>
      </c>
      <c r="AM28" s="1">
        <v>18</v>
      </c>
      <c r="AN28" s="1">
        <v>17</v>
      </c>
      <c r="AO28" s="1">
        <v>16</v>
      </c>
      <c r="AP28" s="1">
        <v>15</v>
      </c>
      <c r="AQ28" s="1">
        <v>14</v>
      </c>
      <c r="AR28" s="1">
        <v>13</v>
      </c>
      <c r="AS28" s="1">
        <v>12</v>
      </c>
      <c r="AT28" s="1">
        <v>11</v>
      </c>
      <c r="AU28" s="1">
        <v>10</v>
      </c>
      <c r="AV28" s="1">
        <v>9</v>
      </c>
      <c r="AW28" s="1">
        <v>8</v>
      </c>
      <c r="AX28" s="1">
        <v>7</v>
      </c>
      <c r="AY28" s="1">
        <v>6</v>
      </c>
      <c r="AZ28" s="1">
        <v>5</v>
      </c>
      <c r="BA28" s="1">
        <v>4</v>
      </c>
      <c r="BB28" s="1">
        <v>3</v>
      </c>
      <c r="BC28" s="1">
        <v>2</v>
      </c>
      <c r="BD28" s="1">
        <v>1</v>
      </c>
      <c r="BE28" s="1">
        <v>0</v>
      </c>
    </row>
    <row r="29" spans="2:57" x14ac:dyDescent="0.25">
      <c r="B29" s="16">
        <v>9</v>
      </c>
      <c r="C29" s="16"/>
      <c r="J29" s="3"/>
      <c r="K29" s="3">
        <f>K27-K28</f>
        <v>1</v>
      </c>
      <c r="L29" s="3">
        <f>M29*M28</f>
        <v>8132</v>
      </c>
      <c r="M29" s="3">
        <f>ROUNDDOWN(L28/M28,0)</f>
        <v>4066</v>
      </c>
      <c r="N29">
        <f>D16</f>
        <v>2</v>
      </c>
      <c r="AA29" s="4"/>
      <c r="AB29" s="4"/>
      <c r="AC29" s="4"/>
      <c r="AH29" s="16" t="s">
        <v>28</v>
      </c>
      <c r="AI29" s="16"/>
      <c r="AJ29" s="16"/>
      <c r="AK29" s="1">
        <f>$AK$7</f>
        <v>2</v>
      </c>
      <c r="AL29" s="1">
        <f t="shared" ref="AL29:BE29" si="7">$AK$7</f>
        <v>2</v>
      </c>
      <c r="AM29" s="1">
        <f t="shared" si="7"/>
        <v>2</v>
      </c>
      <c r="AN29" s="1">
        <f t="shared" si="7"/>
        <v>2</v>
      </c>
      <c r="AO29" s="1">
        <f t="shared" si="7"/>
        <v>2</v>
      </c>
      <c r="AP29" s="1">
        <f t="shared" si="7"/>
        <v>2</v>
      </c>
      <c r="AQ29" s="1">
        <f t="shared" si="7"/>
        <v>2</v>
      </c>
      <c r="AR29" s="1">
        <f t="shared" si="7"/>
        <v>2</v>
      </c>
      <c r="AS29" s="1">
        <f t="shared" si="7"/>
        <v>2</v>
      </c>
      <c r="AT29" s="1">
        <f t="shared" si="7"/>
        <v>2</v>
      </c>
      <c r="AU29" s="1">
        <f t="shared" si="7"/>
        <v>2</v>
      </c>
      <c r="AV29" s="1">
        <f t="shared" si="7"/>
        <v>2</v>
      </c>
      <c r="AW29" s="1">
        <f t="shared" si="7"/>
        <v>2</v>
      </c>
      <c r="AX29" s="1">
        <f t="shared" si="7"/>
        <v>2</v>
      </c>
      <c r="AY29" s="1">
        <f t="shared" si="7"/>
        <v>2</v>
      </c>
      <c r="AZ29" s="1">
        <f t="shared" si="7"/>
        <v>2</v>
      </c>
      <c r="BA29" s="1">
        <f t="shared" si="7"/>
        <v>2</v>
      </c>
      <c r="BB29" s="1">
        <f t="shared" si="7"/>
        <v>2</v>
      </c>
      <c r="BC29" s="1">
        <f t="shared" si="7"/>
        <v>2</v>
      </c>
      <c r="BD29" s="1">
        <f t="shared" si="7"/>
        <v>2</v>
      </c>
      <c r="BE29" s="1">
        <f t="shared" si="7"/>
        <v>2</v>
      </c>
    </row>
    <row r="30" spans="2:57" x14ac:dyDescent="0.25">
      <c r="B30" s="16">
        <v>10</v>
      </c>
      <c r="C30" s="16"/>
      <c r="K30" s="3"/>
      <c r="L30" s="3">
        <f>L28-L29</f>
        <v>0</v>
      </c>
      <c r="M30" s="3">
        <f>N30*N29</f>
        <v>4066</v>
      </c>
      <c r="N30" s="3">
        <f>ROUNDDOWN(M29/N29,0)</f>
        <v>2033</v>
      </c>
      <c r="O30">
        <f>D16</f>
        <v>2</v>
      </c>
      <c r="AA30" s="4"/>
      <c r="AB30" s="4"/>
      <c r="AC30" s="4"/>
      <c r="AH30" s="16" t="s">
        <v>27</v>
      </c>
      <c r="AI30" s="16"/>
      <c r="AJ30" s="16"/>
      <c r="AK30" s="5" t="str">
        <f t="shared" ref="AK30:BE30" si="8">AK14</f>
        <v>1</v>
      </c>
      <c r="AL30" s="5" t="str">
        <f t="shared" si="8"/>
        <v>1</v>
      </c>
      <c r="AM30" s="5" t="str">
        <f t="shared" si="8"/>
        <v>1</v>
      </c>
      <c r="AN30" s="5" t="str">
        <f t="shared" si="8"/>
        <v>1</v>
      </c>
      <c r="AO30" s="5" t="str">
        <f t="shared" si="8"/>
        <v>1</v>
      </c>
      <c r="AP30" s="5" t="str">
        <f t="shared" si="8"/>
        <v>1</v>
      </c>
      <c r="AQ30" s="5" t="str">
        <f t="shared" si="8"/>
        <v>1</v>
      </c>
      <c r="AR30" s="5" t="str">
        <f t="shared" si="8"/>
        <v>0</v>
      </c>
      <c r="AS30" s="5" t="str">
        <f t="shared" si="8"/>
        <v>0</v>
      </c>
      <c r="AT30" s="5" t="str">
        <f t="shared" si="8"/>
        <v>0</v>
      </c>
      <c r="AU30" s="5" t="str">
        <f t="shared" si="8"/>
        <v>1</v>
      </c>
      <c r="AV30" s="5" t="str">
        <f t="shared" si="8"/>
        <v>0</v>
      </c>
      <c r="AW30" s="5" t="str">
        <f t="shared" si="8"/>
        <v>0</v>
      </c>
      <c r="AX30" s="5" t="str">
        <f t="shared" si="8"/>
        <v>1</v>
      </c>
      <c r="AY30" s="5" t="str">
        <f t="shared" si="8"/>
        <v>1</v>
      </c>
      <c r="AZ30" s="5" t="str">
        <f t="shared" si="8"/>
        <v>0</v>
      </c>
      <c r="BA30" s="5" t="str">
        <f t="shared" si="8"/>
        <v>1</v>
      </c>
      <c r="BB30" s="5" t="str">
        <f t="shared" si="8"/>
        <v>0</v>
      </c>
      <c r="BC30" s="5" t="str">
        <f t="shared" si="8"/>
        <v>0</v>
      </c>
      <c r="BD30" s="5" t="str">
        <f t="shared" si="8"/>
        <v>1</v>
      </c>
      <c r="BE30" s="5" t="str">
        <f t="shared" si="8"/>
        <v>0</v>
      </c>
    </row>
    <row r="31" spans="2:57" x14ac:dyDescent="0.25">
      <c r="B31" s="16">
        <v>11</v>
      </c>
      <c r="C31" s="16"/>
      <c r="M31" s="3">
        <f>M29-M30</f>
        <v>0</v>
      </c>
      <c r="N31" s="3">
        <f>O31*O30</f>
        <v>2032</v>
      </c>
      <c r="O31" s="3">
        <f>ROUNDDOWN(N30/O30,0)</f>
        <v>1016</v>
      </c>
      <c r="P31">
        <f>D16</f>
        <v>2</v>
      </c>
      <c r="AH31" s="15" t="s">
        <v>29</v>
      </c>
      <c r="AI31" s="15"/>
      <c r="AJ31" s="15"/>
      <c r="AK31" s="5">
        <f>AK29*AK30+AL30</f>
        <v>3</v>
      </c>
      <c r="AL31" s="5">
        <f>AK31*AL29+AM30</f>
        <v>7</v>
      </c>
      <c r="AM31" s="5">
        <f t="shared" ref="AM31:BD31" si="9">AL31*AM29+AN30</f>
        <v>15</v>
      </c>
      <c r="AN31" s="5">
        <f t="shared" si="9"/>
        <v>31</v>
      </c>
      <c r="AO31" s="5">
        <f t="shared" si="9"/>
        <v>63</v>
      </c>
      <c r="AP31" s="5">
        <f t="shared" si="9"/>
        <v>127</v>
      </c>
      <c r="AQ31" s="5">
        <f t="shared" si="9"/>
        <v>254</v>
      </c>
      <c r="AR31" s="5">
        <f t="shared" si="9"/>
        <v>508</v>
      </c>
      <c r="AS31" s="5">
        <f t="shared" si="9"/>
        <v>1016</v>
      </c>
      <c r="AT31" s="5">
        <f t="shared" si="9"/>
        <v>2033</v>
      </c>
      <c r="AU31" s="5">
        <f t="shared" si="9"/>
        <v>4066</v>
      </c>
      <c r="AV31" s="5">
        <f t="shared" si="9"/>
        <v>8132</v>
      </c>
      <c r="AW31" s="5">
        <f t="shared" si="9"/>
        <v>16265</v>
      </c>
      <c r="AX31" s="5">
        <f t="shared" si="9"/>
        <v>32531</v>
      </c>
      <c r="AY31" s="5">
        <f t="shared" si="9"/>
        <v>65062</v>
      </c>
      <c r="AZ31" s="5">
        <f t="shared" si="9"/>
        <v>130125</v>
      </c>
      <c r="BA31" s="5">
        <f t="shared" si="9"/>
        <v>260250</v>
      </c>
      <c r="BB31" s="5">
        <f t="shared" si="9"/>
        <v>520500</v>
      </c>
      <c r="BC31" s="5">
        <f t="shared" si="9"/>
        <v>1041001</v>
      </c>
      <c r="BD31" s="5">
        <f t="shared" si="9"/>
        <v>2082002</v>
      </c>
      <c r="BE31" s="5"/>
    </row>
    <row r="32" spans="2:57" x14ac:dyDescent="0.25">
      <c r="B32" s="16">
        <v>12</v>
      </c>
      <c r="C32" s="16"/>
      <c r="M32" s="3"/>
      <c r="N32" s="3">
        <f>N30-N31</f>
        <v>1</v>
      </c>
      <c r="O32" s="3">
        <f>P32*P31</f>
        <v>1016</v>
      </c>
      <c r="P32" s="3">
        <f>ROUNDDOWN(O31/P31,0)</f>
        <v>508</v>
      </c>
      <c r="Q32">
        <f>D16</f>
        <v>2</v>
      </c>
      <c r="AH32" s="15" t="s">
        <v>13</v>
      </c>
      <c r="AI32" s="15"/>
      <c r="AJ32" s="15"/>
      <c r="AK32" s="15">
        <f>BD31</f>
        <v>2082002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spans="2:61" x14ac:dyDescent="0.25">
      <c r="B33" s="16">
        <v>13</v>
      </c>
      <c r="C33" s="16"/>
      <c r="N33" s="3"/>
      <c r="O33" s="3">
        <f>O31-O32</f>
        <v>0</v>
      </c>
      <c r="P33" s="3">
        <f>Q33*Q32</f>
        <v>508</v>
      </c>
      <c r="Q33" s="3">
        <f>ROUNDDOWN(P32/Q32,0)</f>
        <v>254</v>
      </c>
      <c r="R33">
        <f>D16</f>
        <v>2</v>
      </c>
      <c r="AP33" s="3"/>
      <c r="AQ33" s="3"/>
      <c r="AR33" s="3"/>
      <c r="AS33" s="3"/>
    </row>
    <row r="34" spans="2:61" x14ac:dyDescent="0.25">
      <c r="B34" s="16">
        <v>14</v>
      </c>
      <c r="C34" s="16"/>
      <c r="O34" s="3"/>
      <c r="P34" s="3">
        <f>P32-P33</f>
        <v>0</v>
      </c>
      <c r="Q34" s="3">
        <f>R34*R33</f>
        <v>254</v>
      </c>
      <c r="R34" s="3">
        <f>ROUNDDOWN(Q33/R33,0)</f>
        <v>127</v>
      </c>
      <c r="S34">
        <f>D16</f>
        <v>2</v>
      </c>
      <c r="AQ34" s="3"/>
      <c r="AR34" s="3"/>
      <c r="AS34" s="3"/>
      <c r="AT34" s="3"/>
    </row>
    <row r="35" spans="2:61" x14ac:dyDescent="0.25">
      <c r="B35" s="16">
        <v>15</v>
      </c>
      <c r="C35" s="16"/>
      <c r="P35" s="3"/>
      <c r="Q35" s="3">
        <f>Q33-Q34</f>
        <v>0</v>
      </c>
      <c r="R35" s="3">
        <f>S35*S34</f>
        <v>126</v>
      </c>
      <c r="S35" s="3">
        <f>ROUNDDOWN(R34/S34,0)</f>
        <v>63</v>
      </c>
      <c r="T35">
        <f>D16</f>
        <v>2</v>
      </c>
      <c r="AR35" s="3"/>
      <c r="AS35" s="3"/>
      <c r="AT35" s="3"/>
      <c r="AU35" s="3"/>
    </row>
    <row r="36" spans="2:61" x14ac:dyDescent="0.25">
      <c r="B36" s="16">
        <v>16</v>
      </c>
      <c r="C36" s="16"/>
      <c r="Q36" s="3"/>
      <c r="R36" s="3">
        <f>R34-R35</f>
        <v>1</v>
      </c>
      <c r="S36" s="3">
        <f>T36*T35</f>
        <v>62</v>
      </c>
      <c r="T36" s="3">
        <f>ROUNDDOWN(S35/T35,0)</f>
        <v>31</v>
      </c>
      <c r="U36">
        <f>D16</f>
        <v>2</v>
      </c>
      <c r="AS36" s="3"/>
      <c r="AT36" s="3"/>
      <c r="AU36" s="3"/>
      <c r="AV36" s="3"/>
    </row>
    <row r="37" spans="2:61" x14ac:dyDescent="0.25">
      <c r="B37" s="16">
        <v>17</v>
      </c>
      <c r="C37" s="16"/>
      <c r="R37" s="3"/>
      <c r="S37" s="3">
        <f>S35-S36</f>
        <v>1</v>
      </c>
      <c r="T37" s="3">
        <f>U37*U36</f>
        <v>30</v>
      </c>
      <c r="U37" s="3">
        <f>ROUNDDOWN(T36/U36,0)</f>
        <v>15</v>
      </c>
      <c r="V37">
        <f>D16</f>
        <v>2</v>
      </c>
      <c r="AT37" s="3"/>
      <c r="AU37" s="3"/>
      <c r="AV37" s="3"/>
      <c r="AW37" s="3"/>
    </row>
    <row r="38" spans="2:61" x14ac:dyDescent="0.25">
      <c r="B38" s="16">
        <v>18</v>
      </c>
      <c r="C38" s="16"/>
      <c r="S38" s="3"/>
      <c r="T38" s="3">
        <f>T36-T37</f>
        <v>1</v>
      </c>
      <c r="U38" s="3">
        <f>V38*V37</f>
        <v>14</v>
      </c>
      <c r="V38" s="3">
        <f>ROUNDDOWN(U37/V37,0)</f>
        <v>7</v>
      </c>
      <c r="W38">
        <f>D16</f>
        <v>2</v>
      </c>
      <c r="AU38" s="3"/>
      <c r="AV38" s="3"/>
      <c r="AW38" s="3"/>
      <c r="AX38" s="3"/>
    </row>
    <row r="39" spans="2:61" x14ac:dyDescent="0.25">
      <c r="B39" s="16">
        <v>19</v>
      </c>
      <c r="C39" s="16"/>
      <c r="T39" s="3"/>
      <c r="U39" s="3">
        <f>U37-U38</f>
        <v>1</v>
      </c>
      <c r="V39" s="3">
        <f>W39*W38</f>
        <v>6</v>
      </c>
      <c r="W39" s="3">
        <f>ROUNDDOWN(V38/W38,0)</f>
        <v>3</v>
      </c>
      <c r="X39">
        <f>D16</f>
        <v>2</v>
      </c>
      <c r="AV39" s="3"/>
      <c r="AW39" s="3"/>
      <c r="AX39" s="3"/>
      <c r="AY39" s="3"/>
    </row>
    <row r="40" spans="2:61" x14ac:dyDescent="0.25">
      <c r="B40" s="16">
        <v>20</v>
      </c>
      <c r="C40" s="16"/>
      <c r="U40" s="3"/>
      <c r="V40" s="3">
        <f>V38-V39</f>
        <v>1</v>
      </c>
      <c r="W40" s="3">
        <f>X40*X39</f>
        <v>2</v>
      </c>
      <c r="X40" s="3">
        <f>ROUNDDOWN(W39/X39,0)</f>
        <v>1</v>
      </c>
      <c r="AW40" s="3"/>
      <c r="AX40" s="3"/>
    </row>
    <row r="41" spans="2:61" x14ac:dyDescent="0.25">
      <c r="B41" s="16">
        <v>21</v>
      </c>
      <c r="C41" s="16"/>
      <c r="V41" s="3"/>
      <c r="W41" s="3">
        <f>W39-W40</f>
        <v>1</v>
      </c>
    </row>
    <row r="42" spans="2:61" x14ac:dyDescent="0.25">
      <c r="B42" s="16" t="s">
        <v>13</v>
      </c>
      <c r="C42" s="16"/>
      <c r="D42" s="1">
        <f>D22</f>
        <v>0</v>
      </c>
      <c r="E42" s="1">
        <f>E23</f>
        <v>1</v>
      </c>
      <c r="F42" s="5">
        <f>F24</f>
        <v>0</v>
      </c>
      <c r="G42" s="5">
        <f>G25</f>
        <v>0</v>
      </c>
      <c r="H42" s="5">
        <f>H26</f>
        <v>1</v>
      </c>
      <c r="I42" s="5">
        <f>I27</f>
        <v>0</v>
      </c>
      <c r="J42" s="5">
        <f>J28</f>
        <v>1</v>
      </c>
      <c r="K42" s="5">
        <f>K29</f>
        <v>1</v>
      </c>
      <c r="L42" s="5">
        <f>L30</f>
        <v>0</v>
      </c>
      <c r="M42" s="5">
        <f>M31</f>
        <v>0</v>
      </c>
      <c r="N42" s="5">
        <f>N32</f>
        <v>1</v>
      </c>
      <c r="O42" s="5">
        <f>O33</f>
        <v>0</v>
      </c>
      <c r="P42" s="5">
        <f>P34</f>
        <v>0</v>
      </c>
      <c r="Q42" s="5">
        <f>Q35</f>
        <v>0</v>
      </c>
      <c r="R42" s="5">
        <f>R36</f>
        <v>1</v>
      </c>
      <c r="S42" s="5">
        <f>S37</f>
        <v>1</v>
      </c>
      <c r="T42" s="5">
        <f>T38</f>
        <v>1</v>
      </c>
      <c r="U42" s="5">
        <f>U39</f>
        <v>1</v>
      </c>
      <c r="V42" s="5">
        <f>V40</f>
        <v>1</v>
      </c>
      <c r="W42" s="5">
        <f>W41</f>
        <v>1</v>
      </c>
      <c r="X42" s="5">
        <f>X40</f>
        <v>1</v>
      </c>
    </row>
    <row r="43" spans="2:61" x14ac:dyDescent="0.25">
      <c r="AA43" s="19" t="s">
        <v>14</v>
      </c>
      <c r="AB43" s="19"/>
      <c r="AC43" s="19"/>
      <c r="AD43" s="16" t="s">
        <v>16</v>
      </c>
      <c r="AE43" s="16" t="s">
        <v>15</v>
      </c>
      <c r="AH43" s="16" t="s">
        <v>17</v>
      </c>
      <c r="AI43" s="16"/>
      <c r="AJ43" s="16"/>
      <c r="AK43" s="16">
        <f>B50</f>
        <v>23022023</v>
      </c>
      <c r="AL43" s="16"/>
    </row>
    <row r="44" spans="2:61" x14ac:dyDescent="0.25">
      <c r="AA44" s="19"/>
      <c r="AB44" s="19"/>
      <c r="AC44" s="19"/>
      <c r="AD44" s="16"/>
      <c r="AE44" s="16"/>
      <c r="AH44" s="16"/>
      <c r="AI44" s="16"/>
      <c r="AJ44" s="16"/>
      <c r="AK44" s="16"/>
      <c r="AL44" s="16"/>
    </row>
    <row r="45" spans="2:61" x14ac:dyDescent="0.25">
      <c r="AA45" s="16">
        <f>D80</f>
        <v>1</v>
      </c>
      <c r="AB45" s="16"/>
      <c r="AC45" s="16"/>
      <c r="AD45" s="1">
        <v>1</v>
      </c>
      <c r="AE45" s="5">
        <f>AA69</f>
        <v>1</v>
      </c>
      <c r="AH45" s="18" t="s">
        <v>18</v>
      </c>
      <c r="AI45" s="18"/>
      <c r="AJ45" s="18"/>
      <c r="AK45" s="18">
        <f>D50</f>
        <v>2</v>
      </c>
      <c r="AL45" s="18"/>
    </row>
    <row r="46" spans="2:61" x14ac:dyDescent="0.25">
      <c r="AA46" s="16">
        <f>E80</f>
        <v>1</v>
      </c>
      <c r="AB46" s="16"/>
      <c r="AC46" s="16"/>
      <c r="AD46" s="1">
        <v>2</v>
      </c>
      <c r="AE46" s="5">
        <f>AA68</f>
        <v>0</v>
      </c>
      <c r="AH46" s="16" t="s">
        <v>19</v>
      </c>
      <c r="AI46" s="16"/>
      <c r="AJ46" s="16"/>
      <c r="AK46" s="1">
        <v>1</v>
      </c>
      <c r="AL46" s="1">
        <v>2</v>
      </c>
      <c r="AM46" s="1">
        <v>3</v>
      </c>
      <c r="AN46" s="1">
        <v>4</v>
      </c>
      <c r="AO46" s="1">
        <v>5</v>
      </c>
      <c r="AP46" s="1">
        <v>6</v>
      </c>
      <c r="AQ46" s="1">
        <v>7</v>
      </c>
      <c r="AR46" s="1">
        <v>8</v>
      </c>
      <c r="AS46" s="1">
        <v>9</v>
      </c>
      <c r="AT46" s="1">
        <v>10</v>
      </c>
      <c r="AU46" s="1">
        <v>11</v>
      </c>
      <c r="AV46" s="1">
        <v>12</v>
      </c>
      <c r="AW46" s="1">
        <v>13</v>
      </c>
      <c r="AX46" s="1">
        <v>14</v>
      </c>
      <c r="AY46" s="1">
        <v>15</v>
      </c>
      <c r="AZ46" s="1">
        <v>16</v>
      </c>
      <c r="BA46" s="1">
        <v>17</v>
      </c>
      <c r="BB46" s="1">
        <v>18</v>
      </c>
      <c r="BC46" s="1">
        <v>19</v>
      </c>
      <c r="BD46" s="1">
        <v>20</v>
      </c>
      <c r="BE46" s="1">
        <v>21</v>
      </c>
      <c r="BF46" s="7">
        <v>22</v>
      </c>
      <c r="BG46" s="7">
        <v>23</v>
      </c>
      <c r="BH46" s="7">
        <v>24</v>
      </c>
      <c r="BI46" s="7">
        <v>25</v>
      </c>
    </row>
    <row r="47" spans="2:61" x14ac:dyDescent="0.25">
      <c r="AA47" s="15">
        <f>F80</f>
        <v>1</v>
      </c>
      <c r="AB47" s="16"/>
      <c r="AC47" s="16"/>
      <c r="AD47" s="1">
        <v>3</v>
      </c>
      <c r="AE47" s="5">
        <f>AA67</f>
        <v>1</v>
      </c>
      <c r="AH47" s="16" t="s">
        <v>20</v>
      </c>
      <c r="AI47" s="16"/>
      <c r="AJ47" s="16"/>
      <c r="AK47" s="1">
        <f>AK43</f>
        <v>23022023</v>
      </c>
      <c r="AL47" s="1">
        <f>AK49</f>
        <v>11511011</v>
      </c>
      <c r="AM47" s="1">
        <f>AL49</f>
        <v>5755505</v>
      </c>
      <c r="AN47" s="1">
        <f t="shared" ref="AN47:BI47" si="10">AM49</f>
        <v>2877752</v>
      </c>
      <c r="AO47" s="1">
        <f t="shared" si="10"/>
        <v>1438876</v>
      </c>
      <c r="AP47" s="1">
        <f t="shared" si="10"/>
        <v>719438</v>
      </c>
      <c r="AQ47" s="1">
        <f t="shared" si="10"/>
        <v>359719</v>
      </c>
      <c r="AR47" s="1">
        <f t="shared" si="10"/>
        <v>179859</v>
      </c>
      <c r="AS47" s="1">
        <f t="shared" si="10"/>
        <v>89929</v>
      </c>
      <c r="AT47" s="1">
        <f t="shared" si="10"/>
        <v>44964</v>
      </c>
      <c r="AU47" s="1">
        <f t="shared" si="10"/>
        <v>22482</v>
      </c>
      <c r="AV47" s="1">
        <f t="shared" si="10"/>
        <v>11241</v>
      </c>
      <c r="AW47" s="1">
        <f t="shared" si="10"/>
        <v>5620</v>
      </c>
      <c r="AX47" s="1">
        <f t="shared" si="10"/>
        <v>2810</v>
      </c>
      <c r="AY47" s="1">
        <f t="shared" si="10"/>
        <v>1405</v>
      </c>
      <c r="AZ47" s="1">
        <f t="shared" si="10"/>
        <v>702</v>
      </c>
      <c r="BA47" s="1">
        <f t="shared" si="10"/>
        <v>351</v>
      </c>
      <c r="BB47" s="1">
        <f t="shared" si="10"/>
        <v>175</v>
      </c>
      <c r="BC47" s="1">
        <f t="shared" si="10"/>
        <v>87</v>
      </c>
      <c r="BD47" s="1">
        <f t="shared" si="10"/>
        <v>43</v>
      </c>
      <c r="BE47" s="1">
        <f t="shared" si="10"/>
        <v>21</v>
      </c>
      <c r="BF47" s="1">
        <f t="shared" si="10"/>
        <v>10</v>
      </c>
      <c r="BG47" s="1">
        <f t="shared" si="10"/>
        <v>5</v>
      </c>
      <c r="BH47" s="1">
        <f t="shared" si="10"/>
        <v>2</v>
      </c>
      <c r="BI47" s="1">
        <f t="shared" si="10"/>
        <v>1</v>
      </c>
    </row>
    <row r="48" spans="2:61" x14ac:dyDescent="0.25">
      <c r="AA48" s="15">
        <f>G80</f>
        <v>0</v>
      </c>
      <c r="AB48" s="16"/>
      <c r="AC48" s="16"/>
      <c r="AD48" s="1">
        <v>4</v>
      </c>
      <c r="AE48" s="5">
        <f>AA66</f>
        <v>0</v>
      </c>
      <c r="AH48" s="16" t="s">
        <v>21</v>
      </c>
      <c r="AI48" s="16"/>
      <c r="AJ48" s="16"/>
      <c r="AK48" s="1">
        <f>$AK$7</f>
        <v>2</v>
      </c>
      <c r="AL48" s="1">
        <f t="shared" ref="AL48:BI48" si="11">$AK$7</f>
        <v>2</v>
      </c>
      <c r="AM48" s="1">
        <f t="shared" si="11"/>
        <v>2</v>
      </c>
      <c r="AN48" s="1">
        <f t="shared" si="11"/>
        <v>2</v>
      </c>
      <c r="AO48" s="1">
        <f t="shared" si="11"/>
        <v>2</v>
      </c>
      <c r="AP48" s="1">
        <f t="shared" si="11"/>
        <v>2</v>
      </c>
      <c r="AQ48" s="1">
        <f t="shared" si="11"/>
        <v>2</v>
      </c>
      <c r="AR48" s="1">
        <f t="shared" si="11"/>
        <v>2</v>
      </c>
      <c r="AS48" s="1">
        <f t="shared" si="11"/>
        <v>2</v>
      </c>
      <c r="AT48" s="1">
        <f t="shared" si="11"/>
        <v>2</v>
      </c>
      <c r="AU48" s="1">
        <f t="shared" si="11"/>
        <v>2</v>
      </c>
      <c r="AV48" s="1">
        <f t="shared" si="11"/>
        <v>2</v>
      </c>
      <c r="AW48" s="1">
        <f t="shared" si="11"/>
        <v>2</v>
      </c>
      <c r="AX48" s="1">
        <f t="shared" si="11"/>
        <v>2</v>
      </c>
      <c r="AY48" s="1">
        <f t="shared" si="11"/>
        <v>2</v>
      </c>
      <c r="AZ48" s="1">
        <f t="shared" si="11"/>
        <v>2</v>
      </c>
      <c r="BA48" s="1">
        <f t="shared" si="11"/>
        <v>2</v>
      </c>
      <c r="BB48" s="1">
        <f t="shared" si="11"/>
        <v>2</v>
      </c>
      <c r="BC48" s="1">
        <f t="shared" si="11"/>
        <v>2</v>
      </c>
      <c r="BD48" s="1">
        <f t="shared" si="11"/>
        <v>2</v>
      </c>
      <c r="BE48" s="1">
        <f t="shared" si="11"/>
        <v>2</v>
      </c>
      <c r="BF48" s="1">
        <f t="shared" si="11"/>
        <v>2</v>
      </c>
      <c r="BG48" s="1">
        <f t="shared" si="11"/>
        <v>2</v>
      </c>
      <c r="BH48" s="1">
        <f t="shared" si="11"/>
        <v>2</v>
      </c>
      <c r="BI48" s="1">
        <f t="shared" si="11"/>
        <v>2</v>
      </c>
    </row>
    <row r="49" spans="2:61" x14ac:dyDescent="0.25">
      <c r="B49" s="16" t="s">
        <v>1</v>
      </c>
      <c r="C49" s="16"/>
      <c r="D49" s="20" t="s">
        <v>12</v>
      </c>
      <c r="E49" s="21"/>
      <c r="AA49" s="15">
        <f>H80</f>
        <v>0</v>
      </c>
      <c r="AB49" s="16"/>
      <c r="AC49" s="16"/>
      <c r="AD49" s="1">
        <v>5</v>
      </c>
      <c r="AE49" s="5">
        <f>AA65</f>
        <v>1</v>
      </c>
      <c r="AH49" s="16" t="s">
        <v>22</v>
      </c>
      <c r="AI49" s="16"/>
      <c r="AJ49" s="16"/>
      <c r="AK49" s="1">
        <f>ROUNDDOWN(AK47/AK48,0)</f>
        <v>11511011</v>
      </c>
      <c r="AL49" s="1">
        <f>ROUNDDOWN(AL47/AL48,0)</f>
        <v>5755505</v>
      </c>
      <c r="AM49" s="1">
        <f t="shared" ref="AM49" si="12">ROUNDDOWN(AM47/AM48,0)</f>
        <v>2877752</v>
      </c>
      <c r="AN49" s="1">
        <f t="shared" ref="AN49" si="13">ROUNDDOWN(AN47/AN48,0)</f>
        <v>1438876</v>
      </c>
      <c r="AO49" s="1">
        <f t="shared" ref="AO49" si="14">ROUNDDOWN(AO47/AO48,0)</f>
        <v>719438</v>
      </c>
      <c r="AP49" s="1">
        <f t="shared" ref="AP49" si="15">ROUNDDOWN(AP47/AP48,0)</f>
        <v>359719</v>
      </c>
      <c r="AQ49" s="1">
        <f t="shared" ref="AQ49" si="16">ROUNDDOWN(AQ47/AQ48,0)</f>
        <v>179859</v>
      </c>
      <c r="AR49" s="1">
        <f t="shared" ref="AR49" si="17">ROUNDDOWN(AR47/AR48,0)</f>
        <v>89929</v>
      </c>
      <c r="AS49" s="1">
        <f t="shared" ref="AS49" si="18">ROUNDDOWN(AS47/AS48,0)</f>
        <v>44964</v>
      </c>
      <c r="AT49" s="1">
        <f t="shared" ref="AT49" si="19">ROUNDDOWN(AT47/AT48,0)</f>
        <v>22482</v>
      </c>
      <c r="AU49" s="1">
        <f t="shared" ref="AU49" si="20">ROUNDDOWN(AU47/AU48,0)</f>
        <v>11241</v>
      </c>
      <c r="AV49" s="1">
        <f t="shared" ref="AV49" si="21">ROUNDDOWN(AV47/AV48,0)</f>
        <v>5620</v>
      </c>
      <c r="AW49" s="1">
        <f t="shared" ref="AW49" si="22">ROUNDDOWN(AW47/AW48,0)</f>
        <v>2810</v>
      </c>
      <c r="AX49" s="1">
        <f t="shared" ref="AX49" si="23">ROUNDDOWN(AX47/AX48,0)</f>
        <v>1405</v>
      </c>
      <c r="AY49" s="1">
        <f t="shared" ref="AY49" si="24">ROUNDDOWN(AY47/AY48,0)</f>
        <v>702</v>
      </c>
      <c r="AZ49" s="1">
        <f t="shared" ref="AZ49" si="25">ROUNDDOWN(AZ47/AZ48,0)</f>
        <v>351</v>
      </c>
      <c r="BA49" s="1">
        <f t="shared" ref="BA49" si="26">ROUNDDOWN(BA47/BA48,0)</f>
        <v>175</v>
      </c>
      <c r="BB49" s="1">
        <f t="shared" ref="BB49" si="27">ROUNDDOWN(BB47/BB48,0)</f>
        <v>87</v>
      </c>
      <c r="BC49" s="1">
        <f t="shared" ref="BC49" si="28">ROUNDDOWN(BC47/BC48,0)</f>
        <v>43</v>
      </c>
      <c r="BD49" s="1">
        <f t="shared" ref="BD49" si="29">ROUNDDOWN(BD47/BD48,0)</f>
        <v>21</v>
      </c>
      <c r="BE49" s="1">
        <f t="shared" ref="BE49" si="30">ROUNDDOWN(BE47/BE48,0)</f>
        <v>10</v>
      </c>
      <c r="BF49" s="1">
        <f t="shared" ref="BF49" si="31">ROUNDDOWN(BF47/BF48,0)</f>
        <v>5</v>
      </c>
      <c r="BG49" s="1">
        <f t="shared" ref="BG49" si="32">ROUNDDOWN(BG47/BG48,0)</f>
        <v>2</v>
      </c>
      <c r="BH49" s="1">
        <f t="shared" ref="BH49" si="33">ROUNDDOWN(BH47/BH48,0)</f>
        <v>1</v>
      </c>
      <c r="BI49" s="1">
        <f t="shared" ref="BI49" si="34">ROUNDDOWN(BI47/BI48,0)</f>
        <v>0</v>
      </c>
    </row>
    <row r="50" spans="2:61" x14ac:dyDescent="0.25">
      <c r="B50" s="16">
        <f>F2</f>
        <v>23022023</v>
      </c>
      <c r="C50" s="16"/>
      <c r="D50" s="20">
        <v>2</v>
      </c>
      <c r="E50" s="21"/>
      <c r="AA50" s="15">
        <f>I80</f>
        <v>0</v>
      </c>
      <c r="AB50" s="16"/>
      <c r="AC50" s="16"/>
      <c r="AD50" s="1">
        <v>6</v>
      </c>
      <c r="AE50" s="5">
        <f>AA64</f>
        <v>1</v>
      </c>
      <c r="AH50" s="16" t="s">
        <v>14</v>
      </c>
      <c r="AI50" s="16"/>
      <c r="AJ50" s="16"/>
      <c r="AK50" s="1">
        <f>AK47-(AK48*AK49)</f>
        <v>1</v>
      </c>
      <c r="AL50" s="1">
        <f t="shared" ref="AL50" si="35">AL47-(AL48*AL49)</f>
        <v>1</v>
      </c>
      <c r="AM50" s="1">
        <f t="shared" ref="AM50" si="36">AM47-(AM48*AM49)</f>
        <v>1</v>
      </c>
      <c r="AN50" s="1">
        <f t="shared" ref="AN50" si="37">AN47-(AN48*AN49)</f>
        <v>0</v>
      </c>
      <c r="AO50" s="1">
        <f t="shared" ref="AO50" si="38">AO47-(AO48*AO49)</f>
        <v>0</v>
      </c>
      <c r="AP50" s="1">
        <f t="shared" ref="AP50" si="39">AP47-(AP48*AP49)</f>
        <v>0</v>
      </c>
      <c r="AQ50" s="1">
        <f t="shared" ref="AQ50" si="40">AQ47-(AQ48*AQ49)</f>
        <v>1</v>
      </c>
      <c r="AR50" s="1">
        <f t="shared" ref="AR50" si="41">AR47-(AR48*AR49)</f>
        <v>1</v>
      </c>
      <c r="AS50" s="1">
        <f t="shared" ref="AS50" si="42">AS47-(AS48*AS49)</f>
        <v>1</v>
      </c>
      <c r="AT50" s="1">
        <f t="shared" ref="AT50" si="43">AT47-(AT48*AT49)</f>
        <v>0</v>
      </c>
      <c r="AU50" s="1">
        <f t="shared" ref="AU50" si="44">AU47-(AU48*AU49)</f>
        <v>0</v>
      </c>
      <c r="AV50" s="1">
        <f t="shared" ref="AV50" si="45">AV47-(AV48*AV49)</f>
        <v>1</v>
      </c>
      <c r="AW50" s="1">
        <f t="shared" ref="AW50" si="46">AW47-(AW48*AW49)</f>
        <v>0</v>
      </c>
      <c r="AX50" s="1">
        <f t="shared" ref="AX50" si="47">AX47-(AX48*AX49)</f>
        <v>0</v>
      </c>
      <c r="AY50" s="1">
        <f t="shared" ref="AY50" si="48">AY47-(AY48*AY49)</f>
        <v>1</v>
      </c>
      <c r="AZ50" s="1">
        <f t="shared" ref="AZ50" si="49">AZ47-(AZ48*AZ49)</f>
        <v>0</v>
      </c>
      <c r="BA50" s="1">
        <f t="shared" ref="BA50" si="50">BA47-(BA48*BA49)</f>
        <v>1</v>
      </c>
      <c r="BB50" s="1">
        <f t="shared" ref="BB50" si="51">BB47-(BB48*BB49)</f>
        <v>1</v>
      </c>
      <c r="BC50" s="1">
        <f t="shared" ref="BC50" si="52">BC47-(BC48*BC49)</f>
        <v>1</v>
      </c>
      <c r="BD50" s="1">
        <f>BD47-(BD48*BD49)</f>
        <v>1</v>
      </c>
      <c r="BE50" s="1">
        <f t="shared" ref="BE50" si="53">BE47-(BE48*BE49)</f>
        <v>1</v>
      </c>
      <c r="BF50" s="1">
        <f t="shared" ref="BF50" si="54">BF47-(BF48*BF49)</f>
        <v>0</v>
      </c>
      <c r="BG50" s="1">
        <f t="shared" ref="BG50" si="55">BG47-(BG48*BG49)</f>
        <v>1</v>
      </c>
      <c r="BH50" s="1">
        <f t="shared" ref="BH50" si="56">BH47-(BH48*BH49)</f>
        <v>0</v>
      </c>
      <c r="BI50" s="1">
        <f t="shared" ref="BI50" si="57">BI47-(BI48*BI49)</f>
        <v>1</v>
      </c>
    </row>
    <row r="51" spans="2:61" x14ac:dyDescent="0.25">
      <c r="AA51" s="15">
        <f>J80</f>
        <v>1</v>
      </c>
      <c r="AB51" s="16"/>
      <c r="AC51" s="16"/>
      <c r="AD51" s="1">
        <v>7</v>
      </c>
      <c r="AE51" s="5">
        <f>AA63</f>
        <v>1</v>
      </c>
      <c r="AH51" s="19" t="s">
        <v>23</v>
      </c>
      <c r="AI51" s="19"/>
      <c r="AJ51" s="19"/>
      <c r="AK51" s="16" t="str">
        <f>F3</f>
        <v>1010111110100100111000111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</row>
    <row r="52" spans="2:61" x14ac:dyDescent="0.25">
      <c r="B52" s="22" t="s">
        <v>11</v>
      </c>
      <c r="C52" s="22"/>
      <c r="AA52" s="15">
        <f>K80</f>
        <v>1</v>
      </c>
      <c r="AB52" s="16"/>
      <c r="AC52" s="16"/>
      <c r="AD52" s="1">
        <v>8</v>
      </c>
      <c r="AE52" s="5">
        <f>AA62</f>
        <v>1</v>
      </c>
      <c r="AH52" s="19"/>
      <c r="AI52" s="19"/>
      <c r="AJ52" s="19"/>
      <c r="AK52" s="5" t="str">
        <f>MID($AK$51,1,1)</f>
        <v>1</v>
      </c>
      <c r="AL52" s="5" t="str">
        <f>MID($AK$51,2,1)</f>
        <v>0</v>
      </c>
      <c r="AM52" s="5" t="str">
        <f>MID($AK$51,3,1)</f>
        <v>1</v>
      </c>
      <c r="AN52" s="5" t="str">
        <f>MID($AK$51,4,1)</f>
        <v>0</v>
      </c>
      <c r="AO52" s="5" t="str">
        <f>MID($AK$51,5,1)</f>
        <v>1</v>
      </c>
      <c r="AP52" s="5" t="str">
        <f>MID($AK$51,6,1)</f>
        <v>1</v>
      </c>
      <c r="AQ52" s="5" t="str">
        <f>MID($AK$51,7,1)</f>
        <v>1</v>
      </c>
      <c r="AR52" s="5" t="str">
        <f>MID($AK$51,8,1)</f>
        <v>1</v>
      </c>
      <c r="AS52" s="5" t="str">
        <f>MID($AK$51,9,1)</f>
        <v>1</v>
      </c>
      <c r="AT52" s="5" t="str">
        <f>MID($AK$51,10,1)</f>
        <v>0</v>
      </c>
      <c r="AU52" s="5" t="str">
        <f>MID($AK$51,11,1)</f>
        <v>1</v>
      </c>
      <c r="AV52" s="5" t="str">
        <f>MID($AK$51,12,1)</f>
        <v>0</v>
      </c>
      <c r="AW52" s="5" t="str">
        <f>MID($AK$51,13,1)</f>
        <v>0</v>
      </c>
      <c r="AX52" s="5" t="str">
        <f>MID($AK$51,14,1)</f>
        <v>1</v>
      </c>
      <c r="AY52" s="5" t="str">
        <f>MID($AK$51,15,1)</f>
        <v>0</v>
      </c>
      <c r="AZ52" s="5" t="str">
        <f>MID($AK$51,16,1)</f>
        <v>0</v>
      </c>
      <c r="BA52" s="5" t="str">
        <f>MID($AK$51,17,1)</f>
        <v>1</v>
      </c>
      <c r="BB52" s="5" t="str">
        <f>MID($AK$51,18,1)</f>
        <v>1</v>
      </c>
      <c r="BC52" s="5" t="str">
        <f>MID($AK$51,19,1)</f>
        <v>1</v>
      </c>
      <c r="BD52" s="5" t="str">
        <f>MID($AK$51,20,1)</f>
        <v>0</v>
      </c>
      <c r="BE52" s="5" t="str">
        <f>MID($AK$51,21,1)</f>
        <v>0</v>
      </c>
      <c r="BF52" s="5" t="str">
        <f>MID($AK$51,22,1)</f>
        <v>0</v>
      </c>
      <c r="BG52" s="5" t="str">
        <f>MID($AK$51,23,1)</f>
        <v>1</v>
      </c>
      <c r="BH52" s="5" t="str">
        <f>MID($AK$51,24,1)</f>
        <v>1</v>
      </c>
      <c r="BI52" s="5" t="str">
        <f>MID($AK$51,25,1)</f>
        <v>1</v>
      </c>
    </row>
    <row r="53" spans="2:61" x14ac:dyDescent="0.25">
      <c r="B53" s="22"/>
      <c r="C53" s="22"/>
      <c r="AA53" s="15">
        <f>L80</f>
        <v>1</v>
      </c>
      <c r="AB53" s="16"/>
      <c r="AC53" s="16"/>
      <c r="AD53" s="1">
        <v>9</v>
      </c>
      <c r="AE53" s="5">
        <f>AA61</f>
        <v>1</v>
      </c>
    </row>
    <row r="54" spans="2:61" x14ac:dyDescent="0.25">
      <c r="B54" s="16">
        <v>0</v>
      </c>
      <c r="C54" s="16"/>
      <c r="D54">
        <f>B50</f>
        <v>23022023</v>
      </c>
      <c r="E54">
        <f>D50</f>
        <v>2</v>
      </c>
      <c r="AA54" s="15">
        <f>M80</f>
        <v>0</v>
      </c>
      <c r="AB54" s="16"/>
      <c r="AC54" s="16"/>
      <c r="AD54" s="1">
        <v>10</v>
      </c>
      <c r="AE54" s="5">
        <f>AA60</f>
        <v>0</v>
      </c>
    </row>
    <row r="55" spans="2:61" x14ac:dyDescent="0.25">
      <c r="B55" s="16">
        <v>1</v>
      </c>
      <c r="C55" s="16"/>
      <c r="D55">
        <f>E55*E54</f>
        <v>23022022</v>
      </c>
      <c r="E55">
        <f>ROUNDDOWN(D54/E54,0)</f>
        <v>11511011</v>
      </c>
      <c r="F55">
        <f>D50</f>
        <v>2</v>
      </c>
      <c r="AA55" s="15">
        <f>N80</f>
        <v>0</v>
      </c>
      <c r="AB55" s="16"/>
      <c r="AC55" s="16"/>
      <c r="AD55" s="1">
        <v>11</v>
      </c>
      <c r="AE55" s="5">
        <f>AA59</f>
        <v>1</v>
      </c>
    </row>
    <row r="56" spans="2:61" x14ac:dyDescent="0.25">
      <c r="B56" s="16">
        <v>2</v>
      </c>
      <c r="C56" s="16"/>
      <c r="D56">
        <f>D54-D55</f>
        <v>1</v>
      </c>
      <c r="E56">
        <f>F56*F55</f>
        <v>11511010</v>
      </c>
      <c r="F56" s="3">
        <f>ROUNDDOWN(E55/F55,0)</f>
        <v>5755505</v>
      </c>
      <c r="G56">
        <f>D50</f>
        <v>2</v>
      </c>
      <c r="AA56" s="15">
        <f>O80</f>
        <v>1</v>
      </c>
      <c r="AB56" s="16"/>
      <c r="AC56" s="16"/>
      <c r="AD56" s="1">
        <v>12</v>
      </c>
      <c r="AE56" s="5">
        <f>AA58</f>
        <v>0</v>
      </c>
      <c r="AK56" s="17" t="s">
        <v>24</v>
      </c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</row>
    <row r="57" spans="2:61" x14ac:dyDescent="0.25">
      <c r="B57" s="16">
        <v>3</v>
      </c>
      <c r="C57" s="16"/>
      <c r="E57">
        <f>E55-E56</f>
        <v>1</v>
      </c>
      <c r="F57" s="3">
        <f>G57*G56</f>
        <v>5755504</v>
      </c>
      <c r="G57" s="3">
        <f>ROUNDDOWN(F56/G56,0)</f>
        <v>2877752</v>
      </c>
      <c r="H57">
        <f>D50</f>
        <v>2</v>
      </c>
      <c r="AA57" s="15">
        <f>P80</f>
        <v>0</v>
      </c>
      <c r="AB57" s="16"/>
      <c r="AC57" s="16"/>
      <c r="AD57" s="1">
        <v>13</v>
      </c>
      <c r="AE57" s="5">
        <f>AA57</f>
        <v>0</v>
      </c>
      <c r="AH57" s="16" t="s">
        <v>30</v>
      </c>
      <c r="AI57" s="16"/>
      <c r="AJ57" s="16"/>
      <c r="AK57" s="1">
        <v>24</v>
      </c>
      <c r="AL57" s="1">
        <v>23</v>
      </c>
      <c r="AM57" s="1">
        <v>22</v>
      </c>
      <c r="AN57" s="1">
        <v>21</v>
      </c>
      <c r="AO57" s="1">
        <v>20</v>
      </c>
      <c r="AP57" s="1">
        <v>19</v>
      </c>
      <c r="AQ57" s="1">
        <v>18</v>
      </c>
      <c r="AR57" s="1">
        <v>17</v>
      </c>
      <c r="AS57" s="1">
        <v>16</v>
      </c>
      <c r="AT57" s="1">
        <v>15</v>
      </c>
      <c r="AU57" s="1">
        <v>14</v>
      </c>
      <c r="AV57" s="1">
        <v>13</v>
      </c>
      <c r="AW57" s="1">
        <v>12</v>
      </c>
      <c r="AX57" s="1">
        <v>11</v>
      </c>
      <c r="AY57" s="1">
        <v>10</v>
      </c>
      <c r="AZ57" s="1">
        <v>9</v>
      </c>
      <c r="BA57" s="1">
        <v>8</v>
      </c>
      <c r="BB57" s="1">
        <v>7</v>
      </c>
      <c r="BC57" s="1">
        <v>6</v>
      </c>
      <c r="BD57" s="1">
        <v>5</v>
      </c>
      <c r="BE57" s="1">
        <v>4</v>
      </c>
      <c r="BF57" s="7">
        <v>3</v>
      </c>
      <c r="BG57" s="7">
        <v>2</v>
      </c>
      <c r="BH57" s="7">
        <v>1</v>
      </c>
      <c r="BI57" s="7">
        <v>0</v>
      </c>
    </row>
    <row r="58" spans="2:61" x14ac:dyDescent="0.25">
      <c r="B58" s="16">
        <v>4</v>
      </c>
      <c r="C58" s="16"/>
      <c r="F58" s="3">
        <f>F56-F57</f>
        <v>1</v>
      </c>
      <c r="G58" s="3">
        <f>H58*H57</f>
        <v>2877752</v>
      </c>
      <c r="H58" s="3">
        <f>ROUNDDOWN(G57/H57,0)</f>
        <v>1438876</v>
      </c>
      <c r="I58">
        <f>D50</f>
        <v>2</v>
      </c>
      <c r="AA58" s="15">
        <f>Q80</f>
        <v>0</v>
      </c>
      <c r="AB58" s="16"/>
      <c r="AC58" s="16"/>
      <c r="AD58" s="1">
        <v>14</v>
      </c>
      <c r="AE58" s="5">
        <f>AA56</f>
        <v>1</v>
      </c>
      <c r="AH58" s="16" t="s">
        <v>28</v>
      </c>
      <c r="AI58" s="16"/>
      <c r="AJ58" s="16"/>
      <c r="AK58" s="1">
        <f>$AK$7</f>
        <v>2</v>
      </c>
      <c r="AL58" s="1">
        <f t="shared" ref="AL58:BI58" si="58">$AK$7</f>
        <v>2</v>
      </c>
      <c r="AM58" s="1">
        <f t="shared" si="58"/>
        <v>2</v>
      </c>
      <c r="AN58" s="1">
        <f t="shared" si="58"/>
        <v>2</v>
      </c>
      <c r="AO58" s="1">
        <f t="shared" si="58"/>
        <v>2</v>
      </c>
      <c r="AP58" s="1">
        <f t="shared" si="58"/>
        <v>2</v>
      </c>
      <c r="AQ58" s="1">
        <f t="shared" si="58"/>
        <v>2</v>
      </c>
      <c r="AR58" s="1">
        <f t="shared" si="58"/>
        <v>2</v>
      </c>
      <c r="AS58" s="1">
        <f t="shared" si="58"/>
        <v>2</v>
      </c>
      <c r="AT58" s="1">
        <f t="shared" si="58"/>
        <v>2</v>
      </c>
      <c r="AU58" s="1">
        <f t="shared" si="58"/>
        <v>2</v>
      </c>
      <c r="AV58" s="1">
        <f t="shared" si="58"/>
        <v>2</v>
      </c>
      <c r="AW58" s="1">
        <f t="shared" si="58"/>
        <v>2</v>
      </c>
      <c r="AX58" s="1">
        <f t="shared" si="58"/>
        <v>2</v>
      </c>
      <c r="AY58" s="1">
        <f t="shared" si="58"/>
        <v>2</v>
      </c>
      <c r="AZ58" s="1">
        <f t="shared" si="58"/>
        <v>2</v>
      </c>
      <c r="BA58" s="1">
        <f t="shared" si="58"/>
        <v>2</v>
      </c>
      <c r="BB58" s="1">
        <f t="shared" si="58"/>
        <v>2</v>
      </c>
      <c r="BC58" s="1">
        <f t="shared" si="58"/>
        <v>2</v>
      </c>
      <c r="BD58" s="1">
        <f t="shared" si="58"/>
        <v>2</v>
      </c>
      <c r="BE58" s="1">
        <f t="shared" si="58"/>
        <v>2</v>
      </c>
      <c r="BF58" s="1">
        <f t="shared" si="58"/>
        <v>2</v>
      </c>
      <c r="BG58" s="1">
        <f t="shared" si="58"/>
        <v>2</v>
      </c>
      <c r="BH58" s="1">
        <f t="shared" si="58"/>
        <v>2</v>
      </c>
      <c r="BI58" s="1">
        <f t="shared" si="58"/>
        <v>2</v>
      </c>
    </row>
    <row r="59" spans="2:61" x14ac:dyDescent="0.25">
      <c r="B59" s="16">
        <v>5</v>
      </c>
      <c r="C59" s="16"/>
      <c r="F59" s="3"/>
      <c r="G59" s="3">
        <f>G57-G58</f>
        <v>0</v>
      </c>
      <c r="H59" s="3">
        <f>I59*I58</f>
        <v>1438876</v>
      </c>
      <c r="I59" s="3">
        <f>ROUNDDOWN(H58/I58,0)</f>
        <v>719438</v>
      </c>
      <c r="J59">
        <f>D50</f>
        <v>2</v>
      </c>
      <c r="AA59" s="15">
        <f>R80</f>
        <v>1</v>
      </c>
      <c r="AB59" s="16"/>
      <c r="AC59" s="16"/>
      <c r="AD59" s="1">
        <v>15</v>
      </c>
      <c r="AE59" s="5">
        <f>AA55</f>
        <v>0</v>
      </c>
      <c r="AH59" s="16" t="s">
        <v>27</v>
      </c>
      <c r="AI59" s="16"/>
      <c r="AJ59" s="16"/>
      <c r="AK59" s="5" t="str">
        <f t="shared" ref="AK59:BE59" si="59">AK52</f>
        <v>1</v>
      </c>
      <c r="AL59" s="5" t="str">
        <f t="shared" si="59"/>
        <v>0</v>
      </c>
      <c r="AM59" s="5" t="str">
        <f t="shared" si="59"/>
        <v>1</v>
      </c>
      <c r="AN59" s="5" t="str">
        <f t="shared" si="59"/>
        <v>0</v>
      </c>
      <c r="AO59" s="5" t="str">
        <f t="shared" si="59"/>
        <v>1</v>
      </c>
      <c r="AP59" s="5" t="str">
        <f t="shared" si="59"/>
        <v>1</v>
      </c>
      <c r="AQ59" s="5" t="str">
        <f t="shared" si="59"/>
        <v>1</v>
      </c>
      <c r="AR59" s="5" t="str">
        <f t="shared" si="59"/>
        <v>1</v>
      </c>
      <c r="AS59" s="5" t="str">
        <f t="shared" si="59"/>
        <v>1</v>
      </c>
      <c r="AT59" s="5" t="str">
        <f t="shared" si="59"/>
        <v>0</v>
      </c>
      <c r="AU59" s="5" t="str">
        <f t="shared" si="59"/>
        <v>1</v>
      </c>
      <c r="AV59" s="5" t="str">
        <f t="shared" si="59"/>
        <v>0</v>
      </c>
      <c r="AW59" s="5" t="str">
        <f t="shared" si="59"/>
        <v>0</v>
      </c>
      <c r="AX59" s="5" t="str">
        <f t="shared" si="59"/>
        <v>1</v>
      </c>
      <c r="AY59" s="5" t="str">
        <f t="shared" si="59"/>
        <v>0</v>
      </c>
      <c r="AZ59" s="5" t="str">
        <f t="shared" si="59"/>
        <v>0</v>
      </c>
      <c r="BA59" s="5" t="str">
        <f t="shared" si="59"/>
        <v>1</v>
      </c>
      <c r="BB59" s="5" t="str">
        <f t="shared" si="59"/>
        <v>1</v>
      </c>
      <c r="BC59" s="5" t="str">
        <f t="shared" si="59"/>
        <v>1</v>
      </c>
      <c r="BD59" s="5" t="str">
        <f t="shared" si="59"/>
        <v>0</v>
      </c>
      <c r="BE59" s="5" t="str">
        <f t="shared" si="59"/>
        <v>0</v>
      </c>
      <c r="BF59" s="5" t="str">
        <f t="shared" ref="BF59:BI59" si="60">BF52</f>
        <v>0</v>
      </c>
      <c r="BG59" s="5" t="str">
        <f t="shared" si="60"/>
        <v>1</v>
      </c>
      <c r="BH59" s="5" t="str">
        <f t="shared" si="60"/>
        <v>1</v>
      </c>
      <c r="BI59" s="5" t="str">
        <f t="shared" si="60"/>
        <v>1</v>
      </c>
    </row>
    <row r="60" spans="2:61" x14ac:dyDescent="0.25">
      <c r="B60" s="16">
        <v>6</v>
      </c>
      <c r="C60" s="16"/>
      <c r="G60" s="3"/>
      <c r="H60" s="3">
        <f>H58-H59</f>
        <v>0</v>
      </c>
      <c r="I60" s="3">
        <f>J60*J59</f>
        <v>719438</v>
      </c>
      <c r="J60" s="3">
        <f>ROUNDDOWN(I59/J59,0)</f>
        <v>359719</v>
      </c>
      <c r="K60">
        <f>D50</f>
        <v>2</v>
      </c>
      <c r="AA60" s="15">
        <f>S80</f>
        <v>0</v>
      </c>
      <c r="AB60" s="16"/>
      <c r="AC60" s="16"/>
      <c r="AD60" s="1">
        <v>16</v>
      </c>
      <c r="AE60" s="5">
        <f>AA54</f>
        <v>0</v>
      </c>
      <c r="AH60" s="15" t="s">
        <v>25</v>
      </c>
      <c r="AI60" s="15"/>
      <c r="AJ60" s="15"/>
      <c r="AK60" s="1">
        <f>AK59*POWER(AK58,AK57)</f>
        <v>16777216</v>
      </c>
      <c r="AL60" s="1">
        <f t="shared" ref="AL60" si="61">AL59*POWER(AL58,AL57)</f>
        <v>0</v>
      </c>
      <c r="AM60" s="1">
        <f t="shared" ref="AM60" si="62">AM59*POWER(AM58,AM57)</f>
        <v>4194304</v>
      </c>
      <c r="AN60" s="1">
        <f t="shared" ref="AN60" si="63">AN59*POWER(AN58,AN57)</f>
        <v>0</v>
      </c>
      <c r="AO60" s="1">
        <f t="shared" ref="AO60" si="64">AO59*POWER(AO58,AO57)</f>
        <v>1048576</v>
      </c>
      <c r="AP60" s="1">
        <f t="shared" ref="AP60" si="65">AP59*POWER(AP58,AP57)</f>
        <v>524288</v>
      </c>
      <c r="AQ60" s="1">
        <f t="shared" ref="AQ60" si="66">AQ59*POWER(AQ58,AQ57)</f>
        <v>262144</v>
      </c>
      <c r="AR60" s="1">
        <f t="shared" ref="AR60" si="67">AR59*POWER(AR58,AR57)</f>
        <v>131072</v>
      </c>
      <c r="AS60" s="1">
        <f t="shared" ref="AS60" si="68">AS59*POWER(AS58,AS57)</f>
        <v>65536</v>
      </c>
      <c r="AT60" s="1">
        <f t="shared" ref="AT60" si="69">AT59*POWER(AT58,AT57)</f>
        <v>0</v>
      </c>
      <c r="AU60" s="1">
        <f t="shared" ref="AU60" si="70">AU59*POWER(AU58,AU57)</f>
        <v>16384</v>
      </c>
      <c r="AV60" s="1">
        <f t="shared" ref="AV60" si="71">AV59*POWER(AV58,AV57)</f>
        <v>0</v>
      </c>
      <c r="AW60" s="1">
        <f t="shared" ref="AW60" si="72">AW59*POWER(AW58,AW57)</f>
        <v>0</v>
      </c>
      <c r="AX60" s="1">
        <f t="shared" ref="AX60" si="73">AX59*POWER(AX58,AX57)</f>
        <v>2048</v>
      </c>
      <c r="AY60" s="1">
        <f t="shared" ref="AY60" si="74">AY59*POWER(AY58,AY57)</f>
        <v>0</v>
      </c>
      <c r="AZ60" s="1">
        <f t="shared" ref="AZ60" si="75">AZ59*POWER(AZ58,AZ57)</f>
        <v>0</v>
      </c>
      <c r="BA60" s="1">
        <f t="shared" ref="BA60" si="76">BA59*POWER(BA58,BA57)</f>
        <v>256</v>
      </c>
      <c r="BB60" s="1">
        <f t="shared" ref="BB60" si="77">BB59*POWER(BB58,BB57)</f>
        <v>128</v>
      </c>
      <c r="BC60" s="1">
        <f t="shared" ref="BC60" si="78">BC59*POWER(BC58,BC57)</f>
        <v>64</v>
      </c>
      <c r="BD60" s="1">
        <f t="shared" ref="BD60" si="79">BD59*POWER(BD58,BD57)</f>
        <v>0</v>
      </c>
      <c r="BE60" s="1">
        <f t="shared" ref="BE60" si="80">BE59*POWER(BE58,BE57)</f>
        <v>0</v>
      </c>
      <c r="BF60" s="1">
        <f t="shared" ref="BF60" si="81">BF59*POWER(BF58,BF57)</f>
        <v>0</v>
      </c>
      <c r="BG60" s="1">
        <f t="shared" ref="BG60" si="82">BG59*POWER(BG58,BG57)</f>
        <v>4</v>
      </c>
      <c r="BH60" s="1">
        <f t="shared" ref="BH60" si="83">BH59*POWER(BH58,BH57)</f>
        <v>2</v>
      </c>
      <c r="BI60" s="1">
        <f t="shared" ref="BI60" si="84">BI59*POWER(BI58,BI57)</f>
        <v>1</v>
      </c>
    </row>
    <row r="61" spans="2:61" x14ac:dyDescent="0.25">
      <c r="B61" s="16">
        <v>7</v>
      </c>
      <c r="C61" s="16"/>
      <c r="H61" s="3"/>
      <c r="I61" s="3">
        <f>I59-I60</f>
        <v>0</v>
      </c>
      <c r="J61" s="3">
        <f>K61*K60</f>
        <v>359718</v>
      </c>
      <c r="K61" s="3">
        <f>ROUNDDOWN(J60/K60,0)</f>
        <v>179859</v>
      </c>
      <c r="L61">
        <f>D50</f>
        <v>2</v>
      </c>
      <c r="AA61" s="15">
        <f>T80</f>
        <v>1</v>
      </c>
      <c r="AB61" s="16"/>
      <c r="AC61" s="16"/>
      <c r="AD61" s="1">
        <v>17</v>
      </c>
      <c r="AE61" s="5">
        <f>AA53</f>
        <v>1</v>
      </c>
      <c r="AH61" s="15" t="s">
        <v>13</v>
      </c>
      <c r="AI61" s="15"/>
      <c r="AJ61" s="15"/>
      <c r="AK61" s="16">
        <f>SUM(AK60:BI60)</f>
        <v>23022023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</row>
    <row r="62" spans="2:61" x14ac:dyDescent="0.25">
      <c r="B62" s="16">
        <v>8</v>
      </c>
      <c r="C62" s="16"/>
      <c r="I62" s="3"/>
      <c r="J62" s="3">
        <f>J60-J61</f>
        <v>1</v>
      </c>
      <c r="K62" s="3">
        <f>L62*L61</f>
        <v>179858</v>
      </c>
      <c r="L62" s="3">
        <f>ROUNDDOWN(K61/L61,0)</f>
        <v>89929</v>
      </c>
      <c r="M62">
        <f>D50</f>
        <v>2</v>
      </c>
      <c r="AA62" s="15">
        <f>U80</f>
        <v>1</v>
      </c>
      <c r="AB62" s="16"/>
      <c r="AC62" s="16"/>
      <c r="AD62" s="1">
        <v>18</v>
      </c>
      <c r="AE62" s="5">
        <f>AA52</f>
        <v>1</v>
      </c>
      <c r="AH62" s="3"/>
      <c r="AI62" s="3"/>
      <c r="AJ62" s="3"/>
    </row>
    <row r="63" spans="2:61" x14ac:dyDescent="0.25">
      <c r="B63" s="16">
        <v>9</v>
      </c>
      <c r="C63" s="16"/>
      <c r="J63" s="3"/>
      <c r="K63" s="3">
        <f>K61-K62</f>
        <v>1</v>
      </c>
      <c r="L63" s="3">
        <f>M63*M62</f>
        <v>89928</v>
      </c>
      <c r="M63" s="3">
        <f>ROUNDDOWN(L62/M62,0)</f>
        <v>44964</v>
      </c>
      <c r="N63">
        <f>D50</f>
        <v>2</v>
      </c>
      <c r="AA63" s="15">
        <f>V80</f>
        <v>1</v>
      </c>
      <c r="AB63" s="16"/>
      <c r="AC63" s="16"/>
      <c r="AD63" s="1">
        <v>19</v>
      </c>
      <c r="AE63" s="5">
        <f>AA51</f>
        <v>1</v>
      </c>
      <c r="AH63" s="3"/>
      <c r="AI63" s="3"/>
      <c r="AJ63" s="3"/>
      <c r="AK63" s="3"/>
    </row>
    <row r="64" spans="2:61" x14ac:dyDescent="0.25">
      <c r="B64" s="16">
        <v>10</v>
      </c>
      <c r="C64" s="16"/>
      <c r="K64" s="3"/>
      <c r="L64" s="3">
        <f>L62-L63</f>
        <v>1</v>
      </c>
      <c r="M64" s="3">
        <f>N64*N63</f>
        <v>44964</v>
      </c>
      <c r="N64" s="3">
        <f>ROUNDDOWN(M63/N63,0)</f>
        <v>22482</v>
      </c>
      <c r="O64">
        <f>D50</f>
        <v>2</v>
      </c>
      <c r="AA64" s="15">
        <f>W80</f>
        <v>1</v>
      </c>
      <c r="AB64" s="16"/>
      <c r="AC64" s="16"/>
      <c r="AD64" s="1">
        <v>20</v>
      </c>
      <c r="AE64" s="5">
        <f>AA50</f>
        <v>0</v>
      </c>
      <c r="AI64" s="3"/>
      <c r="AJ64" s="3"/>
      <c r="AK64" s="3"/>
      <c r="AL64" s="3"/>
    </row>
    <row r="65" spans="2:61" x14ac:dyDescent="0.25">
      <c r="B65" s="16">
        <v>11</v>
      </c>
      <c r="C65" s="16"/>
      <c r="M65" s="3">
        <f>M63-M64</f>
        <v>0</v>
      </c>
      <c r="N65" s="3">
        <f>O65*O64</f>
        <v>22482</v>
      </c>
      <c r="O65" s="3">
        <f>ROUNDDOWN(N64/O64,0)</f>
        <v>11241</v>
      </c>
      <c r="P65">
        <f>D50</f>
        <v>2</v>
      </c>
      <c r="AA65" s="15">
        <f>X80</f>
        <v>1</v>
      </c>
      <c r="AB65" s="16"/>
      <c r="AC65" s="16"/>
      <c r="AD65" s="1">
        <v>21</v>
      </c>
      <c r="AE65" s="5">
        <f>AA49</f>
        <v>0</v>
      </c>
      <c r="AK65" s="17" t="s">
        <v>26</v>
      </c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</row>
    <row r="66" spans="2:61" x14ac:dyDescent="0.25">
      <c r="B66" s="16">
        <v>12</v>
      </c>
      <c r="C66" s="16"/>
      <c r="M66" s="3"/>
      <c r="N66" s="3">
        <f>N64-N65</f>
        <v>0</v>
      </c>
      <c r="O66" s="3">
        <f>P66*P65</f>
        <v>11240</v>
      </c>
      <c r="P66" s="3">
        <f>ROUNDDOWN(O65/P65,0)</f>
        <v>5620</v>
      </c>
      <c r="Q66">
        <f>D50</f>
        <v>2</v>
      </c>
      <c r="AA66" s="15">
        <f>Y80</f>
        <v>0</v>
      </c>
      <c r="AB66" s="16"/>
      <c r="AC66" s="16"/>
      <c r="AD66" s="7">
        <v>22</v>
      </c>
      <c r="AE66" s="5">
        <f>AA48</f>
        <v>0</v>
      </c>
      <c r="AH66" s="16" t="s">
        <v>16</v>
      </c>
      <c r="AI66" s="16"/>
      <c r="AJ66" s="16"/>
      <c r="AK66" s="1">
        <v>24</v>
      </c>
      <c r="AL66" s="1">
        <v>23</v>
      </c>
      <c r="AM66" s="1">
        <v>22</v>
      </c>
      <c r="AN66" s="1">
        <v>21</v>
      </c>
      <c r="AO66" s="1">
        <v>20</v>
      </c>
      <c r="AP66" s="1">
        <v>19</v>
      </c>
      <c r="AQ66" s="1">
        <v>18</v>
      </c>
      <c r="AR66" s="1">
        <v>17</v>
      </c>
      <c r="AS66" s="1">
        <v>16</v>
      </c>
      <c r="AT66" s="1">
        <v>15</v>
      </c>
      <c r="AU66" s="1">
        <v>14</v>
      </c>
      <c r="AV66" s="1">
        <v>13</v>
      </c>
      <c r="AW66" s="1">
        <v>12</v>
      </c>
      <c r="AX66" s="1">
        <v>11</v>
      </c>
      <c r="AY66" s="1">
        <v>10</v>
      </c>
      <c r="AZ66" s="1">
        <v>9</v>
      </c>
      <c r="BA66" s="1">
        <v>8</v>
      </c>
      <c r="BB66" s="1">
        <v>7</v>
      </c>
      <c r="BC66" s="1">
        <v>6</v>
      </c>
      <c r="BD66" s="1">
        <v>5</v>
      </c>
      <c r="BE66" s="1">
        <v>4</v>
      </c>
      <c r="BF66" s="7">
        <v>3</v>
      </c>
      <c r="BG66" s="7">
        <v>2</v>
      </c>
      <c r="BH66" s="7">
        <v>1</v>
      </c>
      <c r="BI66" s="7">
        <v>0</v>
      </c>
    </row>
    <row r="67" spans="2:61" x14ac:dyDescent="0.25">
      <c r="B67" s="16">
        <v>13</v>
      </c>
      <c r="C67" s="16"/>
      <c r="N67" s="3"/>
      <c r="O67" s="3">
        <f>O65-O66</f>
        <v>1</v>
      </c>
      <c r="P67" s="3">
        <f>Q67*Q66</f>
        <v>5620</v>
      </c>
      <c r="Q67" s="3">
        <f>ROUNDDOWN(P66/Q66,0)</f>
        <v>2810</v>
      </c>
      <c r="R67">
        <f>D50</f>
        <v>2</v>
      </c>
      <c r="AA67" s="15">
        <f>Z80</f>
        <v>1</v>
      </c>
      <c r="AB67" s="16"/>
      <c r="AC67" s="16"/>
      <c r="AD67" s="7">
        <v>23</v>
      </c>
      <c r="AE67" s="5">
        <f>AA47</f>
        <v>1</v>
      </c>
      <c r="AH67" s="16" t="s">
        <v>28</v>
      </c>
      <c r="AI67" s="16"/>
      <c r="AJ67" s="16"/>
      <c r="AK67" s="1">
        <f>$AK$7</f>
        <v>2</v>
      </c>
      <c r="AL67" s="1">
        <f t="shared" ref="AL67:BI67" si="85">$AK$7</f>
        <v>2</v>
      </c>
      <c r="AM67" s="1">
        <f t="shared" si="85"/>
        <v>2</v>
      </c>
      <c r="AN67" s="1">
        <f t="shared" si="85"/>
        <v>2</v>
      </c>
      <c r="AO67" s="1">
        <f t="shared" si="85"/>
        <v>2</v>
      </c>
      <c r="AP67" s="1">
        <f t="shared" si="85"/>
        <v>2</v>
      </c>
      <c r="AQ67" s="1">
        <f t="shared" si="85"/>
        <v>2</v>
      </c>
      <c r="AR67" s="1">
        <f t="shared" si="85"/>
        <v>2</v>
      </c>
      <c r="AS67" s="1">
        <f t="shared" si="85"/>
        <v>2</v>
      </c>
      <c r="AT67" s="1">
        <f t="shared" si="85"/>
        <v>2</v>
      </c>
      <c r="AU67" s="1">
        <f t="shared" si="85"/>
        <v>2</v>
      </c>
      <c r="AV67" s="1">
        <f t="shared" si="85"/>
        <v>2</v>
      </c>
      <c r="AW67" s="1">
        <f t="shared" si="85"/>
        <v>2</v>
      </c>
      <c r="AX67" s="1">
        <f t="shared" si="85"/>
        <v>2</v>
      </c>
      <c r="AY67" s="1">
        <f t="shared" si="85"/>
        <v>2</v>
      </c>
      <c r="AZ67" s="1">
        <f t="shared" si="85"/>
        <v>2</v>
      </c>
      <c r="BA67" s="1">
        <f t="shared" si="85"/>
        <v>2</v>
      </c>
      <c r="BB67" s="1">
        <f t="shared" si="85"/>
        <v>2</v>
      </c>
      <c r="BC67" s="1">
        <f t="shared" si="85"/>
        <v>2</v>
      </c>
      <c r="BD67" s="1">
        <f t="shared" si="85"/>
        <v>2</v>
      </c>
      <c r="BE67" s="1">
        <f t="shared" si="85"/>
        <v>2</v>
      </c>
      <c r="BF67" s="1">
        <f t="shared" si="85"/>
        <v>2</v>
      </c>
      <c r="BG67" s="1">
        <f t="shared" si="85"/>
        <v>2</v>
      </c>
      <c r="BH67" s="1">
        <f t="shared" si="85"/>
        <v>2</v>
      </c>
      <c r="BI67" s="1">
        <f t="shared" si="85"/>
        <v>2</v>
      </c>
    </row>
    <row r="68" spans="2:61" x14ac:dyDescent="0.25">
      <c r="B68" s="16">
        <v>14</v>
      </c>
      <c r="C68" s="16"/>
      <c r="O68" s="3"/>
      <c r="P68" s="3">
        <f>P66-P67</f>
        <v>0</v>
      </c>
      <c r="Q68" s="3">
        <f>R68*R67</f>
        <v>2810</v>
      </c>
      <c r="R68" s="3">
        <f>ROUNDDOWN(Q67/R67,0)</f>
        <v>1405</v>
      </c>
      <c r="S68">
        <f>D50</f>
        <v>2</v>
      </c>
      <c r="AA68" s="15">
        <f>AA80</f>
        <v>0</v>
      </c>
      <c r="AB68" s="16"/>
      <c r="AC68" s="16"/>
      <c r="AD68" s="7">
        <v>24</v>
      </c>
      <c r="AE68" s="1">
        <f>AA46</f>
        <v>1</v>
      </c>
      <c r="AH68" s="16" t="s">
        <v>27</v>
      </c>
      <c r="AI68" s="16"/>
      <c r="AJ68" s="16"/>
      <c r="AK68" s="5" t="str">
        <f t="shared" ref="AK68:BE68" si="86">AK52</f>
        <v>1</v>
      </c>
      <c r="AL68" s="5" t="str">
        <f t="shared" si="86"/>
        <v>0</v>
      </c>
      <c r="AM68" s="5" t="str">
        <f t="shared" si="86"/>
        <v>1</v>
      </c>
      <c r="AN68" s="5" t="str">
        <f t="shared" si="86"/>
        <v>0</v>
      </c>
      <c r="AO68" s="5" t="str">
        <f t="shared" si="86"/>
        <v>1</v>
      </c>
      <c r="AP68" s="5" t="str">
        <f t="shared" si="86"/>
        <v>1</v>
      </c>
      <c r="AQ68" s="5" t="str">
        <f t="shared" si="86"/>
        <v>1</v>
      </c>
      <c r="AR68" s="5" t="str">
        <f t="shared" si="86"/>
        <v>1</v>
      </c>
      <c r="AS68" s="5" t="str">
        <f t="shared" si="86"/>
        <v>1</v>
      </c>
      <c r="AT68" s="5" t="str">
        <f t="shared" si="86"/>
        <v>0</v>
      </c>
      <c r="AU68" s="5" t="str">
        <f t="shared" si="86"/>
        <v>1</v>
      </c>
      <c r="AV68" s="5" t="str">
        <f t="shared" si="86"/>
        <v>0</v>
      </c>
      <c r="AW68" s="5" t="str">
        <f t="shared" si="86"/>
        <v>0</v>
      </c>
      <c r="AX68" s="5" t="str">
        <f t="shared" si="86"/>
        <v>1</v>
      </c>
      <c r="AY68" s="5" t="str">
        <f t="shared" si="86"/>
        <v>0</v>
      </c>
      <c r="AZ68" s="5" t="str">
        <f t="shared" si="86"/>
        <v>0</v>
      </c>
      <c r="BA68" s="5" t="str">
        <f t="shared" si="86"/>
        <v>1</v>
      </c>
      <c r="BB68" s="5" t="str">
        <f t="shared" si="86"/>
        <v>1</v>
      </c>
      <c r="BC68" s="5" t="str">
        <f t="shared" si="86"/>
        <v>1</v>
      </c>
      <c r="BD68" s="5" t="str">
        <f t="shared" si="86"/>
        <v>0</v>
      </c>
      <c r="BE68" s="5" t="str">
        <f t="shared" si="86"/>
        <v>0</v>
      </c>
      <c r="BF68" s="5" t="str">
        <f t="shared" ref="BF68:BI68" si="87">BF52</f>
        <v>0</v>
      </c>
      <c r="BG68" s="5" t="str">
        <f t="shared" si="87"/>
        <v>1</v>
      </c>
      <c r="BH68" s="5" t="str">
        <f t="shared" si="87"/>
        <v>1</v>
      </c>
      <c r="BI68" s="5" t="str">
        <f t="shared" si="87"/>
        <v>1</v>
      </c>
    </row>
    <row r="69" spans="2:61" x14ac:dyDescent="0.25">
      <c r="B69" s="16">
        <v>15</v>
      </c>
      <c r="C69" s="16"/>
      <c r="P69" s="3"/>
      <c r="Q69" s="3">
        <f>Q67-Q68</f>
        <v>0</v>
      </c>
      <c r="R69" s="3">
        <f>S69*S68</f>
        <v>1404</v>
      </c>
      <c r="S69" s="3">
        <f>ROUNDDOWN(R68/S68,0)</f>
        <v>702</v>
      </c>
      <c r="T69">
        <f>D50</f>
        <v>2</v>
      </c>
      <c r="AA69" s="15">
        <f>AB80</f>
        <v>1</v>
      </c>
      <c r="AB69" s="16"/>
      <c r="AC69" s="16"/>
      <c r="AD69" s="7">
        <v>25</v>
      </c>
      <c r="AE69" s="1">
        <f>AA45</f>
        <v>1</v>
      </c>
      <c r="AH69" s="15" t="s">
        <v>29</v>
      </c>
      <c r="AI69" s="15"/>
      <c r="AJ69" s="15"/>
      <c r="AK69" s="5">
        <f>AK67*AK68+AL68</f>
        <v>2</v>
      </c>
      <c r="AL69" s="5">
        <f>AK69*AL67+AM68</f>
        <v>5</v>
      </c>
      <c r="AM69" s="5">
        <f t="shared" ref="AM69:BH69" si="88">AL69*AM67+AN68</f>
        <v>10</v>
      </c>
      <c r="AN69" s="5">
        <f t="shared" si="88"/>
        <v>21</v>
      </c>
      <c r="AO69" s="5">
        <f t="shared" si="88"/>
        <v>43</v>
      </c>
      <c r="AP69" s="5">
        <f t="shared" si="88"/>
        <v>87</v>
      </c>
      <c r="AQ69" s="5">
        <f t="shared" si="88"/>
        <v>175</v>
      </c>
      <c r="AR69" s="5">
        <f t="shared" si="88"/>
        <v>351</v>
      </c>
      <c r="AS69" s="5">
        <f t="shared" si="88"/>
        <v>702</v>
      </c>
      <c r="AT69" s="5">
        <f t="shared" si="88"/>
        <v>1405</v>
      </c>
      <c r="AU69" s="5">
        <f t="shared" si="88"/>
        <v>2810</v>
      </c>
      <c r="AV69" s="5">
        <f t="shared" si="88"/>
        <v>5620</v>
      </c>
      <c r="AW69" s="5">
        <f t="shared" si="88"/>
        <v>11241</v>
      </c>
      <c r="AX69" s="5">
        <f t="shared" si="88"/>
        <v>22482</v>
      </c>
      <c r="AY69" s="5">
        <f t="shared" si="88"/>
        <v>44964</v>
      </c>
      <c r="AZ69" s="5">
        <f t="shared" si="88"/>
        <v>89929</v>
      </c>
      <c r="BA69" s="5">
        <f t="shared" si="88"/>
        <v>179859</v>
      </c>
      <c r="BB69" s="5">
        <f t="shared" si="88"/>
        <v>359719</v>
      </c>
      <c r="BC69" s="5">
        <f t="shared" si="88"/>
        <v>719438</v>
      </c>
      <c r="BD69" s="5">
        <f t="shared" si="88"/>
        <v>1438876</v>
      </c>
      <c r="BE69" s="5">
        <f t="shared" si="88"/>
        <v>2877752</v>
      </c>
      <c r="BF69" s="5">
        <f t="shared" si="88"/>
        <v>5755505</v>
      </c>
      <c r="BG69" s="5">
        <f t="shared" si="88"/>
        <v>11511011</v>
      </c>
      <c r="BH69" s="5">
        <f t="shared" si="88"/>
        <v>23022023</v>
      </c>
      <c r="BI69" s="1"/>
    </row>
    <row r="70" spans="2:61" x14ac:dyDescent="0.25">
      <c r="B70" s="16">
        <v>16</v>
      </c>
      <c r="C70" s="16"/>
      <c r="Q70" s="3"/>
      <c r="R70" s="3">
        <f>R68-R69</f>
        <v>1</v>
      </c>
      <c r="S70" s="3">
        <f>T70*T69</f>
        <v>702</v>
      </c>
      <c r="T70" s="3">
        <f>ROUNDDOWN(S69/T69,0)</f>
        <v>351</v>
      </c>
      <c r="U70">
        <f>D50</f>
        <v>2</v>
      </c>
      <c r="AH70" s="15" t="s">
        <v>13</v>
      </c>
      <c r="AI70" s="15"/>
      <c r="AJ70" s="15"/>
      <c r="AK70" s="15">
        <f>BH69</f>
        <v>23022023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</row>
    <row r="71" spans="2:61" x14ac:dyDescent="0.25">
      <c r="B71" s="16">
        <v>17</v>
      </c>
      <c r="C71" s="16"/>
      <c r="R71" s="3"/>
      <c r="S71" s="3">
        <f>S69-S70</f>
        <v>0</v>
      </c>
      <c r="T71" s="3">
        <f>U71*U70</f>
        <v>350</v>
      </c>
      <c r="U71" s="3">
        <f>ROUNDDOWN(T70/U70,0)</f>
        <v>175</v>
      </c>
      <c r="V71">
        <f>D50</f>
        <v>2</v>
      </c>
    </row>
    <row r="72" spans="2:61" x14ac:dyDescent="0.25">
      <c r="B72" s="16">
        <v>18</v>
      </c>
      <c r="C72" s="16"/>
      <c r="S72" s="3"/>
      <c r="T72" s="3">
        <f>T70-T71</f>
        <v>1</v>
      </c>
      <c r="U72" s="3">
        <f>V72*V71</f>
        <v>174</v>
      </c>
      <c r="V72" s="3">
        <f>ROUNDDOWN(U71/V71,0)</f>
        <v>87</v>
      </c>
      <c r="W72">
        <f>D50</f>
        <v>2</v>
      </c>
    </row>
    <row r="73" spans="2:61" x14ac:dyDescent="0.25">
      <c r="B73" s="16">
        <v>19</v>
      </c>
      <c r="C73" s="16"/>
      <c r="T73" s="3"/>
      <c r="U73" s="3">
        <f>U71-U72</f>
        <v>1</v>
      </c>
      <c r="V73" s="3">
        <f>W73*W72</f>
        <v>86</v>
      </c>
      <c r="W73" s="3">
        <f>ROUNDDOWN(V72/W72,0)</f>
        <v>43</v>
      </c>
      <c r="X73">
        <f>D50</f>
        <v>2</v>
      </c>
    </row>
    <row r="74" spans="2:61" x14ac:dyDescent="0.25">
      <c r="B74" s="16">
        <v>20</v>
      </c>
      <c r="C74" s="16"/>
      <c r="U74" s="3"/>
      <c r="V74" s="3">
        <f>V72-V73</f>
        <v>1</v>
      </c>
      <c r="W74" s="3">
        <f>X74*X73</f>
        <v>42</v>
      </c>
      <c r="X74" s="3">
        <f>ROUNDDOWN(W73/X73,0)</f>
        <v>21</v>
      </c>
      <c r="Y74">
        <f>D50</f>
        <v>2</v>
      </c>
    </row>
    <row r="75" spans="2:61" x14ac:dyDescent="0.25">
      <c r="B75" s="16">
        <v>21</v>
      </c>
      <c r="C75" s="16"/>
      <c r="V75" s="3"/>
      <c r="W75" s="3">
        <f>W73-W74</f>
        <v>1</v>
      </c>
      <c r="X75" s="3">
        <f>Y75*Y74</f>
        <v>20</v>
      </c>
      <c r="Y75" s="3">
        <f>ROUNDDOWN(X74/Y74,0)</f>
        <v>10</v>
      </c>
      <c r="Z75">
        <f>D50</f>
        <v>2</v>
      </c>
    </row>
    <row r="76" spans="2:61" x14ac:dyDescent="0.25">
      <c r="B76" s="16">
        <v>22</v>
      </c>
      <c r="C76" s="16"/>
      <c r="W76" s="3"/>
      <c r="X76" s="3">
        <f>X74-X75</f>
        <v>1</v>
      </c>
      <c r="Y76" s="3">
        <f>Z76*Z75</f>
        <v>10</v>
      </c>
      <c r="Z76" s="3">
        <f>ROUNDDOWN(Y75/Z75,0)</f>
        <v>5</v>
      </c>
      <c r="AA76">
        <f>D50</f>
        <v>2</v>
      </c>
    </row>
    <row r="77" spans="2:61" x14ac:dyDescent="0.25">
      <c r="B77" s="16">
        <v>23</v>
      </c>
      <c r="C77" s="16"/>
      <c r="X77" s="3"/>
      <c r="Y77" s="3">
        <f>Y75-Y76</f>
        <v>0</v>
      </c>
      <c r="Z77" s="3">
        <f>AA77*AA76</f>
        <v>4</v>
      </c>
      <c r="AA77" s="3">
        <f>ROUNDDOWN(Z76/AA76,0)</f>
        <v>2</v>
      </c>
      <c r="AB77">
        <f>D50</f>
        <v>2</v>
      </c>
    </row>
    <row r="78" spans="2:61" x14ac:dyDescent="0.25">
      <c r="B78" s="16">
        <v>24</v>
      </c>
      <c r="C78" s="16"/>
      <c r="Y78" s="3"/>
      <c r="Z78" s="3">
        <f>Z76-Z77</f>
        <v>1</v>
      </c>
      <c r="AA78" s="3">
        <f>AB77*AB78</f>
        <v>2</v>
      </c>
      <c r="AB78" s="3">
        <f>ROUNDDOWN(AA77/AB77,0)</f>
        <v>1</v>
      </c>
    </row>
    <row r="79" spans="2:61" x14ac:dyDescent="0.25">
      <c r="B79" s="16">
        <v>25</v>
      </c>
      <c r="C79" s="16"/>
      <c r="Z79" s="3"/>
      <c r="AA79" s="3">
        <f>AA77-AA78</f>
        <v>0</v>
      </c>
    </row>
    <row r="80" spans="2:61" x14ac:dyDescent="0.25">
      <c r="B80" s="16" t="s">
        <v>13</v>
      </c>
      <c r="C80" s="16"/>
      <c r="D80" s="1">
        <f>D56</f>
        <v>1</v>
      </c>
      <c r="E80" s="1">
        <f>E57</f>
        <v>1</v>
      </c>
      <c r="F80" s="5">
        <f>F58</f>
        <v>1</v>
      </c>
      <c r="G80" s="5">
        <f>G59</f>
        <v>0</v>
      </c>
      <c r="H80" s="5">
        <f>H60</f>
        <v>0</v>
      </c>
      <c r="I80" s="5">
        <f>I61</f>
        <v>0</v>
      </c>
      <c r="J80" s="5">
        <f>J62</f>
        <v>1</v>
      </c>
      <c r="K80" s="5">
        <f>K63</f>
        <v>1</v>
      </c>
      <c r="L80" s="5">
        <f>L64</f>
        <v>1</v>
      </c>
      <c r="M80" s="5">
        <f>M65</f>
        <v>0</v>
      </c>
      <c r="N80" s="5">
        <f>N66</f>
        <v>0</v>
      </c>
      <c r="O80" s="5">
        <f>O67</f>
        <v>1</v>
      </c>
      <c r="P80" s="5">
        <f>P68</f>
        <v>0</v>
      </c>
      <c r="Q80" s="5">
        <f>Q69</f>
        <v>0</v>
      </c>
      <c r="R80" s="5">
        <f>R70</f>
        <v>1</v>
      </c>
      <c r="S80" s="5">
        <f>S71</f>
        <v>0</v>
      </c>
      <c r="T80" s="5">
        <f>T72</f>
        <v>1</v>
      </c>
      <c r="U80" s="5">
        <f>U73</f>
        <v>1</v>
      </c>
      <c r="V80" s="5">
        <f>V74</f>
        <v>1</v>
      </c>
      <c r="W80" s="5">
        <f>W75</f>
        <v>1</v>
      </c>
      <c r="X80" s="5">
        <f>X76</f>
        <v>1</v>
      </c>
      <c r="Y80" s="5">
        <f>Y77</f>
        <v>0</v>
      </c>
      <c r="Z80" s="5">
        <f>Z78</f>
        <v>1</v>
      </c>
      <c r="AA80" s="5">
        <f>AA79</f>
        <v>0</v>
      </c>
      <c r="AB80" s="5">
        <f>AB78</f>
        <v>1</v>
      </c>
    </row>
    <row r="88" spans="2:61" x14ac:dyDescent="0.25">
      <c r="AA88" s="19" t="s">
        <v>14</v>
      </c>
      <c r="AB88" s="19"/>
      <c r="AC88" s="19"/>
      <c r="AD88" s="16" t="s">
        <v>16</v>
      </c>
      <c r="AE88" s="16" t="s">
        <v>15</v>
      </c>
      <c r="AH88" s="16" t="s">
        <v>17</v>
      </c>
      <c r="AI88" s="16"/>
      <c r="AJ88" s="16"/>
      <c r="AK88" s="16">
        <f>B94</f>
        <v>25104025</v>
      </c>
      <c r="AL88" s="16"/>
    </row>
    <row r="89" spans="2:61" x14ac:dyDescent="0.25">
      <c r="AA89" s="19"/>
      <c r="AB89" s="19"/>
      <c r="AC89" s="19"/>
      <c r="AD89" s="16"/>
      <c r="AE89" s="16"/>
      <c r="AH89" s="16"/>
      <c r="AI89" s="16"/>
      <c r="AJ89" s="16"/>
      <c r="AK89" s="16"/>
      <c r="AL89" s="16"/>
    </row>
    <row r="90" spans="2:61" x14ac:dyDescent="0.25">
      <c r="AA90" s="16">
        <f>D125</f>
        <v>1</v>
      </c>
      <c r="AB90" s="16"/>
      <c r="AC90" s="16"/>
      <c r="AD90" s="1">
        <v>1</v>
      </c>
      <c r="AE90" s="5">
        <f>AA114</f>
        <v>1</v>
      </c>
      <c r="AH90" s="18" t="s">
        <v>18</v>
      </c>
      <c r="AI90" s="18"/>
      <c r="AJ90" s="18"/>
      <c r="AK90" s="18">
        <f>D94</f>
        <v>2</v>
      </c>
      <c r="AL90" s="18"/>
    </row>
    <row r="91" spans="2:61" x14ac:dyDescent="0.25">
      <c r="AA91" s="16">
        <f>E125</f>
        <v>0</v>
      </c>
      <c r="AB91" s="16"/>
      <c r="AC91" s="16"/>
      <c r="AD91" s="1">
        <v>2</v>
      </c>
      <c r="AE91" s="5">
        <f>AA113</f>
        <v>0</v>
      </c>
      <c r="AH91" s="16" t="s">
        <v>19</v>
      </c>
      <c r="AI91" s="16"/>
      <c r="AJ91" s="16"/>
      <c r="AK91" s="1">
        <v>1</v>
      </c>
      <c r="AL91" s="1">
        <v>2</v>
      </c>
      <c r="AM91" s="1">
        <v>3</v>
      </c>
      <c r="AN91" s="1">
        <v>4</v>
      </c>
      <c r="AO91" s="1">
        <v>5</v>
      </c>
      <c r="AP91" s="1">
        <v>6</v>
      </c>
      <c r="AQ91" s="1">
        <v>7</v>
      </c>
      <c r="AR91" s="1">
        <v>8</v>
      </c>
      <c r="AS91" s="1">
        <v>9</v>
      </c>
      <c r="AT91" s="1">
        <v>10</v>
      </c>
      <c r="AU91" s="1">
        <v>11</v>
      </c>
      <c r="AV91" s="1">
        <v>12</v>
      </c>
      <c r="AW91" s="1">
        <v>13</v>
      </c>
      <c r="AX91" s="1">
        <v>14</v>
      </c>
      <c r="AY91" s="1">
        <v>15</v>
      </c>
      <c r="AZ91" s="1">
        <v>16</v>
      </c>
      <c r="BA91" s="1">
        <v>17</v>
      </c>
      <c r="BB91" s="1">
        <v>18</v>
      </c>
      <c r="BC91" s="1">
        <v>19</v>
      </c>
      <c r="BD91" s="1">
        <v>20</v>
      </c>
      <c r="BE91" s="1">
        <v>21</v>
      </c>
      <c r="BF91" s="6">
        <v>22</v>
      </c>
      <c r="BG91" s="6">
        <v>23</v>
      </c>
      <c r="BH91" s="6">
        <v>24</v>
      </c>
      <c r="BI91" s="6">
        <v>25</v>
      </c>
    </row>
    <row r="92" spans="2:61" x14ac:dyDescent="0.25">
      <c r="AA92" s="15">
        <f>F125</f>
        <v>0</v>
      </c>
      <c r="AB92" s="16"/>
      <c r="AC92" s="16"/>
      <c r="AD92" s="1">
        <v>3</v>
      </c>
      <c r="AE92" s="5">
        <f>AA112</f>
        <v>1</v>
      </c>
      <c r="AH92" s="16" t="s">
        <v>20</v>
      </c>
      <c r="AI92" s="16"/>
      <c r="AJ92" s="16"/>
      <c r="AK92" s="1">
        <f>AK88</f>
        <v>25104025</v>
      </c>
      <c r="AL92" s="1">
        <f>AK94</f>
        <v>12552012</v>
      </c>
      <c r="AM92" s="1">
        <f>AL94</f>
        <v>6276006</v>
      </c>
      <c r="AN92" s="1">
        <f t="shared" ref="AN92" si="89">AM94</f>
        <v>3138003</v>
      </c>
      <c r="AO92" s="1">
        <f t="shared" ref="AO92" si="90">AN94</f>
        <v>1569001</v>
      </c>
      <c r="AP92" s="1">
        <f t="shared" ref="AP92" si="91">AO94</f>
        <v>784500</v>
      </c>
      <c r="AQ92" s="1">
        <f t="shared" ref="AQ92" si="92">AP94</f>
        <v>392250</v>
      </c>
      <c r="AR92" s="1">
        <f t="shared" ref="AR92" si="93">AQ94</f>
        <v>196125</v>
      </c>
      <c r="AS92" s="1">
        <f t="shared" ref="AS92" si="94">AR94</f>
        <v>98062</v>
      </c>
      <c r="AT92" s="1">
        <f t="shared" ref="AT92" si="95">AS94</f>
        <v>49031</v>
      </c>
      <c r="AU92" s="1">
        <f t="shared" ref="AU92" si="96">AT94</f>
        <v>24515</v>
      </c>
      <c r="AV92" s="1">
        <f t="shared" ref="AV92" si="97">AU94</f>
        <v>12257</v>
      </c>
      <c r="AW92" s="1">
        <f t="shared" ref="AW92" si="98">AV94</f>
        <v>6128</v>
      </c>
      <c r="AX92" s="1">
        <f t="shared" ref="AX92" si="99">AW94</f>
        <v>3064</v>
      </c>
      <c r="AY92" s="1">
        <f t="shared" ref="AY92" si="100">AX94</f>
        <v>1532</v>
      </c>
      <c r="AZ92" s="1">
        <f t="shared" ref="AZ92" si="101">AY94</f>
        <v>766</v>
      </c>
      <c r="BA92" s="1">
        <f t="shared" ref="BA92" si="102">AZ94</f>
        <v>383</v>
      </c>
      <c r="BB92" s="1">
        <f t="shared" ref="BB92" si="103">BA94</f>
        <v>191</v>
      </c>
      <c r="BC92" s="1">
        <f t="shared" ref="BC92" si="104">BB94</f>
        <v>95</v>
      </c>
      <c r="BD92" s="1">
        <f t="shared" ref="BD92" si="105">BC94</f>
        <v>47</v>
      </c>
      <c r="BE92" s="1">
        <f t="shared" ref="BE92" si="106">BD94</f>
        <v>23</v>
      </c>
      <c r="BF92" s="1">
        <f t="shared" ref="BF92" si="107">BE94</f>
        <v>11</v>
      </c>
      <c r="BG92" s="1">
        <f t="shared" ref="BG92" si="108">BF94</f>
        <v>5</v>
      </c>
      <c r="BH92" s="1">
        <f t="shared" ref="BH92" si="109">BG94</f>
        <v>2</v>
      </c>
      <c r="BI92" s="1">
        <f t="shared" ref="BI92" si="110">BH94</f>
        <v>1</v>
      </c>
    </row>
    <row r="93" spans="2:61" x14ac:dyDescent="0.25">
      <c r="B93" s="16" t="s">
        <v>2</v>
      </c>
      <c r="C93" s="16"/>
      <c r="D93" s="20" t="s">
        <v>12</v>
      </c>
      <c r="E93" s="21"/>
      <c r="AA93" s="15">
        <f>G125</f>
        <v>1</v>
      </c>
      <c r="AB93" s="16"/>
      <c r="AC93" s="16"/>
      <c r="AD93" s="1">
        <v>4</v>
      </c>
      <c r="AE93" s="5">
        <f>AA111</f>
        <v>1</v>
      </c>
      <c r="AH93" s="16" t="s">
        <v>21</v>
      </c>
      <c r="AI93" s="16"/>
      <c r="AJ93" s="16"/>
      <c r="AK93" s="1">
        <f>$AK$7</f>
        <v>2</v>
      </c>
      <c r="AL93" s="1">
        <f t="shared" ref="AL93:BI93" si="111">$AK$7</f>
        <v>2</v>
      </c>
      <c r="AM93" s="1">
        <f t="shared" si="111"/>
        <v>2</v>
      </c>
      <c r="AN93" s="1">
        <f t="shared" si="111"/>
        <v>2</v>
      </c>
      <c r="AO93" s="1">
        <f t="shared" si="111"/>
        <v>2</v>
      </c>
      <c r="AP93" s="1">
        <f t="shared" si="111"/>
        <v>2</v>
      </c>
      <c r="AQ93" s="1">
        <f t="shared" si="111"/>
        <v>2</v>
      </c>
      <c r="AR93" s="1">
        <f t="shared" si="111"/>
        <v>2</v>
      </c>
      <c r="AS93" s="1">
        <f t="shared" si="111"/>
        <v>2</v>
      </c>
      <c r="AT93" s="1">
        <f t="shared" si="111"/>
        <v>2</v>
      </c>
      <c r="AU93" s="1">
        <f t="shared" si="111"/>
        <v>2</v>
      </c>
      <c r="AV93" s="1">
        <f t="shared" si="111"/>
        <v>2</v>
      </c>
      <c r="AW93" s="1">
        <f t="shared" si="111"/>
        <v>2</v>
      </c>
      <c r="AX93" s="1">
        <f t="shared" si="111"/>
        <v>2</v>
      </c>
      <c r="AY93" s="1">
        <f t="shared" si="111"/>
        <v>2</v>
      </c>
      <c r="AZ93" s="1">
        <f t="shared" si="111"/>
        <v>2</v>
      </c>
      <c r="BA93" s="1">
        <f t="shared" si="111"/>
        <v>2</v>
      </c>
      <c r="BB93" s="1">
        <f t="shared" si="111"/>
        <v>2</v>
      </c>
      <c r="BC93" s="1">
        <f t="shared" si="111"/>
        <v>2</v>
      </c>
      <c r="BD93" s="1">
        <f t="shared" si="111"/>
        <v>2</v>
      </c>
      <c r="BE93" s="1">
        <f t="shared" si="111"/>
        <v>2</v>
      </c>
      <c r="BF93" s="1">
        <f t="shared" si="111"/>
        <v>2</v>
      </c>
      <c r="BG93" s="1">
        <f t="shared" si="111"/>
        <v>2</v>
      </c>
      <c r="BH93" s="1">
        <f t="shared" si="111"/>
        <v>2</v>
      </c>
      <c r="BI93" s="1">
        <f t="shared" si="111"/>
        <v>2</v>
      </c>
    </row>
    <row r="94" spans="2:61" x14ac:dyDescent="0.25">
      <c r="B94" s="16">
        <f>J2</f>
        <v>25104025</v>
      </c>
      <c r="C94" s="16"/>
      <c r="D94" s="20">
        <v>2</v>
      </c>
      <c r="E94" s="21"/>
      <c r="AA94" s="15">
        <f>H125</f>
        <v>1</v>
      </c>
      <c r="AB94" s="16"/>
      <c r="AC94" s="16"/>
      <c r="AD94" s="1">
        <v>5</v>
      </c>
      <c r="AE94" s="5">
        <f>AA110</f>
        <v>1</v>
      </c>
      <c r="AH94" s="16" t="s">
        <v>22</v>
      </c>
      <c r="AI94" s="16"/>
      <c r="AJ94" s="16"/>
      <c r="AK94" s="1">
        <f>ROUNDDOWN(AK92/AK93,0)</f>
        <v>12552012</v>
      </c>
      <c r="AL94" s="1">
        <f>ROUNDDOWN(AL92/AL93,0)</f>
        <v>6276006</v>
      </c>
      <c r="AM94" s="1">
        <f t="shared" ref="AM94:BI94" si="112">ROUNDDOWN(AM92/AM93,0)</f>
        <v>3138003</v>
      </c>
      <c r="AN94" s="1">
        <f t="shared" si="112"/>
        <v>1569001</v>
      </c>
      <c r="AO94" s="1">
        <f t="shared" si="112"/>
        <v>784500</v>
      </c>
      <c r="AP94" s="1">
        <f t="shared" si="112"/>
        <v>392250</v>
      </c>
      <c r="AQ94" s="1">
        <f t="shared" si="112"/>
        <v>196125</v>
      </c>
      <c r="AR94" s="1">
        <f t="shared" si="112"/>
        <v>98062</v>
      </c>
      <c r="AS94" s="1">
        <f t="shared" si="112"/>
        <v>49031</v>
      </c>
      <c r="AT94" s="1">
        <f t="shared" si="112"/>
        <v>24515</v>
      </c>
      <c r="AU94" s="1">
        <f t="shared" si="112"/>
        <v>12257</v>
      </c>
      <c r="AV94" s="1">
        <f t="shared" si="112"/>
        <v>6128</v>
      </c>
      <c r="AW94" s="1">
        <f t="shared" si="112"/>
        <v>3064</v>
      </c>
      <c r="AX94" s="1">
        <f t="shared" si="112"/>
        <v>1532</v>
      </c>
      <c r="AY94" s="1">
        <f t="shared" si="112"/>
        <v>766</v>
      </c>
      <c r="AZ94" s="1">
        <f t="shared" si="112"/>
        <v>383</v>
      </c>
      <c r="BA94" s="1">
        <f t="shared" si="112"/>
        <v>191</v>
      </c>
      <c r="BB94" s="1">
        <f t="shared" si="112"/>
        <v>95</v>
      </c>
      <c r="BC94" s="1">
        <f t="shared" si="112"/>
        <v>47</v>
      </c>
      <c r="BD94" s="1">
        <f t="shared" si="112"/>
        <v>23</v>
      </c>
      <c r="BE94" s="1">
        <f t="shared" si="112"/>
        <v>11</v>
      </c>
      <c r="BF94" s="1">
        <f t="shared" si="112"/>
        <v>5</v>
      </c>
      <c r="BG94" s="1">
        <f t="shared" si="112"/>
        <v>2</v>
      </c>
      <c r="BH94" s="1">
        <f t="shared" si="112"/>
        <v>1</v>
      </c>
      <c r="BI94" s="1">
        <f t="shared" si="112"/>
        <v>0</v>
      </c>
    </row>
    <row r="95" spans="2:61" x14ac:dyDescent="0.25">
      <c r="AA95" s="15">
        <f>I125</f>
        <v>0</v>
      </c>
      <c r="AB95" s="16"/>
      <c r="AC95" s="16"/>
      <c r="AD95" s="1">
        <v>6</v>
      </c>
      <c r="AE95" s="5">
        <f>AA109</f>
        <v>1</v>
      </c>
      <c r="AH95" s="16" t="s">
        <v>14</v>
      </c>
      <c r="AI95" s="16"/>
      <c r="AJ95" s="16"/>
      <c r="AK95" s="1">
        <f>AK92-(AK93*AK94)</f>
        <v>1</v>
      </c>
      <c r="AL95" s="1">
        <f t="shared" ref="AL95:BI95" si="113">AL92-(AL93*AL94)</f>
        <v>0</v>
      </c>
      <c r="AM95" s="1">
        <f t="shared" si="113"/>
        <v>0</v>
      </c>
      <c r="AN95" s="1">
        <f t="shared" si="113"/>
        <v>1</v>
      </c>
      <c r="AO95" s="1">
        <f t="shared" si="113"/>
        <v>1</v>
      </c>
      <c r="AP95" s="1">
        <f t="shared" si="113"/>
        <v>0</v>
      </c>
      <c r="AQ95" s="1">
        <f t="shared" si="113"/>
        <v>0</v>
      </c>
      <c r="AR95" s="1">
        <f t="shared" si="113"/>
        <v>1</v>
      </c>
      <c r="AS95" s="1">
        <f t="shared" si="113"/>
        <v>0</v>
      </c>
      <c r="AT95" s="1">
        <f t="shared" si="113"/>
        <v>1</v>
      </c>
      <c r="AU95" s="1">
        <f t="shared" si="113"/>
        <v>1</v>
      </c>
      <c r="AV95" s="1">
        <f t="shared" si="113"/>
        <v>1</v>
      </c>
      <c r="AW95" s="1">
        <f t="shared" si="113"/>
        <v>0</v>
      </c>
      <c r="AX95" s="1">
        <f t="shared" si="113"/>
        <v>0</v>
      </c>
      <c r="AY95" s="1">
        <f t="shared" si="113"/>
        <v>0</v>
      </c>
      <c r="AZ95" s="1">
        <f t="shared" si="113"/>
        <v>0</v>
      </c>
      <c r="BA95" s="1">
        <f t="shared" si="113"/>
        <v>1</v>
      </c>
      <c r="BB95" s="1">
        <f t="shared" si="113"/>
        <v>1</v>
      </c>
      <c r="BC95" s="1">
        <f t="shared" si="113"/>
        <v>1</v>
      </c>
      <c r="BD95" s="1">
        <f t="shared" si="113"/>
        <v>1</v>
      </c>
      <c r="BE95" s="1">
        <f t="shared" si="113"/>
        <v>1</v>
      </c>
      <c r="BF95" s="1">
        <f t="shared" si="113"/>
        <v>1</v>
      </c>
      <c r="BG95" s="1">
        <f t="shared" si="113"/>
        <v>1</v>
      </c>
      <c r="BH95" s="1">
        <f t="shared" si="113"/>
        <v>0</v>
      </c>
      <c r="BI95" s="1">
        <f t="shared" si="113"/>
        <v>1</v>
      </c>
    </row>
    <row r="96" spans="2:61" x14ac:dyDescent="0.25">
      <c r="B96" s="22" t="s">
        <v>11</v>
      </c>
      <c r="C96" s="22"/>
      <c r="AA96" s="15">
        <f>J125</f>
        <v>0</v>
      </c>
      <c r="AB96" s="16"/>
      <c r="AC96" s="16"/>
      <c r="AD96" s="1">
        <v>7</v>
      </c>
      <c r="AE96" s="5">
        <f>AA108</f>
        <v>1</v>
      </c>
      <c r="AH96" s="19" t="s">
        <v>23</v>
      </c>
      <c r="AI96" s="19"/>
      <c r="AJ96" s="19"/>
      <c r="AK96" s="37" t="str">
        <f>J3</f>
        <v>1011111110000111010011001</v>
      </c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</row>
    <row r="97" spans="2:61" x14ac:dyDescent="0.25">
      <c r="B97" s="22"/>
      <c r="C97" s="22"/>
      <c r="AA97" s="15">
        <f>K125</f>
        <v>1</v>
      </c>
      <c r="AB97" s="16"/>
      <c r="AC97" s="16"/>
      <c r="AD97" s="1">
        <v>8</v>
      </c>
      <c r="AE97" s="5">
        <f>AA107</f>
        <v>1</v>
      </c>
      <c r="AH97" s="19"/>
      <c r="AI97" s="19"/>
      <c r="AJ97" s="19"/>
      <c r="AK97" s="5" t="str">
        <f>MID($AK$96,1,1)</f>
        <v>1</v>
      </c>
      <c r="AL97" s="5" t="str">
        <f>MID($AK$96,2,1)</f>
        <v>0</v>
      </c>
      <c r="AM97" s="5" t="str">
        <f>MID($AK$96,3,1)</f>
        <v>1</v>
      </c>
      <c r="AN97" s="5" t="str">
        <f>MID($AK$96,4,1)</f>
        <v>1</v>
      </c>
      <c r="AO97" s="5" t="str">
        <f>MID($AK$96,5,1)</f>
        <v>1</v>
      </c>
      <c r="AP97" s="5" t="str">
        <f>MID($AK$96,6,1)</f>
        <v>1</v>
      </c>
      <c r="AQ97" s="5" t="str">
        <f>MID($AK$96,7,1)</f>
        <v>1</v>
      </c>
      <c r="AR97" s="5" t="str">
        <f>MID($AK$96,8,1)</f>
        <v>1</v>
      </c>
      <c r="AS97" s="5" t="str">
        <f>MID($AK$96,9,1)</f>
        <v>1</v>
      </c>
      <c r="AT97" s="5" t="str">
        <f>MID($AK$96,10,1)</f>
        <v>0</v>
      </c>
      <c r="AU97" s="5" t="str">
        <f>MID($AK$96,11,1)</f>
        <v>0</v>
      </c>
      <c r="AV97" s="5" t="str">
        <f>MID($AK$96,12,1)</f>
        <v>0</v>
      </c>
      <c r="AW97" s="5" t="str">
        <f>MID($AK$96,13,1)</f>
        <v>0</v>
      </c>
      <c r="AX97" s="5" t="str">
        <f>MID($AK$96,14,1)</f>
        <v>1</v>
      </c>
      <c r="AY97" s="5" t="str">
        <f>MID($AK$96,15,1)</f>
        <v>1</v>
      </c>
      <c r="AZ97" s="5" t="str">
        <f>MID($AK$96,16,1)</f>
        <v>1</v>
      </c>
      <c r="BA97" s="5" t="str">
        <f>MID($AK$96,17,1)</f>
        <v>0</v>
      </c>
      <c r="BB97" s="5" t="str">
        <f>MID($AK$96,18,1)</f>
        <v>1</v>
      </c>
      <c r="BC97" s="5" t="str">
        <f>MID($AK$96,19,1)</f>
        <v>0</v>
      </c>
      <c r="BD97" s="5" t="str">
        <f>MID($AK$96,20,1)</f>
        <v>0</v>
      </c>
      <c r="BE97" s="5" t="str">
        <f>MID($AK$96,21,1)</f>
        <v>1</v>
      </c>
      <c r="BF97" s="5" t="str">
        <f>MID($AK$96,22,1)</f>
        <v>1</v>
      </c>
      <c r="BG97" s="5" t="str">
        <f>MID($AK$96,23,1)</f>
        <v>0</v>
      </c>
      <c r="BH97" s="5" t="str">
        <f>MID($AK$96,24,1)</f>
        <v>0</v>
      </c>
      <c r="BI97" s="5" t="str">
        <f>MID($AK$96,25,1)</f>
        <v>1</v>
      </c>
    </row>
    <row r="98" spans="2:61" x14ac:dyDescent="0.25">
      <c r="B98" s="16">
        <v>0</v>
      </c>
      <c r="C98" s="16"/>
      <c r="D98">
        <f>B94</f>
        <v>25104025</v>
      </c>
      <c r="E98">
        <f>D94</f>
        <v>2</v>
      </c>
      <c r="AA98" s="15">
        <f>L125</f>
        <v>0</v>
      </c>
      <c r="AB98" s="16"/>
      <c r="AC98" s="16"/>
      <c r="AD98" s="1">
        <v>9</v>
      </c>
      <c r="AE98" s="5">
        <f>AA106</f>
        <v>1</v>
      </c>
    </row>
    <row r="99" spans="2:61" x14ac:dyDescent="0.25">
      <c r="B99" s="16">
        <v>1</v>
      </c>
      <c r="C99" s="16"/>
      <c r="D99">
        <f>E99*E98</f>
        <v>25104024</v>
      </c>
      <c r="E99">
        <f>ROUNDDOWN(D98/E98,0)</f>
        <v>12552012</v>
      </c>
      <c r="F99">
        <f>D94</f>
        <v>2</v>
      </c>
      <c r="AA99" s="15">
        <f>M125</f>
        <v>1</v>
      </c>
      <c r="AB99" s="16"/>
      <c r="AC99" s="16"/>
      <c r="AD99" s="1">
        <v>10</v>
      </c>
      <c r="AE99" s="5">
        <f>AA105</f>
        <v>0</v>
      </c>
    </row>
    <row r="100" spans="2:61" x14ac:dyDescent="0.25">
      <c r="B100" s="16">
        <v>2</v>
      </c>
      <c r="C100" s="16"/>
      <c r="D100">
        <f>D98-D99</f>
        <v>1</v>
      </c>
      <c r="E100">
        <f>F100*F99</f>
        <v>12552012</v>
      </c>
      <c r="F100" s="3">
        <f>ROUNDDOWN(E99/F99,0)</f>
        <v>6276006</v>
      </c>
      <c r="G100">
        <f>D94</f>
        <v>2</v>
      </c>
      <c r="AA100" s="15">
        <f>N125</f>
        <v>1</v>
      </c>
      <c r="AB100" s="16"/>
      <c r="AC100" s="16"/>
      <c r="AD100" s="1">
        <v>11</v>
      </c>
      <c r="AE100" s="5">
        <f>AA104</f>
        <v>0</v>
      </c>
    </row>
    <row r="101" spans="2:61" x14ac:dyDescent="0.25">
      <c r="B101" s="16">
        <v>3</v>
      </c>
      <c r="C101" s="16"/>
      <c r="E101">
        <f>E99-E100</f>
        <v>0</v>
      </c>
      <c r="F101" s="3">
        <f>G101*G100</f>
        <v>6276006</v>
      </c>
      <c r="G101" s="3">
        <f>ROUNDDOWN(F100/G100,0)</f>
        <v>3138003</v>
      </c>
      <c r="H101">
        <f>D94</f>
        <v>2</v>
      </c>
      <c r="AA101" s="15">
        <f>O125</f>
        <v>1</v>
      </c>
      <c r="AB101" s="16"/>
      <c r="AC101" s="16"/>
      <c r="AD101" s="1">
        <v>12</v>
      </c>
      <c r="AE101" s="5">
        <f>AA103</f>
        <v>0</v>
      </c>
      <c r="AK101" s="17" t="s">
        <v>24</v>
      </c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</row>
    <row r="102" spans="2:61" x14ac:dyDescent="0.25">
      <c r="B102" s="16">
        <v>4</v>
      </c>
      <c r="C102" s="16"/>
      <c r="F102" s="3">
        <f>F100-F101</f>
        <v>0</v>
      </c>
      <c r="G102" s="3">
        <f>H102*H101</f>
        <v>3138002</v>
      </c>
      <c r="H102" s="3">
        <f>ROUNDDOWN(G101/H101,0)</f>
        <v>1569001</v>
      </c>
      <c r="I102">
        <f>D94</f>
        <v>2</v>
      </c>
      <c r="AA102" s="15">
        <f>P125</f>
        <v>0</v>
      </c>
      <c r="AB102" s="16"/>
      <c r="AC102" s="16"/>
      <c r="AD102" s="1">
        <v>13</v>
      </c>
      <c r="AE102" s="5">
        <f>AA102</f>
        <v>0</v>
      </c>
      <c r="AH102" s="16" t="s">
        <v>30</v>
      </c>
      <c r="AI102" s="16"/>
      <c r="AJ102" s="16"/>
      <c r="AK102" s="1">
        <v>24</v>
      </c>
      <c r="AL102" s="1">
        <v>23</v>
      </c>
      <c r="AM102" s="1">
        <v>22</v>
      </c>
      <c r="AN102" s="1">
        <v>21</v>
      </c>
      <c r="AO102" s="1">
        <v>20</v>
      </c>
      <c r="AP102" s="1">
        <v>19</v>
      </c>
      <c r="AQ102" s="1">
        <v>18</v>
      </c>
      <c r="AR102" s="1">
        <v>17</v>
      </c>
      <c r="AS102" s="1">
        <v>16</v>
      </c>
      <c r="AT102" s="1">
        <v>15</v>
      </c>
      <c r="AU102" s="1">
        <v>14</v>
      </c>
      <c r="AV102" s="1">
        <v>13</v>
      </c>
      <c r="AW102" s="1">
        <v>12</v>
      </c>
      <c r="AX102" s="1">
        <v>11</v>
      </c>
      <c r="AY102" s="1">
        <v>10</v>
      </c>
      <c r="AZ102" s="1">
        <v>9</v>
      </c>
      <c r="BA102" s="1">
        <v>8</v>
      </c>
      <c r="BB102" s="1">
        <v>7</v>
      </c>
      <c r="BC102" s="1">
        <v>6</v>
      </c>
      <c r="BD102" s="1">
        <v>5</v>
      </c>
      <c r="BE102" s="1">
        <v>4</v>
      </c>
      <c r="BF102" s="7">
        <v>3</v>
      </c>
      <c r="BG102" s="7">
        <v>2</v>
      </c>
      <c r="BH102" s="7">
        <v>1</v>
      </c>
      <c r="BI102" s="7">
        <v>0</v>
      </c>
    </row>
    <row r="103" spans="2:61" x14ac:dyDescent="0.25">
      <c r="B103" s="16">
        <v>5</v>
      </c>
      <c r="C103" s="16"/>
      <c r="F103" s="3"/>
      <c r="G103" s="3">
        <f>G101-G102</f>
        <v>1</v>
      </c>
      <c r="H103" s="3">
        <f>I103*I102</f>
        <v>1569000</v>
      </c>
      <c r="I103" s="3">
        <f>ROUNDDOWN(H102/I102,0)</f>
        <v>784500</v>
      </c>
      <c r="J103">
        <f>D94</f>
        <v>2</v>
      </c>
      <c r="AA103" s="15">
        <f>Q125</f>
        <v>0</v>
      </c>
      <c r="AB103" s="16"/>
      <c r="AC103" s="16"/>
      <c r="AD103" s="1">
        <v>14</v>
      </c>
      <c r="AE103" s="5">
        <f>AA101</f>
        <v>1</v>
      </c>
      <c r="AH103" s="16" t="s">
        <v>28</v>
      </c>
      <c r="AI103" s="16"/>
      <c r="AJ103" s="16"/>
      <c r="AK103" s="1">
        <f>$AK$7</f>
        <v>2</v>
      </c>
      <c r="AL103" s="1">
        <f t="shared" ref="AL103:BI103" si="114">$AK$7</f>
        <v>2</v>
      </c>
      <c r="AM103" s="1">
        <f t="shared" si="114"/>
        <v>2</v>
      </c>
      <c r="AN103" s="1">
        <f t="shared" si="114"/>
        <v>2</v>
      </c>
      <c r="AO103" s="1">
        <f t="shared" si="114"/>
        <v>2</v>
      </c>
      <c r="AP103" s="1">
        <f t="shared" si="114"/>
        <v>2</v>
      </c>
      <c r="AQ103" s="1">
        <f t="shared" si="114"/>
        <v>2</v>
      </c>
      <c r="AR103" s="1">
        <f t="shared" si="114"/>
        <v>2</v>
      </c>
      <c r="AS103" s="1">
        <f t="shared" si="114"/>
        <v>2</v>
      </c>
      <c r="AT103" s="1">
        <f t="shared" si="114"/>
        <v>2</v>
      </c>
      <c r="AU103" s="1">
        <f t="shared" si="114"/>
        <v>2</v>
      </c>
      <c r="AV103" s="1">
        <f t="shared" si="114"/>
        <v>2</v>
      </c>
      <c r="AW103" s="1">
        <f t="shared" si="114"/>
        <v>2</v>
      </c>
      <c r="AX103" s="1">
        <f t="shared" si="114"/>
        <v>2</v>
      </c>
      <c r="AY103" s="1">
        <f t="shared" si="114"/>
        <v>2</v>
      </c>
      <c r="AZ103" s="1">
        <f t="shared" si="114"/>
        <v>2</v>
      </c>
      <c r="BA103" s="1">
        <f t="shared" si="114"/>
        <v>2</v>
      </c>
      <c r="BB103" s="1">
        <f t="shared" si="114"/>
        <v>2</v>
      </c>
      <c r="BC103" s="1">
        <f t="shared" si="114"/>
        <v>2</v>
      </c>
      <c r="BD103" s="1">
        <f t="shared" si="114"/>
        <v>2</v>
      </c>
      <c r="BE103" s="1">
        <f t="shared" si="114"/>
        <v>2</v>
      </c>
      <c r="BF103" s="1">
        <f t="shared" si="114"/>
        <v>2</v>
      </c>
      <c r="BG103" s="1">
        <f t="shared" si="114"/>
        <v>2</v>
      </c>
      <c r="BH103" s="1">
        <f t="shared" si="114"/>
        <v>2</v>
      </c>
      <c r="BI103" s="1">
        <f t="shared" si="114"/>
        <v>2</v>
      </c>
    </row>
    <row r="104" spans="2:61" x14ac:dyDescent="0.25">
      <c r="B104" s="16">
        <v>6</v>
      </c>
      <c r="C104" s="16"/>
      <c r="G104" s="3"/>
      <c r="H104" s="3">
        <f>H102-H103</f>
        <v>1</v>
      </c>
      <c r="I104" s="3">
        <f>J104*J103</f>
        <v>784500</v>
      </c>
      <c r="J104" s="3">
        <f>ROUNDDOWN(I103/J103,0)</f>
        <v>392250</v>
      </c>
      <c r="K104">
        <f>D94</f>
        <v>2</v>
      </c>
      <c r="AA104" s="15">
        <f>R125</f>
        <v>0</v>
      </c>
      <c r="AB104" s="16"/>
      <c r="AC104" s="16"/>
      <c r="AD104" s="1">
        <v>15</v>
      </c>
      <c r="AE104" s="5">
        <f>AA100</f>
        <v>1</v>
      </c>
      <c r="AH104" s="16" t="s">
        <v>27</v>
      </c>
      <c r="AI104" s="16"/>
      <c r="AJ104" s="16"/>
      <c r="AK104" s="5" t="str">
        <f t="shared" ref="AK104:BI104" si="115">AK97</f>
        <v>1</v>
      </c>
      <c r="AL104" s="5" t="str">
        <f t="shared" si="115"/>
        <v>0</v>
      </c>
      <c r="AM104" s="5" t="str">
        <f t="shared" si="115"/>
        <v>1</v>
      </c>
      <c r="AN104" s="5" t="str">
        <f t="shared" si="115"/>
        <v>1</v>
      </c>
      <c r="AO104" s="5" t="str">
        <f t="shared" si="115"/>
        <v>1</v>
      </c>
      <c r="AP104" s="5" t="str">
        <f t="shared" si="115"/>
        <v>1</v>
      </c>
      <c r="AQ104" s="5" t="str">
        <f t="shared" si="115"/>
        <v>1</v>
      </c>
      <c r="AR104" s="5" t="str">
        <f t="shared" si="115"/>
        <v>1</v>
      </c>
      <c r="AS104" s="5" t="str">
        <f t="shared" si="115"/>
        <v>1</v>
      </c>
      <c r="AT104" s="5" t="str">
        <f t="shared" si="115"/>
        <v>0</v>
      </c>
      <c r="AU104" s="5" t="str">
        <f t="shared" si="115"/>
        <v>0</v>
      </c>
      <c r="AV104" s="5" t="str">
        <f t="shared" si="115"/>
        <v>0</v>
      </c>
      <c r="AW104" s="5" t="str">
        <f t="shared" si="115"/>
        <v>0</v>
      </c>
      <c r="AX104" s="5" t="str">
        <f t="shared" si="115"/>
        <v>1</v>
      </c>
      <c r="AY104" s="5" t="str">
        <f t="shared" si="115"/>
        <v>1</v>
      </c>
      <c r="AZ104" s="5" t="str">
        <f t="shared" si="115"/>
        <v>1</v>
      </c>
      <c r="BA104" s="5" t="str">
        <f t="shared" si="115"/>
        <v>0</v>
      </c>
      <c r="BB104" s="5" t="str">
        <f t="shared" si="115"/>
        <v>1</v>
      </c>
      <c r="BC104" s="5" t="str">
        <f t="shared" si="115"/>
        <v>0</v>
      </c>
      <c r="BD104" s="5" t="str">
        <f t="shared" si="115"/>
        <v>0</v>
      </c>
      <c r="BE104" s="5" t="str">
        <f t="shared" si="115"/>
        <v>1</v>
      </c>
      <c r="BF104" s="5" t="str">
        <f t="shared" si="115"/>
        <v>1</v>
      </c>
      <c r="BG104" s="5" t="str">
        <f t="shared" si="115"/>
        <v>0</v>
      </c>
      <c r="BH104" s="5" t="str">
        <f t="shared" si="115"/>
        <v>0</v>
      </c>
      <c r="BI104" s="5" t="str">
        <f t="shared" si="115"/>
        <v>1</v>
      </c>
    </row>
    <row r="105" spans="2:61" x14ac:dyDescent="0.25">
      <c r="B105" s="16">
        <v>7</v>
      </c>
      <c r="C105" s="16"/>
      <c r="H105" s="3"/>
      <c r="I105" s="3">
        <f>I103-I104</f>
        <v>0</v>
      </c>
      <c r="J105" s="3">
        <f>K105*K104</f>
        <v>392250</v>
      </c>
      <c r="K105" s="3">
        <f>ROUNDDOWN(J104/K104,0)</f>
        <v>196125</v>
      </c>
      <c r="L105">
        <f>D94</f>
        <v>2</v>
      </c>
      <c r="AA105" s="15">
        <f>S125</f>
        <v>0</v>
      </c>
      <c r="AB105" s="16"/>
      <c r="AC105" s="16"/>
      <c r="AD105" s="1">
        <v>16</v>
      </c>
      <c r="AE105" s="5">
        <f>AA99</f>
        <v>1</v>
      </c>
      <c r="AH105" s="15" t="s">
        <v>25</v>
      </c>
      <c r="AI105" s="15"/>
      <c r="AJ105" s="15"/>
      <c r="AK105" s="1">
        <f>AK104*POWER(AK103,AK102)</f>
        <v>16777216</v>
      </c>
      <c r="AL105" s="1">
        <f t="shared" ref="AL105:BI105" si="116">AL104*POWER(AL103,AL102)</f>
        <v>0</v>
      </c>
      <c r="AM105" s="1">
        <f t="shared" si="116"/>
        <v>4194304</v>
      </c>
      <c r="AN105" s="1">
        <f t="shared" si="116"/>
        <v>2097152</v>
      </c>
      <c r="AO105" s="1">
        <f t="shared" si="116"/>
        <v>1048576</v>
      </c>
      <c r="AP105" s="1">
        <f t="shared" si="116"/>
        <v>524288</v>
      </c>
      <c r="AQ105" s="1">
        <f t="shared" si="116"/>
        <v>262144</v>
      </c>
      <c r="AR105" s="1">
        <f t="shared" si="116"/>
        <v>131072</v>
      </c>
      <c r="AS105" s="1">
        <f t="shared" si="116"/>
        <v>65536</v>
      </c>
      <c r="AT105" s="1">
        <f t="shared" si="116"/>
        <v>0</v>
      </c>
      <c r="AU105" s="1">
        <f t="shared" si="116"/>
        <v>0</v>
      </c>
      <c r="AV105" s="1">
        <f t="shared" si="116"/>
        <v>0</v>
      </c>
      <c r="AW105" s="1">
        <f t="shared" si="116"/>
        <v>0</v>
      </c>
      <c r="AX105" s="1">
        <f t="shared" si="116"/>
        <v>2048</v>
      </c>
      <c r="AY105" s="1">
        <f t="shared" si="116"/>
        <v>1024</v>
      </c>
      <c r="AZ105" s="1">
        <f t="shared" si="116"/>
        <v>512</v>
      </c>
      <c r="BA105" s="1">
        <f t="shared" si="116"/>
        <v>0</v>
      </c>
      <c r="BB105" s="1">
        <f t="shared" si="116"/>
        <v>128</v>
      </c>
      <c r="BC105" s="1">
        <f t="shared" si="116"/>
        <v>0</v>
      </c>
      <c r="BD105" s="1">
        <f t="shared" si="116"/>
        <v>0</v>
      </c>
      <c r="BE105" s="1">
        <f t="shared" si="116"/>
        <v>16</v>
      </c>
      <c r="BF105" s="1">
        <f t="shared" si="116"/>
        <v>8</v>
      </c>
      <c r="BG105" s="1">
        <f t="shared" si="116"/>
        <v>0</v>
      </c>
      <c r="BH105" s="1">
        <f t="shared" si="116"/>
        <v>0</v>
      </c>
      <c r="BI105" s="1">
        <f t="shared" si="116"/>
        <v>1</v>
      </c>
    </row>
    <row r="106" spans="2:61" x14ac:dyDescent="0.25">
      <c r="B106" s="16">
        <v>8</v>
      </c>
      <c r="C106" s="16"/>
      <c r="I106" s="3"/>
      <c r="J106" s="3">
        <f>J104-J105</f>
        <v>0</v>
      </c>
      <c r="K106" s="3">
        <f>L106*L105</f>
        <v>196124</v>
      </c>
      <c r="L106" s="3">
        <f>ROUNDDOWN(K105/L105,0)</f>
        <v>98062</v>
      </c>
      <c r="M106">
        <f>D94</f>
        <v>2</v>
      </c>
      <c r="AA106" s="15">
        <f>T125</f>
        <v>1</v>
      </c>
      <c r="AB106" s="16"/>
      <c r="AC106" s="16"/>
      <c r="AD106" s="1">
        <v>17</v>
      </c>
      <c r="AE106" s="5">
        <f>AA98</f>
        <v>0</v>
      </c>
      <c r="AH106" s="15" t="s">
        <v>13</v>
      </c>
      <c r="AI106" s="15"/>
      <c r="AJ106" s="15"/>
      <c r="AK106" s="16">
        <f>SUM(AK105:BI105)</f>
        <v>25104025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</row>
    <row r="107" spans="2:61" x14ac:dyDescent="0.25">
      <c r="B107" s="16">
        <v>9</v>
      </c>
      <c r="C107" s="16"/>
      <c r="J107" s="3"/>
      <c r="K107" s="3">
        <f>K105-K106</f>
        <v>1</v>
      </c>
      <c r="L107" s="3">
        <f>M107*M106</f>
        <v>98062</v>
      </c>
      <c r="M107" s="3">
        <f>ROUNDDOWN(L106/M106,0)</f>
        <v>49031</v>
      </c>
      <c r="N107">
        <f>D94</f>
        <v>2</v>
      </c>
      <c r="AA107" s="15">
        <f>U125</f>
        <v>1</v>
      </c>
      <c r="AB107" s="16"/>
      <c r="AC107" s="16"/>
      <c r="AD107" s="1">
        <v>18</v>
      </c>
      <c r="AE107" s="5">
        <f>AA97</f>
        <v>1</v>
      </c>
      <c r="AH107" s="3"/>
      <c r="AI107" s="3"/>
      <c r="AJ107" s="3"/>
    </row>
    <row r="108" spans="2:61" x14ac:dyDescent="0.25">
      <c r="B108" s="16">
        <v>10</v>
      </c>
      <c r="C108" s="16"/>
      <c r="K108" s="3"/>
      <c r="L108" s="3">
        <f>L106-L107</f>
        <v>0</v>
      </c>
      <c r="M108" s="3">
        <f>N108*N107</f>
        <v>49030</v>
      </c>
      <c r="N108" s="3">
        <f>ROUNDDOWN(M107/N107,0)</f>
        <v>24515</v>
      </c>
      <c r="O108">
        <f>D94</f>
        <v>2</v>
      </c>
      <c r="AA108" s="15">
        <f>V125</f>
        <v>1</v>
      </c>
      <c r="AB108" s="16"/>
      <c r="AC108" s="16"/>
      <c r="AD108" s="1">
        <v>19</v>
      </c>
      <c r="AE108" s="5">
        <f>AA96</f>
        <v>0</v>
      </c>
      <c r="AH108" s="3"/>
      <c r="AI108" s="3"/>
      <c r="AJ108" s="3"/>
      <c r="AK108" s="3"/>
    </row>
    <row r="109" spans="2:61" x14ac:dyDescent="0.25">
      <c r="B109" s="16">
        <v>11</v>
      </c>
      <c r="C109" s="16"/>
      <c r="M109" s="3">
        <f>M107-M108</f>
        <v>1</v>
      </c>
      <c r="N109" s="3">
        <f>O109*O108</f>
        <v>24514</v>
      </c>
      <c r="O109" s="3">
        <f>ROUNDDOWN(N108/O108,0)</f>
        <v>12257</v>
      </c>
      <c r="P109">
        <f>D94</f>
        <v>2</v>
      </c>
      <c r="AA109" s="15">
        <f>W125</f>
        <v>1</v>
      </c>
      <c r="AB109" s="16"/>
      <c r="AC109" s="16"/>
      <c r="AD109" s="1">
        <v>20</v>
      </c>
      <c r="AE109" s="5">
        <f>AA95</f>
        <v>0</v>
      </c>
      <c r="AI109" s="3"/>
      <c r="AJ109" s="3"/>
      <c r="AK109" s="3"/>
      <c r="AL109" s="3"/>
    </row>
    <row r="110" spans="2:61" x14ac:dyDescent="0.25">
      <c r="B110" s="16">
        <v>12</v>
      </c>
      <c r="C110" s="16"/>
      <c r="M110" s="3"/>
      <c r="N110" s="3">
        <f>N108-N109</f>
        <v>1</v>
      </c>
      <c r="O110" s="3">
        <f>P110*P109</f>
        <v>12256</v>
      </c>
      <c r="P110" s="3">
        <f>ROUNDDOWN(O109/P109,0)</f>
        <v>6128</v>
      </c>
      <c r="Q110">
        <f>D94</f>
        <v>2</v>
      </c>
      <c r="AA110" s="15">
        <f>X125</f>
        <v>1</v>
      </c>
      <c r="AB110" s="16"/>
      <c r="AC110" s="16"/>
      <c r="AD110" s="1">
        <v>21</v>
      </c>
      <c r="AE110" s="5">
        <f>AA94</f>
        <v>1</v>
      </c>
      <c r="AK110" s="17" t="s">
        <v>26</v>
      </c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2:61" x14ac:dyDescent="0.25">
      <c r="B111" s="16">
        <v>13</v>
      </c>
      <c r="C111" s="16"/>
      <c r="N111" s="3"/>
      <c r="O111" s="3">
        <f>O109-O110</f>
        <v>1</v>
      </c>
      <c r="P111" s="3">
        <f>Q111*Q110</f>
        <v>6128</v>
      </c>
      <c r="Q111" s="3">
        <f>ROUNDDOWN(P110/Q110,0)</f>
        <v>3064</v>
      </c>
      <c r="R111">
        <f>D94</f>
        <v>2</v>
      </c>
      <c r="AA111" s="15">
        <f>Y125</f>
        <v>1</v>
      </c>
      <c r="AB111" s="16"/>
      <c r="AC111" s="16"/>
      <c r="AD111" s="7">
        <v>22</v>
      </c>
      <c r="AE111" s="5">
        <f>AA93</f>
        <v>1</v>
      </c>
      <c r="AH111" s="16" t="s">
        <v>16</v>
      </c>
      <c r="AI111" s="16"/>
      <c r="AJ111" s="16"/>
      <c r="AK111" s="1">
        <v>24</v>
      </c>
      <c r="AL111" s="1">
        <v>23</v>
      </c>
      <c r="AM111" s="1">
        <v>22</v>
      </c>
      <c r="AN111" s="1">
        <v>21</v>
      </c>
      <c r="AO111" s="1">
        <v>20</v>
      </c>
      <c r="AP111" s="1">
        <v>19</v>
      </c>
      <c r="AQ111" s="1">
        <v>18</v>
      </c>
      <c r="AR111" s="1">
        <v>17</v>
      </c>
      <c r="AS111" s="1">
        <v>16</v>
      </c>
      <c r="AT111" s="1">
        <v>15</v>
      </c>
      <c r="AU111" s="1">
        <v>14</v>
      </c>
      <c r="AV111" s="1">
        <v>13</v>
      </c>
      <c r="AW111" s="1">
        <v>12</v>
      </c>
      <c r="AX111" s="1">
        <v>11</v>
      </c>
      <c r="AY111" s="1">
        <v>10</v>
      </c>
      <c r="AZ111" s="1">
        <v>9</v>
      </c>
      <c r="BA111" s="1">
        <v>8</v>
      </c>
      <c r="BB111" s="1">
        <v>7</v>
      </c>
      <c r="BC111" s="1">
        <v>6</v>
      </c>
      <c r="BD111" s="1">
        <v>5</v>
      </c>
      <c r="BE111" s="1">
        <v>4</v>
      </c>
      <c r="BF111" s="7">
        <v>3</v>
      </c>
      <c r="BG111" s="7">
        <v>2</v>
      </c>
      <c r="BH111" s="7">
        <v>1</v>
      </c>
      <c r="BI111" s="7">
        <v>0</v>
      </c>
    </row>
    <row r="112" spans="2:61" x14ac:dyDescent="0.25">
      <c r="B112" s="16">
        <v>14</v>
      </c>
      <c r="C112" s="16"/>
      <c r="O112" s="3"/>
      <c r="P112" s="3">
        <f>P110-P111</f>
        <v>0</v>
      </c>
      <c r="Q112" s="3">
        <f>R112*R111</f>
        <v>3064</v>
      </c>
      <c r="R112" s="3">
        <f>ROUNDDOWN(Q111/R111,0)</f>
        <v>1532</v>
      </c>
      <c r="S112">
        <f>D94</f>
        <v>2</v>
      </c>
      <c r="AA112" s="15">
        <f>Z125</f>
        <v>1</v>
      </c>
      <c r="AB112" s="16"/>
      <c r="AC112" s="16"/>
      <c r="AD112" s="7">
        <v>23</v>
      </c>
      <c r="AE112" s="5">
        <f>AA92</f>
        <v>0</v>
      </c>
      <c r="AH112" s="16" t="s">
        <v>28</v>
      </c>
      <c r="AI112" s="16"/>
      <c r="AJ112" s="16"/>
      <c r="AK112" s="1">
        <f>$AK$7</f>
        <v>2</v>
      </c>
      <c r="AL112" s="1">
        <f t="shared" ref="AL112:BI112" si="117">$AK$7</f>
        <v>2</v>
      </c>
      <c r="AM112" s="1">
        <f t="shared" si="117"/>
        <v>2</v>
      </c>
      <c r="AN112" s="1">
        <f t="shared" si="117"/>
        <v>2</v>
      </c>
      <c r="AO112" s="1">
        <f t="shared" si="117"/>
        <v>2</v>
      </c>
      <c r="AP112" s="1">
        <f t="shared" si="117"/>
        <v>2</v>
      </c>
      <c r="AQ112" s="1">
        <f t="shared" si="117"/>
        <v>2</v>
      </c>
      <c r="AR112" s="1">
        <f t="shared" si="117"/>
        <v>2</v>
      </c>
      <c r="AS112" s="1">
        <f t="shared" si="117"/>
        <v>2</v>
      </c>
      <c r="AT112" s="1">
        <f t="shared" si="117"/>
        <v>2</v>
      </c>
      <c r="AU112" s="1">
        <f t="shared" si="117"/>
        <v>2</v>
      </c>
      <c r="AV112" s="1">
        <f t="shared" si="117"/>
        <v>2</v>
      </c>
      <c r="AW112" s="1">
        <f t="shared" si="117"/>
        <v>2</v>
      </c>
      <c r="AX112" s="1">
        <f t="shared" si="117"/>
        <v>2</v>
      </c>
      <c r="AY112" s="1">
        <f t="shared" si="117"/>
        <v>2</v>
      </c>
      <c r="AZ112" s="1">
        <f t="shared" si="117"/>
        <v>2</v>
      </c>
      <c r="BA112" s="1">
        <f t="shared" si="117"/>
        <v>2</v>
      </c>
      <c r="BB112" s="1">
        <f t="shared" si="117"/>
        <v>2</v>
      </c>
      <c r="BC112" s="1">
        <f t="shared" si="117"/>
        <v>2</v>
      </c>
      <c r="BD112" s="1">
        <f t="shared" si="117"/>
        <v>2</v>
      </c>
      <c r="BE112" s="1">
        <f t="shared" si="117"/>
        <v>2</v>
      </c>
      <c r="BF112" s="1">
        <f t="shared" si="117"/>
        <v>2</v>
      </c>
      <c r="BG112" s="1">
        <f t="shared" si="117"/>
        <v>2</v>
      </c>
      <c r="BH112" s="1">
        <f t="shared" si="117"/>
        <v>2</v>
      </c>
      <c r="BI112" s="1">
        <f t="shared" si="117"/>
        <v>2</v>
      </c>
    </row>
    <row r="113" spans="2:61" x14ac:dyDescent="0.25">
      <c r="B113" s="16">
        <v>15</v>
      </c>
      <c r="C113" s="16"/>
      <c r="P113" s="3"/>
      <c r="Q113" s="3">
        <f>Q111-Q112</f>
        <v>0</v>
      </c>
      <c r="R113" s="3">
        <f>S113*S112</f>
        <v>1532</v>
      </c>
      <c r="S113" s="3">
        <f>ROUNDDOWN(R112/S112,0)</f>
        <v>766</v>
      </c>
      <c r="T113">
        <f>D94</f>
        <v>2</v>
      </c>
      <c r="AA113" s="15">
        <f>AA125</f>
        <v>0</v>
      </c>
      <c r="AB113" s="16"/>
      <c r="AC113" s="16"/>
      <c r="AD113" s="7">
        <v>24</v>
      </c>
      <c r="AE113" s="1">
        <f>AA91</f>
        <v>0</v>
      </c>
      <c r="AH113" s="16" t="s">
        <v>27</v>
      </c>
      <c r="AI113" s="16"/>
      <c r="AJ113" s="16"/>
      <c r="AK113" s="5" t="str">
        <f t="shared" ref="AK113:BI113" si="118">AK97</f>
        <v>1</v>
      </c>
      <c r="AL113" s="5" t="str">
        <f t="shared" si="118"/>
        <v>0</v>
      </c>
      <c r="AM113" s="5" t="str">
        <f t="shared" si="118"/>
        <v>1</v>
      </c>
      <c r="AN113" s="5" t="str">
        <f t="shared" si="118"/>
        <v>1</v>
      </c>
      <c r="AO113" s="5" t="str">
        <f t="shared" si="118"/>
        <v>1</v>
      </c>
      <c r="AP113" s="5" t="str">
        <f t="shared" si="118"/>
        <v>1</v>
      </c>
      <c r="AQ113" s="5" t="str">
        <f t="shared" si="118"/>
        <v>1</v>
      </c>
      <c r="AR113" s="5" t="str">
        <f t="shared" si="118"/>
        <v>1</v>
      </c>
      <c r="AS113" s="5" t="str">
        <f t="shared" si="118"/>
        <v>1</v>
      </c>
      <c r="AT113" s="5" t="str">
        <f t="shared" si="118"/>
        <v>0</v>
      </c>
      <c r="AU113" s="5" t="str">
        <f t="shared" si="118"/>
        <v>0</v>
      </c>
      <c r="AV113" s="5" t="str">
        <f t="shared" si="118"/>
        <v>0</v>
      </c>
      <c r="AW113" s="5" t="str">
        <f t="shared" si="118"/>
        <v>0</v>
      </c>
      <c r="AX113" s="5" t="str">
        <f t="shared" si="118"/>
        <v>1</v>
      </c>
      <c r="AY113" s="5" t="str">
        <f t="shared" si="118"/>
        <v>1</v>
      </c>
      <c r="AZ113" s="5" t="str">
        <f t="shared" si="118"/>
        <v>1</v>
      </c>
      <c r="BA113" s="5" t="str">
        <f t="shared" si="118"/>
        <v>0</v>
      </c>
      <c r="BB113" s="5" t="str">
        <f t="shared" si="118"/>
        <v>1</v>
      </c>
      <c r="BC113" s="5" t="str">
        <f t="shared" si="118"/>
        <v>0</v>
      </c>
      <c r="BD113" s="5" t="str">
        <f t="shared" si="118"/>
        <v>0</v>
      </c>
      <c r="BE113" s="5" t="str">
        <f t="shared" si="118"/>
        <v>1</v>
      </c>
      <c r="BF113" s="5" t="str">
        <f t="shared" si="118"/>
        <v>1</v>
      </c>
      <c r="BG113" s="5" t="str">
        <f t="shared" si="118"/>
        <v>0</v>
      </c>
      <c r="BH113" s="5" t="str">
        <f t="shared" si="118"/>
        <v>0</v>
      </c>
      <c r="BI113" s="5" t="str">
        <f t="shared" si="118"/>
        <v>1</v>
      </c>
    </row>
    <row r="114" spans="2:61" x14ac:dyDescent="0.25">
      <c r="B114" s="16">
        <v>16</v>
      </c>
      <c r="C114" s="16"/>
      <c r="Q114" s="3"/>
      <c r="R114" s="3">
        <f>R112-R113</f>
        <v>0</v>
      </c>
      <c r="S114" s="3">
        <f>T114*T113</f>
        <v>766</v>
      </c>
      <c r="T114" s="3">
        <f>ROUNDDOWN(S113/T113,0)</f>
        <v>383</v>
      </c>
      <c r="U114">
        <f>D94</f>
        <v>2</v>
      </c>
      <c r="AA114" s="15">
        <f>AB125</f>
        <v>1</v>
      </c>
      <c r="AB114" s="16"/>
      <c r="AC114" s="16"/>
      <c r="AD114" s="7">
        <v>25</v>
      </c>
      <c r="AE114" s="1">
        <f>AA90</f>
        <v>1</v>
      </c>
      <c r="AH114" s="15" t="s">
        <v>29</v>
      </c>
      <c r="AI114" s="15"/>
      <c r="AJ114" s="15"/>
      <c r="AK114" s="5">
        <f>AK112*AK113+AL113</f>
        <v>2</v>
      </c>
      <c r="AL114" s="5">
        <f>AK114*AL112+AM113</f>
        <v>5</v>
      </c>
      <c r="AM114" s="5">
        <f t="shared" ref="AM114" si="119">AL114*AM112+AN113</f>
        <v>11</v>
      </c>
      <c r="AN114" s="5">
        <f t="shared" ref="AN114" si="120">AM114*AN112+AO113</f>
        <v>23</v>
      </c>
      <c r="AO114" s="5">
        <f t="shared" ref="AO114" si="121">AN114*AO112+AP113</f>
        <v>47</v>
      </c>
      <c r="AP114" s="5">
        <f t="shared" ref="AP114" si="122">AO114*AP112+AQ113</f>
        <v>95</v>
      </c>
      <c r="AQ114" s="5">
        <f t="shared" ref="AQ114" si="123">AP114*AQ112+AR113</f>
        <v>191</v>
      </c>
      <c r="AR114" s="5">
        <f t="shared" ref="AR114" si="124">AQ114*AR112+AS113</f>
        <v>383</v>
      </c>
      <c r="AS114" s="5">
        <f t="shared" ref="AS114" si="125">AR114*AS112+AT113</f>
        <v>766</v>
      </c>
      <c r="AT114" s="5">
        <f t="shared" ref="AT114" si="126">AS114*AT112+AU113</f>
        <v>1532</v>
      </c>
      <c r="AU114" s="5">
        <f t="shared" ref="AU114" si="127">AT114*AU112+AV113</f>
        <v>3064</v>
      </c>
      <c r="AV114" s="5">
        <f t="shared" ref="AV114" si="128">AU114*AV112+AW113</f>
        <v>6128</v>
      </c>
      <c r="AW114" s="5">
        <f t="shared" ref="AW114" si="129">AV114*AW112+AX113</f>
        <v>12257</v>
      </c>
      <c r="AX114" s="5">
        <f t="shared" ref="AX114" si="130">AW114*AX112+AY113</f>
        <v>24515</v>
      </c>
      <c r="AY114" s="5">
        <f t="shared" ref="AY114" si="131">AX114*AY112+AZ113</f>
        <v>49031</v>
      </c>
      <c r="AZ114" s="5">
        <f t="shared" ref="AZ114" si="132">AY114*AZ112+BA113</f>
        <v>98062</v>
      </c>
      <c r="BA114" s="5">
        <f t="shared" ref="BA114" si="133">AZ114*BA112+BB113</f>
        <v>196125</v>
      </c>
      <c r="BB114" s="5">
        <f t="shared" ref="BB114" si="134">BA114*BB112+BC113</f>
        <v>392250</v>
      </c>
      <c r="BC114" s="5">
        <f t="shared" ref="BC114" si="135">BB114*BC112+BD113</f>
        <v>784500</v>
      </c>
      <c r="BD114" s="5">
        <f t="shared" ref="BD114" si="136">BC114*BD112+BE113</f>
        <v>1569001</v>
      </c>
      <c r="BE114" s="5">
        <f t="shared" ref="BE114" si="137">BD114*BE112+BF113</f>
        <v>3138003</v>
      </c>
      <c r="BF114" s="5">
        <f t="shared" ref="BF114" si="138">BE114*BF112+BG113</f>
        <v>6276006</v>
      </c>
      <c r="BG114" s="5">
        <f t="shared" ref="BG114" si="139">BF114*BG112+BH113</f>
        <v>12552012</v>
      </c>
      <c r="BH114" s="5">
        <f t="shared" ref="BH114" si="140">BG114*BH112+BI113</f>
        <v>25104025</v>
      </c>
      <c r="BI114" s="1"/>
    </row>
    <row r="115" spans="2:61" x14ac:dyDescent="0.25">
      <c r="B115" s="16">
        <v>17</v>
      </c>
      <c r="C115" s="16"/>
      <c r="R115" s="3"/>
      <c r="S115" s="3">
        <f>S113-S114</f>
        <v>0</v>
      </c>
      <c r="T115" s="3">
        <f>U115*U114</f>
        <v>382</v>
      </c>
      <c r="U115" s="3">
        <f>ROUNDDOWN(T114/U114,0)</f>
        <v>191</v>
      </c>
      <c r="V115">
        <f>D94</f>
        <v>2</v>
      </c>
      <c r="AH115" s="15" t="s">
        <v>13</v>
      </c>
      <c r="AI115" s="15"/>
      <c r="AJ115" s="15"/>
      <c r="AK115" s="15">
        <f>BH114</f>
        <v>25104025</v>
      </c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</row>
    <row r="116" spans="2:61" x14ac:dyDescent="0.25">
      <c r="B116" s="16">
        <v>18</v>
      </c>
      <c r="C116" s="16"/>
      <c r="S116" s="3"/>
      <c r="T116" s="3">
        <f>T114-T115</f>
        <v>1</v>
      </c>
      <c r="U116" s="3">
        <f>V116*V115</f>
        <v>190</v>
      </c>
      <c r="V116" s="3">
        <f>ROUNDDOWN(U115/V115,0)</f>
        <v>95</v>
      </c>
      <c r="W116">
        <f>D94</f>
        <v>2</v>
      </c>
    </row>
    <row r="117" spans="2:61" x14ac:dyDescent="0.25">
      <c r="B117" s="16">
        <v>19</v>
      </c>
      <c r="C117" s="16"/>
      <c r="T117" s="3"/>
      <c r="U117" s="3">
        <f>U115-U116</f>
        <v>1</v>
      </c>
      <c r="V117" s="3">
        <f>W117*W116</f>
        <v>94</v>
      </c>
      <c r="W117" s="3">
        <f>ROUNDDOWN(V116/W116,0)</f>
        <v>47</v>
      </c>
      <c r="X117">
        <f>D94</f>
        <v>2</v>
      </c>
    </row>
    <row r="118" spans="2:61" x14ac:dyDescent="0.25">
      <c r="B118" s="16">
        <v>20</v>
      </c>
      <c r="C118" s="16"/>
      <c r="U118" s="3"/>
      <c r="V118" s="3">
        <f>V116-V117</f>
        <v>1</v>
      </c>
      <c r="W118" s="3">
        <f>X118*X117</f>
        <v>46</v>
      </c>
      <c r="X118" s="3">
        <f>ROUNDDOWN(W117/X117,0)</f>
        <v>23</v>
      </c>
      <c r="Y118">
        <f>D94</f>
        <v>2</v>
      </c>
    </row>
    <row r="119" spans="2:61" x14ac:dyDescent="0.25">
      <c r="B119" s="16">
        <v>21</v>
      </c>
      <c r="C119" s="16"/>
      <c r="V119" s="3"/>
      <c r="W119" s="3">
        <f>W117-W118</f>
        <v>1</v>
      </c>
      <c r="X119" s="3">
        <f>Y119*Y118</f>
        <v>22</v>
      </c>
      <c r="Y119" s="3">
        <f>ROUNDDOWN(X118/Y118,0)</f>
        <v>11</v>
      </c>
      <c r="Z119">
        <f>D94</f>
        <v>2</v>
      </c>
    </row>
    <row r="120" spans="2:61" x14ac:dyDescent="0.25">
      <c r="B120" s="16">
        <v>22</v>
      </c>
      <c r="C120" s="16"/>
      <c r="X120" s="3">
        <f>X118-X119</f>
        <v>1</v>
      </c>
      <c r="Y120" s="3">
        <f>Z119*Z120</f>
        <v>10</v>
      </c>
      <c r="Z120" s="3">
        <f>ROUNDDOWN(Y119/Z119,0)</f>
        <v>5</v>
      </c>
      <c r="AA120">
        <f>D94</f>
        <v>2</v>
      </c>
    </row>
    <row r="121" spans="2:61" x14ac:dyDescent="0.25">
      <c r="B121" s="16">
        <v>23</v>
      </c>
      <c r="C121" s="16"/>
      <c r="Y121" s="3">
        <f>Y119-Y120</f>
        <v>1</v>
      </c>
      <c r="Z121" s="3">
        <f>AA120*AA121</f>
        <v>4</v>
      </c>
      <c r="AA121" s="3">
        <f>ROUNDDOWN(Z120/AA120,0)</f>
        <v>2</v>
      </c>
      <c r="AB121">
        <f>D94</f>
        <v>2</v>
      </c>
    </row>
    <row r="122" spans="2:61" x14ac:dyDescent="0.25">
      <c r="B122" s="16">
        <v>24</v>
      </c>
      <c r="C122" s="16"/>
      <c r="Z122" s="3">
        <f>Z120-Z121</f>
        <v>1</v>
      </c>
      <c r="AA122" s="3">
        <f>AB121*AB122</f>
        <v>2</v>
      </c>
      <c r="AB122" s="3">
        <f>ROUNDDOWN(AA121/AB121,0)</f>
        <v>1</v>
      </c>
    </row>
    <row r="123" spans="2:61" x14ac:dyDescent="0.25">
      <c r="B123" s="16">
        <v>25</v>
      </c>
      <c r="C123" s="16"/>
      <c r="AA123" s="3">
        <f>AA121-AA122</f>
        <v>0</v>
      </c>
    </row>
    <row r="124" spans="2:61" x14ac:dyDescent="0.25">
      <c r="B124" s="16"/>
      <c r="C124" s="16"/>
    </row>
    <row r="125" spans="2:61" x14ac:dyDescent="0.25">
      <c r="B125" s="16" t="s">
        <v>13</v>
      </c>
      <c r="C125" s="16"/>
      <c r="D125" s="1">
        <f>D100</f>
        <v>1</v>
      </c>
      <c r="E125" s="1">
        <f>E101</f>
        <v>0</v>
      </c>
      <c r="F125" s="5">
        <f>F102</f>
        <v>0</v>
      </c>
      <c r="G125" s="5">
        <f>G103</f>
        <v>1</v>
      </c>
      <c r="H125" s="5">
        <f>H104</f>
        <v>1</v>
      </c>
      <c r="I125" s="5">
        <f>I105</f>
        <v>0</v>
      </c>
      <c r="J125" s="5">
        <f>J106</f>
        <v>0</v>
      </c>
      <c r="K125" s="5">
        <f>K107</f>
        <v>1</v>
      </c>
      <c r="L125" s="5">
        <f>L108</f>
        <v>0</v>
      </c>
      <c r="M125" s="5">
        <f>M109</f>
        <v>1</v>
      </c>
      <c r="N125" s="5">
        <f>N110</f>
        <v>1</v>
      </c>
      <c r="O125" s="5">
        <f>O111</f>
        <v>1</v>
      </c>
      <c r="P125" s="5">
        <f>P112</f>
        <v>0</v>
      </c>
      <c r="Q125" s="5">
        <f>Q113</f>
        <v>0</v>
      </c>
      <c r="R125" s="5">
        <f>R114</f>
        <v>0</v>
      </c>
      <c r="S125" s="5">
        <f>S115</f>
        <v>0</v>
      </c>
      <c r="T125" s="5">
        <f>T116</f>
        <v>1</v>
      </c>
      <c r="U125" s="5">
        <f>U117</f>
        <v>1</v>
      </c>
      <c r="V125" s="5">
        <f>V118</f>
        <v>1</v>
      </c>
      <c r="W125" s="5">
        <f>W119</f>
        <v>1</v>
      </c>
      <c r="X125" s="5">
        <f>X120</f>
        <v>1</v>
      </c>
      <c r="Y125" s="5">
        <f>Y121</f>
        <v>1</v>
      </c>
      <c r="Z125" s="5">
        <f>Z122</f>
        <v>1</v>
      </c>
      <c r="AA125" s="5">
        <f>AA123</f>
        <v>0</v>
      </c>
      <c r="AB125" s="5">
        <f>AB122</f>
        <v>1</v>
      </c>
    </row>
  </sheetData>
  <mergeCells count="275">
    <mergeCell ref="AK101:BI101"/>
    <mergeCell ref="AK110:BI110"/>
    <mergeCell ref="AH115:AJ115"/>
    <mergeCell ref="AK115:BI115"/>
    <mergeCell ref="AH102:AJ102"/>
    <mergeCell ref="AH103:AJ103"/>
    <mergeCell ref="AH104:AJ104"/>
    <mergeCell ref="AH105:AJ105"/>
    <mergeCell ref="AH106:AJ106"/>
    <mergeCell ref="AK106:BI106"/>
    <mergeCell ref="AH111:AJ111"/>
    <mergeCell ref="AK88:AL89"/>
    <mergeCell ref="AH90:AJ90"/>
    <mergeCell ref="AK90:AL90"/>
    <mergeCell ref="AH91:AJ91"/>
    <mergeCell ref="AH92:AJ92"/>
    <mergeCell ref="AH93:AJ93"/>
    <mergeCell ref="AH94:AJ94"/>
    <mergeCell ref="AH95:AJ95"/>
    <mergeCell ref="AH96:AJ97"/>
    <mergeCell ref="AK96:BI96"/>
    <mergeCell ref="AA110:AC110"/>
    <mergeCell ref="AA88:AC89"/>
    <mergeCell ref="AD88:AD89"/>
    <mergeCell ref="AE88:AE89"/>
    <mergeCell ref="AA111:AC111"/>
    <mergeCell ref="AA112:AC112"/>
    <mergeCell ref="AA113:AC113"/>
    <mergeCell ref="AA114:AC114"/>
    <mergeCell ref="AH88:AJ89"/>
    <mergeCell ref="AH112:AJ112"/>
    <mergeCell ref="AH113:AJ113"/>
    <mergeCell ref="AH114:AJ114"/>
    <mergeCell ref="AA101:AC101"/>
    <mergeCell ref="AA102:AC102"/>
    <mergeCell ref="AA103:AC103"/>
    <mergeCell ref="AA104:AC104"/>
    <mergeCell ref="AA105:AC105"/>
    <mergeCell ref="AA106:AC106"/>
    <mergeCell ref="AA107:AC107"/>
    <mergeCell ref="AA108:AC108"/>
    <mergeCell ref="AA109:AC109"/>
    <mergeCell ref="AA92:AC92"/>
    <mergeCell ref="AA93:AC93"/>
    <mergeCell ref="AA94:AC94"/>
    <mergeCell ref="AA95:AC95"/>
    <mergeCell ref="AA96:AC96"/>
    <mergeCell ref="AA97:AC97"/>
    <mergeCell ref="AA98:AC98"/>
    <mergeCell ref="AA99:AC99"/>
    <mergeCell ref="AA100:AC100"/>
    <mergeCell ref="AA90:AC90"/>
    <mergeCell ref="AA91:AC91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96:C97"/>
    <mergeCell ref="B98:C98"/>
    <mergeCell ref="B99:C99"/>
    <mergeCell ref="B100:C100"/>
    <mergeCell ref="B101:C101"/>
    <mergeCell ref="B102:C102"/>
    <mergeCell ref="B116:C116"/>
    <mergeCell ref="B117:C117"/>
    <mergeCell ref="B118:C118"/>
    <mergeCell ref="B119:C119"/>
    <mergeCell ref="B125:C125"/>
    <mergeCell ref="B120:C120"/>
    <mergeCell ref="B121:C121"/>
    <mergeCell ref="B122:C122"/>
    <mergeCell ref="B123:C123"/>
    <mergeCell ref="B124:C124"/>
    <mergeCell ref="B103:C103"/>
    <mergeCell ref="B104:C104"/>
    <mergeCell ref="B105:C105"/>
    <mergeCell ref="F8:I8"/>
    <mergeCell ref="B8:E8"/>
    <mergeCell ref="F10:I10"/>
    <mergeCell ref="B10:E10"/>
    <mergeCell ref="F9:I9"/>
    <mergeCell ref="B9:E9"/>
    <mergeCell ref="B93:C93"/>
    <mergeCell ref="D93:E93"/>
    <mergeCell ref="B94:C94"/>
    <mergeCell ref="D94:E94"/>
    <mergeCell ref="B20:C20"/>
    <mergeCell ref="B21:C21"/>
    <mergeCell ref="B22:C22"/>
    <mergeCell ref="B23:C23"/>
    <mergeCell ref="B18:C19"/>
    <mergeCell ref="B16:C16"/>
    <mergeCell ref="B15:C15"/>
    <mergeCell ref="D15:E15"/>
    <mergeCell ref="D16:E16"/>
    <mergeCell ref="B38:C38"/>
    <mergeCell ref="B29:C29"/>
    <mergeCell ref="B1:E1"/>
    <mergeCell ref="F1:I1"/>
    <mergeCell ref="J1:M1"/>
    <mergeCell ref="B2:E2"/>
    <mergeCell ref="B3:E3"/>
    <mergeCell ref="J2:M2"/>
    <mergeCell ref="F2:I2"/>
    <mergeCell ref="F7:I7"/>
    <mergeCell ref="F6:I6"/>
    <mergeCell ref="F5:I5"/>
    <mergeCell ref="F4:I4"/>
    <mergeCell ref="F3:I3"/>
    <mergeCell ref="J7:M7"/>
    <mergeCell ref="J6:M6"/>
    <mergeCell ref="J5:M5"/>
    <mergeCell ref="J4:M4"/>
    <mergeCell ref="J3:M3"/>
    <mergeCell ref="B4:E4"/>
    <mergeCell ref="B5:E5"/>
    <mergeCell ref="B6:E6"/>
    <mergeCell ref="B7:E7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AD5:AD6"/>
    <mergeCell ref="AE5:AE6"/>
    <mergeCell ref="AA7:AC7"/>
    <mergeCell ref="AA8:AC8"/>
    <mergeCell ref="B39:C39"/>
    <mergeCell ref="B40:C40"/>
    <mergeCell ref="B42:C42"/>
    <mergeCell ref="B41:C41"/>
    <mergeCell ref="AA5:AC6"/>
    <mergeCell ref="AA9:AC9"/>
    <mergeCell ref="AA10:AC10"/>
    <mergeCell ref="AA11:AC11"/>
    <mergeCell ref="AA12:AC12"/>
    <mergeCell ref="AA13:AC13"/>
    <mergeCell ref="AA14:AC14"/>
    <mergeCell ref="AA15:AC15"/>
    <mergeCell ref="AA16:AC16"/>
    <mergeCell ref="AA17:AC17"/>
    <mergeCell ref="AA18:AC18"/>
    <mergeCell ref="AA19:AC19"/>
    <mergeCell ref="B34:C34"/>
    <mergeCell ref="B35:C35"/>
    <mergeCell ref="B36:C36"/>
    <mergeCell ref="B37:C37"/>
    <mergeCell ref="AH13:AJ14"/>
    <mergeCell ref="AK13:BE13"/>
    <mergeCell ref="AK18:BE18"/>
    <mergeCell ref="AH19:AJ19"/>
    <mergeCell ref="AA25:AC25"/>
    <mergeCell ref="AA26:AC26"/>
    <mergeCell ref="AA27:AC27"/>
    <mergeCell ref="AA20:AC20"/>
    <mergeCell ref="AA21:AC21"/>
    <mergeCell ref="AA22:AC22"/>
    <mergeCell ref="AA23:AC23"/>
    <mergeCell ref="AA24:AC24"/>
    <mergeCell ref="AH5:AJ6"/>
    <mergeCell ref="AK5:AL6"/>
    <mergeCell ref="AH7:AJ7"/>
    <mergeCell ref="AK7:AL7"/>
    <mergeCell ref="AH8:AJ8"/>
    <mergeCell ref="AH9:AJ9"/>
    <mergeCell ref="AH10:AJ10"/>
    <mergeCell ref="AH11:AJ11"/>
    <mergeCell ref="AH12:AJ12"/>
    <mergeCell ref="AH32:AJ32"/>
    <mergeCell ref="AK32:BE32"/>
    <mergeCell ref="AK27:BE27"/>
    <mergeCell ref="AH28:AJ28"/>
    <mergeCell ref="AH29:AJ29"/>
    <mergeCell ref="AH30:AJ30"/>
    <mergeCell ref="AH31:AJ31"/>
    <mergeCell ref="AH20:AJ20"/>
    <mergeCell ref="AH21:AJ21"/>
    <mergeCell ref="AH22:AJ22"/>
    <mergeCell ref="AH23:AJ23"/>
    <mergeCell ref="AK23:BE23"/>
    <mergeCell ref="B65:C65"/>
    <mergeCell ref="B66:C66"/>
    <mergeCell ref="B67:C67"/>
    <mergeCell ref="B58:C58"/>
    <mergeCell ref="B59:C59"/>
    <mergeCell ref="B60:C60"/>
    <mergeCell ref="B61:C61"/>
    <mergeCell ref="B62:C62"/>
    <mergeCell ref="B54:C54"/>
    <mergeCell ref="B55:C55"/>
    <mergeCell ref="B56:C56"/>
    <mergeCell ref="B57:C57"/>
    <mergeCell ref="AA46:AC46"/>
    <mergeCell ref="AA47:AC47"/>
    <mergeCell ref="AD43:AD44"/>
    <mergeCell ref="AE43:AE44"/>
    <mergeCell ref="B74:C74"/>
    <mergeCell ref="B75:C75"/>
    <mergeCell ref="B80:C80"/>
    <mergeCell ref="B76:C76"/>
    <mergeCell ref="B77:C77"/>
    <mergeCell ref="B78:C78"/>
    <mergeCell ref="B79:C79"/>
    <mergeCell ref="B73:C73"/>
    <mergeCell ref="B49:C49"/>
    <mergeCell ref="D49:E49"/>
    <mergeCell ref="B50:C50"/>
    <mergeCell ref="D50:E50"/>
    <mergeCell ref="B52:C53"/>
    <mergeCell ref="B68:C68"/>
    <mergeCell ref="B69:C69"/>
    <mergeCell ref="B70:C70"/>
    <mergeCell ref="B71:C71"/>
    <mergeCell ref="B72:C72"/>
    <mergeCell ref="B63:C63"/>
    <mergeCell ref="B64:C64"/>
    <mergeCell ref="AA62:AC62"/>
    <mergeCell ref="AA53:AC53"/>
    <mergeCell ref="AA54:AC54"/>
    <mergeCell ref="AA55:AC55"/>
    <mergeCell ref="AA56:AC56"/>
    <mergeCell ref="AA57:AC57"/>
    <mergeCell ref="AA48:AC48"/>
    <mergeCell ref="AA49:AC49"/>
    <mergeCell ref="AA50:AC50"/>
    <mergeCell ref="AA51:AC51"/>
    <mergeCell ref="AA52:AC52"/>
    <mergeCell ref="AA67:AC67"/>
    <mergeCell ref="AA68:AC68"/>
    <mergeCell ref="AA69:AC69"/>
    <mergeCell ref="AH43:AJ44"/>
    <mergeCell ref="AK43:AL44"/>
    <mergeCell ref="AH45:AJ45"/>
    <mergeCell ref="AK45:AL45"/>
    <mergeCell ref="AH46:AJ46"/>
    <mergeCell ref="AH47:AJ47"/>
    <mergeCell ref="AH48:AJ48"/>
    <mergeCell ref="AH49:AJ49"/>
    <mergeCell ref="AH50:AJ50"/>
    <mergeCell ref="AH51:AJ52"/>
    <mergeCell ref="AH57:AJ57"/>
    <mergeCell ref="AA63:AC63"/>
    <mergeCell ref="AA64:AC64"/>
    <mergeCell ref="AA65:AC65"/>
    <mergeCell ref="AA66:AC66"/>
    <mergeCell ref="AA43:AC44"/>
    <mergeCell ref="AA45:AC45"/>
    <mergeCell ref="AA58:AC58"/>
    <mergeCell ref="AA59:AC59"/>
    <mergeCell ref="AA60:AC60"/>
    <mergeCell ref="AA61:AC61"/>
    <mergeCell ref="AH70:AJ70"/>
    <mergeCell ref="AK51:BI51"/>
    <mergeCell ref="AK61:BI61"/>
    <mergeCell ref="AK70:BI70"/>
    <mergeCell ref="AH66:AJ66"/>
    <mergeCell ref="AH67:AJ67"/>
    <mergeCell ref="AH68:AJ68"/>
    <mergeCell ref="AH69:AJ69"/>
    <mergeCell ref="AH58:AJ58"/>
    <mergeCell ref="AH59:AJ59"/>
    <mergeCell ref="AH60:AJ60"/>
    <mergeCell ref="AH61:AJ61"/>
    <mergeCell ref="AK56:BI56"/>
    <mergeCell ref="AK65:BI6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7"/>
  <sheetViews>
    <sheetView topLeftCell="A43" workbookViewId="0">
      <selection activeCell="J3" sqref="J3:M3"/>
    </sheetView>
  </sheetViews>
  <sheetFormatPr defaultRowHeight="15" x14ac:dyDescent="0.25"/>
  <cols>
    <col min="5" max="5" width="9.140625" customWidth="1"/>
    <col min="6" max="6" width="9.5703125" bestFit="1" customWidth="1"/>
  </cols>
  <sheetData>
    <row r="1" spans="1:57" x14ac:dyDescent="0.25">
      <c r="A1" s="1"/>
      <c r="B1" s="20" t="s">
        <v>0</v>
      </c>
      <c r="C1" s="23"/>
      <c r="D1" s="23"/>
      <c r="E1" s="21"/>
      <c r="F1" s="16" t="s">
        <v>1</v>
      </c>
      <c r="G1" s="16"/>
      <c r="H1" s="16"/>
      <c r="I1" s="16"/>
      <c r="J1" s="16" t="s">
        <v>2</v>
      </c>
      <c r="K1" s="16"/>
      <c r="L1" s="16"/>
      <c r="M1" s="16"/>
    </row>
    <row r="2" spans="1:57" x14ac:dyDescent="0.25">
      <c r="A2" s="2" t="s">
        <v>5</v>
      </c>
      <c r="B2" s="24">
        <v>2082002</v>
      </c>
      <c r="C2" s="25"/>
      <c r="D2" s="25"/>
      <c r="E2" s="26"/>
      <c r="F2" s="24">
        <v>23022023</v>
      </c>
      <c r="G2" s="25"/>
      <c r="H2" s="25"/>
      <c r="I2" s="26"/>
      <c r="J2" s="20">
        <f>B2+F2</f>
        <v>25104025</v>
      </c>
      <c r="K2" s="23"/>
      <c r="L2" s="23"/>
      <c r="M2" s="21"/>
    </row>
    <row r="3" spans="1:57" x14ac:dyDescent="0.25">
      <c r="A3" s="2" t="s">
        <v>6</v>
      </c>
      <c r="B3" s="20" t="str">
        <f>_xlfn.BASE($B$2,2)</f>
        <v>111111100010011010010</v>
      </c>
      <c r="C3" s="23"/>
      <c r="D3" s="23"/>
      <c r="E3" s="21"/>
      <c r="F3" s="20" t="str">
        <f>_xlfn.BASE($F$2,2)</f>
        <v>1010111110100100111000111</v>
      </c>
      <c r="G3" s="23"/>
      <c r="H3" s="23"/>
      <c r="I3" s="21"/>
      <c r="J3" s="20" t="str">
        <f>_xlfn.BASE($J$2,2)</f>
        <v>1011111110000111010011001</v>
      </c>
      <c r="K3" s="23"/>
      <c r="L3" s="23"/>
      <c r="M3" s="21"/>
    </row>
    <row r="4" spans="1:57" x14ac:dyDescent="0.25">
      <c r="A4" s="2" t="s">
        <v>7</v>
      </c>
      <c r="B4" s="20" t="str">
        <f>_xlfn.BASE($B$2,3)</f>
        <v>10220202222012</v>
      </c>
      <c r="C4" s="23"/>
      <c r="D4" s="23"/>
      <c r="E4" s="21"/>
      <c r="F4" s="20" t="str">
        <f>_xlfn.BASE($F$2,3)</f>
        <v>1121022122021112</v>
      </c>
      <c r="G4" s="23"/>
      <c r="H4" s="23"/>
      <c r="I4" s="21"/>
      <c r="J4" s="20" t="str">
        <f>_xlfn.BASE($J$2,3)</f>
        <v>1202020102020201</v>
      </c>
      <c r="K4" s="23"/>
      <c r="L4" s="23"/>
      <c r="M4" s="21"/>
    </row>
    <row r="5" spans="1:57" x14ac:dyDescent="0.25">
      <c r="A5" s="2" t="s">
        <v>8</v>
      </c>
      <c r="B5" s="20" t="str">
        <f>_xlfn.BASE($B$2,4)</f>
        <v>13330103102</v>
      </c>
      <c r="C5" s="23"/>
      <c r="D5" s="23"/>
      <c r="E5" s="21"/>
      <c r="F5" s="20" t="str">
        <f>_xlfn.BASE($F$2,4)</f>
        <v>1113310213013</v>
      </c>
      <c r="G5" s="23"/>
      <c r="H5" s="23"/>
      <c r="I5" s="21"/>
      <c r="J5" s="20" t="str">
        <f>_xlfn.BASE($J$2,4)</f>
        <v>1133300322121</v>
      </c>
      <c r="K5" s="23"/>
      <c r="L5" s="23"/>
      <c r="M5" s="21"/>
      <c r="AA5" s="19" t="s">
        <v>14</v>
      </c>
      <c r="AB5" s="19"/>
      <c r="AC5" s="19"/>
      <c r="AD5" s="16" t="s">
        <v>16</v>
      </c>
      <c r="AE5" s="16" t="s">
        <v>15</v>
      </c>
      <c r="AH5" s="16" t="s">
        <v>17</v>
      </c>
      <c r="AI5" s="16"/>
      <c r="AJ5" s="16"/>
      <c r="AK5" s="16">
        <f>B16</f>
        <v>2082002</v>
      </c>
      <c r="AL5" s="16"/>
    </row>
    <row r="6" spans="1:57" x14ac:dyDescent="0.25">
      <c r="A6" s="2" t="s">
        <v>9</v>
      </c>
      <c r="B6" s="20" t="str">
        <f>_xlfn.BASE($B$2,8)</f>
        <v>7742322</v>
      </c>
      <c r="C6" s="23"/>
      <c r="D6" s="23"/>
      <c r="E6" s="21"/>
      <c r="F6" s="20" t="str">
        <f>_xlfn.BASE($F$2,8)</f>
        <v>127644707</v>
      </c>
      <c r="G6" s="23"/>
      <c r="H6" s="23"/>
      <c r="I6" s="21"/>
      <c r="J6" s="20" t="str">
        <f>_xlfn.BASE($J$2,8)</f>
        <v>137607231</v>
      </c>
      <c r="K6" s="23"/>
      <c r="L6" s="23"/>
      <c r="M6" s="21"/>
      <c r="AA6" s="19"/>
      <c r="AB6" s="19"/>
      <c r="AC6" s="19"/>
      <c r="AD6" s="16"/>
      <c r="AE6" s="16"/>
      <c r="AH6" s="16"/>
      <c r="AI6" s="16"/>
      <c r="AJ6" s="16"/>
      <c r="AK6" s="16"/>
      <c r="AL6" s="16"/>
    </row>
    <row r="7" spans="1:57" x14ac:dyDescent="0.25">
      <c r="A7" s="2" t="s">
        <v>10</v>
      </c>
      <c r="B7" s="20" t="str">
        <f>_xlfn.BASE($B$2,16)</f>
        <v>1FC4D2</v>
      </c>
      <c r="C7" s="23"/>
      <c r="D7" s="23"/>
      <c r="E7" s="21"/>
      <c r="F7" s="20" t="str">
        <f>_xlfn.BASE($F$2,16)</f>
        <v>15F49C7</v>
      </c>
      <c r="G7" s="23"/>
      <c r="H7" s="23"/>
      <c r="I7" s="21"/>
      <c r="J7" s="20" t="str">
        <f>_xlfn.BASE($J$2,16)</f>
        <v>17F0E99</v>
      </c>
      <c r="K7" s="23"/>
      <c r="L7" s="23"/>
      <c r="M7" s="21"/>
      <c r="AA7" s="16">
        <f>D35</f>
        <v>2</v>
      </c>
      <c r="AB7" s="16"/>
      <c r="AC7" s="16"/>
      <c r="AD7" s="1">
        <v>1</v>
      </c>
      <c r="AE7" s="5">
        <f>AA20</f>
        <v>1</v>
      </c>
      <c r="AH7" s="18" t="s">
        <v>18</v>
      </c>
      <c r="AI7" s="18"/>
      <c r="AJ7" s="18"/>
      <c r="AK7" s="18">
        <f>D16</f>
        <v>3</v>
      </c>
      <c r="AL7" s="18"/>
    </row>
    <row r="8" spans="1:57" ht="15.75" thickBot="1" x14ac:dyDescent="0.3">
      <c r="B8" s="27"/>
      <c r="C8" s="27"/>
      <c r="D8" s="27"/>
      <c r="E8" s="27"/>
      <c r="F8" s="27"/>
      <c r="G8" s="27"/>
      <c r="H8" s="27"/>
      <c r="I8" s="27"/>
      <c r="AA8" s="16">
        <f>E35</f>
        <v>1</v>
      </c>
      <c r="AB8" s="16"/>
      <c r="AC8" s="16"/>
      <c r="AD8" s="1">
        <v>2</v>
      </c>
      <c r="AE8" s="5">
        <f>AA19</f>
        <v>0</v>
      </c>
      <c r="AH8" s="16" t="s">
        <v>19</v>
      </c>
      <c r="AI8" s="16"/>
      <c r="AJ8" s="16"/>
      <c r="AK8" s="1">
        <v>1</v>
      </c>
      <c r="AL8" s="1">
        <v>2</v>
      </c>
      <c r="AM8" s="1">
        <v>3</v>
      </c>
      <c r="AN8" s="1">
        <v>4</v>
      </c>
      <c r="AO8" s="1">
        <v>5</v>
      </c>
      <c r="AP8" s="1">
        <v>6</v>
      </c>
      <c r="AQ8" s="1">
        <v>7</v>
      </c>
      <c r="AR8" s="1">
        <v>8</v>
      </c>
      <c r="AS8" s="1">
        <v>9</v>
      </c>
      <c r="AT8" s="1">
        <v>10</v>
      </c>
      <c r="AU8" s="1">
        <v>11</v>
      </c>
      <c r="AV8" s="1">
        <v>12</v>
      </c>
      <c r="AW8" s="1">
        <v>13</v>
      </c>
      <c r="AX8" s="1">
        <v>14</v>
      </c>
      <c r="AY8" s="9"/>
      <c r="AZ8" s="9"/>
      <c r="BA8" s="9"/>
      <c r="BB8" s="9"/>
      <c r="BC8" s="9"/>
      <c r="BD8" s="9"/>
      <c r="BE8" s="9"/>
    </row>
    <row r="9" spans="1:57" x14ac:dyDescent="0.25">
      <c r="B9" s="35" t="s">
        <v>3</v>
      </c>
      <c r="C9" s="36"/>
      <c r="D9" s="36"/>
      <c r="E9" s="36"/>
      <c r="F9" s="32">
        <v>37470</v>
      </c>
      <c r="G9" s="33"/>
      <c r="H9" s="33"/>
      <c r="I9" s="34"/>
      <c r="AA9" s="15">
        <f>F35</f>
        <v>0</v>
      </c>
      <c r="AB9" s="16"/>
      <c r="AC9" s="16"/>
      <c r="AD9" s="1">
        <v>3</v>
      </c>
      <c r="AE9" s="5">
        <f>AA18</f>
        <v>2</v>
      </c>
      <c r="AH9" s="16" t="s">
        <v>20</v>
      </c>
      <c r="AI9" s="16"/>
      <c r="AJ9" s="16"/>
      <c r="AK9" s="1">
        <f>AK5</f>
        <v>2082002</v>
      </c>
      <c r="AL9" s="1">
        <f>AK11</f>
        <v>694000</v>
      </c>
      <c r="AM9" s="1">
        <f>AL11</f>
        <v>231333</v>
      </c>
      <c r="AN9" s="1">
        <f t="shared" ref="AN9:AX9" si="0">AM11</f>
        <v>77111</v>
      </c>
      <c r="AO9" s="1">
        <f t="shared" si="0"/>
        <v>25703</v>
      </c>
      <c r="AP9" s="1">
        <f t="shared" si="0"/>
        <v>8567</v>
      </c>
      <c r="AQ9" s="1">
        <f t="shared" si="0"/>
        <v>2855</v>
      </c>
      <c r="AR9" s="1">
        <f t="shared" si="0"/>
        <v>951</v>
      </c>
      <c r="AS9" s="1">
        <f t="shared" si="0"/>
        <v>317</v>
      </c>
      <c r="AT9" s="1">
        <f t="shared" si="0"/>
        <v>105</v>
      </c>
      <c r="AU9" s="1">
        <f t="shared" si="0"/>
        <v>35</v>
      </c>
      <c r="AV9" s="1">
        <f t="shared" si="0"/>
        <v>11</v>
      </c>
      <c r="AW9" s="1">
        <f t="shared" si="0"/>
        <v>3</v>
      </c>
      <c r="AX9" s="1">
        <f t="shared" si="0"/>
        <v>1</v>
      </c>
      <c r="AY9" s="9"/>
      <c r="AZ9" s="9"/>
      <c r="BA9" s="9"/>
      <c r="BB9" s="9"/>
      <c r="BC9" s="9"/>
      <c r="BD9" s="9"/>
      <c r="BE9" s="9"/>
    </row>
    <row r="10" spans="1:57" ht="15.75" thickBot="1" x14ac:dyDescent="0.3">
      <c r="B10" s="31" t="s">
        <v>4</v>
      </c>
      <c r="C10" s="29"/>
      <c r="D10" s="29"/>
      <c r="E10" s="29"/>
      <c r="F10" s="28">
        <v>44980</v>
      </c>
      <c r="G10" s="29"/>
      <c r="H10" s="29"/>
      <c r="I10" s="30"/>
      <c r="AA10" s="15">
        <f>G35</f>
        <v>2</v>
      </c>
      <c r="AB10" s="16"/>
      <c r="AC10" s="16"/>
      <c r="AD10" s="1">
        <v>4</v>
      </c>
      <c r="AE10" s="5">
        <f>AA17</f>
        <v>2</v>
      </c>
      <c r="AH10" s="16" t="s">
        <v>21</v>
      </c>
      <c r="AI10" s="16"/>
      <c r="AJ10" s="16"/>
      <c r="AK10" s="1">
        <f>$AK$7</f>
        <v>3</v>
      </c>
      <c r="AL10" s="1">
        <f t="shared" ref="AL10:AX10" si="1">$AK$7</f>
        <v>3</v>
      </c>
      <c r="AM10" s="1">
        <f t="shared" si="1"/>
        <v>3</v>
      </c>
      <c r="AN10" s="1">
        <f t="shared" si="1"/>
        <v>3</v>
      </c>
      <c r="AO10" s="1">
        <f t="shared" si="1"/>
        <v>3</v>
      </c>
      <c r="AP10" s="1">
        <f t="shared" si="1"/>
        <v>3</v>
      </c>
      <c r="AQ10" s="1">
        <f t="shared" si="1"/>
        <v>3</v>
      </c>
      <c r="AR10" s="1">
        <f t="shared" si="1"/>
        <v>3</v>
      </c>
      <c r="AS10" s="1">
        <f t="shared" si="1"/>
        <v>3</v>
      </c>
      <c r="AT10" s="1">
        <f t="shared" si="1"/>
        <v>3</v>
      </c>
      <c r="AU10" s="1">
        <f t="shared" si="1"/>
        <v>3</v>
      </c>
      <c r="AV10" s="1">
        <f t="shared" si="1"/>
        <v>3</v>
      </c>
      <c r="AW10" s="1">
        <f t="shared" si="1"/>
        <v>3</v>
      </c>
      <c r="AX10" s="1">
        <f t="shared" si="1"/>
        <v>3</v>
      </c>
      <c r="AY10" s="9"/>
      <c r="AZ10" s="9"/>
      <c r="BA10" s="9"/>
      <c r="BB10" s="9"/>
      <c r="BC10" s="9"/>
      <c r="BD10" s="9"/>
      <c r="BE10" s="9"/>
    </row>
    <row r="11" spans="1:57" x14ac:dyDescent="0.25">
      <c r="AA11" s="15">
        <f>H35</f>
        <v>2</v>
      </c>
      <c r="AB11" s="16"/>
      <c r="AC11" s="16"/>
      <c r="AD11" s="1">
        <v>5</v>
      </c>
      <c r="AE11" s="5">
        <f>AA16</f>
        <v>0</v>
      </c>
      <c r="AH11" s="16" t="s">
        <v>22</v>
      </c>
      <c r="AI11" s="16"/>
      <c r="AJ11" s="16"/>
      <c r="AK11" s="1">
        <f>ROUNDDOWN(AK9/AK10,0)</f>
        <v>694000</v>
      </c>
      <c r="AL11" s="1">
        <f>ROUNDDOWN(AL9/AL10,0)</f>
        <v>231333</v>
      </c>
      <c r="AM11" s="1">
        <f t="shared" ref="AM11:AX11" si="2">ROUNDDOWN(AM9/AM10,0)</f>
        <v>77111</v>
      </c>
      <c r="AN11" s="1">
        <f t="shared" si="2"/>
        <v>25703</v>
      </c>
      <c r="AO11" s="1">
        <f t="shared" si="2"/>
        <v>8567</v>
      </c>
      <c r="AP11" s="1">
        <f t="shared" si="2"/>
        <v>2855</v>
      </c>
      <c r="AQ11" s="1">
        <f t="shared" si="2"/>
        <v>951</v>
      </c>
      <c r="AR11" s="1">
        <f t="shared" si="2"/>
        <v>317</v>
      </c>
      <c r="AS11" s="1">
        <f t="shared" si="2"/>
        <v>105</v>
      </c>
      <c r="AT11" s="1">
        <f t="shared" si="2"/>
        <v>35</v>
      </c>
      <c r="AU11" s="1">
        <f t="shared" si="2"/>
        <v>11</v>
      </c>
      <c r="AV11" s="1">
        <f t="shared" si="2"/>
        <v>3</v>
      </c>
      <c r="AW11" s="1">
        <f t="shared" si="2"/>
        <v>1</v>
      </c>
      <c r="AX11" s="1">
        <f t="shared" si="2"/>
        <v>0</v>
      </c>
      <c r="AY11" s="9"/>
      <c r="AZ11" s="9"/>
      <c r="BA11" s="9"/>
      <c r="BB11" s="9"/>
      <c r="BC11" s="9"/>
      <c r="BD11" s="9"/>
      <c r="BE11" s="9"/>
    </row>
    <row r="12" spans="1:57" x14ac:dyDescent="0.25">
      <c r="AA12" s="15">
        <f>I35</f>
        <v>2</v>
      </c>
      <c r="AB12" s="16"/>
      <c r="AC12" s="16"/>
      <c r="AD12" s="1">
        <v>6</v>
      </c>
      <c r="AE12" s="5">
        <f>AA15</f>
        <v>2</v>
      </c>
      <c r="AH12" s="16" t="s">
        <v>14</v>
      </c>
      <c r="AI12" s="16"/>
      <c r="AJ12" s="16"/>
      <c r="AK12" s="1">
        <f>AK9-(AK10*AK11)</f>
        <v>2</v>
      </c>
      <c r="AL12" s="1">
        <f t="shared" ref="AL12:AX12" si="3">AL9-(AL10*AL11)</f>
        <v>1</v>
      </c>
      <c r="AM12" s="1">
        <f t="shared" si="3"/>
        <v>0</v>
      </c>
      <c r="AN12" s="1">
        <f t="shared" si="3"/>
        <v>2</v>
      </c>
      <c r="AO12" s="1">
        <f t="shared" si="3"/>
        <v>2</v>
      </c>
      <c r="AP12" s="1">
        <f t="shared" si="3"/>
        <v>2</v>
      </c>
      <c r="AQ12" s="1">
        <f t="shared" si="3"/>
        <v>2</v>
      </c>
      <c r="AR12" s="1">
        <f t="shared" si="3"/>
        <v>0</v>
      </c>
      <c r="AS12" s="1">
        <f t="shared" si="3"/>
        <v>2</v>
      </c>
      <c r="AT12" s="1">
        <f t="shared" si="3"/>
        <v>0</v>
      </c>
      <c r="AU12" s="1">
        <f t="shared" si="3"/>
        <v>2</v>
      </c>
      <c r="AV12" s="1">
        <f t="shared" si="3"/>
        <v>2</v>
      </c>
      <c r="AW12" s="1">
        <f t="shared" si="3"/>
        <v>0</v>
      </c>
      <c r="AX12" s="1">
        <f t="shared" si="3"/>
        <v>1</v>
      </c>
      <c r="AY12" s="9"/>
      <c r="AZ12" s="9"/>
      <c r="BA12" s="9"/>
      <c r="BB12" s="9"/>
      <c r="BC12" s="9"/>
      <c r="BD12" s="9"/>
      <c r="BE12" s="9"/>
    </row>
    <row r="13" spans="1:57" x14ac:dyDescent="0.25">
      <c r="AA13" s="15">
        <f>J35</f>
        <v>2</v>
      </c>
      <c r="AB13" s="16"/>
      <c r="AC13" s="16"/>
      <c r="AD13" s="1">
        <v>7</v>
      </c>
      <c r="AE13" s="5">
        <f>AA14</f>
        <v>0</v>
      </c>
      <c r="AH13" s="19" t="s">
        <v>23</v>
      </c>
      <c r="AI13" s="19"/>
      <c r="AJ13" s="19"/>
      <c r="AK13" s="16" t="str">
        <f>B4</f>
        <v>10220202222012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1"/>
      <c r="AZ13" s="11"/>
      <c r="BA13" s="11"/>
      <c r="BB13" s="11"/>
      <c r="BC13" s="11"/>
      <c r="BD13" s="11"/>
      <c r="BE13" s="11"/>
    </row>
    <row r="14" spans="1:57" x14ac:dyDescent="0.25">
      <c r="AA14" s="15">
        <f>K35</f>
        <v>0</v>
      </c>
      <c r="AB14" s="16"/>
      <c r="AC14" s="16"/>
      <c r="AD14" s="1">
        <v>8</v>
      </c>
      <c r="AE14" s="5">
        <f>AA13</f>
        <v>2</v>
      </c>
      <c r="AH14" s="19"/>
      <c r="AI14" s="19"/>
      <c r="AJ14" s="19"/>
      <c r="AK14" s="5" t="str">
        <f>MID($AK$13,1,1)</f>
        <v>1</v>
      </c>
      <c r="AL14" s="5" t="str">
        <f>MID($AK$13,2,1)</f>
        <v>0</v>
      </c>
      <c r="AM14" s="5" t="str">
        <f>MID($AK$13,3,1)</f>
        <v>2</v>
      </c>
      <c r="AN14" s="5" t="str">
        <f>MID($AK$13,4,1)</f>
        <v>2</v>
      </c>
      <c r="AO14" s="5" t="str">
        <f>MID($AK$13,5,1)</f>
        <v>0</v>
      </c>
      <c r="AP14" s="5" t="str">
        <f>MID($AK$13,6,1)</f>
        <v>2</v>
      </c>
      <c r="AQ14" s="5" t="str">
        <f>MID($AK$13,7,1)</f>
        <v>0</v>
      </c>
      <c r="AR14" s="5" t="str">
        <f>MID($AK$13,8,1)</f>
        <v>2</v>
      </c>
      <c r="AS14" s="5" t="str">
        <f>MID($AK$13,9,1)</f>
        <v>2</v>
      </c>
      <c r="AT14" s="5" t="str">
        <f>MID($AK$13,10,1)</f>
        <v>2</v>
      </c>
      <c r="AU14" s="5" t="str">
        <f>MID($AK$13,11,1)</f>
        <v>2</v>
      </c>
      <c r="AV14" s="5" t="str">
        <f>MID($AK$13,12,1)</f>
        <v>0</v>
      </c>
      <c r="AW14" s="5" t="str">
        <f>MID($AK$13,13,1)</f>
        <v>1</v>
      </c>
      <c r="AX14" s="5" t="str">
        <f>MID($AK$13,14,1)</f>
        <v>2</v>
      </c>
      <c r="AY14" s="9"/>
      <c r="AZ14" s="9"/>
      <c r="BA14" s="9"/>
      <c r="BB14" s="9"/>
      <c r="BC14" s="9"/>
      <c r="BD14" s="9"/>
      <c r="BE14" s="9"/>
    </row>
    <row r="15" spans="1:57" x14ac:dyDescent="0.25">
      <c r="B15" s="16" t="s">
        <v>0</v>
      </c>
      <c r="C15" s="16"/>
      <c r="D15" s="20" t="s">
        <v>12</v>
      </c>
      <c r="E15" s="21"/>
      <c r="AA15" s="15">
        <f>L35</f>
        <v>2</v>
      </c>
      <c r="AB15" s="16"/>
      <c r="AC15" s="16"/>
      <c r="AD15" s="1">
        <v>9</v>
      </c>
      <c r="AE15" s="5">
        <f>AA12</f>
        <v>2</v>
      </c>
    </row>
    <row r="16" spans="1:57" x14ac:dyDescent="0.25">
      <c r="B16" s="16">
        <f>B2</f>
        <v>2082002</v>
      </c>
      <c r="C16" s="16"/>
      <c r="D16" s="20">
        <v>3</v>
      </c>
      <c r="E16" s="21"/>
      <c r="AA16" s="15">
        <f>M35</f>
        <v>0</v>
      </c>
      <c r="AB16" s="16"/>
      <c r="AC16" s="16"/>
      <c r="AD16" s="1">
        <v>10</v>
      </c>
      <c r="AE16" s="5">
        <f>AA11</f>
        <v>2</v>
      </c>
    </row>
    <row r="17" spans="2:58" x14ac:dyDescent="0.25">
      <c r="AA17" s="15">
        <f>N35</f>
        <v>2</v>
      </c>
      <c r="AB17" s="16"/>
      <c r="AC17" s="16"/>
      <c r="AD17" s="1">
        <v>11</v>
      </c>
      <c r="AE17" s="5">
        <f>AA10</f>
        <v>2</v>
      </c>
      <c r="AY17" s="9"/>
      <c r="AZ17" s="9"/>
      <c r="BA17" s="9"/>
      <c r="BB17" s="9"/>
      <c r="BC17" s="9"/>
      <c r="BD17" s="9"/>
      <c r="BE17" s="9"/>
      <c r="BF17" s="9"/>
    </row>
    <row r="18" spans="2:58" x14ac:dyDescent="0.25">
      <c r="B18" s="22" t="s">
        <v>11</v>
      </c>
      <c r="C18" s="22"/>
      <c r="AA18" s="15">
        <f>O35</f>
        <v>2</v>
      </c>
      <c r="AB18" s="16"/>
      <c r="AC18" s="16"/>
      <c r="AD18" s="1">
        <v>12</v>
      </c>
      <c r="AE18" s="5">
        <f>AA9</f>
        <v>0</v>
      </c>
      <c r="AK18" s="17" t="s">
        <v>24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3"/>
      <c r="AZ18" s="13"/>
      <c r="BA18" s="13"/>
      <c r="BB18" s="13"/>
      <c r="BC18" s="13"/>
      <c r="BD18" s="13"/>
      <c r="BE18" s="13"/>
      <c r="BF18" s="9"/>
    </row>
    <row r="19" spans="2:58" x14ac:dyDescent="0.25">
      <c r="B19" s="22"/>
      <c r="C19" s="22"/>
      <c r="AA19" s="15">
        <f>P35</f>
        <v>0</v>
      </c>
      <c r="AB19" s="16"/>
      <c r="AC19" s="16"/>
      <c r="AD19" s="1">
        <v>13</v>
      </c>
      <c r="AE19" s="1">
        <f>AA8</f>
        <v>1</v>
      </c>
      <c r="AH19" s="16" t="s">
        <v>30</v>
      </c>
      <c r="AI19" s="16"/>
      <c r="AJ19" s="16"/>
      <c r="AK19" s="1">
        <v>13</v>
      </c>
      <c r="AL19" s="1">
        <v>12</v>
      </c>
      <c r="AM19" s="1">
        <v>11</v>
      </c>
      <c r="AN19" s="1">
        <v>10</v>
      </c>
      <c r="AO19" s="1">
        <v>9</v>
      </c>
      <c r="AP19" s="1">
        <v>8</v>
      </c>
      <c r="AQ19" s="1">
        <v>7</v>
      </c>
      <c r="AR19" s="1">
        <v>6</v>
      </c>
      <c r="AS19" s="1">
        <v>5</v>
      </c>
      <c r="AT19" s="1">
        <v>4</v>
      </c>
      <c r="AU19" s="1">
        <v>3</v>
      </c>
      <c r="AV19" s="1">
        <v>2</v>
      </c>
      <c r="AW19" s="1">
        <v>1</v>
      </c>
      <c r="AX19" s="1">
        <v>0</v>
      </c>
      <c r="AY19" s="9"/>
      <c r="AZ19" s="9"/>
      <c r="BA19" s="9"/>
      <c r="BB19" s="9"/>
      <c r="BC19" s="9"/>
      <c r="BD19" s="9"/>
      <c r="BE19" s="9"/>
      <c r="BF19" s="9"/>
    </row>
    <row r="20" spans="2:58" x14ac:dyDescent="0.25">
      <c r="B20" s="16">
        <v>0</v>
      </c>
      <c r="C20" s="16"/>
      <c r="D20">
        <f>B16</f>
        <v>2082002</v>
      </c>
      <c r="E20">
        <f>D16</f>
        <v>3</v>
      </c>
      <c r="AA20" s="15">
        <f>Q35</f>
        <v>1</v>
      </c>
      <c r="AB20" s="16"/>
      <c r="AC20" s="16"/>
      <c r="AD20" s="1">
        <v>14</v>
      </c>
      <c r="AE20" s="1">
        <f>AA7</f>
        <v>2</v>
      </c>
      <c r="AH20" s="16" t="s">
        <v>28</v>
      </c>
      <c r="AI20" s="16"/>
      <c r="AJ20" s="16"/>
      <c r="AK20" s="1">
        <f>$AK$7</f>
        <v>3</v>
      </c>
      <c r="AL20" s="1">
        <f t="shared" ref="AL20:AX20" si="4">$AK$7</f>
        <v>3</v>
      </c>
      <c r="AM20" s="1">
        <f t="shared" si="4"/>
        <v>3</v>
      </c>
      <c r="AN20" s="1">
        <f t="shared" si="4"/>
        <v>3</v>
      </c>
      <c r="AO20" s="1">
        <f t="shared" si="4"/>
        <v>3</v>
      </c>
      <c r="AP20" s="1">
        <f t="shared" si="4"/>
        <v>3</v>
      </c>
      <c r="AQ20" s="1">
        <f t="shared" si="4"/>
        <v>3</v>
      </c>
      <c r="AR20" s="1">
        <f t="shared" si="4"/>
        <v>3</v>
      </c>
      <c r="AS20" s="1">
        <f t="shared" si="4"/>
        <v>3</v>
      </c>
      <c r="AT20" s="1">
        <f t="shared" si="4"/>
        <v>3</v>
      </c>
      <c r="AU20" s="1">
        <f t="shared" si="4"/>
        <v>3</v>
      </c>
      <c r="AV20" s="1">
        <f t="shared" si="4"/>
        <v>3</v>
      </c>
      <c r="AW20" s="1">
        <f t="shared" si="4"/>
        <v>3</v>
      </c>
      <c r="AX20" s="1">
        <f t="shared" si="4"/>
        <v>3</v>
      </c>
      <c r="AY20" s="9"/>
      <c r="AZ20" s="9"/>
      <c r="BA20" s="9"/>
      <c r="BB20" s="9"/>
      <c r="BC20" s="9"/>
      <c r="BD20" s="9"/>
      <c r="BE20" s="9"/>
      <c r="BF20" s="9"/>
    </row>
    <row r="21" spans="2:58" x14ac:dyDescent="0.25">
      <c r="B21" s="16">
        <v>1</v>
      </c>
      <c r="C21" s="16"/>
      <c r="D21">
        <f>E21*E20</f>
        <v>2082000</v>
      </c>
      <c r="E21">
        <f>ROUNDDOWN(D20/E20,0)</f>
        <v>694000</v>
      </c>
      <c r="F21">
        <f>D16</f>
        <v>3</v>
      </c>
      <c r="AA21" s="10"/>
      <c r="AB21" s="11"/>
      <c r="AC21" s="11"/>
      <c r="AD21" s="9"/>
      <c r="AG21" s="3"/>
      <c r="AH21" s="16" t="s">
        <v>27</v>
      </c>
      <c r="AI21" s="16"/>
      <c r="AJ21" s="16"/>
      <c r="AK21" s="5" t="str">
        <f t="shared" ref="AK21:AX21" si="5">AK14</f>
        <v>1</v>
      </c>
      <c r="AL21" s="5" t="str">
        <f t="shared" si="5"/>
        <v>0</v>
      </c>
      <c r="AM21" s="5" t="str">
        <f t="shared" si="5"/>
        <v>2</v>
      </c>
      <c r="AN21" s="5" t="str">
        <f t="shared" si="5"/>
        <v>2</v>
      </c>
      <c r="AO21" s="5" t="str">
        <f t="shared" si="5"/>
        <v>0</v>
      </c>
      <c r="AP21" s="5" t="str">
        <f t="shared" si="5"/>
        <v>2</v>
      </c>
      <c r="AQ21" s="5" t="str">
        <f t="shared" si="5"/>
        <v>0</v>
      </c>
      <c r="AR21" s="5" t="str">
        <f t="shared" si="5"/>
        <v>2</v>
      </c>
      <c r="AS21" s="5" t="str">
        <f t="shared" si="5"/>
        <v>2</v>
      </c>
      <c r="AT21" s="5" t="str">
        <f t="shared" si="5"/>
        <v>2</v>
      </c>
      <c r="AU21" s="5" t="str">
        <f t="shared" si="5"/>
        <v>2</v>
      </c>
      <c r="AV21" s="5" t="str">
        <f t="shared" si="5"/>
        <v>0</v>
      </c>
      <c r="AW21" s="5" t="str">
        <f t="shared" si="5"/>
        <v>1</v>
      </c>
      <c r="AX21" s="5" t="str">
        <f t="shared" si="5"/>
        <v>2</v>
      </c>
      <c r="AY21" s="8"/>
      <c r="AZ21" s="8"/>
      <c r="BA21" s="8"/>
      <c r="BB21" s="8"/>
      <c r="BC21" s="8"/>
      <c r="BD21" s="8"/>
      <c r="BE21" s="8"/>
      <c r="BF21" s="9"/>
    </row>
    <row r="22" spans="2:58" x14ac:dyDescent="0.25">
      <c r="B22" s="16">
        <v>2</v>
      </c>
      <c r="C22" s="16"/>
      <c r="D22">
        <f>D20-D21</f>
        <v>2</v>
      </c>
      <c r="E22">
        <f>F22*F21</f>
        <v>693999</v>
      </c>
      <c r="F22" s="3">
        <f>ROUNDDOWN(E21/F21,0)</f>
        <v>231333</v>
      </c>
      <c r="G22">
        <f>D16</f>
        <v>3</v>
      </c>
      <c r="AA22" s="10"/>
      <c r="AB22" s="11"/>
      <c r="AC22" s="11"/>
      <c r="AD22" s="9"/>
      <c r="AG22" s="3"/>
      <c r="AH22" s="15" t="s">
        <v>25</v>
      </c>
      <c r="AI22" s="15"/>
      <c r="AJ22" s="15"/>
      <c r="AK22" s="1">
        <f>AK21*POWER(AK20,AK19)</f>
        <v>1594323</v>
      </c>
      <c r="AL22" s="1">
        <f t="shared" ref="AL22:AX22" si="6">AL21*POWER(AL20,AL19)</f>
        <v>0</v>
      </c>
      <c r="AM22" s="1">
        <f t="shared" si="6"/>
        <v>354294</v>
      </c>
      <c r="AN22" s="1">
        <f t="shared" si="6"/>
        <v>118098</v>
      </c>
      <c r="AO22" s="1">
        <f t="shared" si="6"/>
        <v>0</v>
      </c>
      <c r="AP22" s="1">
        <f t="shared" si="6"/>
        <v>13122</v>
      </c>
      <c r="AQ22" s="1">
        <f t="shared" si="6"/>
        <v>0</v>
      </c>
      <c r="AR22" s="1">
        <f t="shared" si="6"/>
        <v>1458</v>
      </c>
      <c r="AS22" s="1">
        <f t="shared" si="6"/>
        <v>486</v>
      </c>
      <c r="AT22" s="1">
        <f t="shared" si="6"/>
        <v>162</v>
      </c>
      <c r="AU22" s="1">
        <f t="shared" si="6"/>
        <v>54</v>
      </c>
      <c r="AV22" s="1">
        <f t="shared" si="6"/>
        <v>0</v>
      </c>
      <c r="AW22" s="1">
        <f t="shared" si="6"/>
        <v>3</v>
      </c>
      <c r="AX22" s="1">
        <f t="shared" si="6"/>
        <v>2</v>
      </c>
      <c r="AY22" s="9"/>
      <c r="AZ22" s="9"/>
      <c r="BA22" s="9"/>
      <c r="BB22" s="9"/>
      <c r="BC22" s="9"/>
      <c r="BD22" s="9"/>
      <c r="BE22" s="9"/>
      <c r="BF22" s="9"/>
    </row>
    <row r="23" spans="2:58" x14ac:dyDescent="0.25">
      <c r="B23" s="16">
        <v>3</v>
      </c>
      <c r="C23" s="16"/>
      <c r="E23">
        <f>E21-E22</f>
        <v>1</v>
      </c>
      <c r="F23" s="3">
        <f>G23*G22</f>
        <v>231333</v>
      </c>
      <c r="G23" s="3">
        <f>ROUNDDOWN(F22/G22,0)</f>
        <v>77111</v>
      </c>
      <c r="H23">
        <f>D16</f>
        <v>3</v>
      </c>
      <c r="AA23" s="10"/>
      <c r="AB23" s="11"/>
      <c r="AC23" s="11"/>
      <c r="AD23" s="9"/>
      <c r="AG23" s="3"/>
      <c r="AH23" s="15" t="s">
        <v>13</v>
      </c>
      <c r="AI23" s="15"/>
      <c r="AJ23" s="15"/>
      <c r="AK23" s="16">
        <f>SUM(AK22:BE22)</f>
        <v>2082002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1"/>
      <c r="AZ23" s="11"/>
      <c r="BA23" s="11"/>
      <c r="BB23" s="11"/>
      <c r="BC23" s="11"/>
      <c r="BD23" s="11"/>
      <c r="BE23" s="11"/>
      <c r="BF23" s="9"/>
    </row>
    <row r="24" spans="2:58" x14ac:dyDescent="0.25">
      <c r="B24" s="16">
        <v>4</v>
      </c>
      <c r="C24" s="16"/>
      <c r="F24" s="3">
        <f>F22-F23</f>
        <v>0</v>
      </c>
      <c r="G24" s="3">
        <f>H24*H23</f>
        <v>77109</v>
      </c>
      <c r="H24" s="3">
        <f>ROUNDDOWN(G23/H23,0)</f>
        <v>25703</v>
      </c>
      <c r="I24">
        <f>D16</f>
        <v>3</v>
      </c>
      <c r="AA24" s="10"/>
      <c r="AB24" s="11"/>
      <c r="AC24" s="11"/>
      <c r="AD24" s="9"/>
      <c r="AG24" s="3"/>
      <c r="AH24" s="3"/>
      <c r="AI24" s="3"/>
      <c r="AJ24" s="3"/>
      <c r="AY24" s="9"/>
      <c r="AZ24" s="9"/>
      <c r="BA24" s="9"/>
      <c r="BB24" s="9"/>
      <c r="BC24" s="9"/>
      <c r="BD24" s="9"/>
      <c r="BE24" s="9"/>
      <c r="BF24" s="9"/>
    </row>
    <row r="25" spans="2:58" x14ac:dyDescent="0.25">
      <c r="B25" s="16">
        <v>5</v>
      </c>
      <c r="C25" s="16"/>
      <c r="F25" s="3"/>
      <c r="G25" s="3">
        <f>G23-G24</f>
        <v>2</v>
      </c>
      <c r="H25" s="3">
        <f>I25*I24</f>
        <v>25701</v>
      </c>
      <c r="I25" s="3">
        <f>ROUNDDOWN(H24/I24,0)</f>
        <v>8567</v>
      </c>
      <c r="J25">
        <f>D16</f>
        <v>3</v>
      </c>
      <c r="AA25" s="10"/>
      <c r="AB25" s="11"/>
      <c r="AC25" s="11"/>
      <c r="AD25" s="9"/>
      <c r="AH25" s="3"/>
      <c r="AI25" s="3"/>
      <c r="AJ25" s="3"/>
      <c r="AK25" s="3"/>
      <c r="AY25" s="9"/>
      <c r="AZ25" s="9"/>
      <c r="BA25" s="9"/>
      <c r="BB25" s="9"/>
      <c r="BC25" s="9"/>
      <c r="BD25" s="9"/>
      <c r="BE25" s="9"/>
      <c r="BF25" s="9"/>
    </row>
    <row r="26" spans="2:58" x14ac:dyDescent="0.25">
      <c r="B26" s="16">
        <v>6</v>
      </c>
      <c r="C26" s="16"/>
      <c r="G26" s="3"/>
      <c r="H26" s="3">
        <f>H24-H25</f>
        <v>2</v>
      </c>
      <c r="I26" s="3">
        <f>J26*J25</f>
        <v>8565</v>
      </c>
      <c r="J26" s="3">
        <f>ROUNDDOWN(I25/J25,0)</f>
        <v>2855</v>
      </c>
      <c r="K26">
        <f>D16</f>
        <v>3</v>
      </c>
      <c r="AA26" s="10"/>
      <c r="AB26" s="11"/>
      <c r="AC26" s="11"/>
      <c r="AD26" s="9"/>
      <c r="AI26" s="3"/>
      <c r="AJ26" s="3"/>
      <c r="AK26" s="3"/>
      <c r="AL26" s="3"/>
      <c r="AY26" s="9"/>
      <c r="AZ26" s="9"/>
      <c r="BA26" s="9"/>
      <c r="BB26" s="9"/>
      <c r="BC26" s="9"/>
      <c r="BD26" s="9"/>
      <c r="BE26" s="9"/>
      <c r="BF26" s="9"/>
    </row>
    <row r="27" spans="2:58" x14ac:dyDescent="0.25">
      <c r="B27" s="16">
        <v>7</v>
      </c>
      <c r="C27" s="16"/>
      <c r="H27" s="3"/>
      <c r="I27" s="3">
        <f>I25-I26</f>
        <v>2</v>
      </c>
      <c r="J27" s="3">
        <f>K27*K26</f>
        <v>2853</v>
      </c>
      <c r="K27" s="3">
        <f>ROUNDDOWN(J26/K26,0)</f>
        <v>951</v>
      </c>
      <c r="L27">
        <f>D16</f>
        <v>3</v>
      </c>
      <c r="AA27" s="10"/>
      <c r="AB27" s="11"/>
      <c r="AC27" s="11"/>
      <c r="AD27" s="9"/>
      <c r="AK27" s="17" t="s">
        <v>26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3"/>
      <c r="AZ27" s="13"/>
      <c r="BA27" s="13"/>
      <c r="BB27" s="13"/>
      <c r="BC27" s="13"/>
      <c r="BD27" s="13"/>
      <c r="BE27" s="13"/>
      <c r="BF27" s="9"/>
    </row>
    <row r="28" spans="2:58" x14ac:dyDescent="0.25">
      <c r="B28" s="16">
        <v>8</v>
      </c>
      <c r="C28" s="16"/>
      <c r="I28" s="3"/>
      <c r="J28" s="3">
        <f>J26-J27</f>
        <v>2</v>
      </c>
      <c r="K28" s="3">
        <f>L28*L27</f>
        <v>951</v>
      </c>
      <c r="L28" s="3">
        <f>ROUNDDOWN(K27/L27,0)</f>
        <v>317</v>
      </c>
      <c r="M28">
        <f>D16</f>
        <v>3</v>
      </c>
      <c r="AA28" s="4"/>
      <c r="AB28" s="4"/>
      <c r="AC28" s="4"/>
      <c r="AH28" s="16" t="s">
        <v>16</v>
      </c>
      <c r="AI28" s="16"/>
      <c r="AJ28" s="16"/>
      <c r="AK28" s="1">
        <v>13</v>
      </c>
      <c r="AL28" s="1">
        <v>12</v>
      </c>
      <c r="AM28" s="1">
        <v>11</v>
      </c>
      <c r="AN28" s="1">
        <v>10</v>
      </c>
      <c r="AO28" s="1">
        <v>9</v>
      </c>
      <c r="AP28" s="1">
        <v>8</v>
      </c>
      <c r="AQ28" s="1">
        <v>7</v>
      </c>
      <c r="AR28" s="1">
        <v>6</v>
      </c>
      <c r="AS28" s="1">
        <v>5</v>
      </c>
      <c r="AT28" s="1">
        <v>4</v>
      </c>
      <c r="AU28" s="1">
        <v>3</v>
      </c>
      <c r="AV28" s="1">
        <v>2</v>
      </c>
      <c r="AW28" s="1">
        <v>1</v>
      </c>
      <c r="AX28" s="1">
        <v>0</v>
      </c>
      <c r="AY28" s="9"/>
      <c r="AZ28" s="9"/>
      <c r="BA28" s="9"/>
      <c r="BB28" s="9"/>
      <c r="BC28" s="9"/>
      <c r="BD28" s="9"/>
      <c r="BE28" s="9"/>
      <c r="BF28" s="9"/>
    </row>
    <row r="29" spans="2:58" x14ac:dyDescent="0.25">
      <c r="B29" s="16">
        <v>9</v>
      </c>
      <c r="C29" s="16"/>
      <c r="J29" s="3"/>
      <c r="K29" s="3">
        <f>K27-K28</f>
        <v>0</v>
      </c>
      <c r="L29" s="3">
        <f>M29*M28</f>
        <v>315</v>
      </c>
      <c r="M29" s="3">
        <f>ROUNDDOWN(L28/M28,0)</f>
        <v>105</v>
      </c>
      <c r="N29">
        <f>D16</f>
        <v>3</v>
      </c>
      <c r="AA29" s="4"/>
      <c r="AB29" s="4"/>
      <c r="AC29" s="4"/>
      <c r="AH29" s="16" t="s">
        <v>28</v>
      </c>
      <c r="AI29" s="16"/>
      <c r="AJ29" s="16"/>
      <c r="AK29" s="1">
        <f>$AK$7</f>
        <v>3</v>
      </c>
      <c r="AL29" s="1">
        <f t="shared" ref="AL29:AX29" si="7">$AK$7</f>
        <v>3</v>
      </c>
      <c r="AM29" s="1">
        <f t="shared" si="7"/>
        <v>3</v>
      </c>
      <c r="AN29" s="1">
        <f t="shared" si="7"/>
        <v>3</v>
      </c>
      <c r="AO29" s="1">
        <f t="shared" si="7"/>
        <v>3</v>
      </c>
      <c r="AP29" s="1">
        <f t="shared" si="7"/>
        <v>3</v>
      </c>
      <c r="AQ29" s="1">
        <f t="shared" si="7"/>
        <v>3</v>
      </c>
      <c r="AR29" s="1">
        <f t="shared" si="7"/>
        <v>3</v>
      </c>
      <c r="AS29" s="1">
        <f t="shared" si="7"/>
        <v>3</v>
      </c>
      <c r="AT29" s="1">
        <f t="shared" si="7"/>
        <v>3</v>
      </c>
      <c r="AU29" s="1">
        <f t="shared" si="7"/>
        <v>3</v>
      </c>
      <c r="AV29" s="1">
        <f t="shared" si="7"/>
        <v>3</v>
      </c>
      <c r="AW29" s="1">
        <f t="shared" si="7"/>
        <v>3</v>
      </c>
      <c r="AX29" s="1">
        <f t="shared" si="7"/>
        <v>3</v>
      </c>
      <c r="AY29" s="9"/>
      <c r="AZ29" s="9"/>
      <c r="BA29" s="9"/>
      <c r="BB29" s="9"/>
      <c r="BC29" s="9"/>
      <c r="BD29" s="9"/>
      <c r="BE29" s="9"/>
      <c r="BF29" s="9"/>
    </row>
    <row r="30" spans="2:58" x14ac:dyDescent="0.25">
      <c r="B30" s="16">
        <v>10</v>
      </c>
      <c r="C30" s="16"/>
      <c r="K30" s="3"/>
      <c r="L30" s="3">
        <f>L28-L29</f>
        <v>2</v>
      </c>
      <c r="M30" s="3">
        <f>N30*N29</f>
        <v>105</v>
      </c>
      <c r="N30" s="3">
        <f>ROUNDDOWN(M29/N29,0)</f>
        <v>35</v>
      </c>
      <c r="O30">
        <f>D16</f>
        <v>3</v>
      </c>
      <c r="AA30" s="4"/>
      <c r="AB30" s="4"/>
      <c r="AC30" s="4"/>
      <c r="AH30" s="16" t="s">
        <v>27</v>
      </c>
      <c r="AI30" s="16"/>
      <c r="AJ30" s="16"/>
      <c r="AK30" s="5" t="str">
        <f t="shared" ref="AK30:AX30" si="8">AK14</f>
        <v>1</v>
      </c>
      <c r="AL30" s="5" t="str">
        <f t="shared" si="8"/>
        <v>0</v>
      </c>
      <c r="AM30" s="5" t="str">
        <f t="shared" si="8"/>
        <v>2</v>
      </c>
      <c r="AN30" s="5" t="str">
        <f t="shared" si="8"/>
        <v>2</v>
      </c>
      <c r="AO30" s="5" t="str">
        <f t="shared" si="8"/>
        <v>0</v>
      </c>
      <c r="AP30" s="5" t="str">
        <f t="shared" si="8"/>
        <v>2</v>
      </c>
      <c r="AQ30" s="5" t="str">
        <f t="shared" si="8"/>
        <v>0</v>
      </c>
      <c r="AR30" s="5" t="str">
        <f t="shared" si="8"/>
        <v>2</v>
      </c>
      <c r="AS30" s="5" t="str">
        <f t="shared" si="8"/>
        <v>2</v>
      </c>
      <c r="AT30" s="5" t="str">
        <f t="shared" si="8"/>
        <v>2</v>
      </c>
      <c r="AU30" s="5" t="str">
        <f t="shared" si="8"/>
        <v>2</v>
      </c>
      <c r="AV30" s="5" t="str">
        <f t="shared" si="8"/>
        <v>0</v>
      </c>
      <c r="AW30" s="5" t="str">
        <f t="shared" si="8"/>
        <v>1</v>
      </c>
      <c r="AX30" s="5" t="str">
        <f t="shared" si="8"/>
        <v>2</v>
      </c>
      <c r="AY30" s="8"/>
      <c r="AZ30" s="8"/>
      <c r="BA30" s="8"/>
      <c r="BB30" s="8"/>
      <c r="BC30" s="8"/>
      <c r="BD30" s="8"/>
      <c r="BE30" s="8"/>
      <c r="BF30" s="9"/>
    </row>
    <row r="31" spans="2:58" x14ac:dyDescent="0.25">
      <c r="B31" s="16">
        <v>11</v>
      </c>
      <c r="C31" s="16"/>
      <c r="M31" s="3">
        <f>M29-M30</f>
        <v>0</v>
      </c>
      <c r="N31" s="3">
        <f>O31*O30</f>
        <v>33</v>
      </c>
      <c r="O31" s="3">
        <f>ROUNDDOWN(N30/O30,0)</f>
        <v>11</v>
      </c>
      <c r="P31">
        <f>D16</f>
        <v>3</v>
      </c>
      <c r="AH31" s="15" t="s">
        <v>29</v>
      </c>
      <c r="AI31" s="15"/>
      <c r="AJ31" s="15"/>
      <c r="AK31" s="5">
        <f>AK29*AK30+AL30</f>
        <v>3</v>
      </c>
      <c r="AL31" s="5">
        <f>AK31*AL29+AM30</f>
        <v>11</v>
      </c>
      <c r="AM31" s="5">
        <f t="shared" ref="AM31:AW31" si="9">AL31*AM29+AN30</f>
        <v>35</v>
      </c>
      <c r="AN31" s="5">
        <f t="shared" si="9"/>
        <v>105</v>
      </c>
      <c r="AO31" s="5">
        <f t="shared" si="9"/>
        <v>317</v>
      </c>
      <c r="AP31" s="5">
        <f t="shared" si="9"/>
        <v>951</v>
      </c>
      <c r="AQ31" s="5">
        <f t="shared" si="9"/>
        <v>2855</v>
      </c>
      <c r="AR31" s="5">
        <f t="shared" si="9"/>
        <v>8567</v>
      </c>
      <c r="AS31" s="5">
        <f t="shared" si="9"/>
        <v>25703</v>
      </c>
      <c r="AT31" s="5">
        <f t="shared" si="9"/>
        <v>77111</v>
      </c>
      <c r="AU31" s="5">
        <f t="shared" si="9"/>
        <v>231333</v>
      </c>
      <c r="AV31" s="5">
        <f t="shared" si="9"/>
        <v>694000</v>
      </c>
      <c r="AW31" s="5">
        <f t="shared" si="9"/>
        <v>2082002</v>
      </c>
      <c r="AX31" s="5"/>
      <c r="AY31" s="8"/>
      <c r="AZ31" s="8"/>
      <c r="BA31" s="8"/>
      <c r="BB31" s="8"/>
      <c r="BC31" s="8"/>
      <c r="BD31" s="8"/>
      <c r="BE31" s="8"/>
      <c r="BF31" s="9"/>
    </row>
    <row r="32" spans="2:58" x14ac:dyDescent="0.25">
      <c r="B32" s="16">
        <v>12</v>
      </c>
      <c r="C32" s="16"/>
      <c r="M32" s="3"/>
      <c r="N32" s="3">
        <f>N30-N31</f>
        <v>2</v>
      </c>
      <c r="O32" s="3">
        <f>P32*P31</f>
        <v>9</v>
      </c>
      <c r="P32" s="3">
        <f>ROUNDDOWN(O31/P31,0)</f>
        <v>3</v>
      </c>
      <c r="Q32">
        <f>D16</f>
        <v>3</v>
      </c>
      <c r="AH32" s="15" t="s">
        <v>13</v>
      </c>
      <c r="AI32" s="15"/>
      <c r="AJ32" s="15"/>
      <c r="AK32" s="15">
        <f>AW31</f>
        <v>2082002</v>
      </c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1"/>
      <c r="AZ32" s="11"/>
      <c r="BA32" s="11"/>
      <c r="BB32" s="11"/>
      <c r="BC32" s="11"/>
      <c r="BD32" s="11"/>
      <c r="BE32" s="11"/>
      <c r="BF32" s="9"/>
    </row>
    <row r="33" spans="2:61" x14ac:dyDescent="0.25">
      <c r="B33" s="18">
        <v>13</v>
      </c>
      <c r="C33" s="18"/>
      <c r="N33" s="3"/>
      <c r="O33" s="3">
        <f>O31-O32</f>
        <v>2</v>
      </c>
      <c r="P33" s="3">
        <f>Q33*Q32</f>
        <v>3</v>
      </c>
      <c r="Q33" s="3">
        <f>ROUNDDOWN(P32/Q32,0)</f>
        <v>1</v>
      </c>
      <c r="AP33" s="3"/>
      <c r="AQ33" s="3"/>
      <c r="AR33" s="3"/>
      <c r="AS33" s="3"/>
      <c r="AY33" s="9"/>
      <c r="AZ33" s="9"/>
      <c r="BA33" s="9"/>
      <c r="BB33" s="9"/>
      <c r="BC33" s="9"/>
      <c r="BD33" s="9"/>
      <c r="BE33" s="9"/>
      <c r="BF33" s="9"/>
    </row>
    <row r="34" spans="2:61" x14ac:dyDescent="0.25">
      <c r="B34" s="16"/>
      <c r="C34" s="16"/>
      <c r="O34" s="3"/>
      <c r="P34" s="3">
        <f>P32-P33</f>
        <v>0</v>
      </c>
      <c r="Q34" s="3"/>
      <c r="R34" s="3"/>
      <c r="AQ34" s="3"/>
      <c r="AR34" s="3"/>
      <c r="AS34" s="3"/>
      <c r="AT34" s="3"/>
      <c r="AY34" s="9"/>
      <c r="AZ34" s="9"/>
      <c r="BA34" s="9"/>
      <c r="BB34" s="9"/>
      <c r="BC34" s="9"/>
      <c r="BD34" s="9"/>
      <c r="BE34" s="9"/>
      <c r="BF34" s="9"/>
    </row>
    <row r="35" spans="2:61" x14ac:dyDescent="0.25">
      <c r="B35" s="38" t="s">
        <v>13</v>
      </c>
      <c r="C35" s="38"/>
      <c r="D35" s="1">
        <f>D22</f>
        <v>2</v>
      </c>
      <c r="E35" s="1">
        <f>E23</f>
        <v>1</v>
      </c>
      <c r="F35" s="5">
        <f>F24</f>
        <v>0</v>
      </c>
      <c r="G35" s="5">
        <f>G25</f>
        <v>2</v>
      </c>
      <c r="H35" s="5">
        <f>H26</f>
        <v>2</v>
      </c>
      <c r="I35" s="5">
        <f>I27</f>
        <v>2</v>
      </c>
      <c r="J35" s="5">
        <f>J28</f>
        <v>2</v>
      </c>
      <c r="K35" s="5">
        <f>K29</f>
        <v>0</v>
      </c>
      <c r="L35" s="5">
        <f>L30</f>
        <v>2</v>
      </c>
      <c r="M35" s="5">
        <f>M31</f>
        <v>0</v>
      </c>
      <c r="N35" s="5">
        <f>N32</f>
        <v>2</v>
      </c>
      <c r="O35" s="5">
        <f>O33</f>
        <v>2</v>
      </c>
      <c r="P35" s="5">
        <f>P34</f>
        <v>0</v>
      </c>
      <c r="Q35" s="5">
        <f>Q33</f>
        <v>1</v>
      </c>
      <c r="R35" s="3"/>
      <c r="S35" s="3"/>
      <c r="AR35" s="3"/>
      <c r="AS35" s="3"/>
      <c r="AT35" s="3"/>
      <c r="AU35" s="3"/>
      <c r="AY35" s="9"/>
      <c r="AZ35" s="9"/>
      <c r="BA35" s="9"/>
      <c r="BB35" s="9"/>
      <c r="BC35" s="9"/>
      <c r="BD35" s="9"/>
      <c r="BE35" s="9"/>
      <c r="BF35" s="9"/>
    </row>
    <row r="36" spans="2:61" x14ac:dyDescent="0.25">
      <c r="B36" s="39"/>
      <c r="C36" s="39"/>
      <c r="Q36" s="3"/>
      <c r="R36" s="3"/>
      <c r="S36" s="3"/>
      <c r="T36" s="3"/>
      <c r="AS36" s="3"/>
      <c r="AT36" s="3"/>
      <c r="AU36" s="3"/>
      <c r="AV36" s="3"/>
    </row>
    <row r="37" spans="2:61" x14ac:dyDescent="0.25">
      <c r="B37" s="39"/>
      <c r="C37" s="39"/>
      <c r="R37" s="3"/>
      <c r="S37" s="3"/>
      <c r="T37" s="3"/>
      <c r="U37" s="3"/>
      <c r="AT37" s="3"/>
      <c r="AU37" s="3"/>
      <c r="AV37" s="3"/>
      <c r="AW37" s="3"/>
    </row>
    <row r="38" spans="2:61" x14ac:dyDescent="0.25">
      <c r="B38" s="39"/>
      <c r="C38" s="39"/>
      <c r="S38" s="3"/>
      <c r="T38" s="3"/>
      <c r="U38" s="3"/>
      <c r="V38" s="3"/>
      <c r="AU38" s="3"/>
      <c r="AV38" s="3"/>
      <c r="AW38" s="3"/>
      <c r="AX38" s="3"/>
    </row>
    <row r="39" spans="2:61" x14ac:dyDescent="0.25">
      <c r="B39" s="39"/>
      <c r="C39" s="39"/>
      <c r="T39" s="3"/>
      <c r="U39" s="3"/>
      <c r="V39" s="3"/>
      <c r="W39" s="3"/>
      <c r="AV39" s="3"/>
      <c r="AW39" s="3"/>
      <c r="AX39" s="3"/>
      <c r="AY39" s="3"/>
    </row>
    <row r="40" spans="2:61" x14ac:dyDescent="0.25">
      <c r="B40" s="39"/>
      <c r="C40" s="39"/>
      <c r="U40" s="3"/>
      <c r="V40" s="3"/>
      <c r="W40" s="3"/>
      <c r="X40" s="3"/>
      <c r="AW40" s="3"/>
      <c r="AX40" s="3"/>
    </row>
    <row r="41" spans="2:61" x14ac:dyDescent="0.25">
      <c r="B41" s="39"/>
      <c r="C41" s="39"/>
      <c r="V41" s="3"/>
      <c r="W41" s="3"/>
    </row>
    <row r="42" spans="2:61" x14ac:dyDescent="0.25">
      <c r="R42" s="8"/>
      <c r="S42" s="8"/>
      <c r="T42" s="8"/>
      <c r="U42" s="8"/>
      <c r="V42" s="8"/>
      <c r="W42" s="8"/>
      <c r="X42" s="8"/>
    </row>
    <row r="43" spans="2:61" x14ac:dyDescent="0.25">
      <c r="AA43" s="19" t="s">
        <v>14</v>
      </c>
      <c r="AB43" s="19"/>
      <c r="AC43" s="19"/>
      <c r="AD43" s="16" t="s">
        <v>16</v>
      </c>
      <c r="AE43" s="16" t="s">
        <v>15</v>
      </c>
      <c r="AH43" s="16" t="s">
        <v>17</v>
      </c>
      <c r="AI43" s="16"/>
      <c r="AJ43" s="16"/>
      <c r="AK43" s="16">
        <f>B50</f>
        <v>23022023</v>
      </c>
      <c r="AL43" s="16"/>
    </row>
    <row r="44" spans="2:61" x14ac:dyDescent="0.25">
      <c r="AA44" s="19"/>
      <c r="AB44" s="19"/>
      <c r="AC44" s="19"/>
      <c r="AD44" s="16"/>
      <c r="AE44" s="16"/>
      <c r="AH44" s="16"/>
      <c r="AI44" s="16"/>
      <c r="AJ44" s="16"/>
      <c r="AK44" s="16"/>
      <c r="AL44" s="16"/>
    </row>
    <row r="45" spans="2:61" x14ac:dyDescent="0.25">
      <c r="AA45" s="16">
        <f>D71</f>
        <v>2</v>
      </c>
      <c r="AB45" s="16"/>
      <c r="AC45" s="16"/>
      <c r="AD45" s="1">
        <v>1</v>
      </c>
      <c r="AE45" s="5">
        <f>AA60</f>
        <v>1</v>
      </c>
      <c r="AH45" s="18" t="s">
        <v>18</v>
      </c>
      <c r="AI45" s="18"/>
      <c r="AJ45" s="18"/>
      <c r="AK45" s="18">
        <f>D50</f>
        <v>3</v>
      </c>
      <c r="AL45" s="18"/>
      <c r="BA45" s="9"/>
      <c r="BB45" s="9"/>
      <c r="BC45" s="9"/>
      <c r="BD45" s="9"/>
      <c r="BE45" s="9"/>
      <c r="BF45" s="9"/>
      <c r="BG45" s="9"/>
      <c r="BH45" s="9"/>
      <c r="BI45" s="9"/>
    </row>
    <row r="46" spans="2:61" x14ac:dyDescent="0.25">
      <c r="AA46" s="16">
        <f>E71</f>
        <v>1</v>
      </c>
      <c r="AB46" s="16"/>
      <c r="AC46" s="16"/>
      <c r="AD46" s="1">
        <v>2</v>
      </c>
      <c r="AE46" s="5">
        <f>AA59</f>
        <v>1</v>
      </c>
      <c r="AH46" s="16" t="s">
        <v>19</v>
      </c>
      <c r="AI46" s="16"/>
      <c r="AJ46" s="16"/>
      <c r="AK46" s="1">
        <v>1</v>
      </c>
      <c r="AL46" s="1">
        <v>2</v>
      </c>
      <c r="AM46" s="1">
        <v>3</v>
      </c>
      <c r="AN46" s="1">
        <v>4</v>
      </c>
      <c r="AO46" s="1">
        <v>5</v>
      </c>
      <c r="AP46" s="1">
        <v>6</v>
      </c>
      <c r="AQ46" s="1">
        <v>7</v>
      </c>
      <c r="AR46" s="1">
        <v>8</v>
      </c>
      <c r="AS46" s="1">
        <v>9</v>
      </c>
      <c r="AT46" s="1">
        <v>10</v>
      </c>
      <c r="AU46" s="1">
        <v>11</v>
      </c>
      <c r="AV46" s="1">
        <v>12</v>
      </c>
      <c r="AW46" s="1">
        <v>13</v>
      </c>
      <c r="AX46" s="1">
        <v>14</v>
      </c>
      <c r="AY46" s="1">
        <v>15</v>
      </c>
      <c r="AZ46" s="1">
        <v>16</v>
      </c>
      <c r="BA46" s="9"/>
      <c r="BB46" s="9"/>
      <c r="BC46" s="9"/>
      <c r="BD46" s="9"/>
      <c r="BE46" s="9"/>
      <c r="BF46" s="12"/>
      <c r="BG46" s="12"/>
      <c r="BH46" s="12"/>
      <c r="BI46" s="12"/>
    </row>
    <row r="47" spans="2:61" x14ac:dyDescent="0.25">
      <c r="AA47" s="15">
        <f>F71</f>
        <v>1</v>
      </c>
      <c r="AB47" s="16"/>
      <c r="AC47" s="16"/>
      <c r="AD47" s="1">
        <v>3</v>
      </c>
      <c r="AE47" s="5">
        <f>AA58</f>
        <v>2</v>
      </c>
      <c r="AH47" s="16" t="s">
        <v>20</v>
      </c>
      <c r="AI47" s="16"/>
      <c r="AJ47" s="16"/>
      <c r="AK47" s="1">
        <f>AK43</f>
        <v>23022023</v>
      </c>
      <c r="AL47" s="1">
        <f>AK49</f>
        <v>7674007</v>
      </c>
      <c r="AM47" s="1">
        <f>AL49</f>
        <v>2558002</v>
      </c>
      <c r="AN47" s="1">
        <f t="shared" ref="AN47:AZ47" si="10">AM49</f>
        <v>852667</v>
      </c>
      <c r="AO47" s="1">
        <f t="shared" si="10"/>
        <v>284222</v>
      </c>
      <c r="AP47" s="1">
        <f t="shared" si="10"/>
        <v>94740</v>
      </c>
      <c r="AQ47" s="1">
        <f t="shared" si="10"/>
        <v>31580</v>
      </c>
      <c r="AR47" s="1">
        <f t="shared" si="10"/>
        <v>10526</v>
      </c>
      <c r="AS47" s="1">
        <f t="shared" si="10"/>
        <v>3508</v>
      </c>
      <c r="AT47" s="1">
        <f t="shared" si="10"/>
        <v>1169</v>
      </c>
      <c r="AU47" s="1">
        <f t="shared" si="10"/>
        <v>389</v>
      </c>
      <c r="AV47" s="1">
        <f t="shared" si="10"/>
        <v>129</v>
      </c>
      <c r="AW47" s="1">
        <f t="shared" si="10"/>
        <v>43</v>
      </c>
      <c r="AX47" s="1">
        <f t="shared" si="10"/>
        <v>14</v>
      </c>
      <c r="AY47" s="1">
        <f t="shared" si="10"/>
        <v>4</v>
      </c>
      <c r="AZ47" s="1">
        <f t="shared" si="10"/>
        <v>1</v>
      </c>
      <c r="BA47" s="9"/>
      <c r="BB47" s="9"/>
      <c r="BC47" s="9"/>
      <c r="BD47" s="9"/>
      <c r="BE47" s="9"/>
      <c r="BF47" s="9"/>
      <c r="BG47" s="9"/>
      <c r="BH47" s="9"/>
      <c r="BI47" s="9"/>
    </row>
    <row r="48" spans="2:61" x14ac:dyDescent="0.25">
      <c r="AA48" s="15">
        <f>G71</f>
        <v>1</v>
      </c>
      <c r="AB48" s="16"/>
      <c r="AC48" s="16"/>
      <c r="AD48" s="1">
        <v>4</v>
      </c>
      <c r="AE48" s="5">
        <f>AA57</f>
        <v>1</v>
      </c>
      <c r="AH48" s="16" t="s">
        <v>21</v>
      </c>
      <c r="AI48" s="16"/>
      <c r="AJ48" s="16"/>
      <c r="AK48" s="1">
        <f>$AK$7</f>
        <v>3</v>
      </c>
      <c r="AL48" s="1">
        <f t="shared" ref="AL48:AZ48" si="11">$AK$7</f>
        <v>3</v>
      </c>
      <c r="AM48" s="1">
        <f t="shared" si="11"/>
        <v>3</v>
      </c>
      <c r="AN48" s="1">
        <f t="shared" si="11"/>
        <v>3</v>
      </c>
      <c r="AO48" s="1">
        <f t="shared" si="11"/>
        <v>3</v>
      </c>
      <c r="AP48" s="1">
        <f t="shared" si="11"/>
        <v>3</v>
      </c>
      <c r="AQ48" s="1">
        <f t="shared" si="11"/>
        <v>3</v>
      </c>
      <c r="AR48" s="1">
        <f t="shared" si="11"/>
        <v>3</v>
      </c>
      <c r="AS48" s="1">
        <f t="shared" si="11"/>
        <v>3</v>
      </c>
      <c r="AT48" s="1">
        <f t="shared" si="11"/>
        <v>3</v>
      </c>
      <c r="AU48" s="1">
        <f t="shared" si="11"/>
        <v>3</v>
      </c>
      <c r="AV48" s="1">
        <f t="shared" si="11"/>
        <v>3</v>
      </c>
      <c r="AW48" s="1">
        <f t="shared" si="11"/>
        <v>3</v>
      </c>
      <c r="AX48" s="1">
        <f t="shared" si="11"/>
        <v>3</v>
      </c>
      <c r="AY48" s="1">
        <f t="shared" si="11"/>
        <v>3</v>
      </c>
      <c r="AZ48" s="1">
        <f t="shared" si="11"/>
        <v>3</v>
      </c>
      <c r="BA48" s="9"/>
      <c r="BB48" s="9"/>
      <c r="BC48" s="9"/>
      <c r="BD48" s="9"/>
      <c r="BE48" s="9"/>
      <c r="BF48" s="9"/>
      <c r="BG48" s="9"/>
      <c r="BH48" s="9"/>
      <c r="BI48" s="9"/>
    </row>
    <row r="49" spans="2:61" x14ac:dyDescent="0.25">
      <c r="B49" s="16" t="s">
        <v>1</v>
      </c>
      <c r="C49" s="16"/>
      <c r="D49" s="20" t="s">
        <v>12</v>
      </c>
      <c r="E49" s="21"/>
      <c r="AA49" s="15">
        <f>H71</f>
        <v>2</v>
      </c>
      <c r="AB49" s="16"/>
      <c r="AC49" s="16"/>
      <c r="AD49" s="1">
        <v>5</v>
      </c>
      <c r="AE49" s="5">
        <f>AA56</f>
        <v>0</v>
      </c>
      <c r="AH49" s="16" t="s">
        <v>22</v>
      </c>
      <c r="AI49" s="16"/>
      <c r="AJ49" s="16"/>
      <c r="AK49" s="1">
        <f>ROUNDDOWN(AK47/AK48,0)</f>
        <v>7674007</v>
      </c>
      <c r="AL49" s="1">
        <f>ROUNDDOWN(AL47/AL48,0)</f>
        <v>2558002</v>
      </c>
      <c r="AM49" s="1">
        <f t="shared" ref="AM49:AZ49" si="12">ROUNDDOWN(AM47/AM48,0)</f>
        <v>852667</v>
      </c>
      <c r="AN49" s="1">
        <f t="shared" si="12"/>
        <v>284222</v>
      </c>
      <c r="AO49" s="1">
        <f t="shared" si="12"/>
        <v>94740</v>
      </c>
      <c r="AP49" s="1">
        <f t="shared" si="12"/>
        <v>31580</v>
      </c>
      <c r="AQ49" s="1">
        <f t="shared" si="12"/>
        <v>10526</v>
      </c>
      <c r="AR49" s="1">
        <f t="shared" si="12"/>
        <v>3508</v>
      </c>
      <c r="AS49" s="1">
        <f t="shared" si="12"/>
        <v>1169</v>
      </c>
      <c r="AT49" s="1">
        <f t="shared" si="12"/>
        <v>389</v>
      </c>
      <c r="AU49" s="1">
        <f t="shared" si="12"/>
        <v>129</v>
      </c>
      <c r="AV49" s="1">
        <f t="shared" si="12"/>
        <v>43</v>
      </c>
      <c r="AW49" s="1">
        <f t="shared" si="12"/>
        <v>14</v>
      </c>
      <c r="AX49" s="1">
        <f t="shared" si="12"/>
        <v>4</v>
      </c>
      <c r="AY49" s="1">
        <f t="shared" si="12"/>
        <v>1</v>
      </c>
      <c r="AZ49" s="1">
        <f t="shared" si="12"/>
        <v>0</v>
      </c>
      <c r="BA49" s="9"/>
      <c r="BB49" s="9"/>
      <c r="BC49" s="9"/>
      <c r="BD49" s="9"/>
      <c r="BE49" s="9"/>
      <c r="BF49" s="9"/>
      <c r="BG49" s="9"/>
      <c r="BH49" s="9"/>
      <c r="BI49" s="9"/>
    </row>
    <row r="50" spans="2:61" x14ac:dyDescent="0.25">
      <c r="B50" s="16">
        <f>F2</f>
        <v>23022023</v>
      </c>
      <c r="C50" s="16"/>
      <c r="D50" s="20">
        <v>3</v>
      </c>
      <c r="E50" s="21"/>
      <c r="AA50" s="15">
        <f>I71</f>
        <v>0</v>
      </c>
      <c r="AB50" s="16"/>
      <c r="AC50" s="16"/>
      <c r="AD50" s="1">
        <v>6</v>
      </c>
      <c r="AE50" s="5">
        <f>AA55</f>
        <v>2</v>
      </c>
      <c r="AH50" s="16" t="s">
        <v>14</v>
      </c>
      <c r="AI50" s="16"/>
      <c r="AJ50" s="16"/>
      <c r="AK50" s="1">
        <f>AK47-(AK48*AK49)</f>
        <v>2</v>
      </c>
      <c r="AL50" s="1">
        <f t="shared" ref="AL50:AZ50" si="13">AL47-(AL48*AL49)</f>
        <v>1</v>
      </c>
      <c r="AM50" s="1">
        <f t="shared" si="13"/>
        <v>1</v>
      </c>
      <c r="AN50" s="1">
        <f t="shared" si="13"/>
        <v>1</v>
      </c>
      <c r="AO50" s="1">
        <f t="shared" si="13"/>
        <v>2</v>
      </c>
      <c r="AP50" s="1">
        <f t="shared" si="13"/>
        <v>0</v>
      </c>
      <c r="AQ50" s="1">
        <f t="shared" si="13"/>
        <v>2</v>
      </c>
      <c r="AR50" s="1">
        <f t="shared" si="13"/>
        <v>2</v>
      </c>
      <c r="AS50" s="1">
        <f t="shared" si="13"/>
        <v>1</v>
      </c>
      <c r="AT50" s="1">
        <f t="shared" si="13"/>
        <v>2</v>
      </c>
      <c r="AU50" s="1">
        <f t="shared" si="13"/>
        <v>2</v>
      </c>
      <c r="AV50" s="1">
        <f t="shared" si="13"/>
        <v>0</v>
      </c>
      <c r="AW50" s="1">
        <f t="shared" si="13"/>
        <v>1</v>
      </c>
      <c r="AX50" s="1">
        <f t="shared" si="13"/>
        <v>2</v>
      </c>
      <c r="AY50" s="1">
        <f t="shared" si="13"/>
        <v>1</v>
      </c>
      <c r="AZ50" s="1">
        <f t="shared" si="13"/>
        <v>1</v>
      </c>
      <c r="BA50" s="9"/>
      <c r="BB50" s="9"/>
      <c r="BC50" s="9"/>
      <c r="BD50" s="9"/>
      <c r="BE50" s="9"/>
      <c r="BF50" s="9"/>
      <c r="BG50" s="9"/>
      <c r="BH50" s="9"/>
      <c r="BI50" s="9"/>
    </row>
    <row r="51" spans="2:61" x14ac:dyDescent="0.25">
      <c r="AA51" s="15">
        <f>J71</f>
        <v>2</v>
      </c>
      <c r="AB51" s="16"/>
      <c r="AC51" s="16"/>
      <c r="AD51" s="1">
        <v>7</v>
      </c>
      <c r="AE51" s="5">
        <f>AA54</f>
        <v>2</v>
      </c>
      <c r="AH51" s="19" t="s">
        <v>23</v>
      </c>
      <c r="AI51" s="19"/>
      <c r="AJ51" s="19"/>
      <c r="AK51" s="16" t="str">
        <f>F4</f>
        <v>1121022122021112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1"/>
      <c r="BB51" s="11"/>
      <c r="BC51" s="11"/>
      <c r="BD51" s="11"/>
      <c r="BE51" s="11"/>
      <c r="BF51" s="11"/>
      <c r="BG51" s="11"/>
      <c r="BH51" s="11"/>
      <c r="BI51" s="11"/>
    </row>
    <row r="52" spans="2:61" x14ac:dyDescent="0.25">
      <c r="B52" s="22" t="s">
        <v>11</v>
      </c>
      <c r="C52" s="22"/>
      <c r="AA52" s="15">
        <f>K71</f>
        <v>2</v>
      </c>
      <c r="AB52" s="16"/>
      <c r="AC52" s="16"/>
      <c r="AD52" s="1">
        <v>8</v>
      </c>
      <c r="AE52" s="5">
        <f>AA53</f>
        <v>1</v>
      </c>
      <c r="AH52" s="19"/>
      <c r="AI52" s="19"/>
      <c r="AJ52" s="19"/>
      <c r="AK52" s="5" t="str">
        <f>MID($AK$51,1,1)</f>
        <v>1</v>
      </c>
      <c r="AL52" s="5" t="str">
        <f>MID($AK$51,2,1)</f>
        <v>1</v>
      </c>
      <c r="AM52" s="5" t="str">
        <f>MID($AK$51,3,1)</f>
        <v>2</v>
      </c>
      <c r="AN52" s="5" t="str">
        <f>MID($AK$51,4,1)</f>
        <v>1</v>
      </c>
      <c r="AO52" s="5" t="str">
        <f>MID($AK$51,5,1)</f>
        <v>0</v>
      </c>
      <c r="AP52" s="5" t="str">
        <f>MID($AK$51,6,1)</f>
        <v>2</v>
      </c>
      <c r="AQ52" s="5" t="str">
        <f>MID($AK$51,7,1)</f>
        <v>2</v>
      </c>
      <c r="AR52" s="5" t="str">
        <f>MID($AK$51,8,1)</f>
        <v>1</v>
      </c>
      <c r="AS52" s="5" t="str">
        <f>MID($AK$51,9,1)</f>
        <v>2</v>
      </c>
      <c r="AT52" s="5" t="str">
        <f>MID($AK$51,10,1)</f>
        <v>2</v>
      </c>
      <c r="AU52" s="5" t="str">
        <f>MID($AK$51,11,1)</f>
        <v>0</v>
      </c>
      <c r="AV52" s="5" t="str">
        <f>MID($AK$51,12,1)</f>
        <v>2</v>
      </c>
      <c r="AW52" s="5" t="str">
        <f>MID($AK$51,13,1)</f>
        <v>1</v>
      </c>
      <c r="AX52" s="5" t="str">
        <f>MID($AK$51,14,1)</f>
        <v>1</v>
      </c>
      <c r="AY52" s="5" t="str">
        <f>MID($AK$51,15,1)</f>
        <v>1</v>
      </c>
      <c r="AZ52" s="5" t="str">
        <f>MID($AK$51,16,1)</f>
        <v>2</v>
      </c>
      <c r="BA52" s="9"/>
      <c r="BB52" s="9"/>
      <c r="BC52" s="9"/>
      <c r="BD52" s="9"/>
      <c r="BE52" s="9"/>
      <c r="BF52" s="9"/>
      <c r="BG52" s="9"/>
      <c r="BH52" s="9"/>
      <c r="BI52" s="9"/>
    </row>
    <row r="53" spans="2:61" x14ac:dyDescent="0.25">
      <c r="B53" s="22"/>
      <c r="C53" s="22"/>
      <c r="AA53" s="15">
        <f>L71</f>
        <v>1</v>
      </c>
      <c r="AB53" s="16"/>
      <c r="AC53" s="16"/>
      <c r="AD53" s="1">
        <v>9</v>
      </c>
      <c r="AE53" s="5">
        <f>AA52</f>
        <v>2</v>
      </c>
      <c r="BA53" s="9"/>
      <c r="BB53" s="9"/>
      <c r="BC53" s="9"/>
      <c r="BD53" s="9"/>
      <c r="BE53" s="9"/>
      <c r="BF53" s="9"/>
      <c r="BG53" s="9"/>
      <c r="BH53" s="9"/>
      <c r="BI53" s="9"/>
    </row>
    <row r="54" spans="2:61" x14ac:dyDescent="0.25">
      <c r="B54" s="16">
        <v>0</v>
      </c>
      <c r="C54" s="16"/>
      <c r="D54">
        <f>B50</f>
        <v>23022023</v>
      </c>
      <c r="E54">
        <f>D50</f>
        <v>3</v>
      </c>
      <c r="AA54" s="15">
        <f>M71</f>
        <v>2</v>
      </c>
      <c r="AB54" s="16"/>
      <c r="AC54" s="16"/>
      <c r="AD54" s="1">
        <v>10</v>
      </c>
      <c r="AE54" s="5">
        <f>AA51</f>
        <v>2</v>
      </c>
      <c r="BA54" s="9"/>
      <c r="BB54" s="9"/>
      <c r="BC54" s="9"/>
      <c r="BD54" s="9"/>
      <c r="BE54" s="9"/>
      <c r="BF54" s="9"/>
      <c r="BG54" s="9"/>
      <c r="BH54" s="9"/>
      <c r="BI54" s="9"/>
    </row>
    <row r="55" spans="2:61" x14ac:dyDescent="0.25">
      <c r="B55" s="16">
        <v>1</v>
      </c>
      <c r="C55" s="16"/>
      <c r="D55">
        <f>E55*E54</f>
        <v>23022021</v>
      </c>
      <c r="E55">
        <f>ROUNDDOWN(D54/E54,0)</f>
        <v>7674007</v>
      </c>
      <c r="F55">
        <f>D50</f>
        <v>3</v>
      </c>
      <c r="AA55" s="15">
        <f>N71</f>
        <v>2</v>
      </c>
      <c r="AB55" s="16"/>
      <c r="AC55" s="16"/>
      <c r="AD55" s="1">
        <v>11</v>
      </c>
      <c r="AE55" s="5">
        <f>AA50</f>
        <v>0</v>
      </c>
      <c r="BA55" s="9"/>
      <c r="BB55" s="9"/>
      <c r="BC55" s="9"/>
      <c r="BD55" s="9"/>
      <c r="BE55" s="9"/>
      <c r="BF55" s="9"/>
      <c r="BG55" s="9"/>
      <c r="BH55" s="9"/>
      <c r="BI55" s="9"/>
    </row>
    <row r="56" spans="2:61" x14ac:dyDescent="0.25">
      <c r="B56" s="16">
        <v>2</v>
      </c>
      <c r="C56" s="16"/>
      <c r="D56">
        <f>D54-D55</f>
        <v>2</v>
      </c>
      <c r="E56">
        <f>F56*F55</f>
        <v>7674006</v>
      </c>
      <c r="F56" s="3">
        <f>ROUNDDOWN(E55/F55,0)</f>
        <v>2558002</v>
      </c>
      <c r="G56">
        <f>D50</f>
        <v>3</v>
      </c>
      <c r="AA56" s="15">
        <f>O71</f>
        <v>0</v>
      </c>
      <c r="AB56" s="16"/>
      <c r="AC56" s="16"/>
      <c r="AD56" s="1">
        <v>12</v>
      </c>
      <c r="AE56" s="5">
        <f>AA49</f>
        <v>2</v>
      </c>
      <c r="AK56" s="17" t="s">
        <v>24</v>
      </c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3"/>
      <c r="BB56" s="13"/>
      <c r="BC56" s="13"/>
      <c r="BD56" s="13"/>
      <c r="BE56" s="13"/>
      <c r="BF56" s="9"/>
      <c r="BG56" s="9"/>
      <c r="BH56" s="9"/>
      <c r="BI56" s="9"/>
    </row>
    <row r="57" spans="2:61" x14ac:dyDescent="0.25">
      <c r="B57" s="16">
        <v>3</v>
      </c>
      <c r="C57" s="16"/>
      <c r="E57">
        <f>E55-E56</f>
        <v>1</v>
      </c>
      <c r="F57" s="3">
        <f>G57*G56</f>
        <v>2558001</v>
      </c>
      <c r="G57" s="3">
        <f>ROUNDDOWN(F56/G56,0)</f>
        <v>852667</v>
      </c>
      <c r="H57">
        <f>D50</f>
        <v>3</v>
      </c>
      <c r="AA57" s="15">
        <f>P71</f>
        <v>1</v>
      </c>
      <c r="AB57" s="16"/>
      <c r="AC57" s="16"/>
      <c r="AD57" s="1">
        <v>13</v>
      </c>
      <c r="AE57" s="5">
        <f>AA48</f>
        <v>1</v>
      </c>
      <c r="AH57" s="16" t="s">
        <v>30</v>
      </c>
      <c r="AI57" s="16"/>
      <c r="AJ57" s="16"/>
      <c r="AK57" s="1">
        <v>15</v>
      </c>
      <c r="AL57" s="1">
        <v>14</v>
      </c>
      <c r="AM57" s="1">
        <v>13</v>
      </c>
      <c r="AN57" s="1">
        <v>12</v>
      </c>
      <c r="AO57" s="1">
        <v>11</v>
      </c>
      <c r="AP57" s="1">
        <v>10</v>
      </c>
      <c r="AQ57" s="1">
        <v>9</v>
      </c>
      <c r="AR57" s="1">
        <v>8</v>
      </c>
      <c r="AS57" s="1">
        <v>7</v>
      </c>
      <c r="AT57" s="1">
        <v>6</v>
      </c>
      <c r="AU57" s="1">
        <v>5</v>
      </c>
      <c r="AV57" s="1">
        <v>4</v>
      </c>
      <c r="AW57" s="1">
        <v>3</v>
      </c>
      <c r="AX57" s="1">
        <v>2</v>
      </c>
      <c r="AY57" s="1">
        <v>1</v>
      </c>
      <c r="AZ57" s="1">
        <v>0</v>
      </c>
      <c r="BA57" s="9"/>
      <c r="BB57" s="9"/>
      <c r="BC57" s="9"/>
      <c r="BD57" s="9"/>
      <c r="BE57" s="9"/>
      <c r="BF57" s="12"/>
      <c r="BG57" s="12"/>
      <c r="BH57" s="12"/>
      <c r="BI57" s="12"/>
    </row>
    <row r="58" spans="2:61" x14ac:dyDescent="0.25">
      <c r="B58" s="16">
        <v>4</v>
      </c>
      <c r="C58" s="16"/>
      <c r="F58" s="3">
        <f>F56-F57</f>
        <v>1</v>
      </c>
      <c r="G58" s="3">
        <f>H58*H57</f>
        <v>852666</v>
      </c>
      <c r="H58" s="3">
        <f>ROUNDDOWN(G57/H57,0)</f>
        <v>284222</v>
      </c>
      <c r="I58">
        <f>D50</f>
        <v>3</v>
      </c>
      <c r="AA58" s="15">
        <f>Q71</f>
        <v>2</v>
      </c>
      <c r="AB58" s="16"/>
      <c r="AC58" s="16"/>
      <c r="AD58" s="1">
        <v>14</v>
      </c>
      <c r="AE58" s="5">
        <f>AA47</f>
        <v>1</v>
      </c>
      <c r="AH58" s="16" t="s">
        <v>28</v>
      </c>
      <c r="AI58" s="16"/>
      <c r="AJ58" s="16"/>
      <c r="AK58" s="1">
        <f>$AK$7</f>
        <v>3</v>
      </c>
      <c r="AL58" s="1">
        <f t="shared" ref="AL58:AZ58" si="14">$AK$7</f>
        <v>3</v>
      </c>
      <c r="AM58" s="1">
        <f t="shared" si="14"/>
        <v>3</v>
      </c>
      <c r="AN58" s="1">
        <f t="shared" si="14"/>
        <v>3</v>
      </c>
      <c r="AO58" s="1">
        <f t="shared" si="14"/>
        <v>3</v>
      </c>
      <c r="AP58" s="1">
        <f t="shared" si="14"/>
        <v>3</v>
      </c>
      <c r="AQ58" s="1">
        <f t="shared" si="14"/>
        <v>3</v>
      </c>
      <c r="AR58" s="1">
        <f t="shared" si="14"/>
        <v>3</v>
      </c>
      <c r="AS58" s="1">
        <f t="shared" si="14"/>
        <v>3</v>
      </c>
      <c r="AT58" s="1">
        <f t="shared" si="14"/>
        <v>3</v>
      </c>
      <c r="AU58" s="1">
        <f t="shared" si="14"/>
        <v>3</v>
      </c>
      <c r="AV58" s="1">
        <f t="shared" si="14"/>
        <v>3</v>
      </c>
      <c r="AW58" s="1">
        <f t="shared" si="14"/>
        <v>3</v>
      </c>
      <c r="AX58" s="1">
        <f t="shared" si="14"/>
        <v>3</v>
      </c>
      <c r="AY58" s="1">
        <f t="shared" si="14"/>
        <v>3</v>
      </c>
      <c r="AZ58" s="1">
        <f t="shared" si="14"/>
        <v>3</v>
      </c>
      <c r="BA58" s="9"/>
      <c r="BB58" s="9"/>
      <c r="BC58" s="9"/>
      <c r="BD58" s="9"/>
      <c r="BE58" s="9"/>
      <c r="BF58" s="9"/>
      <c r="BG58" s="9"/>
      <c r="BH58" s="9"/>
      <c r="BI58" s="9"/>
    </row>
    <row r="59" spans="2:61" x14ac:dyDescent="0.25">
      <c r="B59" s="16">
        <v>5</v>
      </c>
      <c r="C59" s="16"/>
      <c r="F59" s="3"/>
      <c r="G59" s="3">
        <f>G57-G58</f>
        <v>1</v>
      </c>
      <c r="H59" s="3">
        <f>I59*I58</f>
        <v>284220</v>
      </c>
      <c r="I59" s="3">
        <f>ROUNDDOWN(H58/I58,0)</f>
        <v>94740</v>
      </c>
      <c r="J59">
        <f>D50</f>
        <v>3</v>
      </c>
      <c r="AA59" s="15">
        <f>R71</f>
        <v>1</v>
      </c>
      <c r="AB59" s="16"/>
      <c r="AC59" s="16"/>
      <c r="AD59" s="1">
        <v>15</v>
      </c>
      <c r="AE59" s="1">
        <f>AA46</f>
        <v>1</v>
      </c>
      <c r="AH59" s="16" t="s">
        <v>27</v>
      </c>
      <c r="AI59" s="16"/>
      <c r="AJ59" s="16"/>
      <c r="AK59" s="5" t="str">
        <f t="shared" ref="AK59:AZ59" si="15">AK52</f>
        <v>1</v>
      </c>
      <c r="AL59" s="5" t="str">
        <f t="shared" si="15"/>
        <v>1</v>
      </c>
      <c r="AM59" s="5" t="str">
        <f t="shared" si="15"/>
        <v>2</v>
      </c>
      <c r="AN59" s="5" t="str">
        <f t="shared" si="15"/>
        <v>1</v>
      </c>
      <c r="AO59" s="5" t="str">
        <f t="shared" si="15"/>
        <v>0</v>
      </c>
      <c r="AP59" s="5" t="str">
        <f t="shared" si="15"/>
        <v>2</v>
      </c>
      <c r="AQ59" s="5" t="str">
        <f t="shared" si="15"/>
        <v>2</v>
      </c>
      <c r="AR59" s="5" t="str">
        <f t="shared" si="15"/>
        <v>1</v>
      </c>
      <c r="AS59" s="5" t="str">
        <f t="shared" si="15"/>
        <v>2</v>
      </c>
      <c r="AT59" s="5" t="str">
        <f t="shared" si="15"/>
        <v>2</v>
      </c>
      <c r="AU59" s="5" t="str">
        <f t="shared" si="15"/>
        <v>0</v>
      </c>
      <c r="AV59" s="5" t="str">
        <f t="shared" si="15"/>
        <v>2</v>
      </c>
      <c r="AW59" s="5" t="str">
        <f t="shared" si="15"/>
        <v>1</v>
      </c>
      <c r="AX59" s="5" t="str">
        <f t="shared" si="15"/>
        <v>1</v>
      </c>
      <c r="AY59" s="5" t="str">
        <f t="shared" si="15"/>
        <v>1</v>
      </c>
      <c r="AZ59" s="5" t="str">
        <f t="shared" si="15"/>
        <v>2</v>
      </c>
      <c r="BA59" s="9"/>
      <c r="BB59" s="9"/>
      <c r="BC59" s="9"/>
      <c r="BD59" s="9"/>
      <c r="BE59" s="9"/>
      <c r="BF59" s="9"/>
      <c r="BG59" s="9"/>
      <c r="BH59" s="9"/>
      <c r="BI59" s="9"/>
    </row>
    <row r="60" spans="2:61" x14ac:dyDescent="0.25">
      <c r="B60" s="16">
        <v>6</v>
      </c>
      <c r="C60" s="16"/>
      <c r="G60" s="3"/>
      <c r="H60" s="3">
        <f>H58-H59</f>
        <v>2</v>
      </c>
      <c r="I60" s="3">
        <f>J60*J59</f>
        <v>94740</v>
      </c>
      <c r="J60" s="3">
        <f>ROUNDDOWN(I59/J59,0)</f>
        <v>31580</v>
      </c>
      <c r="K60">
        <f>D50</f>
        <v>3</v>
      </c>
      <c r="AA60" s="15">
        <f>S71</f>
        <v>1</v>
      </c>
      <c r="AB60" s="16"/>
      <c r="AC60" s="16"/>
      <c r="AD60" s="1">
        <v>16</v>
      </c>
      <c r="AE60" s="1">
        <f>AA45</f>
        <v>2</v>
      </c>
      <c r="AH60" s="15" t="s">
        <v>25</v>
      </c>
      <c r="AI60" s="15"/>
      <c r="AJ60" s="15"/>
      <c r="AK60" s="1">
        <f t="shared" ref="AK60:AZ60" si="16">AK59*POWER(AK58,AK57)</f>
        <v>14348907</v>
      </c>
      <c r="AL60" s="1">
        <f t="shared" si="16"/>
        <v>4782969</v>
      </c>
      <c r="AM60" s="1">
        <f t="shared" si="16"/>
        <v>3188646</v>
      </c>
      <c r="AN60" s="1">
        <f t="shared" si="16"/>
        <v>531441</v>
      </c>
      <c r="AO60" s="1">
        <f t="shared" si="16"/>
        <v>0</v>
      </c>
      <c r="AP60" s="1">
        <f t="shared" si="16"/>
        <v>118098</v>
      </c>
      <c r="AQ60" s="1">
        <f t="shared" si="16"/>
        <v>39366</v>
      </c>
      <c r="AR60" s="1">
        <f t="shared" si="16"/>
        <v>6561</v>
      </c>
      <c r="AS60" s="1">
        <f t="shared" si="16"/>
        <v>4374</v>
      </c>
      <c r="AT60" s="1">
        <f t="shared" si="16"/>
        <v>1458</v>
      </c>
      <c r="AU60" s="1">
        <f t="shared" si="16"/>
        <v>0</v>
      </c>
      <c r="AV60" s="1">
        <f t="shared" si="16"/>
        <v>162</v>
      </c>
      <c r="AW60" s="1">
        <f t="shared" si="16"/>
        <v>27</v>
      </c>
      <c r="AX60" s="1">
        <f t="shared" si="16"/>
        <v>9</v>
      </c>
      <c r="AY60" s="1">
        <f t="shared" si="16"/>
        <v>3</v>
      </c>
      <c r="AZ60" s="1">
        <f t="shared" si="16"/>
        <v>2</v>
      </c>
      <c r="BA60" s="9"/>
      <c r="BB60" s="9"/>
      <c r="BC60" s="9"/>
      <c r="BD60" s="9"/>
      <c r="BE60" s="9"/>
      <c r="BF60" s="9"/>
      <c r="BG60" s="9"/>
      <c r="BH60" s="9"/>
      <c r="BI60" s="9"/>
    </row>
    <row r="61" spans="2:61" x14ac:dyDescent="0.25">
      <c r="B61" s="16">
        <v>7</v>
      </c>
      <c r="C61" s="16"/>
      <c r="H61" s="3"/>
      <c r="I61" s="3">
        <f>I59-I60</f>
        <v>0</v>
      </c>
      <c r="J61" s="3">
        <f>K61*K60</f>
        <v>31578</v>
      </c>
      <c r="K61" s="3">
        <f>ROUNDDOWN(J60/K60,0)</f>
        <v>10526</v>
      </c>
      <c r="L61">
        <f>D50</f>
        <v>3</v>
      </c>
      <c r="AA61" s="10"/>
      <c r="AB61" s="11"/>
      <c r="AC61" s="11"/>
      <c r="AD61" s="9"/>
      <c r="AH61" s="15" t="s">
        <v>13</v>
      </c>
      <c r="AI61" s="15"/>
      <c r="AJ61" s="15"/>
      <c r="AK61" s="16">
        <f>SUM(AK60:AZ60)</f>
        <v>23022023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2:61" x14ac:dyDescent="0.25">
      <c r="B62" s="16">
        <v>8</v>
      </c>
      <c r="C62" s="16"/>
      <c r="I62" s="3"/>
      <c r="J62" s="3">
        <f>J60-J61</f>
        <v>2</v>
      </c>
      <c r="K62" s="3">
        <f>L62*L61</f>
        <v>10524</v>
      </c>
      <c r="L62" s="3">
        <f>ROUNDDOWN(K61/L61,0)</f>
        <v>3508</v>
      </c>
      <c r="M62">
        <f>D50</f>
        <v>3</v>
      </c>
      <c r="AA62" s="10"/>
      <c r="AB62" s="11"/>
      <c r="AC62" s="11"/>
      <c r="AD62" s="9"/>
      <c r="AH62" s="3"/>
      <c r="AI62" s="3"/>
      <c r="AJ62" s="3"/>
      <c r="BA62" s="9"/>
      <c r="BB62" s="9"/>
      <c r="BC62" s="9"/>
      <c r="BD62" s="9"/>
      <c r="BE62" s="9"/>
      <c r="BF62" s="9"/>
      <c r="BG62" s="9"/>
      <c r="BH62" s="9"/>
      <c r="BI62" s="9"/>
    </row>
    <row r="63" spans="2:61" x14ac:dyDescent="0.25">
      <c r="B63" s="16">
        <v>9</v>
      </c>
      <c r="C63" s="16"/>
      <c r="J63" s="3"/>
      <c r="K63" s="3">
        <f>K61-K62</f>
        <v>2</v>
      </c>
      <c r="L63" s="3">
        <f>M63*M62</f>
        <v>3507</v>
      </c>
      <c r="M63" s="3">
        <f>ROUNDDOWN(L62/M62,0)</f>
        <v>1169</v>
      </c>
      <c r="N63">
        <f>D50</f>
        <v>3</v>
      </c>
      <c r="AA63" s="10"/>
      <c r="AB63" s="11"/>
      <c r="AC63" s="11"/>
      <c r="AD63" s="9"/>
      <c r="AH63" s="3"/>
      <c r="AI63" s="3"/>
      <c r="AJ63" s="3"/>
      <c r="AK63" s="3"/>
      <c r="BA63" s="9"/>
      <c r="BB63" s="9"/>
      <c r="BC63" s="9"/>
      <c r="BD63" s="9"/>
      <c r="BE63" s="9"/>
      <c r="BF63" s="9"/>
      <c r="BG63" s="9"/>
      <c r="BH63" s="9"/>
      <c r="BI63" s="9"/>
    </row>
    <row r="64" spans="2:61" x14ac:dyDescent="0.25">
      <c r="B64" s="16">
        <v>10</v>
      </c>
      <c r="C64" s="16"/>
      <c r="K64" s="3"/>
      <c r="L64" s="3">
        <f>L62-L63</f>
        <v>1</v>
      </c>
      <c r="M64" s="3">
        <f>N64*N63</f>
        <v>1167</v>
      </c>
      <c r="N64" s="3">
        <f>ROUNDDOWN(M63/N63,0)</f>
        <v>389</v>
      </c>
      <c r="O64">
        <f>D50</f>
        <v>3</v>
      </c>
      <c r="AA64" s="10"/>
      <c r="AB64" s="11"/>
      <c r="AC64" s="11"/>
      <c r="AD64" s="9"/>
      <c r="AI64" s="3"/>
      <c r="AJ64" s="3"/>
      <c r="AK64" s="3"/>
      <c r="AL64" s="3"/>
      <c r="BA64" s="9"/>
      <c r="BB64" s="9"/>
      <c r="BC64" s="9"/>
      <c r="BD64" s="9"/>
      <c r="BE64" s="9"/>
      <c r="BF64" s="9"/>
      <c r="BG64" s="9"/>
      <c r="BH64" s="9"/>
      <c r="BI64" s="9"/>
    </row>
    <row r="65" spans="2:61" x14ac:dyDescent="0.25">
      <c r="B65" s="16">
        <v>11</v>
      </c>
      <c r="C65" s="16"/>
      <c r="M65" s="3">
        <f>M63-M64</f>
        <v>2</v>
      </c>
      <c r="N65" s="3">
        <f>O65*O64</f>
        <v>387</v>
      </c>
      <c r="O65" s="3">
        <f>ROUNDDOWN(N64/O64,0)</f>
        <v>129</v>
      </c>
      <c r="P65">
        <f>D50</f>
        <v>3</v>
      </c>
      <c r="AA65" s="10"/>
      <c r="AB65" s="11"/>
      <c r="AC65" s="11"/>
      <c r="AD65" s="9"/>
      <c r="AK65" s="17" t="s">
        <v>26</v>
      </c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3"/>
      <c r="BB65" s="13"/>
      <c r="BC65" s="13"/>
      <c r="BD65" s="13"/>
      <c r="BE65" s="13"/>
      <c r="BF65" s="9"/>
      <c r="BG65" s="9"/>
      <c r="BH65" s="9"/>
      <c r="BI65" s="9"/>
    </row>
    <row r="66" spans="2:61" x14ac:dyDescent="0.25">
      <c r="B66" s="16">
        <v>12</v>
      </c>
      <c r="C66" s="16"/>
      <c r="M66" s="3"/>
      <c r="N66" s="3">
        <f>N64-N65</f>
        <v>2</v>
      </c>
      <c r="O66" s="3">
        <f>P66*P65</f>
        <v>129</v>
      </c>
      <c r="P66" s="3">
        <f>ROUNDDOWN(O65/P65,0)</f>
        <v>43</v>
      </c>
      <c r="Q66">
        <f>D50</f>
        <v>3</v>
      </c>
      <c r="AA66" s="10"/>
      <c r="AB66" s="11"/>
      <c r="AC66" s="11"/>
      <c r="AD66" s="12"/>
      <c r="AH66" s="16" t="s">
        <v>16</v>
      </c>
      <c r="AI66" s="16"/>
      <c r="AJ66" s="16"/>
      <c r="AK66" s="1">
        <v>15</v>
      </c>
      <c r="AL66" s="1">
        <v>14</v>
      </c>
      <c r="AM66" s="1">
        <v>13</v>
      </c>
      <c r="AN66" s="1">
        <v>12</v>
      </c>
      <c r="AO66" s="1">
        <v>11</v>
      </c>
      <c r="AP66" s="1">
        <v>10</v>
      </c>
      <c r="AQ66" s="1">
        <v>9</v>
      </c>
      <c r="AR66" s="1">
        <v>8</v>
      </c>
      <c r="AS66" s="1">
        <v>7</v>
      </c>
      <c r="AT66" s="1">
        <v>6</v>
      </c>
      <c r="AU66" s="1">
        <v>5</v>
      </c>
      <c r="AV66" s="1">
        <v>4</v>
      </c>
      <c r="AW66" s="1">
        <v>3</v>
      </c>
      <c r="AX66" s="1">
        <v>2</v>
      </c>
      <c r="AY66" s="1">
        <v>1</v>
      </c>
      <c r="AZ66" s="1">
        <v>0</v>
      </c>
      <c r="BA66" s="9"/>
      <c r="BB66" s="9"/>
      <c r="BC66" s="9"/>
      <c r="BD66" s="9"/>
      <c r="BE66" s="9"/>
      <c r="BF66" s="12"/>
      <c r="BG66" s="12"/>
      <c r="BH66" s="12"/>
      <c r="BI66" s="12"/>
    </row>
    <row r="67" spans="2:61" x14ac:dyDescent="0.25">
      <c r="B67" s="16">
        <v>13</v>
      </c>
      <c r="C67" s="16"/>
      <c r="N67" s="3"/>
      <c r="O67" s="3">
        <f>O65-O66</f>
        <v>0</v>
      </c>
      <c r="P67" s="3">
        <f>Q67*Q66</f>
        <v>42</v>
      </c>
      <c r="Q67" s="3">
        <f>ROUNDDOWN(P66/Q66,0)</f>
        <v>14</v>
      </c>
      <c r="R67">
        <f>D50</f>
        <v>3</v>
      </c>
      <c r="AA67" s="10"/>
      <c r="AB67" s="11"/>
      <c r="AC67" s="11"/>
      <c r="AD67" s="12"/>
      <c r="AH67" s="16" t="s">
        <v>28</v>
      </c>
      <c r="AI67" s="16"/>
      <c r="AJ67" s="16"/>
      <c r="AK67" s="1">
        <f>$AK$7</f>
        <v>3</v>
      </c>
      <c r="AL67" s="1">
        <f t="shared" ref="AL67:AZ67" si="17">$AK$7</f>
        <v>3</v>
      </c>
      <c r="AM67" s="1">
        <f t="shared" si="17"/>
        <v>3</v>
      </c>
      <c r="AN67" s="1">
        <f t="shared" si="17"/>
        <v>3</v>
      </c>
      <c r="AO67" s="1">
        <f t="shared" si="17"/>
        <v>3</v>
      </c>
      <c r="AP67" s="1">
        <f t="shared" si="17"/>
        <v>3</v>
      </c>
      <c r="AQ67" s="1">
        <f t="shared" si="17"/>
        <v>3</v>
      </c>
      <c r="AR67" s="1">
        <f t="shared" si="17"/>
        <v>3</v>
      </c>
      <c r="AS67" s="1">
        <f t="shared" si="17"/>
        <v>3</v>
      </c>
      <c r="AT67" s="1">
        <f t="shared" si="17"/>
        <v>3</v>
      </c>
      <c r="AU67" s="1">
        <f t="shared" si="17"/>
        <v>3</v>
      </c>
      <c r="AV67" s="1">
        <f t="shared" si="17"/>
        <v>3</v>
      </c>
      <c r="AW67" s="1">
        <f t="shared" si="17"/>
        <v>3</v>
      </c>
      <c r="AX67" s="1">
        <f t="shared" si="17"/>
        <v>3</v>
      </c>
      <c r="AY67" s="1">
        <f t="shared" si="17"/>
        <v>3</v>
      </c>
      <c r="AZ67" s="1">
        <f t="shared" si="17"/>
        <v>3</v>
      </c>
      <c r="BA67" s="9"/>
      <c r="BB67" s="9"/>
      <c r="BC67" s="9"/>
      <c r="BD67" s="9"/>
      <c r="BE67" s="9"/>
      <c r="BF67" s="9"/>
      <c r="BG67" s="9"/>
      <c r="BH67" s="9"/>
      <c r="BI67" s="9"/>
    </row>
    <row r="68" spans="2:61" x14ac:dyDescent="0.25">
      <c r="B68" s="16">
        <v>14</v>
      </c>
      <c r="C68" s="16"/>
      <c r="O68" s="3"/>
      <c r="P68" s="3">
        <f>P66-P67</f>
        <v>1</v>
      </c>
      <c r="Q68" s="3">
        <f>R68*R67</f>
        <v>12</v>
      </c>
      <c r="R68" s="3">
        <f>ROUNDDOWN(Q67/R67,0)</f>
        <v>4</v>
      </c>
      <c r="S68">
        <f>D50</f>
        <v>3</v>
      </c>
      <c r="AA68" s="10"/>
      <c r="AB68" s="11"/>
      <c r="AC68" s="11"/>
      <c r="AD68" s="12"/>
      <c r="AH68" s="16" t="s">
        <v>27</v>
      </c>
      <c r="AI68" s="16"/>
      <c r="AJ68" s="16"/>
      <c r="AK68" s="5" t="str">
        <f t="shared" ref="AK68:AZ68" si="18">AK52</f>
        <v>1</v>
      </c>
      <c r="AL68" s="5" t="str">
        <f t="shared" si="18"/>
        <v>1</v>
      </c>
      <c r="AM68" s="5" t="str">
        <f t="shared" si="18"/>
        <v>2</v>
      </c>
      <c r="AN68" s="5" t="str">
        <f t="shared" si="18"/>
        <v>1</v>
      </c>
      <c r="AO68" s="5" t="str">
        <f t="shared" si="18"/>
        <v>0</v>
      </c>
      <c r="AP68" s="5" t="str">
        <f t="shared" si="18"/>
        <v>2</v>
      </c>
      <c r="AQ68" s="5" t="str">
        <f t="shared" si="18"/>
        <v>2</v>
      </c>
      <c r="AR68" s="5" t="str">
        <f t="shared" si="18"/>
        <v>1</v>
      </c>
      <c r="AS68" s="5" t="str">
        <f t="shared" si="18"/>
        <v>2</v>
      </c>
      <c r="AT68" s="5" t="str">
        <f t="shared" si="18"/>
        <v>2</v>
      </c>
      <c r="AU68" s="5" t="str">
        <f t="shared" si="18"/>
        <v>0</v>
      </c>
      <c r="AV68" s="5" t="str">
        <f t="shared" si="18"/>
        <v>2</v>
      </c>
      <c r="AW68" s="5" t="str">
        <f t="shared" si="18"/>
        <v>1</v>
      </c>
      <c r="AX68" s="5" t="str">
        <f t="shared" si="18"/>
        <v>1</v>
      </c>
      <c r="AY68" s="5" t="str">
        <f t="shared" si="18"/>
        <v>1</v>
      </c>
      <c r="AZ68" s="5" t="str">
        <f t="shared" si="18"/>
        <v>2</v>
      </c>
      <c r="BA68" s="9"/>
      <c r="BB68" s="9"/>
      <c r="BC68" s="9"/>
      <c r="BD68" s="9"/>
      <c r="BE68" s="9"/>
      <c r="BF68" s="9"/>
      <c r="BG68" s="9"/>
      <c r="BH68" s="9"/>
      <c r="BI68" s="9"/>
    </row>
    <row r="69" spans="2:61" x14ac:dyDescent="0.25">
      <c r="B69" s="16">
        <v>15</v>
      </c>
      <c r="C69" s="16"/>
      <c r="P69" s="3"/>
      <c r="Q69" s="3">
        <f>Q67-Q68</f>
        <v>2</v>
      </c>
      <c r="R69" s="3">
        <f>S69*S68</f>
        <v>3</v>
      </c>
      <c r="S69" s="3">
        <f>ROUNDDOWN(R68/S68,0)</f>
        <v>1</v>
      </c>
      <c r="AA69" s="10"/>
      <c r="AB69" s="11"/>
      <c r="AC69" s="11"/>
      <c r="AD69" s="12"/>
      <c r="AH69" s="15" t="s">
        <v>29</v>
      </c>
      <c r="AI69" s="15"/>
      <c r="AJ69" s="15"/>
      <c r="AK69" s="5">
        <f>AK67*AK68+AL68</f>
        <v>4</v>
      </c>
      <c r="AL69" s="5">
        <f>AK69*AL67+AM68</f>
        <v>14</v>
      </c>
      <c r="AM69" s="5">
        <f t="shared" ref="AM69:AY69" si="19">AL69*AM67+AN68</f>
        <v>43</v>
      </c>
      <c r="AN69" s="5">
        <f t="shared" si="19"/>
        <v>129</v>
      </c>
      <c r="AO69" s="5">
        <f t="shared" si="19"/>
        <v>389</v>
      </c>
      <c r="AP69" s="5">
        <f t="shared" si="19"/>
        <v>1169</v>
      </c>
      <c r="AQ69" s="5">
        <f t="shared" si="19"/>
        <v>3508</v>
      </c>
      <c r="AR69" s="5">
        <f t="shared" si="19"/>
        <v>10526</v>
      </c>
      <c r="AS69" s="5">
        <f t="shared" si="19"/>
        <v>31580</v>
      </c>
      <c r="AT69" s="5">
        <f t="shared" si="19"/>
        <v>94740</v>
      </c>
      <c r="AU69" s="5">
        <f t="shared" si="19"/>
        <v>284222</v>
      </c>
      <c r="AV69" s="5">
        <f t="shared" si="19"/>
        <v>852667</v>
      </c>
      <c r="AW69" s="5">
        <f t="shared" si="19"/>
        <v>2558002</v>
      </c>
      <c r="AX69" s="5">
        <f t="shared" si="19"/>
        <v>7674007</v>
      </c>
      <c r="AY69" s="5">
        <f t="shared" si="19"/>
        <v>23022023</v>
      </c>
      <c r="AZ69" s="5"/>
      <c r="BA69" s="8"/>
      <c r="BB69" s="8"/>
      <c r="BC69" s="8"/>
      <c r="BD69" s="8"/>
      <c r="BE69" s="8"/>
      <c r="BF69" s="8"/>
      <c r="BG69" s="8"/>
      <c r="BH69" s="8"/>
      <c r="BI69" s="9"/>
    </row>
    <row r="70" spans="2:61" x14ac:dyDescent="0.25">
      <c r="B70" s="16"/>
      <c r="C70" s="16"/>
      <c r="Q70" s="3"/>
      <c r="R70" s="3">
        <f>R68-R69</f>
        <v>1</v>
      </c>
      <c r="S70" s="3"/>
      <c r="T70" s="3"/>
      <c r="AH70" s="15" t="s">
        <v>13</v>
      </c>
      <c r="AI70" s="15"/>
      <c r="AJ70" s="15"/>
      <c r="AK70" s="15">
        <f>AY69</f>
        <v>23022023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0"/>
      <c r="BB70" s="10"/>
      <c r="BC70" s="10"/>
      <c r="BD70" s="10"/>
      <c r="BE70" s="10"/>
      <c r="BF70" s="10"/>
      <c r="BG70" s="10"/>
      <c r="BH70" s="10"/>
      <c r="BI70" s="10"/>
    </row>
    <row r="71" spans="2:61" x14ac:dyDescent="0.25">
      <c r="B71" s="16" t="s">
        <v>13</v>
      </c>
      <c r="C71" s="16"/>
      <c r="D71" s="1">
        <f>D56</f>
        <v>2</v>
      </c>
      <c r="E71" s="1">
        <f>E57</f>
        <v>1</v>
      </c>
      <c r="F71" s="5">
        <f>F58</f>
        <v>1</v>
      </c>
      <c r="G71" s="5">
        <f>G59</f>
        <v>1</v>
      </c>
      <c r="H71" s="5">
        <f>H60</f>
        <v>2</v>
      </c>
      <c r="I71" s="5">
        <f>I61</f>
        <v>0</v>
      </c>
      <c r="J71" s="5">
        <f>J62</f>
        <v>2</v>
      </c>
      <c r="K71" s="5">
        <f>K63</f>
        <v>2</v>
      </c>
      <c r="L71" s="5">
        <f>L64</f>
        <v>1</v>
      </c>
      <c r="M71" s="5">
        <f>M65</f>
        <v>2</v>
      </c>
      <c r="N71" s="5">
        <f>N66</f>
        <v>2</v>
      </c>
      <c r="O71" s="5">
        <f>O67</f>
        <v>0</v>
      </c>
      <c r="P71" s="5">
        <f>P68</f>
        <v>1</v>
      </c>
      <c r="Q71" s="5">
        <f>Q69</f>
        <v>2</v>
      </c>
      <c r="R71" s="5">
        <f>R70</f>
        <v>1</v>
      </c>
      <c r="S71" s="5">
        <f>S69</f>
        <v>1</v>
      </c>
      <c r="T71" s="3"/>
      <c r="U71" s="3"/>
      <c r="BA71" s="9"/>
      <c r="BB71" s="9"/>
      <c r="BC71" s="9"/>
      <c r="BD71" s="9"/>
      <c r="BE71" s="9"/>
      <c r="BF71" s="9"/>
      <c r="BG71" s="9"/>
      <c r="BH71" s="9"/>
      <c r="BI71" s="9"/>
    </row>
    <row r="72" spans="2:61" x14ac:dyDescent="0.25"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8"/>
      <c r="T72" s="8"/>
      <c r="U72" s="8"/>
      <c r="V72" s="8"/>
      <c r="W72" s="9"/>
      <c r="X72" s="9"/>
      <c r="Y72" s="9"/>
      <c r="Z72" s="9"/>
      <c r="AA72" s="9"/>
      <c r="AB72" s="9"/>
      <c r="BA72" s="9"/>
      <c r="BB72" s="9"/>
      <c r="BC72" s="9"/>
      <c r="BD72" s="9"/>
      <c r="BE72" s="9"/>
      <c r="BF72" s="9"/>
      <c r="BG72" s="9"/>
      <c r="BH72" s="9"/>
      <c r="BI72" s="9"/>
    </row>
    <row r="73" spans="2:61" x14ac:dyDescent="0.25"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8"/>
      <c r="U73" s="8"/>
      <c r="V73" s="8"/>
      <c r="W73" s="8"/>
      <c r="X73" s="9"/>
      <c r="Y73" s="9"/>
      <c r="Z73" s="9"/>
      <c r="AA73" s="9"/>
      <c r="AB73" s="9"/>
    </row>
    <row r="74" spans="2:61" x14ac:dyDescent="0.25"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8"/>
      <c r="V74" s="8"/>
      <c r="W74" s="8"/>
      <c r="X74" s="8"/>
      <c r="Y74" s="9"/>
      <c r="Z74" s="9"/>
      <c r="AA74" s="9"/>
      <c r="AB74" s="9"/>
    </row>
    <row r="75" spans="2:61" x14ac:dyDescent="0.25"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8"/>
      <c r="W75" s="8"/>
      <c r="X75" s="8"/>
      <c r="Y75" s="8"/>
      <c r="Z75" s="9"/>
      <c r="AA75" s="9"/>
      <c r="AB75" s="9"/>
    </row>
    <row r="76" spans="2:61" x14ac:dyDescent="0.25"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8"/>
      <c r="X76" s="8"/>
      <c r="Y76" s="8"/>
      <c r="Z76" s="8"/>
      <c r="AA76" s="9"/>
      <c r="AB76" s="9"/>
    </row>
    <row r="77" spans="2:61" x14ac:dyDescent="0.25"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8"/>
      <c r="Y77" s="8"/>
      <c r="Z77" s="8"/>
      <c r="AA77" s="8"/>
      <c r="AB77" s="9"/>
    </row>
    <row r="78" spans="2:61" x14ac:dyDescent="0.25"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8"/>
      <c r="Z78" s="8"/>
      <c r="AA78" s="8"/>
      <c r="AB78" s="8"/>
    </row>
    <row r="79" spans="2:61" x14ac:dyDescent="0.25"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  <c r="AB79" s="9"/>
    </row>
    <row r="80" spans="2:6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  <c r="U80" s="8"/>
      <c r="V80" s="8"/>
      <c r="W80" s="8"/>
      <c r="X80" s="8"/>
      <c r="Y80" s="8"/>
      <c r="Z80" s="8"/>
      <c r="AA80" s="8"/>
      <c r="AB80" s="8"/>
    </row>
    <row r="88" spans="2:61" x14ac:dyDescent="0.25">
      <c r="AA88" s="19" t="s">
        <v>14</v>
      </c>
      <c r="AB88" s="19"/>
      <c r="AC88" s="19"/>
      <c r="AD88" s="16" t="s">
        <v>16</v>
      </c>
      <c r="AE88" s="16" t="s">
        <v>15</v>
      </c>
      <c r="AH88" s="16" t="s">
        <v>17</v>
      </c>
      <c r="AI88" s="16"/>
      <c r="AJ88" s="16"/>
      <c r="AK88" s="16">
        <f>B94</f>
        <v>25104025</v>
      </c>
      <c r="AL88" s="16"/>
    </row>
    <row r="89" spans="2:61" x14ac:dyDescent="0.25">
      <c r="AA89" s="19"/>
      <c r="AB89" s="19"/>
      <c r="AC89" s="19"/>
      <c r="AD89" s="16"/>
      <c r="AE89" s="16"/>
      <c r="AH89" s="16"/>
      <c r="AI89" s="16"/>
      <c r="AJ89" s="16"/>
      <c r="AK89" s="16"/>
      <c r="AL89" s="16"/>
    </row>
    <row r="90" spans="2:61" x14ac:dyDescent="0.25">
      <c r="AA90" s="16">
        <f>D115</f>
        <v>1</v>
      </c>
      <c r="AB90" s="16"/>
      <c r="AC90" s="16"/>
      <c r="AD90" s="1">
        <v>1</v>
      </c>
      <c r="AE90" s="5">
        <f>AA105</f>
        <v>1</v>
      </c>
      <c r="AH90" s="18" t="s">
        <v>18</v>
      </c>
      <c r="AI90" s="18"/>
      <c r="AJ90" s="18"/>
      <c r="AK90" s="18">
        <f>D94</f>
        <v>3</v>
      </c>
      <c r="AL90" s="18"/>
    </row>
    <row r="91" spans="2:61" x14ac:dyDescent="0.25">
      <c r="AA91" s="16">
        <f>E115</f>
        <v>0</v>
      </c>
      <c r="AB91" s="16"/>
      <c r="AC91" s="16"/>
      <c r="AD91" s="1">
        <v>2</v>
      </c>
      <c r="AE91" s="5">
        <f>AA104</f>
        <v>2</v>
      </c>
      <c r="AH91" s="16" t="s">
        <v>19</v>
      </c>
      <c r="AI91" s="16"/>
      <c r="AJ91" s="16"/>
      <c r="AK91" s="1">
        <v>1</v>
      </c>
      <c r="AL91" s="1">
        <v>2</v>
      </c>
      <c r="AM91" s="1">
        <v>3</v>
      </c>
      <c r="AN91" s="1">
        <v>4</v>
      </c>
      <c r="AO91" s="1">
        <v>5</v>
      </c>
      <c r="AP91" s="1">
        <v>6</v>
      </c>
      <c r="AQ91" s="1">
        <v>7</v>
      </c>
      <c r="AR91" s="1">
        <v>8</v>
      </c>
      <c r="AS91" s="1">
        <v>9</v>
      </c>
      <c r="AT91" s="1">
        <v>10</v>
      </c>
      <c r="AU91" s="1">
        <v>11</v>
      </c>
      <c r="AV91" s="1">
        <v>12</v>
      </c>
      <c r="AW91" s="1">
        <v>13</v>
      </c>
      <c r="AX91" s="1">
        <v>14</v>
      </c>
      <c r="AY91" s="1">
        <v>15</v>
      </c>
      <c r="AZ91" s="1">
        <v>16</v>
      </c>
      <c r="BA91" s="9"/>
      <c r="BB91" s="9"/>
      <c r="BC91" s="9"/>
      <c r="BD91" s="9"/>
      <c r="BE91" s="9"/>
      <c r="BF91" s="12"/>
      <c r="BG91" s="12"/>
      <c r="BH91" s="12"/>
      <c r="BI91" s="12"/>
    </row>
    <row r="92" spans="2:61" x14ac:dyDescent="0.25">
      <c r="AA92" s="15">
        <f>F115</f>
        <v>2</v>
      </c>
      <c r="AB92" s="16"/>
      <c r="AC92" s="16"/>
      <c r="AD92" s="1">
        <v>3</v>
      </c>
      <c r="AE92" s="5">
        <f>AA103</f>
        <v>0</v>
      </c>
      <c r="AH92" s="16" t="s">
        <v>20</v>
      </c>
      <c r="AI92" s="16"/>
      <c r="AJ92" s="16"/>
      <c r="AK92" s="1">
        <f>AK88</f>
        <v>25104025</v>
      </c>
      <c r="AL92" s="1">
        <f>AK94</f>
        <v>8368008</v>
      </c>
      <c r="AM92" s="1">
        <f>AL94</f>
        <v>2789336</v>
      </c>
      <c r="AN92" s="1">
        <f t="shared" ref="AN92:AZ92" si="20">AM94</f>
        <v>929778</v>
      </c>
      <c r="AO92" s="1">
        <f t="shared" si="20"/>
        <v>309926</v>
      </c>
      <c r="AP92" s="1">
        <f t="shared" si="20"/>
        <v>103308</v>
      </c>
      <c r="AQ92" s="1">
        <f t="shared" si="20"/>
        <v>34436</v>
      </c>
      <c r="AR92" s="1">
        <f t="shared" si="20"/>
        <v>11478</v>
      </c>
      <c r="AS92" s="1">
        <f t="shared" si="20"/>
        <v>3826</v>
      </c>
      <c r="AT92" s="1">
        <f t="shared" si="20"/>
        <v>1275</v>
      </c>
      <c r="AU92" s="1">
        <f t="shared" si="20"/>
        <v>425</v>
      </c>
      <c r="AV92" s="1">
        <f t="shared" si="20"/>
        <v>141</v>
      </c>
      <c r="AW92" s="1">
        <f t="shared" si="20"/>
        <v>47</v>
      </c>
      <c r="AX92" s="1">
        <f t="shared" si="20"/>
        <v>15</v>
      </c>
      <c r="AY92" s="1">
        <f t="shared" si="20"/>
        <v>5</v>
      </c>
      <c r="AZ92" s="1">
        <f t="shared" si="20"/>
        <v>1</v>
      </c>
      <c r="BA92" s="9"/>
      <c r="BB92" s="9"/>
      <c r="BC92" s="9"/>
      <c r="BD92" s="9"/>
      <c r="BE92" s="9"/>
      <c r="BF92" s="9"/>
      <c r="BG92" s="9"/>
      <c r="BH92" s="9"/>
      <c r="BI92" s="9"/>
    </row>
    <row r="93" spans="2:61" x14ac:dyDescent="0.25">
      <c r="B93" s="16" t="s">
        <v>2</v>
      </c>
      <c r="C93" s="16"/>
      <c r="D93" s="20" t="s">
        <v>12</v>
      </c>
      <c r="E93" s="21"/>
      <c r="AA93" s="15">
        <f>G115</f>
        <v>0</v>
      </c>
      <c r="AB93" s="16"/>
      <c r="AC93" s="16"/>
      <c r="AD93" s="1">
        <v>4</v>
      </c>
      <c r="AE93" s="5">
        <f>AA102</f>
        <v>2</v>
      </c>
      <c r="AH93" s="16" t="s">
        <v>21</v>
      </c>
      <c r="AI93" s="16"/>
      <c r="AJ93" s="16"/>
      <c r="AK93" s="1">
        <f>$AK$7</f>
        <v>3</v>
      </c>
      <c r="AL93" s="1">
        <f t="shared" ref="AL93:AZ93" si="21">$AK$7</f>
        <v>3</v>
      </c>
      <c r="AM93" s="1">
        <f t="shared" si="21"/>
        <v>3</v>
      </c>
      <c r="AN93" s="1">
        <f t="shared" si="21"/>
        <v>3</v>
      </c>
      <c r="AO93" s="1">
        <f t="shared" si="21"/>
        <v>3</v>
      </c>
      <c r="AP93" s="1">
        <f t="shared" si="21"/>
        <v>3</v>
      </c>
      <c r="AQ93" s="1">
        <f t="shared" si="21"/>
        <v>3</v>
      </c>
      <c r="AR93" s="1">
        <f t="shared" si="21"/>
        <v>3</v>
      </c>
      <c r="AS93" s="1">
        <f t="shared" si="21"/>
        <v>3</v>
      </c>
      <c r="AT93" s="1">
        <f t="shared" si="21"/>
        <v>3</v>
      </c>
      <c r="AU93" s="1">
        <f t="shared" si="21"/>
        <v>3</v>
      </c>
      <c r="AV93" s="1">
        <f t="shared" si="21"/>
        <v>3</v>
      </c>
      <c r="AW93" s="1">
        <f t="shared" si="21"/>
        <v>3</v>
      </c>
      <c r="AX93" s="1">
        <f t="shared" si="21"/>
        <v>3</v>
      </c>
      <c r="AY93" s="1">
        <f t="shared" si="21"/>
        <v>3</v>
      </c>
      <c r="AZ93" s="1">
        <f t="shared" si="21"/>
        <v>3</v>
      </c>
      <c r="BA93" s="9"/>
      <c r="BB93" s="9"/>
      <c r="BC93" s="9"/>
      <c r="BD93" s="9"/>
      <c r="BE93" s="9"/>
      <c r="BF93" s="9"/>
      <c r="BG93" s="9"/>
      <c r="BH93" s="9"/>
      <c r="BI93" s="9"/>
    </row>
    <row r="94" spans="2:61" x14ac:dyDescent="0.25">
      <c r="B94" s="16">
        <f>J2</f>
        <v>25104025</v>
      </c>
      <c r="C94" s="16"/>
      <c r="D94" s="20">
        <v>3</v>
      </c>
      <c r="E94" s="21"/>
      <c r="AA94" s="15">
        <f>H115</f>
        <v>2</v>
      </c>
      <c r="AB94" s="16"/>
      <c r="AC94" s="16"/>
      <c r="AD94" s="1">
        <v>5</v>
      </c>
      <c r="AE94" s="5">
        <f>AA101</f>
        <v>0</v>
      </c>
      <c r="AH94" s="16" t="s">
        <v>22</v>
      </c>
      <c r="AI94" s="16"/>
      <c r="AJ94" s="16"/>
      <c r="AK94" s="1">
        <f>ROUNDDOWN(AK92/AK93,0)</f>
        <v>8368008</v>
      </c>
      <c r="AL94" s="1">
        <f>ROUNDDOWN(AL92/AL93,0)</f>
        <v>2789336</v>
      </c>
      <c r="AM94" s="1">
        <f t="shared" ref="AM94:AZ94" si="22">ROUNDDOWN(AM92/AM93,0)</f>
        <v>929778</v>
      </c>
      <c r="AN94" s="1">
        <f t="shared" si="22"/>
        <v>309926</v>
      </c>
      <c r="AO94" s="1">
        <f t="shared" si="22"/>
        <v>103308</v>
      </c>
      <c r="AP94" s="1">
        <f t="shared" si="22"/>
        <v>34436</v>
      </c>
      <c r="AQ94" s="1">
        <f t="shared" si="22"/>
        <v>11478</v>
      </c>
      <c r="AR94" s="1">
        <f t="shared" si="22"/>
        <v>3826</v>
      </c>
      <c r="AS94" s="1">
        <f t="shared" si="22"/>
        <v>1275</v>
      </c>
      <c r="AT94" s="1">
        <f t="shared" si="22"/>
        <v>425</v>
      </c>
      <c r="AU94" s="1">
        <f t="shared" si="22"/>
        <v>141</v>
      </c>
      <c r="AV94" s="1">
        <f t="shared" si="22"/>
        <v>47</v>
      </c>
      <c r="AW94" s="1">
        <f t="shared" si="22"/>
        <v>15</v>
      </c>
      <c r="AX94" s="1">
        <f t="shared" si="22"/>
        <v>5</v>
      </c>
      <c r="AY94" s="1">
        <f t="shared" si="22"/>
        <v>1</v>
      </c>
      <c r="AZ94" s="1">
        <f t="shared" si="22"/>
        <v>0</v>
      </c>
      <c r="BA94" s="9"/>
      <c r="BB94" s="9"/>
      <c r="BC94" s="9"/>
      <c r="BD94" s="9"/>
      <c r="BE94" s="9"/>
      <c r="BF94" s="9"/>
      <c r="BG94" s="9"/>
      <c r="BH94" s="9"/>
      <c r="BI94" s="9"/>
    </row>
    <row r="95" spans="2:61" x14ac:dyDescent="0.25">
      <c r="AA95" s="15">
        <f>I115</f>
        <v>0</v>
      </c>
      <c r="AB95" s="16"/>
      <c r="AC95" s="16"/>
      <c r="AD95" s="1">
        <v>6</v>
      </c>
      <c r="AE95" s="5">
        <f>AA100</f>
        <v>2</v>
      </c>
      <c r="AH95" s="16" t="s">
        <v>14</v>
      </c>
      <c r="AI95" s="16"/>
      <c r="AJ95" s="16"/>
      <c r="AK95" s="1">
        <f>AK92-(AK93*AK94)</f>
        <v>1</v>
      </c>
      <c r="AL95" s="1">
        <f t="shared" ref="AL95:AZ95" si="23">AL92-(AL93*AL94)</f>
        <v>0</v>
      </c>
      <c r="AM95" s="1">
        <f t="shared" si="23"/>
        <v>2</v>
      </c>
      <c r="AN95" s="1">
        <f t="shared" si="23"/>
        <v>0</v>
      </c>
      <c r="AO95" s="1">
        <f t="shared" si="23"/>
        <v>2</v>
      </c>
      <c r="AP95" s="1">
        <f t="shared" si="23"/>
        <v>0</v>
      </c>
      <c r="AQ95" s="1">
        <f t="shared" si="23"/>
        <v>2</v>
      </c>
      <c r="AR95" s="1">
        <f t="shared" si="23"/>
        <v>0</v>
      </c>
      <c r="AS95" s="1">
        <f t="shared" si="23"/>
        <v>1</v>
      </c>
      <c r="AT95" s="1">
        <f t="shared" si="23"/>
        <v>0</v>
      </c>
      <c r="AU95" s="1">
        <f t="shared" si="23"/>
        <v>2</v>
      </c>
      <c r="AV95" s="1">
        <f t="shared" si="23"/>
        <v>0</v>
      </c>
      <c r="AW95" s="1">
        <f t="shared" si="23"/>
        <v>2</v>
      </c>
      <c r="AX95" s="1">
        <f t="shared" si="23"/>
        <v>0</v>
      </c>
      <c r="AY95" s="1">
        <f t="shared" si="23"/>
        <v>2</v>
      </c>
      <c r="AZ95" s="1">
        <f t="shared" si="23"/>
        <v>1</v>
      </c>
      <c r="BA95" s="9"/>
      <c r="BB95" s="9"/>
      <c r="BC95" s="9"/>
      <c r="BD95" s="9"/>
      <c r="BE95" s="9"/>
      <c r="BF95" s="9"/>
      <c r="BG95" s="9"/>
      <c r="BH95" s="9"/>
      <c r="BI95" s="9"/>
    </row>
    <row r="96" spans="2:61" x14ac:dyDescent="0.25">
      <c r="B96" s="22" t="s">
        <v>11</v>
      </c>
      <c r="C96" s="22"/>
      <c r="AA96" s="15">
        <f>J115</f>
        <v>2</v>
      </c>
      <c r="AB96" s="16"/>
      <c r="AC96" s="16"/>
      <c r="AD96" s="1">
        <v>7</v>
      </c>
      <c r="AE96" s="5">
        <f>AA99</f>
        <v>0</v>
      </c>
      <c r="AH96" s="19" t="s">
        <v>23</v>
      </c>
      <c r="AI96" s="19"/>
      <c r="AJ96" s="19"/>
      <c r="AK96" s="16" t="str">
        <f>J4</f>
        <v>1202020102020201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1"/>
      <c r="BB96" s="11"/>
      <c r="BC96" s="11"/>
      <c r="BD96" s="11"/>
      <c r="BE96" s="11"/>
      <c r="BF96" s="11"/>
      <c r="BG96" s="11"/>
      <c r="BH96" s="11"/>
      <c r="BI96" s="11"/>
    </row>
    <row r="97" spans="2:62" x14ac:dyDescent="0.25">
      <c r="B97" s="22"/>
      <c r="C97" s="22"/>
      <c r="AA97" s="15">
        <f>K115</f>
        <v>0</v>
      </c>
      <c r="AB97" s="16"/>
      <c r="AC97" s="16"/>
      <c r="AD97" s="1">
        <v>8</v>
      </c>
      <c r="AE97" s="5">
        <f>AA98</f>
        <v>1</v>
      </c>
      <c r="AH97" s="19"/>
      <c r="AI97" s="19"/>
      <c r="AJ97" s="19"/>
      <c r="AK97" s="5" t="str">
        <f>MID($AK$96,1,1)</f>
        <v>1</v>
      </c>
      <c r="AL97" s="5" t="str">
        <f>MID($AK$96,2,1)</f>
        <v>2</v>
      </c>
      <c r="AM97" s="5" t="str">
        <f>MID($AK$96,3,1)</f>
        <v>0</v>
      </c>
      <c r="AN97" s="5" t="str">
        <f>MID($AK$96,4,1)</f>
        <v>2</v>
      </c>
      <c r="AO97" s="5" t="str">
        <f>MID($AK$96,5,1)</f>
        <v>0</v>
      </c>
      <c r="AP97" s="5" t="str">
        <f>MID($AK$96,6,1)</f>
        <v>2</v>
      </c>
      <c r="AQ97" s="5" t="str">
        <f>MID($AK$96,7,1)</f>
        <v>0</v>
      </c>
      <c r="AR97" s="5" t="str">
        <f>MID($AK$96,8,1)</f>
        <v>1</v>
      </c>
      <c r="AS97" s="5" t="str">
        <f>MID($AK$96,9,1)</f>
        <v>0</v>
      </c>
      <c r="AT97" s="5" t="str">
        <f>MID($AK$96,10,1)</f>
        <v>2</v>
      </c>
      <c r="AU97" s="5" t="str">
        <f>MID($AK$96,11,1)</f>
        <v>0</v>
      </c>
      <c r="AV97" s="5" t="str">
        <f>MID($AK$96,12,1)</f>
        <v>2</v>
      </c>
      <c r="AW97" s="5" t="str">
        <f>MID($AK$96,13,1)</f>
        <v>0</v>
      </c>
      <c r="AX97" s="5" t="str">
        <f>MID($AK$96,14,1)</f>
        <v>2</v>
      </c>
      <c r="AY97" s="5" t="str">
        <f>MID($AK$96,15,1)</f>
        <v>0</v>
      </c>
      <c r="AZ97" s="5" t="str">
        <f>MID($AK$96,16,1)</f>
        <v>1</v>
      </c>
    </row>
    <row r="98" spans="2:62" x14ac:dyDescent="0.25">
      <c r="B98" s="16">
        <v>0</v>
      </c>
      <c r="C98" s="16"/>
      <c r="D98">
        <f>B94</f>
        <v>25104025</v>
      </c>
      <c r="E98">
        <f>D94</f>
        <v>3</v>
      </c>
      <c r="AA98" s="15">
        <f>L115</f>
        <v>1</v>
      </c>
      <c r="AB98" s="16"/>
      <c r="AC98" s="16"/>
      <c r="AD98" s="1">
        <v>9</v>
      </c>
      <c r="AE98" s="5">
        <f>AA97</f>
        <v>0</v>
      </c>
    </row>
    <row r="99" spans="2:62" x14ac:dyDescent="0.25">
      <c r="B99" s="16">
        <v>1</v>
      </c>
      <c r="C99" s="16"/>
      <c r="D99">
        <f>E99*E98</f>
        <v>25104024</v>
      </c>
      <c r="E99">
        <f>ROUNDDOWN(D98/E98,0)</f>
        <v>8368008</v>
      </c>
      <c r="F99">
        <f>D94</f>
        <v>3</v>
      </c>
      <c r="AA99" s="15">
        <f>M115</f>
        <v>0</v>
      </c>
      <c r="AB99" s="16"/>
      <c r="AC99" s="16"/>
      <c r="AD99" s="1">
        <v>10</v>
      </c>
      <c r="AE99" s="5">
        <f>AA96</f>
        <v>2</v>
      </c>
    </row>
    <row r="100" spans="2:62" x14ac:dyDescent="0.25">
      <c r="B100" s="16">
        <v>2</v>
      </c>
      <c r="C100" s="16"/>
      <c r="D100">
        <f>D98-D99</f>
        <v>1</v>
      </c>
      <c r="E100">
        <f>F100*F99</f>
        <v>8368008</v>
      </c>
      <c r="F100" s="3">
        <f>ROUNDDOWN(E99/F99,0)</f>
        <v>2789336</v>
      </c>
      <c r="G100">
        <f>D94</f>
        <v>3</v>
      </c>
      <c r="AA100" s="15">
        <f>N115</f>
        <v>2</v>
      </c>
      <c r="AB100" s="16"/>
      <c r="AC100" s="16"/>
      <c r="AD100" s="1">
        <v>11</v>
      </c>
      <c r="AE100" s="5">
        <f>AA95</f>
        <v>0</v>
      </c>
    </row>
    <row r="101" spans="2:62" x14ac:dyDescent="0.25">
      <c r="B101" s="16">
        <v>3</v>
      </c>
      <c r="C101" s="16"/>
      <c r="E101">
        <f>E99-E100</f>
        <v>0</v>
      </c>
      <c r="F101" s="3">
        <f>G101*G100</f>
        <v>2789334</v>
      </c>
      <c r="G101" s="3">
        <f>ROUNDDOWN(F100/G100,0)</f>
        <v>929778</v>
      </c>
      <c r="H101">
        <f>D94</f>
        <v>3</v>
      </c>
      <c r="AA101" s="15">
        <f>O115</f>
        <v>0</v>
      </c>
      <c r="AB101" s="16"/>
      <c r="AC101" s="16"/>
      <c r="AD101" s="1">
        <v>12</v>
      </c>
      <c r="AE101" s="5">
        <f>AA94</f>
        <v>2</v>
      </c>
      <c r="AK101" s="17" t="s">
        <v>24</v>
      </c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3"/>
      <c r="BB101" s="13"/>
      <c r="BC101" s="13"/>
      <c r="BD101" s="13"/>
      <c r="BE101" s="13"/>
      <c r="BF101" s="9"/>
      <c r="BG101" s="9"/>
      <c r="BH101" s="9"/>
      <c r="BI101" s="9"/>
      <c r="BJ101" s="9"/>
    </row>
    <row r="102" spans="2:62" x14ac:dyDescent="0.25">
      <c r="B102" s="16">
        <v>4</v>
      </c>
      <c r="C102" s="16"/>
      <c r="F102" s="3">
        <f>F100-F101</f>
        <v>2</v>
      </c>
      <c r="G102" s="3">
        <f>H102*H101</f>
        <v>929778</v>
      </c>
      <c r="H102" s="3">
        <f>ROUNDDOWN(G101/H101,0)</f>
        <v>309926</v>
      </c>
      <c r="I102">
        <f>D94</f>
        <v>3</v>
      </c>
      <c r="AA102" s="15">
        <f>P115</f>
        <v>2</v>
      </c>
      <c r="AB102" s="16"/>
      <c r="AC102" s="16"/>
      <c r="AD102" s="1">
        <v>13</v>
      </c>
      <c r="AE102" s="5">
        <f>AA93</f>
        <v>0</v>
      </c>
      <c r="AH102" s="16" t="s">
        <v>30</v>
      </c>
      <c r="AI102" s="16"/>
      <c r="AJ102" s="16"/>
      <c r="AK102" s="1">
        <v>15</v>
      </c>
      <c r="AL102" s="1">
        <v>14</v>
      </c>
      <c r="AM102" s="1">
        <v>13</v>
      </c>
      <c r="AN102" s="1">
        <v>12</v>
      </c>
      <c r="AO102" s="1">
        <v>11</v>
      </c>
      <c r="AP102" s="1">
        <v>10</v>
      </c>
      <c r="AQ102" s="1">
        <v>9</v>
      </c>
      <c r="AR102" s="1">
        <v>8</v>
      </c>
      <c r="AS102" s="1">
        <v>7</v>
      </c>
      <c r="AT102" s="1">
        <v>6</v>
      </c>
      <c r="AU102" s="1">
        <v>5</v>
      </c>
      <c r="AV102" s="1">
        <v>4</v>
      </c>
      <c r="AW102" s="1">
        <v>3</v>
      </c>
      <c r="AX102" s="1">
        <v>2</v>
      </c>
      <c r="AY102" s="1">
        <v>1</v>
      </c>
      <c r="AZ102" s="1">
        <v>0</v>
      </c>
      <c r="BA102" s="9"/>
      <c r="BB102" s="9"/>
      <c r="BC102" s="9"/>
      <c r="BD102" s="9"/>
      <c r="BE102" s="9"/>
      <c r="BF102" s="12"/>
      <c r="BG102" s="12"/>
      <c r="BH102" s="12"/>
      <c r="BI102" s="12"/>
      <c r="BJ102" s="9"/>
    </row>
    <row r="103" spans="2:62" x14ac:dyDescent="0.25">
      <c r="B103" s="16">
        <v>5</v>
      </c>
      <c r="C103" s="16"/>
      <c r="F103" s="3"/>
      <c r="G103" s="3">
        <f>G101-G102</f>
        <v>0</v>
      </c>
      <c r="H103" s="3">
        <f>I103*I102</f>
        <v>309924</v>
      </c>
      <c r="I103" s="3">
        <f>ROUNDDOWN(H102/I102,0)</f>
        <v>103308</v>
      </c>
      <c r="J103">
        <f>D94</f>
        <v>3</v>
      </c>
      <c r="AA103" s="15">
        <f>Q115</f>
        <v>0</v>
      </c>
      <c r="AB103" s="16"/>
      <c r="AC103" s="16"/>
      <c r="AD103" s="1">
        <v>14</v>
      </c>
      <c r="AE103" s="5">
        <f>AA92</f>
        <v>2</v>
      </c>
      <c r="AH103" s="16" t="s">
        <v>28</v>
      </c>
      <c r="AI103" s="16"/>
      <c r="AJ103" s="16"/>
      <c r="AK103" s="1">
        <f>$AK$7</f>
        <v>3</v>
      </c>
      <c r="AL103" s="1">
        <f t="shared" ref="AL103:AZ103" si="24">$AK$7</f>
        <v>3</v>
      </c>
      <c r="AM103" s="1">
        <f t="shared" si="24"/>
        <v>3</v>
      </c>
      <c r="AN103" s="1">
        <f t="shared" si="24"/>
        <v>3</v>
      </c>
      <c r="AO103" s="1">
        <f t="shared" si="24"/>
        <v>3</v>
      </c>
      <c r="AP103" s="1">
        <f t="shared" si="24"/>
        <v>3</v>
      </c>
      <c r="AQ103" s="1">
        <f t="shared" si="24"/>
        <v>3</v>
      </c>
      <c r="AR103" s="1">
        <f t="shared" si="24"/>
        <v>3</v>
      </c>
      <c r="AS103" s="1">
        <f t="shared" si="24"/>
        <v>3</v>
      </c>
      <c r="AT103" s="1">
        <f t="shared" si="24"/>
        <v>3</v>
      </c>
      <c r="AU103" s="1">
        <f t="shared" si="24"/>
        <v>3</v>
      </c>
      <c r="AV103" s="1">
        <f t="shared" si="24"/>
        <v>3</v>
      </c>
      <c r="AW103" s="1">
        <f t="shared" si="24"/>
        <v>3</v>
      </c>
      <c r="AX103" s="1">
        <f t="shared" si="24"/>
        <v>3</v>
      </c>
      <c r="AY103" s="1">
        <f t="shared" si="24"/>
        <v>3</v>
      </c>
      <c r="AZ103" s="1">
        <f t="shared" si="24"/>
        <v>3</v>
      </c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2:62" x14ac:dyDescent="0.25">
      <c r="B104" s="16">
        <v>6</v>
      </c>
      <c r="C104" s="16"/>
      <c r="G104" s="3"/>
      <c r="H104" s="3">
        <f>H102-H103</f>
        <v>2</v>
      </c>
      <c r="I104" s="3">
        <f>J104*J103</f>
        <v>103308</v>
      </c>
      <c r="J104" s="3">
        <f>ROUNDDOWN(I103/J103,0)</f>
        <v>34436</v>
      </c>
      <c r="K104">
        <f>D94</f>
        <v>3</v>
      </c>
      <c r="AA104" s="15">
        <f>R115</f>
        <v>2</v>
      </c>
      <c r="AB104" s="16"/>
      <c r="AC104" s="16"/>
      <c r="AD104" s="1">
        <v>15</v>
      </c>
      <c r="AE104" s="1">
        <f>AA91</f>
        <v>0</v>
      </c>
      <c r="AH104" s="16" t="s">
        <v>27</v>
      </c>
      <c r="AI104" s="16"/>
      <c r="AJ104" s="16"/>
      <c r="AK104" s="5" t="str">
        <f t="shared" ref="AK104:AZ104" si="25">AK97</f>
        <v>1</v>
      </c>
      <c r="AL104" s="5" t="str">
        <f t="shared" si="25"/>
        <v>2</v>
      </c>
      <c r="AM104" s="5" t="str">
        <f t="shared" si="25"/>
        <v>0</v>
      </c>
      <c r="AN104" s="5" t="str">
        <f t="shared" si="25"/>
        <v>2</v>
      </c>
      <c r="AO104" s="5" t="str">
        <f t="shared" si="25"/>
        <v>0</v>
      </c>
      <c r="AP104" s="5" t="str">
        <f t="shared" si="25"/>
        <v>2</v>
      </c>
      <c r="AQ104" s="5" t="str">
        <f t="shared" si="25"/>
        <v>0</v>
      </c>
      <c r="AR104" s="5" t="str">
        <f t="shared" si="25"/>
        <v>1</v>
      </c>
      <c r="AS104" s="5" t="str">
        <f t="shared" si="25"/>
        <v>0</v>
      </c>
      <c r="AT104" s="5" t="str">
        <f t="shared" si="25"/>
        <v>2</v>
      </c>
      <c r="AU104" s="5" t="str">
        <f t="shared" si="25"/>
        <v>0</v>
      </c>
      <c r="AV104" s="5" t="str">
        <f t="shared" si="25"/>
        <v>2</v>
      </c>
      <c r="AW104" s="5" t="str">
        <f t="shared" si="25"/>
        <v>0</v>
      </c>
      <c r="AX104" s="5" t="str">
        <f t="shared" si="25"/>
        <v>2</v>
      </c>
      <c r="AY104" s="5" t="str">
        <f t="shared" si="25"/>
        <v>0</v>
      </c>
      <c r="AZ104" s="5" t="str">
        <f t="shared" si="25"/>
        <v>1</v>
      </c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spans="2:62" x14ac:dyDescent="0.25">
      <c r="B105" s="16">
        <v>7</v>
      </c>
      <c r="C105" s="16"/>
      <c r="H105" s="3"/>
      <c r="I105" s="3">
        <f>I103-I104</f>
        <v>0</v>
      </c>
      <c r="J105" s="3">
        <f>K105*K104</f>
        <v>34434</v>
      </c>
      <c r="K105" s="3">
        <f>ROUNDDOWN(J104/K104,0)</f>
        <v>11478</v>
      </c>
      <c r="L105">
        <f>D94</f>
        <v>3</v>
      </c>
      <c r="AA105" s="15">
        <f>S115</f>
        <v>1</v>
      </c>
      <c r="AB105" s="16"/>
      <c r="AC105" s="16"/>
      <c r="AD105" s="1">
        <v>16</v>
      </c>
      <c r="AE105" s="1">
        <f>AA90</f>
        <v>1</v>
      </c>
      <c r="AH105" s="15" t="s">
        <v>25</v>
      </c>
      <c r="AI105" s="15"/>
      <c r="AJ105" s="15"/>
      <c r="AK105" s="1">
        <f>AK104*POWER(AK103,AK102)</f>
        <v>14348907</v>
      </c>
      <c r="AL105" s="1">
        <f t="shared" ref="AL105:AZ105" si="26">AL104*POWER(AL103,AL102)</f>
        <v>9565938</v>
      </c>
      <c r="AM105" s="1">
        <f t="shared" si="26"/>
        <v>0</v>
      </c>
      <c r="AN105" s="1">
        <f t="shared" si="26"/>
        <v>1062882</v>
      </c>
      <c r="AO105" s="1">
        <f t="shared" si="26"/>
        <v>0</v>
      </c>
      <c r="AP105" s="1">
        <f t="shared" si="26"/>
        <v>118098</v>
      </c>
      <c r="AQ105" s="1">
        <f t="shared" si="26"/>
        <v>0</v>
      </c>
      <c r="AR105" s="1">
        <f t="shared" si="26"/>
        <v>6561</v>
      </c>
      <c r="AS105" s="1">
        <f t="shared" si="26"/>
        <v>0</v>
      </c>
      <c r="AT105" s="1">
        <f t="shared" si="26"/>
        <v>1458</v>
      </c>
      <c r="AU105" s="1">
        <f t="shared" si="26"/>
        <v>0</v>
      </c>
      <c r="AV105" s="1">
        <f t="shared" si="26"/>
        <v>162</v>
      </c>
      <c r="AW105" s="1">
        <f t="shared" si="26"/>
        <v>0</v>
      </c>
      <c r="AX105" s="1">
        <f t="shared" si="26"/>
        <v>18</v>
      </c>
      <c r="AY105" s="1">
        <f t="shared" si="26"/>
        <v>0</v>
      </c>
      <c r="AZ105" s="1">
        <f t="shared" si="26"/>
        <v>1</v>
      </c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spans="2:62" x14ac:dyDescent="0.25">
      <c r="B106" s="16">
        <v>8</v>
      </c>
      <c r="C106" s="16"/>
      <c r="I106" s="3"/>
      <c r="J106" s="3">
        <f>J104-J105</f>
        <v>2</v>
      </c>
      <c r="K106" s="3">
        <f>L106*L105</f>
        <v>11478</v>
      </c>
      <c r="L106" s="3">
        <f>ROUNDDOWN(K105/L105,0)</f>
        <v>3826</v>
      </c>
      <c r="M106">
        <f>D94</f>
        <v>3</v>
      </c>
      <c r="AA106" s="10"/>
      <c r="AB106" s="11"/>
      <c r="AC106" s="11"/>
      <c r="AD106" s="9"/>
      <c r="AH106" s="15" t="s">
        <v>13</v>
      </c>
      <c r="AI106" s="15"/>
      <c r="AJ106" s="15"/>
      <c r="AK106" s="16">
        <f>SUM(AK105:BI105)</f>
        <v>25104025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1"/>
      <c r="BB106" s="11"/>
      <c r="BC106" s="11"/>
      <c r="BD106" s="11"/>
      <c r="BE106" s="11"/>
      <c r="BF106" s="11"/>
      <c r="BG106" s="11"/>
      <c r="BH106" s="11"/>
      <c r="BI106" s="11"/>
      <c r="BJ106" s="9"/>
    </row>
    <row r="107" spans="2:62" x14ac:dyDescent="0.25">
      <c r="B107" s="16">
        <v>9</v>
      </c>
      <c r="C107" s="16"/>
      <c r="J107" s="3"/>
      <c r="K107" s="3">
        <f>K105-K106</f>
        <v>0</v>
      </c>
      <c r="L107" s="3">
        <f>M107*M106</f>
        <v>3825</v>
      </c>
      <c r="M107" s="3">
        <f>ROUNDDOWN(L106/M106,0)</f>
        <v>1275</v>
      </c>
      <c r="N107">
        <f>D94</f>
        <v>3</v>
      </c>
      <c r="AA107" s="10"/>
      <c r="AB107" s="11"/>
      <c r="AC107" s="11"/>
      <c r="AD107" s="9"/>
      <c r="AH107" s="3"/>
      <c r="AI107" s="3"/>
      <c r="AJ107" s="3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2:62" x14ac:dyDescent="0.25">
      <c r="B108" s="16">
        <v>10</v>
      </c>
      <c r="C108" s="16"/>
      <c r="K108" s="3"/>
      <c r="L108" s="3">
        <f>L106-L107</f>
        <v>1</v>
      </c>
      <c r="M108" s="3">
        <f>N108*N107</f>
        <v>1275</v>
      </c>
      <c r="N108" s="3">
        <f>ROUNDDOWN(M107/N107,0)</f>
        <v>425</v>
      </c>
      <c r="O108">
        <f>D94</f>
        <v>3</v>
      </c>
      <c r="AA108" s="10"/>
      <c r="AB108" s="11"/>
      <c r="AC108" s="11"/>
      <c r="AD108" s="9"/>
      <c r="AH108" s="3"/>
      <c r="AI108" s="3"/>
      <c r="AJ108" s="3"/>
      <c r="AK108" s="3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spans="2:62" x14ac:dyDescent="0.25">
      <c r="B109" s="16">
        <v>11</v>
      </c>
      <c r="C109" s="16"/>
      <c r="M109" s="3">
        <f>M107-M108</f>
        <v>0</v>
      </c>
      <c r="N109" s="3">
        <f>O109*O108</f>
        <v>423</v>
      </c>
      <c r="O109" s="3">
        <f>ROUNDDOWN(N108/O108,0)</f>
        <v>141</v>
      </c>
      <c r="P109">
        <f>D94</f>
        <v>3</v>
      </c>
      <c r="AA109" s="10"/>
      <c r="AB109" s="11"/>
      <c r="AC109" s="11"/>
      <c r="AD109" s="9"/>
      <c r="AI109" s="3"/>
      <c r="AJ109" s="3"/>
      <c r="AK109" s="3"/>
      <c r="AL109" s="3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spans="2:62" x14ac:dyDescent="0.25">
      <c r="B110" s="16">
        <v>12</v>
      </c>
      <c r="C110" s="16"/>
      <c r="M110" s="3"/>
      <c r="N110" s="3">
        <f>N108-N109</f>
        <v>2</v>
      </c>
      <c r="O110" s="3">
        <f>P110*P109</f>
        <v>141</v>
      </c>
      <c r="P110" s="3">
        <f>ROUNDDOWN(O109/P109,0)</f>
        <v>47</v>
      </c>
      <c r="Q110">
        <f>D94</f>
        <v>3</v>
      </c>
      <c r="AA110" s="10"/>
      <c r="AB110" s="11"/>
      <c r="AC110" s="11"/>
      <c r="AD110" s="9"/>
      <c r="AK110" s="17" t="s">
        <v>26</v>
      </c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3"/>
      <c r="BB110" s="13"/>
      <c r="BC110" s="13"/>
      <c r="BD110" s="13"/>
      <c r="BE110" s="13"/>
      <c r="BF110" s="9"/>
      <c r="BG110" s="9"/>
      <c r="BH110" s="9"/>
      <c r="BI110" s="9"/>
      <c r="BJ110" s="9"/>
    </row>
    <row r="111" spans="2:62" x14ac:dyDescent="0.25">
      <c r="B111" s="16">
        <v>13</v>
      </c>
      <c r="C111" s="16"/>
      <c r="N111" s="3"/>
      <c r="O111" s="3">
        <f>O109-O110</f>
        <v>0</v>
      </c>
      <c r="P111" s="3">
        <f>Q111*Q110</f>
        <v>45</v>
      </c>
      <c r="Q111" s="3">
        <f>ROUNDDOWN(P110/Q110,0)</f>
        <v>15</v>
      </c>
      <c r="R111">
        <f>D94</f>
        <v>3</v>
      </c>
      <c r="AA111" s="10"/>
      <c r="AB111" s="11"/>
      <c r="AC111" s="11"/>
      <c r="AD111" s="12"/>
      <c r="AH111" s="16" t="s">
        <v>16</v>
      </c>
      <c r="AI111" s="16"/>
      <c r="AJ111" s="16"/>
      <c r="AK111" s="1">
        <v>15</v>
      </c>
      <c r="AL111" s="1">
        <v>14</v>
      </c>
      <c r="AM111" s="1">
        <v>13</v>
      </c>
      <c r="AN111" s="1">
        <v>12</v>
      </c>
      <c r="AO111" s="1">
        <v>11</v>
      </c>
      <c r="AP111" s="1">
        <v>10</v>
      </c>
      <c r="AQ111" s="1">
        <v>9</v>
      </c>
      <c r="AR111" s="1">
        <v>8</v>
      </c>
      <c r="AS111" s="1">
        <v>7</v>
      </c>
      <c r="AT111" s="1">
        <v>6</v>
      </c>
      <c r="AU111" s="1">
        <v>5</v>
      </c>
      <c r="AV111" s="1">
        <v>4</v>
      </c>
      <c r="AW111" s="1">
        <v>3</v>
      </c>
      <c r="AX111" s="1">
        <v>2</v>
      </c>
      <c r="AY111" s="1">
        <v>1</v>
      </c>
      <c r="AZ111" s="1">
        <v>0</v>
      </c>
      <c r="BA111" s="9"/>
      <c r="BB111" s="9"/>
      <c r="BC111" s="9"/>
      <c r="BD111" s="9"/>
      <c r="BE111" s="9"/>
      <c r="BF111" s="12"/>
      <c r="BG111" s="12"/>
      <c r="BH111" s="12"/>
      <c r="BI111" s="12"/>
      <c r="BJ111" s="9"/>
    </row>
    <row r="112" spans="2:62" x14ac:dyDescent="0.25">
      <c r="B112" s="16">
        <v>14</v>
      </c>
      <c r="C112" s="16"/>
      <c r="O112" s="3"/>
      <c r="P112" s="3">
        <f>P110-P111</f>
        <v>2</v>
      </c>
      <c r="Q112" s="3">
        <f>R112*R111</f>
        <v>15</v>
      </c>
      <c r="R112" s="3">
        <f>ROUNDDOWN(Q111/R111,0)</f>
        <v>5</v>
      </c>
      <c r="S112">
        <f>D94</f>
        <v>3</v>
      </c>
      <c r="AA112" s="10"/>
      <c r="AB112" s="11"/>
      <c r="AC112" s="11"/>
      <c r="AD112" s="12"/>
      <c r="AH112" s="16" t="s">
        <v>28</v>
      </c>
      <c r="AI112" s="16"/>
      <c r="AJ112" s="16"/>
      <c r="AK112" s="1">
        <f>$AK$7</f>
        <v>3</v>
      </c>
      <c r="AL112" s="1">
        <f t="shared" ref="AL112:AZ112" si="27">$AK$7</f>
        <v>3</v>
      </c>
      <c r="AM112" s="1">
        <f t="shared" si="27"/>
        <v>3</v>
      </c>
      <c r="AN112" s="1">
        <f t="shared" si="27"/>
        <v>3</v>
      </c>
      <c r="AO112" s="1">
        <f t="shared" si="27"/>
        <v>3</v>
      </c>
      <c r="AP112" s="1">
        <f t="shared" si="27"/>
        <v>3</v>
      </c>
      <c r="AQ112" s="1">
        <f t="shared" si="27"/>
        <v>3</v>
      </c>
      <c r="AR112" s="1">
        <f t="shared" si="27"/>
        <v>3</v>
      </c>
      <c r="AS112" s="1">
        <f t="shared" si="27"/>
        <v>3</v>
      </c>
      <c r="AT112" s="1">
        <f t="shared" si="27"/>
        <v>3</v>
      </c>
      <c r="AU112" s="1">
        <f t="shared" si="27"/>
        <v>3</v>
      </c>
      <c r="AV112" s="1">
        <f t="shared" si="27"/>
        <v>3</v>
      </c>
      <c r="AW112" s="1">
        <f t="shared" si="27"/>
        <v>3</v>
      </c>
      <c r="AX112" s="1">
        <f t="shared" si="27"/>
        <v>3</v>
      </c>
      <c r="AY112" s="1">
        <f t="shared" si="27"/>
        <v>3</v>
      </c>
      <c r="AZ112" s="1">
        <f t="shared" si="27"/>
        <v>3</v>
      </c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spans="2:62" x14ac:dyDescent="0.25">
      <c r="B113" s="16">
        <v>15</v>
      </c>
      <c r="C113" s="16"/>
      <c r="P113" s="3"/>
      <c r="Q113" s="3">
        <f>Q111-Q112</f>
        <v>0</v>
      </c>
      <c r="R113" s="3">
        <f>S113*S112</f>
        <v>3</v>
      </c>
      <c r="S113" s="3">
        <f>ROUNDDOWN(R112/S112,0)</f>
        <v>1</v>
      </c>
      <c r="AA113" s="10"/>
      <c r="AB113" s="11"/>
      <c r="AC113" s="11"/>
      <c r="AD113" s="12"/>
      <c r="AH113" s="16" t="s">
        <v>27</v>
      </c>
      <c r="AI113" s="16"/>
      <c r="AJ113" s="16"/>
      <c r="AK113" s="5" t="str">
        <f t="shared" ref="AK113:AZ113" si="28">AK97</f>
        <v>1</v>
      </c>
      <c r="AL113" s="5" t="str">
        <f t="shared" si="28"/>
        <v>2</v>
      </c>
      <c r="AM113" s="5" t="str">
        <f t="shared" si="28"/>
        <v>0</v>
      </c>
      <c r="AN113" s="5" t="str">
        <f t="shared" si="28"/>
        <v>2</v>
      </c>
      <c r="AO113" s="5" t="str">
        <f t="shared" si="28"/>
        <v>0</v>
      </c>
      <c r="AP113" s="5" t="str">
        <f t="shared" si="28"/>
        <v>2</v>
      </c>
      <c r="AQ113" s="5" t="str">
        <f t="shared" si="28"/>
        <v>0</v>
      </c>
      <c r="AR113" s="5" t="str">
        <f t="shared" si="28"/>
        <v>1</v>
      </c>
      <c r="AS113" s="5" t="str">
        <f t="shared" si="28"/>
        <v>0</v>
      </c>
      <c r="AT113" s="5" t="str">
        <f t="shared" si="28"/>
        <v>2</v>
      </c>
      <c r="AU113" s="5" t="str">
        <f t="shared" si="28"/>
        <v>0</v>
      </c>
      <c r="AV113" s="5" t="str">
        <f t="shared" si="28"/>
        <v>2</v>
      </c>
      <c r="AW113" s="5" t="str">
        <f t="shared" si="28"/>
        <v>0</v>
      </c>
      <c r="AX113" s="5" t="str">
        <f t="shared" si="28"/>
        <v>2</v>
      </c>
      <c r="AY113" s="5" t="str">
        <f t="shared" si="28"/>
        <v>0</v>
      </c>
      <c r="AZ113" s="5" t="str">
        <f t="shared" si="28"/>
        <v>1</v>
      </c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spans="2:62" x14ac:dyDescent="0.25">
      <c r="B114" s="16"/>
      <c r="C114" s="16"/>
      <c r="Q114" s="3"/>
      <c r="R114" s="3">
        <f>R112-R113</f>
        <v>2</v>
      </c>
      <c r="S114" s="3"/>
      <c r="T114" s="3"/>
      <c r="AA114" s="10"/>
      <c r="AB114" s="11"/>
      <c r="AC114" s="11"/>
      <c r="AD114" s="12"/>
      <c r="AH114" s="15" t="s">
        <v>29</v>
      </c>
      <c r="AI114" s="15"/>
      <c r="AJ114" s="15"/>
      <c r="AK114" s="5">
        <f>AK112*AK113+AL113</f>
        <v>5</v>
      </c>
      <c r="AL114" s="5">
        <f>AK114*AL112+AM113</f>
        <v>15</v>
      </c>
      <c r="AM114" s="5">
        <f t="shared" ref="AM114:AY114" si="29">AL114*AM112+AN113</f>
        <v>47</v>
      </c>
      <c r="AN114" s="5">
        <f t="shared" si="29"/>
        <v>141</v>
      </c>
      <c r="AO114" s="5">
        <f t="shared" si="29"/>
        <v>425</v>
      </c>
      <c r="AP114" s="5">
        <f t="shared" si="29"/>
        <v>1275</v>
      </c>
      <c r="AQ114" s="5">
        <f t="shared" si="29"/>
        <v>3826</v>
      </c>
      <c r="AR114" s="5">
        <f t="shared" si="29"/>
        <v>11478</v>
      </c>
      <c r="AS114" s="5">
        <f t="shared" si="29"/>
        <v>34436</v>
      </c>
      <c r="AT114" s="5">
        <f t="shared" si="29"/>
        <v>103308</v>
      </c>
      <c r="AU114" s="5">
        <f t="shared" si="29"/>
        <v>309926</v>
      </c>
      <c r="AV114" s="5">
        <f t="shared" si="29"/>
        <v>929778</v>
      </c>
      <c r="AW114" s="5">
        <f t="shared" si="29"/>
        <v>2789336</v>
      </c>
      <c r="AX114" s="5">
        <f t="shared" si="29"/>
        <v>8368008</v>
      </c>
      <c r="AY114" s="5">
        <f t="shared" si="29"/>
        <v>25104025</v>
      </c>
      <c r="AZ114" s="5"/>
      <c r="BA114" s="8"/>
      <c r="BB114" s="8"/>
      <c r="BC114" s="8"/>
      <c r="BD114" s="8"/>
      <c r="BE114" s="8"/>
      <c r="BF114" s="8"/>
      <c r="BG114" s="8"/>
      <c r="BH114" s="8"/>
      <c r="BI114" s="9"/>
      <c r="BJ114" s="9"/>
    </row>
    <row r="115" spans="2:62" x14ac:dyDescent="0.25">
      <c r="B115" s="16" t="s">
        <v>13</v>
      </c>
      <c r="C115" s="16"/>
      <c r="D115" s="1">
        <f>D100</f>
        <v>1</v>
      </c>
      <c r="E115" s="1">
        <f>E101</f>
        <v>0</v>
      </c>
      <c r="F115" s="5">
        <f>F102</f>
        <v>2</v>
      </c>
      <c r="G115" s="5">
        <f>G103</f>
        <v>0</v>
      </c>
      <c r="H115" s="5">
        <f>H104</f>
        <v>2</v>
      </c>
      <c r="I115" s="5">
        <f>I105</f>
        <v>0</v>
      </c>
      <c r="J115" s="5">
        <f>J106</f>
        <v>2</v>
      </c>
      <c r="K115" s="5">
        <f>K107</f>
        <v>0</v>
      </c>
      <c r="L115" s="5">
        <f>L108</f>
        <v>1</v>
      </c>
      <c r="M115" s="5">
        <f>M109</f>
        <v>0</v>
      </c>
      <c r="N115" s="5">
        <f>N110</f>
        <v>2</v>
      </c>
      <c r="O115" s="5">
        <f>O111</f>
        <v>0</v>
      </c>
      <c r="P115" s="5">
        <f>P112</f>
        <v>2</v>
      </c>
      <c r="Q115" s="5">
        <f>Q113</f>
        <v>0</v>
      </c>
      <c r="R115" s="5">
        <f>R114</f>
        <v>2</v>
      </c>
      <c r="S115" s="5">
        <f>S113</f>
        <v>1</v>
      </c>
      <c r="T115" s="3"/>
      <c r="U115" s="3"/>
      <c r="AH115" s="15" t="s">
        <v>13</v>
      </c>
      <c r="AI115" s="15"/>
      <c r="AJ115" s="15"/>
      <c r="AK115" s="15">
        <f>AY114</f>
        <v>25104025</v>
      </c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0"/>
      <c r="BB115" s="10"/>
      <c r="BC115" s="10"/>
      <c r="BD115" s="10"/>
      <c r="BE115" s="10"/>
      <c r="BF115" s="10"/>
      <c r="BG115" s="10"/>
      <c r="BH115" s="10"/>
      <c r="BI115" s="10"/>
      <c r="BJ115" s="9"/>
    </row>
    <row r="116" spans="2:62" x14ac:dyDescent="0.25"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8"/>
      <c r="T116" s="8"/>
      <c r="U116" s="8"/>
      <c r="V116" s="8"/>
      <c r="W116" s="9"/>
      <c r="X116" s="9"/>
      <c r="Y116" s="9"/>
      <c r="Z116" s="9"/>
      <c r="AA116" s="9"/>
      <c r="AB116" s="9"/>
      <c r="AC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2:62" x14ac:dyDescent="0.25"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  <c r="U117" s="8"/>
      <c r="V117" s="8"/>
      <c r="W117" s="8"/>
      <c r="X117" s="9"/>
      <c r="Y117" s="9"/>
      <c r="Z117" s="9"/>
      <c r="AA117" s="9"/>
      <c r="AB117" s="9"/>
      <c r="AC117" s="9"/>
    </row>
    <row r="118" spans="2:62" x14ac:dyDescent="0.25"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8"/>
      <c r="V118" s="8"/>
      <c r="W118" s="8"/>
      <c r="X118" s="8"/>
      <c r="Y118" s="9"/>
      <c r="Z118" s="9"/>
      <c r="AA118" s="9"/>
      <c r="AB118" s="9"/>
      <c r="AC118" s="9"/>
    </row>
    <row r="119" spans="2:62" x14ac:dyDescent="0.25"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8"/>
      <c r="W119" s="8"/>
      <c r="X119" s="8"/>
      <c r="Y119" s="8"/>
      <c r="Z119" s="9"/>
      <c r="AA119" s="9"/>
      <c r="AB119" s="9"/>
      <c r="AC119" s="9"/>
    </row>
    <row r="120" spans="2:62" x14ac:dyDescent="0.25"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8"/>
      <c r="Y120" s="8"/>
      <c r="Z120" s="8"/>
      <c r="AA120" s="9"/>
      <c r="AB120" s="9"/>
      <c r="AC120" s="9"/>
    </row>
    <row r="121" spans="2:62" x14ac:dyDescent="0.25"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8"/>
      <c r="Z121" s="8"/>
      <c r="AA121" s="8"/>
      <c r="AB121" s="9"/>
      <c r="AC121" s="9"/>
    </row>
    <row r="122" spans="2:62" x14ac:dyDescent="0.25"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8"/>
      <c r="AA122" s="8"/>
      <c r="AB122" s="8"/>
      <c r="AC122" s="9"/>
    </row>
    <row r="123" spans="2:62" x14ac:dyDescent="0.25"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8"/>
      <c r="AB123" s="9"/>
      <c r="AC123" s="9"/>
    </row>
    <row r="124" spans="2:62" x14ac:dyDescent="0.25"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2:62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8"/>
      <c r="U125" s="8"/>
      <c r="V125" s="8"/>
      <c r="W125" s="8"/>
      <c r="X125" s="8"/>
      <c r="Y125" s="8"/>
      <c r="Z125" s="8"/>
      <c r="AA125" s="8"/>
      <c r="AB125" s="8"/>
      <c r="AC125" s="9"/>
    </row>
    <row r="126" spans="2:62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2:62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</sheetData>
  <mergeCells count="230">
    <mergeCell ref="AK13:AX13"/>
    <mergeCell ref="AK51:AZ51"/>
    <mergeCell ref="AK61:AZ61"/>
    <mergeCell ref="AK106:AZ106"/>
    <mergeCell ref="B114:C114"/>
    <mergeCell ref="AH114:AJ114"/>
    <mergeCell ref="AH115:AJ115"/>
    <mergeCell ref="B112:C112"/>
    <mergeCell ref="AH112:AJ112"/>
    <mergeCell ref="B113:C113"/>
    <mergeCell ref="AH113:AJ113"/>
    <mergeCell ref="B110:C110"/>
    <mergeCell ref="B111:C111"/>
    <mergeCell ref="AH111:AJ111"/>
    <mergeCell ref="B107:C107"/>
    <mergeCell ref="B108:C108"/>
    <mergeCell ref="B109:C109"/>
    <mergeCell ref="AK110:AZ110"/>
    <mergeCell ref="B115:C115"/>
    <mergeCell ref="AK101:AZ101"/>
    <mergeCell ref="B105:C105"/>
    <mergeCell ref="AA105:AC105"/>
    <mergeCell ref="AH105:AJ105"/>
    <mergeCell ref="B106:C106"/>
    <mergeCell ref="AH106:AJ106"/>
    <mergeCell ref="B103:C103"/>
    <mergeCell ref="AA103:AC103"/>
    <mergeCell ref="AH103:AJ103"/>
    <mergeCell ref="B104:C104"/>
    <mergeCell ref="AA104:AC104"/>
    <mergeCell ref="AH104:AJ104"/>
    <mergeCell ref="B101:C101"/>
    <mergeCell ref="AA101:AC101"/>
    <mergeCell ref="B102:C102"/>
    <mergeCell ref="AA102:AC102"/>
    <mergeCell ref="AH102:AJ102"/>
    <mergeCell ref="B98:C98"/>
    <mergeCell ref="AA98:AC98"/>
    <mergeCell ref="B99:C99"/>
    <mergeCell ref="AA99:AC99"/>
    <mergeCell ref="B100:C100"/>
    <mergeCell ref="AA100:AC100"/>
    <mergeCell ref="AA95:AC95"/>
    <mergeCell ref="AH95:AJ95"/>
    <mergeCell ref="B96:C97"/>
    <mergeCell ref="AA96:AC96"/>
    <mergeCell ref="AH96:AJ97"/>
    <mergeCell ref="AA97:AC97"/>
    <mergeCell ref="B93:C93"/>
    <mergeCell ref="D93:E93"/>
    <mergeCell ref="AA93:AC93"/>
    <mergeCell ref="AH93:AJ93"/>
    <mergeCell ref="B94:C94"/>
    <mergeCell ref="D94:E94"/>
    <mergeCell ref="AA94:AC94"/>
    <mergeCell ref="AH94:AJ94"/>
    <mergeCell ref="AA91:AC91"/>
    <mergeCell ref="AH91:AJ91"/>
    <mergeCell ref="AA92:AC92"/>
    <mergeCell ref="AH92:AJ92"/>
    <mergeCell ref="B71:C71"/>
    <mergeCell ref="AA88:AC89"/>
    <mergeCell ref="AD88:AD89"/>
    <mergeCell ref="AE88:AE89"/>
    <mergeCell ref="AH88:AJ89"/>
    <mergeCell ref="B70:C70"/>
    <mergeCell ref="AH70:AJ70"/>
    <mergeCell ref="B68:C68"/>
    <mergeCell ref="AH68:AJ68"/>
    <mergeCell ref="B69:C69"/>
    <mergeCell ref="AH69:AJ69"/>
    <mergeCell ref="AK70:AZ70"/>
    <mergeCell ref="AA90:AC90"/>
    <mergeCell ref="AH90:AJ90"/>
    <mergeCell ref="AK90:AL90"/>
    <mergeCell ref="AK88:AL89"/>
    <mergeCell ref="AK56:AZ56"/>
    <mergeCell ref="B66:C66"/>
    <mergeCell ref="AH66:AJ66"/>
    <mergeCell ref="B67:C67"/>
    <mergeCell ref="AH67:AJ67"/>
    <mergeCell ref="B63:C63"/>
    <mergeCell ref="B64:C64"/>
    <mergeCell ref="B65:C65"/>
    <mergeCell ref="B61:C61"/>
    <mergeCell ref="AH61:AJ61"/>
    <mergeCell ref="B62:C62"/>
    <mergeCell ref="AK65:AZ65"/>
    <mergeCell ref="B59:C59"/>
    <mergeCell ref="AA59:AC59"/>
    <mergeCell ref="AH59:AJ59"/>
    <mergeCell ref="B60:C60"/>
    <mergeCell ref="AA60:AC60"/>
    <mergeCell ref="AH60:AJ60"/>
    <mergeCell ref="B57:C57"/>
    <mergeCell ref="AA57:AC57"/>
    <mergeCell ref="AH57:AJ57"/>
    <mergeCell ref="B58:C58"/>
    <mergeCell ref="AA58:AC58"/>
    <mergeCell ref="AH58:AJ58"/>
    <mergeCell ref="B54:C54"/>
    <mergeCell ref="AA54:AC54"/>
    <mergeCell ref="B55:C55"/>
    <mergeCell ref="AA55:AC55"/>
    <mergeCell ref="B56:C56"/>
    <mergeCell ref="AA56:AC56"/>
    <mergeCell ref="AK43:AL44"/>
    <mergeCell ref="AA45:AC45"/>
    <mergeCell ref="AH45:AJ45"/>
    <mergeCell ref="AK45:AL45"/>
    <mergeCell ref="AA51:AC51"/>
    <mergeCell ref="AH51:AJ52"/>
    <mergeCell ref="B52:C53"/>
    <mergeCell ref="AA52:AC52"/>
    <mergeCell ref="AA53:AC53"/>
    <mergeCell ref="B50:C50"/>
    <mergeCell ref="D50:E50"/>
    <mergeCell ref="AA50:AC50"/>
    <mergeCell ref="AH50:AJ50"/>
    <mergeCell ref="B39:C39"/>
    <mergeCell ref="B40:C40"/>
    <mergeCell ref="B41:C41"/>
    <mergeCell ref="B49:C49"/>
    <mergeCell ref="D49:E49"/>
    <mergeCell ref="AA49:AC49"/>
    <mergeCell ref="AH49:AJ49"/>
    <mergeCell ref="AA43:AC44"/>
    <mergeCell ref="AD43:AD44"/>
    <mergeCell ref="AE43:AE44"/>
    <mergeCell ref="AH43:AJ44"/>
    <mergeCell ref="AA46:AC46"/>
    <mergeCell ref="AH46:AJ46"/>
    <mergeCell ref="AA47:AC47"/>
    <mergeCell ref="AH47:AJ47"/>
    <mergeCell ref="AA48:AC48"/>
    <mergeCell ref="AH48:AJ48"/>
    <mergeCell ref="B36:C36"/>
    <mergeCell ref="B37:C37"/>
    <mergeCell ref="B30:C30"/>
    <mergeCell ref="AH30:AJ30"/>
    <mergeCell ref="B31:C31"/>
    <mergeCell ref="AH31:AJ31"/>
    <mergeCell ref="B32:C32"/>
    <mergeCell ref="AH32:AJ32"/>
    <mergeCell ref="B38:C38"/>
    <mergeCell ref="B27:C27"/>
    <mergeCell ref="B28:C28"/>
    <mergeCell ref="AH28:AJ28"/>
    <mergeCell ref="B29:C29"/>
    <mergeCell ref="AH29:AJ29"/>
    <mergeCell ref="B24:C24"/>
    <mergeCell ref="B25:C25"/>
    <mergeCell ref="B26:C26"/>
    <mergeCell ref="B35:C35"/>
    <mergeCell ref="B33:C33"/>
    <mergeCell ref="B34:C34"/>
    <mergeCell ref="B22:C22"/>
    <mergeCell ref="AH22:AJ22"/>
    <mergeCell ref="B23:C23"/>
    <mergeCell ref="AH23:AJ23"/>
    <mergeCell ref="B20:C20"/>
    <mergeCell ref="AA20:AC20"/>
    <mergeCell ref="AH20:AJ20"/>
    <mergeCell ref="B21:C21"/>
    <mergeCell ref="AH21:AJ21"/>
    <mergeCell ref="AA17:AC17"/>
    <mergeCell ref="B18:C19"/>
    <mergeCell ref="AA18:AC18"/>
    <mergeCell ref="AA19:AC19"/>
    <mergeCell ref="AH19:AJ19"/>
    <mergeCell ref="B15:C15"/>
    <mergeCell ref="D15:E15"/>
    <mergeCell ref="AA15:AC15"/>
    <mergeCell ref="B16:C16"/>
    <mergeCell ref="D16:E16"/>
    <mergeCell ref="AA16:AC16"/>
    <mergeCell ref="AA9:AC9"/>
    <mergeCell ref="AH9:AJ9"/>
    <mergeCell ref="AA12:AC12"/>
    <mergeCell ref="AH12:AJ12"/>
    <mergeCell ref="AA13:AC13"/>
    <mergeCell ref="AH13:AJ14"/>
    <mergeCell ref="AA14:AC14"/>
    <mergeCell ref="B10:E10"/>
    <mergeCell ref="F10:I10"/>
    <mergeCell ref="AA10:AC10"/>
    <mergeCell ref="AH10:AJ10"/>
    <mergeCell ref="AA11:AC11"/>
    <mergeCell ref="AH11:AJ11"/>
    <mergeCell ref="B1:E1"/>
    <mergeCell ref="F1:I1"/>
    <mergeCell ref="J1:M1"/>
    <mergeCell ref="B2:E2"/>
    <mergeCell ref="F2:I2"/>
    <mergeCell ref="J2:M2"/>
    <mergeCell ref="AH5:AJ6"/>
    <mergeCell ref="AK5:AL6"/>
    <mergeCell ref="B6:E6"/>
    <mergeCell ref="F6:I6"/>
    <mergeCell ref="J6:M6"/>
    <mergeCell ref="B5:E5"/>
    <mergeCell ref="F5:I5"/>
    <mergeCell ref="J5:M5"/>
    <mergeCell ref="AA5:AC6"/>
    <mergeCell ref="AD5:AD6"/>
    <mergeCell ref="AE5:AE6"/>
    <mergeCell ref="AK115:AZ115"/>
    <mergeCell ref="AK96:AZ96"/>
    <mergeCell ref="AK27:AX27"/>
    <mergeCell ref="AK32:AX32"/>
    <mergeCell ref="AK23:AX23"/>
    <mergeCell ref="AK18:AX18"/>
    <mergeCell ref="B3:E3"/>
    <mergeCell ref="F3:I3"/>
    <mergeCell ref="J3:M3"/>
    <mergeCell ref="B4:E4"/>
    <mergeCell ref="F4:I4"/>
    <mergeCell ref="J4:M4"/>
    <mergeCell ref="B7:E7"/>
    <mergeCell ref="F7:I7"/>
    <mergeCell ref="J7:M7"/>
    <mergeCell ref="AA7:AC7"/>
    <mergeCell ref="AH7:AJ7"/>
    <mergeCell ref="AK7:AL7"/>
    <mergeCell ref="B8:E8"/>
    <mergeCell ref="F8:I8"/>
    <mergeCell ref="AA8:AC8"/>
    <mergeCell ref="AH8:AJ8"/>
    <mergeCell ref="B9:E9"/>
    <mergeCell ref="F9:I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7"/>
  <sheetViews>
    <sheetView workbookViewId="0">
      <selection activeCell="J3" sqref="J3:M3"/>
    </sheetView>
  </sheetViews>
  <sheetFormatPr defaultRowHeight="15" x14ac:dyDescent="0.25"/>
  <cols>
    <col min="5" max="5" width="9.140625" customWidth="1"/>
    <col min="6" max="6" width="9.5703125" bestFit="1" customWidth="1"/>
    <col min="37" max="37" width="11" bestFit="1" customWidth="1"/>
  </cols>
  <sheetData>
    <row r="1" spans="1:57" x14ac:dyDescent="0.25">
      <c r="A1" s="1"/>
      <c r="B1" s="20" t="s">
        <v>0</v>
      </c>
      <c r="C1" s="23"/>
      <c r="D1" s="23"/>
      <c r="E1" s="21"/>
      <c r="F1" s="16" t="s">
        <v>1</v>
      </c>
      <c r="G1" s="16"/>
      <c r="H1" s="16"/>
      <c r="I1" s="16"/>
      <c r="J1" s="16" t="s">
        <v>2</v>
      </c>
      <c r="K1" s="16"/>
      <c r="L1" s="16"/>
      <c r="M1" s="16"/>
    </row>
    <row r="2" spans="1:57" x14ac:dyDescent="0.25">
      <c r="A2" s="2" t="s">
        <v>5</v>
      </c>
      <c r="B2" s="24">
        <v>2082002</v>
      </c>
      <c r="C2" s="25"/>
      <c r="D2" s="25"/>
      <c r="E2" s="26"/>
      <c r="F2" s="24">
        <v>23022023</v>
      </c>
      <c r="G2" s="25"/>
      <c r="H2" s="25"/>
      <c r="I2" s="26"/>
      <c r="J2" s="20">
        <f>B2+F2</f>
        <v>25104025</v>
      </c>
      <c r="K2" s="23"/>
      <c r="L2" s="23"/>
      <c r="M2" s="21"/>
    </row>
    <row r="3" spans="1:57" x14ac:dyDescent="0.25">
      <c r="A3" s="2" t="s">
        <v>6</v>
      </c>
      <c r="B3" s="20" t="str">
        <f>_xlfn.BASE($B$2,2)</f>
        <v>111111100010011010010</v>
      </c>
      <c r="C3" s="23"/>
      <c r="D3" s="23"/>
      <c r="E3" s="21"/>
      <c r="F3" s="20" t="str">
        <f>_xlfn.BASE($F$2,2)</f>
        <v>1010111110100100111000111</v>
      </c>
      <c r="G3" s="23"/>
      <c r="H3" s="23"/>
      <c r="I3" s="21"/>
      <c r="J3" s="20" t="str">
        <f>_xlfn.BASE($J$2,2)</f>
        <v>1011111110000111010011001</v>
      </c>
      <c r="K3" s="23"/>
      <c r="L3" s="23"/>
      <c r="M3" s="21"/>
    </row>
    <row r="4" spans="1:57" x14ac:dyDescent="0.25">
      <c r="A4" s="2" t="s">
        <v>7</v>
      </c>
      <c r="B4" s="20" t="str">
        <f>_xlfn.BASE($B$2,3)</f>
        <v>10220202222012</v>
      </c>
      <c r="C4" s="23"/>
      <c r="D4" s="23"/>
      <c r="E4" s="21"/>
      <c r="F4" s="20" t="str">
        <f>_xlfn.BASE($F$2,3)</f>
        <v>1121022122021112</v>
      </c>
      <c r="G4" s="23"/>
      <c r="H4" s="23"/>
      <c r="I4" s="21"/>
      <c r="J4" s="20" t="str">
        <f>_xlfn.BASE($J$2,3)</f>
        <v>1202020102020201</v>
      </c>
      <c r="K4" s="23"/>
      <c r="L4" s="23"/>
      <c r="M4" s="21"/>
    </row>
    <row r="5" spans="1:57" x14ac:dyDescent="0.25">
      <c r="A5" s="2" t="s">
        <v>8</v>
      </c>
      <c r="B5" s="20" t="str">
        <f>_xlfn.BASE($B$2,4)</f>
        <v>13330103102</v>
      </c>
      <c r="C5" s="23"/>
      <c r="D5" s="23"/>
      <c r="E5" s="21"/>
      <c r="F5" s="20" t="str">
        <f>_xlfn.BASE($F$2,4)</f>
        <v>1113310213013</v>
      </c>
      <c r="G5" s="23"/>
      <c r="H5" s="23"/>
      <c r="I5" s="21"/>
      <c r="J5" s="20" t="str">
        <f>_xlfn.BASE($J$2,4)</f>
        <v>1133300322121</v>
      </c>
      <c r="K5" s="23"/>
      <c r="L5" s="23"/>
      <c r="M5" s="21"/>
      <c r="AA5" s="19" t="s">
        <v>14</v>
      </c>
      <c r="AB5" s="19"/>
      <c r="AC5" s="19"/>
      <c r="AD5" s="16" t="s">
        <v>16</v>
      </c>
      <c r="AE5" s="16" t="s">
        <v>15</v>
      </c>
      <c r="AH5" s="16" t="s">
        <v>17</v>
      </c>
      <c r="AI5" s="16"/>
      <c r="AJ5" s="16"/>
      <c r="AK5" s="16">
        <f>B16</f>
        <v>2082002</v>
      </c>
      <c r="AL5" s="16"/>
    </row>
    <row r="6" spans="1:57" x14ac:dyDescent="0.25">
      <c r="A6" s="2" t="s">
        <v>9</v>
      </c>
      <c r="B6" s="20" t="str">
        <f>_xlfn.BASE($B$2,8)</f>
        <v>7742322</v>
      </c>
      <c r="C6" s="23"/>
      <c r="D6" s="23"/>
      <c r="E6" s="21"/>
      <c r="F6" s="20" t="str">
        <f>_xlfn.BASE($F$2,8)</f>
        <v>127644707</v>
      </c>
      <c r="G6" s="23"/>
      <c r="H6" s="23"/>
      <c r="I6" s="21"/>
      <c r="J6" s="20" t="str">
        <f>_xlfn.BASE($J$2,8)</f>
        <v>137607231</v>
      </c>
      <c r="K6" s="23"/>
      <c r="L6" s="23"/>
      <c r="M6" s="21"/>
      <c r="AA6" s="19"/>
      <c r="AB6" s="19"/>
      <c r="AC6" s="19"/>
      <c r="AD6" s="16"/>
      <c r="AE6" s="16"/>
      <c r="AH6" s="16"/>
      <c r="AI6" s="16"/>
      <c r="AJ6" s="16"/>
      <c r="AK6" s="16"/>
      <c r="AL6" s="16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57" x14ac:dyDescent="0.25">
      <c r="A7" s="2" t="s">
        <v>10</v>
      </c>
      <c r="B7" s="20" t="str">
        <f>_xlfn.BASE($B$2,16)</f>
        <v>1FC4D2</v>
      </c>
      <c r="C7" s="23"/>
      <c r="D7" s="23"/>
      <c r="E7" s="21"/>
      <c r="F7" s="20" t="str">
        <f>_xlfn.BASE($F$2,16)</f>
        <v>15F49C7</v>
      </c>
      <c r="G7" s="23"/>
      <c r="H7" s="23"/>
      <c r="I7" s="21"/>
      <c r="J7" s="20" t="str">
        <f>_xlfn.BASE($J$2,16)</f>
        <v>17F0E99</v>
      </c>
      <c r="K7" s="23"/>
      <c r="L7" s="23"/>
      <c r="M7" s="21"/>
      <c r="AA7" s="16">
        <f>D32</f>
        <v>2</v>
      </c>
      <c r="AB7" s="16"/>
      <c r="AC7" s="16"/>
      <c r="AD7" s="1">
        <v>1</v>
      </c>
      <c r="AE7" s="5">
        <f>AA17</f>
        <v>1</v>
      </c>
      <c r="AH7" s="18" t="s">
        <v>18</v>
      </c>
      <c r="AI7" s="18"/>
      <c r="AJ7" s="18"/>
      <c r="AK7" s="18">
        <f>D16</f>
        <v>4</v>
      </c>
      <c r="AL7" s="18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7" ht="15.75" thickBot="1" x14ac:dyDescent="0.3">
      <c r="B8" s="27"/>
      <c r="C8" s="27"/>
      <c r="D8" s="27"/>
      <c r="E8" s="27"/>
      <c r="F8" s="27"/>
      <c r="G8" s="27"/>
      <c r="H8" s="27"/>
      <c r="I8" s="27"/>
      <c r="AA8" s="16">
        <f>E32</f>
        <v>0</v>
      </c>
      <c r="AB8" s="16"/>
      <c r="AC8" s="16"/>
      <c r="AD8" s="1">
        <v>2</v>
      </c>
      <c r="AE8" s="5">
        <f>AA16</f>
        <v>3</v>
      </c>
      <c r="AH8" s="16" t="s">
        <v>19</v>
      </c>
      <c r="AI8" s="16"/>
      <c r="AJ8" s="16"/>
      <c r="AK8" s="1">
        <v>1</v>
      </c>
      <c r="AL8" s="1">
        <v>2</v>
      </c>
      <c r="AM8" s="1">
        <v>3</v>
      </c>
      <c r="AN8" s="1">
        <v>4</v>
      </c>
      <c r="AO8" s="1">
        <v>5</v>
      </c>
      <c r="AP8" s="1">
        <v>6</v>
      </c>
      <c r="AQ8" s="1">
        <v>7</v>
      </c>
      <c r="AR8" s="1">
        <v>8</v>
      </c>
      <c r="AS8" s="1">
        <v>9</v>
      </c>
      <c r="AT8" s="1">
        <v>10</v>
      </c>
      <c r="AU8" s="1">
        <v>11</v>
      </c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x14ac:dyDescent="0.25">
      <c r="B9" s="35" t="s">
        <v>3</v>
      </c>
      <c r="C9" s="36"/>
      <c r="D9" s="36"/>
      <c r="E9" s="36"/>
      <c r="F9" s="32">
        <v>37470</v>
      </c>
      <c r="G9" s="33"/>
      <c r="H9" s="33"/>
      <c r="I9" s="34"/>
      <c r="AA9" s="15">
        <f>F32</f>
        <v>1</v>
      </c>
      <c r="AB9" s="16"/>
      <c r="AC9" s="16"/>
      <c r="AD9" s="1">
        <v>3</v>
      </c>
      <c r="AE9" s="5">
        <f>AA15</f>
        <v>3</v>
      </c>
      <c r="AH9" s="16" t="s">
        <v>20</v>
      </c>
      <c r="AI9" s="16"/>
      <c r="AJ9" s="16"/>
      <c r="AK9" s="1">
        <f>AK5</f>
        <v>2082002</v>
      </c>
      <c r="AL9" s="1">
        <f>AK11</f>
        <v>520500</v>
      </c>
      <c r="AM9" s="1">
        <f>AL11</f>
        <v>130125</v>
      </c>
      <c r="AN9" s="1">
        <f t="shared" ref="AN9:AU9" si="0">AM11</f>
        <v>32531</v>
      </c>
      <c r="AO9" s="1">
        <f t="shared" si="0"/>
        <v>8132</v>
      </c>
      <c r="AP9" s="1">
        <f t="shared" si="0"/>
        <v>2033</v>
      </c>
      <c r="AQ9" s="1">
        <f t="shared" si="0"/>
        <v>508</v>
      </c>
      <c r="AR9" s="1">
        <f t="shared" si="0"/>
        <v>127</v>
      </c>
      <c r="AS9" s="1">
        <f t="shared" si="0"/>
        <v>31</v>
      </c>
      <c r="AT9" s="1">
        <f t="shared" si="0"/>
        <v>7</v>
      </c>
      <c r="AU9" s="1">
        <f t="shared" si="0"/>
        <v>1</v>
      </c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ht="15.75" thickBot="1" x14ac:dyDescent="0.3">
      <c r="B10" s="31" t="s">
        <v>4</v>
      </c>
      <c r="C10" s="29"/>
      <c r="D10" s="29"/>
      <c r="E10" s="29"/>
      <c r="F10" s="28">
        <v>44980</v>
      </c>
      <c r="G10" s="29"/>
      <c r="H10" s="29"/>
      <c r="I10" s="30"/>
      <c r="AA10" s="15">
        <f>G32</f>
        <v>3</v>
      </c>
      <c r="AB10" s="16"/>
      <c r="AC10" s="16"/>
      <c r="AD10" s="1">
        <v>4</v>
      </c>
      <c r="AE10" s="5">
        <f>AA14</f>
        <v>3</v>
      </c>
      <c r="AH10" s="16" t="s">
        <v>21</v>
      </c>
      <c r="AI10" s="16"/>
      <c r="AJ10" s="16"/>
      <c r="AK10" s="1">
        <f>$AK$7</f>
        <v>4</v>
      </c>
      <c r="AL10" s="1">
        <f t="shared" ref="AL10:AU10" si="1">$AK$7</f>
        <v>4</v>
      </c>
      <c r="AM10" s="1">
        <f t="shared" si="1"/>
        <v>4</v>
      </c>
      <c r="AN10" s="1">
        <f t="shared" si="1"/>
        <v>4</v>
      </c>
      <c r="AO10" s="1">
        <f t="shared" si="1"/>
        <v>4</v>
      </c>
      <c r="AP10" s="1">
        <f t="shared" si="1"/>
        <v>4</v>
      </c>
      <c r="AQ10" s="1">
        <f t="shared" si="1"/>
        <v>4</v>
      </c>
      <c r="AR10" s="1">
        <f t="shared" si="1"/>
        <v>4</v>
      </c>
      <c r="AS10" s="1">
        <f t="shared" si="1"/>
        <v>4</v>
      </c>
      <c r="AT10" s="1">
        <f t="shared" si="1"/>
        <v>4</v>
      </c>
      <c r="AU10" s="1">
        <f t="shared" si="1"/>
        <v>4</v>
      </c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7" x14ac:dyDescent="0.25">
      <c r="AA11" s="15">
        <f>H32</f>
        <v>0</v>
      </c>
      <c r="AB11" s="16"/>
      <c r="AC11" s="16"/>
      <c r="AD11" s="1">
        <v>5</v>
      </c>
      <c r="AE11" s="5">
        <f>AA13</f>
        <v>0</v>
      </c>
      <c r="AH11" s="16" t="s">
        <v>22</v>
      </c>
      <c r="AI11" s="16"/>
      <c r="AJ11" s="16"/>
      <c r="AK11" s="1">
        <f>ROUNDDOWN(AK9/AK10,0)</f>
        <v>520500</v>
      </c>
      <c r="AL11" s="1">
        <f>ROUNDDOWN(AL9/AL10,0)</f>
        <v>130125</v>
      </c>
      <c r="AM11" s="1">
        <f t="shared" ref="AM11:AU11" si="2">ROUNDDOWN(AM9/AM10,0)</f>
        <v>32531</v>
      </c>
      <c r="AN11" s="1">
        <f t="shared" si="2"/>
        <v>8132</v>
      </c>
      <c r="AO11" s="1">
        <f t="shared" si="2"/>
        <v>2033</v>
      </c>
      <c r="AP11" s="1">
        <f t="shared" si="2"/>
        <v>508</v>
      </c>
      <c r="AQ11" s="1">
        <f t="shared" si="2"/>
        <v>127</v>
      </c>
      <c r="AR11" s="1">
        <f t="shared" si="2"/>
        <v>31</v>
      </c>
      <c r="AS11" s="1">
        <f t="shared" si="2"/>
        <v>7</v>
      </c>
      <c r="AT11" s="1">
        <f t="shared" si="2"/>
        <v>1</v>
      </c>
      <c r="AU11" s="1">
        <f t="shared" si="2"/>
        <v>0</v>
      </c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x14ac:dyDescent="0.25">
      <c r="AA12" s="15">
        <f>I32</f>
        <v>1</v>
      </c>
      <c r="AB12" s="16"/>
      <c r="AC12" s="16"/>
      <c r="AD12" s="1">
        <v>6</v>
      </c>
      <c r="AE12" s="5">
        <f>AA12</f>
        <v>1</v>
      </c>
      <c r="AH12" s="16" t="s">
        <v>14</v>
      </c>
      <c r="AI12" s="16"/>
      <c r="AJ12" s="16"/>
      <c r="AK12" s="1">
        <f>AK9-(AK10*AK11)</f>
        <v>2</v>
      </c>
      <c r="AL12" s="1">
        <f t="shared" ref="AL12:AU12" si="3">AL9-(AL10*AL11)</f>
        <v>0</v>
      </c>
      <c r="AM12" s="1">
        <f t="shared" si="3"/>
        <v>1</v>
      </c>
      <c r="AN12" s="1">
        <f t="shared" si="3"/>
        <v>3</v>
      </c>
      <c r="AO12" s="1">
        <f t="shared" si="3"/>
        <v>0</v>
      </c>
      <c r="AP12" s="1">
        <f t="shared" si="3"/>
        <v>1</v>
      </c>
      <c r="AQ12" s="1">
        <f t="shared" si="3"/>
        <v>0</v>
      </c>
      <c r="AR12" s="1">
        <f t="shared" si="3"/>
        <v>3</v>
      </c>
      <c r="AS12" s="1">
        <f t="shared" si="3"/>
        <v>3</v>
      </c>
      <c r="AT12" s="1">
        <f t="shared" si="3"/>
        <v>3</v>
      </c>
      <c r="AU12" s="1">
        <f t="shared" si="3"/>
        <v>1</v>
      </c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25">
      <c r="AA13" s="15">
        <f>J32</f>
        <v>0</v>
      </c>
      <c r="AB13" s="16"/>
      <c r="AC13" s="16"/>
      <c r="AD13" s="1">
        <v>7</v>
      </c>
      <c r="AE13" s="5">
        <f>AA11</f>
        <v>0</v>
      </c>
      <c r="AH13" s="19" t="s">
        <v>23</v>
      </c>
      <c r="AI13" s="19"/>
      <c r="AJ13" s="19"/>
      <c r="AK13" s="16" t="str">
        <f>B5</f>
        <v>13330103102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57" x14ac:dyDescent="0.25">
      <c r="AA14" s="15">
        <f>K32</f>
        <v>3</v>
      </c>
      <c r="AB14" s="16"/>
      <c r="AC14" s="16"/>
      <c r="AD14" s="1">
        <v>8</v>
      </c>
      <c r="AE14" s="5">
        <f>AA10</f>
        <v>3</v>
      </c>
      <c r="AH14" s="19"/>
      <c r="AI14" s="19"/>
      <c r="AJ14" s="19"/>
      <c r="AK14" s="5" t="str">
        <f>MID($AK$13,1,1)</f>
        <v>1</v>
      </c>
      <c r="AL14" s="5" t="str">
        <f>MID($AK$13,2,1)</f>
        <v>3</v>
      </c>
      <c r="AM14" s="5" t="str">
        <f>MID($AK$13,3,1)</f>
        <v>3</v>
      </c>
      <c r="AN14" s="5" t="str">
        <f>MID($AK$13,4,1)</f>
        <v>3</v>
      </c>
      <c r="AO14" s="5" t="str">
        <f>MID($AK$13,5,1)</f>
        <v>0</v>
      </c>
      <c r="AP14" s="5" t="str">
        <f>MID($AK$13,6,1)</f>
        <v>1</v>
      </c>
      <c r="AQ14" s="5" t="str">
        <f>MID($AK$13,7,1)</f>
        <v>0</v>
      </c>
      <c r="AR14" s="5" t="str">
        <f>MID($AK$13,8,1)</f>
        <v>3</v>
      </c>
      <c r="AS14" s="5" t="str">
        <f>MID($AK$13,9,1)</f>
        <v>1</v>
      </c>
      <c r="AT14" s="5" t="str">
        <f>MID($AK$13,10,1)</f>
        <v>0</v>
      </c>
      <c r="AU14" s="5" t="str">
        <f>MID($AK$13,11,1)</f>
        <v>2</v>
      </c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25">
      <c r="B15" s="16" t="s">
        <v>0</v>
      </c>
      <c r="C15" s="16"/>
      <c r="D15" s="20" t="s">
        <v>12</v>
      </c>
      <c r="E15" s="21"/>
      <c r="AA15" s="15">
        <f>L32</f>
        <v>3</v>
      </c>
      <c r="AB15" s="16"/>
      <c r="AC15" s="16"/>
      <c r="AD15" s="1">
        <v>9</v>
      </c>
      <c r="AE15" s="5">
        <f>AA9</f>
        <v>1</v>
      </c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25">
      <c r="B16" s="16">
        <f>B2</f>
        <v>2082002</v>
      </c>
      <c r="C16" s="16"/>
      <c r="D16" s="20">
        <v>4</v>
      </c>
      <c r="E16" s="21"/>
      <c r="AA16" s="15">
        <f>M32</f>
        <v>3</v>
      </c>
      <c r="AB16" s="16"/>
      <c r="AC16" s="16"/>
      <c r="AD16" s="1">
        <v>10</v>
      </c>
      <c r="AE16" s="1">
        <f>AA8</f>
        <v>0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2:57" x14ac:dyDescent="0.25">
      <c r="AA17" s="15">
        <f>N32</f>
        <v>1</v>
      </c>
      <c r="AB17" s="16"/>
      <c r="AC17" s="16"/>
      <c r="AD17" s="1">
        <v>11</v>
      </c>
      <c r="AE17" s="1">
        <f>AA7</f>
        <v>2</v>
      </c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2:57" x14ac:dyDescent="0.25">
      <c r="B18" s="22" t="s">
        <v>11</v>
      </c>
      <c r="C18" s="22"/>
      <c r="AA18" s="10"/>
      <c r="AB18" s="11"/>
      <c r="AC18" s="11"/>
      <c r="AD18" s="9"/>
      <c r="AE18" s="9"/>
      <c r="AK18" s="17" t="s">
        <v>24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2:57" x14ac:dyDescent="0.25">
      <c r="B19" s="22"/>
      <c r="C19" s="22"/>
      <c r="AA19" s="10"/>
      <c r="AB19" s="11"/>
      <c r="AC19" s="11"/>
      <c r="AD19" s="9"/>
      <c r="AE19" s="9"/>
      <c r="AH19" s="16" t="s">
        <v>30</v>
      </c>
      <c r="AI19" s="16"/>
      <c r="AJ19" s="16"/>
      <c r="AK19" s="1">
        <v>10</v>
      </c>
      <c r="AL19" s="1">
        <v>9</v>
      </c>
      <c r="AM19" s="1">
        <v>8</v>
      </c>
      <c r="AN19" s="1">
        <v>7</v>
      </c>
      <c r="AO19" s="1">
        <v>6</v>
      </c>
      <c r="AP19" s="1">
        <v>5</v>
      </c>
      <c r="AQ19" s="1">
        <v>4</v>
      </c>
      <c r="AR19" s="1">
        <v>3</v>
      </c>
      <c r="AS19" s="1">
        <v>2</v>
      </c>
      <c r="AT19" s="1">
        <v>1</v>
      </c>
      <c r="AU19" s="1">
        <v>0</v>
      </c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2:57" x14ac:dyDescent="0.25">
      <c r="B20" s="16">
        <v>0</v>
      </c>
      <c r="C20" s="16"/>
      <c r="D20">
        <f>B16</f>
        <v>2082002</v>
      </c>
      <c r="E20">
        <f>D16</f>
        <v>4</v>
      </c>
      <c r="AA20" s="10"/>
      <c r="AB20" s="11"/>
      <c r="AC20" s="11"/>
      <c r="AD20" s="9"/>
      <c r="AE20" s="9"/>
      <c r="AH20" s="16" t="s">
        <v>28</v>
      </c>
      <c r="AI20" s="16"/>
      <c r="AJ20" s="16"/>
      <c r="AK20" s="1">
        <f>$AK$7</f>
        <v>4</v>
      </c>
      <c r="AL20" s="1">
        <f t="shared" ref="AL20:AU20" si="4">$AK$7</f>
        <v>4</v>
      </c>
      <c r="AM20" s="1">
        <f t="shared" si="4"/>
        <v>4</v>
      </c>
      <c r="AN20" s="1">
        <f t="shared" si="4"/>
        <v>4</v>
      </c>
      <c r="AO20" s="1">
        <f t="shared" si="4"/>
        <v>4</v>
      </c>
      <c r="AP20" s="1">
        <f t="shared" si="4"/>
        <v>4</v>
      </c>
      <c r="AQ20" s="1">
        <f t="shared" si="4"/>
        <v>4</v>
      </c>
      <c r="AR20" s="1">
        <f t="shared" si="4"/>
        <v>4</v>
      </c>
      <c r="AS20" s="1">
        <f t="shared" si="4"/>
        <v>4</v>
      </c>
      <c r="AT20" s="1">
        <f t="shared" si="4"/>
        <v>4</v>
      </c>
      <c r="AU20" s="1">
        <f t="shared" si="4"/>
        <v>4</v>
      </c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2:57" x14ac:dyDescent="0.25">
      <c r="B21" s="16">
        <v>1</v>
      </c>
      <c r="C21" s="16"/>
      <c r="D21">
        <f>E21*E20</f>
        <v>2082000</v>
      </c>
      <c r="E21">
        <f>ROUNDDOWN(D20/E20,0)</f>
        <v>520500</v>
      </c>
      <c r="F21">
        <f>D16</f>
        <v>4</v>
      </c>
      <c r="AA21" s="10"/>
      <c r="AB21" s="11"/>
      <c r="AC21" s="11"/>
      <c r="AD21" s="9"/>
      <c r="AE21" s="9"/>
      <c r="AG21" s="3"/>
      <c r="AH21" s="16" t="s">
        <v>27</v>
      </c>
      <c r="AI21" s="16"/>
      <c r="AJ21" s="16"/>
      <c r="AK21" s="5" t="str">
        <f t="shared" ref="AK21:AU21" si="5">AK14</f>
        <v>1</v>
      </c>
      <c r="AL21" s="5" t="str">
        <f t="shared" si="5"/>
        <v>3</v>
      </c>
      <c r="AM21" s="5" t="str">
        <f t="shared" si="5"/>
        <v>3</v>
      </c>
      <c r="AN21" s="5" t="str">
        <f t="shared" si="5"/>
        <v>3</v>
      </c>
      <c r="AO21" s="5" t="str">
        <f t="shared" si="5"/>
        <v>0</v>
      </c>
      <c r="AP21" s="5" t="str">
        <f t="shared" si="5"/>
        <v>1</v>
      </c>
      <c r="AQ21" s="5" t="str">
        <f t="shared" si="5"/>
        <v>0</v>
      </c>
      <c r="AR21" s="5" t="str">
        <f t="shared" si="5"/>
        <v>3</v>
      </c>
      <c r="AS21" s="5" t="str">
        <f t="shared" si="5"/>
        <v>1</v>
      </c>
      <c r="AT21" s="5" t="str">
        <f t="shared" si="5"/>
        <v>0</v>
      </c>
      <c r="AU21" s="5" t="str">
        <f t="shared" si="5"/>
        <v>2</v>
      </c>
      <c r="AV21" s="9"/>
      <c r="AW21" s="9"/>
      <c r="AX21" s="9"/>
      <c r="AY21" s="8"/>
      <c r="AZ21" s="8"/>
      <c r="BA21" s="8"/>
      <c r="BB21" s="8"/>
      <c r="BC21" s="8"/>
      <c r="BD21" s="8"/>
      <c r="BE21" s="8"/>
    </row>
    <row r="22" spans="2:57" x14ac:dyDescent="0.25">
      <c r="B22" s="16">
        <v>2</v>
      </c>
      <c r="C22" s="16"/>
      <c r="D22">
        <f>D20-D21</f>
        <v>2</v>
      </c>
      <c r="E22">
        <f>F22*F21</f>
        <v>520500</v>
      </c>
      <c r="F22" s="3">
        <f>ROUNDDOWN(E21/F21,0)</f>
        <v>130125</v>
      </c>
      <c r="G22">
        <f>D16</f>
        <v>4</v>
      </c>
      <c r="AA22" s="10"/>
      <c r="AB22" s="11"/>
      <c r="AC22" s="11"/>
      <c r="AD22" s="9"/>
      <c r="AG22" s="3"/>
      <c r="AH22" s="15" t="s">
        <v>25</v>
      </c>
      <c r="AI22" s="15"/>
      <c r="AJ22" s="15"/>
      <c r="AK22" s="1">
        <f>AK21*POWER(AK20,AK19)</f>
        <v>1048576</v>
      </c>
      <c r="AL22" s="1">
        <f t="shared" ref="AL22:AU22" si="6">AL21*POWER(AL20,AL19)</f>
        <v>786432</v>
      </c>
      <c r="AM22" s="1">
        <f t="shared" si="6"/>
        <v>196608</v>
      </c>
      <c r="AN22" s="1">
        <f t="shared" si="6"/>
        <v>49152</v>
      </c>
      <c r="AO22" s="1">
        <f t="shared" si="6"/>
        <v>0</v>
      </c>
      <c r="AP22" s="1">
        <f t="shared" si="6"/>
        <v>1024</v>
      </c>
      <c r="AQ22" s="1">
        <f t="shared" si="6"/>
        <v>0</v>
      </c>
      <c r="AR22" s="1">
        <f t="shared" si="6"/>
        <v>192</v>
      </c>
      <c r="AS22" s="1">
        <f t="shared" si="6"/>
        <v>16</v>
      </c>
      <c r="AT22" s="1">
        <f t="shared" si="6"/>
        <v>0</v>
      </c>
      <c r="AU22" s="1">
        <f t="shared" si="6"/>
        <v>2</v>
      </c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2:57" x14ac:dyDescent="0.25">
      <c r="B23" s="16">
        <v>3</v>
      </c>
      <c r="C23" s="16"/>
      <c r="E23">
        <f>E21-E22</f>
        <v>0</v>
      </c>
      <c r="F23" s="3">
        <f>G23*G22</f>
        <v>130124</v>
      </c>
      <c r="G23" s="3">
        <f>ROUNDDOWN(F22/G22,0)</f>
        <v>32531</v>
      </c>
      <c r="H23">
        <f>D16</f>
        <v>4</v>
      </c>
      <c r="AA23" s="10"/>
      <c r="AB23" s="11"/>
      <c r="AC23" s="11"/>
      <c r="AD23" s="9"/>
      <c r="AG23" s="3"/>
      <c r="AH23" s="15" t="s">
        <v>13</v>
      </c>
      <c r="AI23" s="15"/>
      <c r="AJ23" s="15"/>
      <c r="AK23" s="16">
        <f>SUM(AK22:AU22)</f>
        <v>2082002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2:57" x14ac:dyDescent="0.25">
      <c r="B24" s="16">
        <v>4</v>
      </c>
      <c r="C24" s="16"/>
      <c r="F24" s="3">
        <f>F22-F23</f>
        <v>1</v>
      </c>
      <c r="G24" s="3">
        <f>H24*H23</f>
        <v>32528</v>
      </c>
      <c r="H24" s="3">
        <f>ROUNDDOWN(G23/H23,0)</f>
        <v>8132</v>
      </c>
      <c r="I24">
        <f>D16</f>
        <v>4</v>
      </c>
      <c r="AA24" s="10"/>
      <c r="AB24" s="11"/>
      <c r="AC24" s="11"/>
      <c r="AD24" s="9"/>
      <c r="AG24" s="3"/>
      <c r="AH24" s="3"/>
      <c r="AI24" s="3"/>
      <c r="AJ24" s="3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2:57" x14ac:dyDescent="0.25">
      <c r="B25" s="16">
        <v>5</v>
      </c>
      <c r="C25" s="16"/>
      <c r="F25" s="3"/>
      <c r="G25" s="3">
        <f>G23-G24</f>
        <v>3</v>
      </c>
      <c r="H25" s="3">
        <f>I25*I24</f>
        <v>8132</v>
      </c>
      <c r="I25" s="3">
        <f>ROUNDDOWN(H24/I24,0)</f>
        <v>2033</v>
      </c>
      <c r="J25">
        <f>D16</f>
        <v>4</v>
      </c>
      <c r="AA25" s="10"/>
      <c r="AB25" s="11"/>
      <c r="AC25" s="11"/>
      <c r="AD25" s="9"/>
      <c r="AH25" s="3"/>
      <c r="AI25" s="3"/>
      <c r="AJ25" s="3"/>
      <c r="AK25" s="3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2:57" x14ac:dyDescent="0.25">
      <c r="B26" s="16">
        <v>6</v>
      </c>
      <c r="C26" s="16"/>
      <c r="G26" s="3"/>
      <c r="H26" s="3">
        <f>H24-H25</f>
        <v>0</v>
      </c>
      <c r="I26" s="3">
        <f>J26*J25</f>
        <v>2032</v>
      </c>
      <c r="J26" s="3">
        <f>ROUNDDOWN(I25/J25,0)</f>
        <v>508</v>
      </c>
      <c r="K26">
        <f>D16</f>
        <v>4</v>
      </c>
      <c r="AA26" s="10"/>
      <c r="AB26" s="11"/>
      <c r="AC26" s="11"/>
      <c r="AD26" s="9"/>
      <c r="AI26" s="3"/>
      <c r="AJ26" s="3"/>
      <c r="AK26" s="3"/>
      <c r="AL26" s="3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2:57" x14ac:dyDescent="0.25">
      <c r="B27" s="16">
        <v>7</v>
      </c>
      <c r="C27" s="16"/>
      <c r="H27" s="3"/>
      <c r="I27" s="3">
        <f>I25-I26</f>
        <v>1</v>
      </c>
      <c r="J27" s="3">
        <f>K27*K26</f>
        <v>508</v>
      </c>
      <c r="K27" s="3">
        <f>ROUNDDOWN(J26/K26,0)</f>
        <v>127</v>
      </c>
      <c r="L27">
        <f>D16</f>
        <v>4</v>
      </c>
      <c r="AA27" s="10"/>
      <c r="AB27" s="11"/>
      <c r="AC27" s="11"/>
      <c r="AD27" s="9"/>
      <c r="AK27" s="17" t="s">
        <v>26</v>
      </c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2:57" x14ac:dyDescent="0.25">
      <c r="B28" s="16">
        <v>8</v>
      </c>
      <c r="C28" s="16"/>
      <c r="I28" s="3"/>
      <c r="J28" s="3">
        <f>J26-J27</f>
        <v>0</v>
      </c>
      <c r="K28" s="3">
        <f>L28*L27</f>
        <v>124</v>
      </c>
      <c r="L28" s="3">
        <f>ROUNDDOWN(K27/L27,0)</f>
        <v>31</v>
      </c>
      <c r="M28">
        <f>D16</f>
        <v>4</v>
      </c>
      <c r="AA28" s="4"/>
      <c r="AB28" s="4"/>
      <c r="AC28" s="4"/>
      <c r="AH28" s="16" t="s">
        <v>16</v>
      </c>
      <c r="AI28" s="16"/>
      <c r="AJ28" s="16"/>
      <c r="AK28" s="1">
        <v>10</v>
      </c>
      <c r="AL28" s="1">
        <v>9</v>
      </c>
      <c r="AM28" s="1">
        <v>8</v>
      </c>
      <c r="AN28" s="1">
        <v>7</v>
      </c>
      <c r="AO28" s="1">
        <v>6</v>
      </c>
      <c r="AP28" s="1">
        <v>5</v>
      </c>
      <c r="AQ28" s="1">
        <v>4</v>
      </c>
      <c r="AR28" s="1">
        <v>3</v>
      </c>
      <c r="AS28" s="1">
        <v>2</v>
      </c>
      <c r="AT28" s="1">
        <v>1</v>
      </c>
      <c r="AU28" s="1">
        <v>0</v>
      </c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2:57" x14ac:dyDescent="0.25">
      <c r="B29" s="16">
        <v>9</v>
      </c>
      <c r="C29" s="16"/>
      <c r="J29" s="3"/>
      <c r="K29" s="3">
        <f>K27-K28</f>
        <v>3</v>
      </c>
      <c r="L29" s="3">
        <f>M29*M28</f>
        <v>28</v>
      </c>
      <c r="M29" s="3">
        <f>ROUNDDOWN(L28/M28,0)</f>
        <v>7</v>
      </c>
      <c r="N29">
        <f>D16</f>
        <v>4</v>
      </c>
      <c r="AA29" s="4"/>
      <c r="AB29" s="4"/>
      <c r="AC29" s="4"/>
      <c r="AH29" s="16" t="s">
        <v>28</v>
      </c>
      <c r="AI29" s="16"/>
      <c r="AJ29" s="16"/>
      <c r="AK29" s="1">
        <f>$AK$7</f>
        <v>4</v>
      </c>
      <c r="AL29" s="1">
        <f t="shared" ref="AL29:AU29" si="7">$AK$7</f>
        <v>4</v>
      </c>
      <c r="AM29" s="1">
        <f t="shared" si="7"/>
        <v>4</v>
      </c>
      <c r="AN29" s="1">
        <f t="shared" si="7"/>
        <v>4</v>
      </c>
      <c r="AO29" s="1">
        <f t="shared" si="7"/>
        <v>4</v>
      </c>
      <c r="AP29" s="1">
        <f t="shared" si="7"/>
        <v>4</v>
      </c>
      <c r="AQ29" s="1">
        <f t="shared" si="7"/>
        <v>4</v>
      </c>
      <c r="AR29" s="1">
        <f t="shared" si="7"/>
        <v>4</v>
      </c>
      <c r="AS29" s="1">
        <f t="shared" si="7"/>
        <v>4</v>
      </c>
      <c r="AT29" s="1">
        <f t="shared" si="7"/>
        <v>4</v>
      </c>
      <c r="AU29" s="1">
        <f t="shared" si="7"/>
        <v>4</v>
      </c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2:57" x14ac:dyDescent="0.25">
      <c r="B30" s="16">
        <v>10</v>
      </c>
      <c r="C30" s="16"/>
      <c r="K30" s="3"/>
      <c r="L30" s="3">
        <f>L28-L29</f>
        <v>3</v>
      </c>
      <c r="M30" s="3">
        <f>N30*N29</f>
        <v>4</v>
      </c>
      <c r="N30" s="3">
        <f>ROUNDDOWN(M29/N29,0)</f>
        <v>1</v>
      </c>
      <c r="AA30" s="4"/>
      <c r="AB30" s="4"/>
      <c r="AC30" s="4"/>
      <c r="AH30" s="16" t="s">
        <v>27</v>
      </c>
      <c r="AI30" s="16"/>
      <c r="AJ30" s="16"/>
      <c r="AK30" s="5" t="str">
        <f t="shared" ref="AK30:AU30" si="8">AK14</f>
        <v>1</v>
      </c>
      <c r="AL30" s="5" t="str">
        <f t="shared" si="8"/>
        <v>3</v>
      </c>
      <c r="AM30" s="5" t="str">
        <f t="shared" si="8"/>
        <v>3</v>
      </c>
      <c r="AN30" s="5" t="str">
        <f t="shared" si="8"/>
        <v>3</v>
      </c>
      <c r="AO30" s="5" t="str">
        <f t="shared" si="8"/>
        <v>0</v>
      </c>
      <c r="AP30" s="5" t="str">
        <f t="shared" si="8"/>
        <v>1</v>
      </c>
      <c r="AQ30" s="5" t="str">
        <f t="shared" si="8"/>
        <v>0</v>
      </c>
      <c r="AR30" s="5" t="str">
        <f t="shared" si="8"/>
        <v>3</v>
      </c>
      <c r="AS30" s="5" t="str">
        <f t="shared" si="8"/>
        <v>1</v>
      </c>
      <c r="AT30" s="5" t="str">
        <f t="shared" si="8"/>
        <v>0</v>
      </c>
      <c r="AU30" s="5" t="str">
        <f t="shared" si="8"/>
        <v>2</v>
      </c>
      <c r="AV30" s="9"/>
      <c r="AW30" s="9"/>
      <c r="AX30" s="9"/>
      <c r="AY30" s="8"/>
      <c r="AZ30" s="8"/>
      <c r="BA30" s="8"/>
      <c r="BB30" s="8"/>
      <c r="BC30" s="8"/>
      <c r="BD30" s="8"/>
      <c r="BE30" s="8"/>
    </row>
    <row r="31" spans="2:57" x14ac:dyDescent="0.25">
      <c r="B31" s="16"/>
      <c r="C31" s="16"/>
      <c r="M31" s="3">
        <f>M29-M30</f>
        <v>3</v>
      </c>
      <c r="N31" s="3"/>
      <c r="O31" s="3"/>
      <c r="AH31" s="15" t="s">
        <v>29</v>
      </c>
      <c r="AI31" s="15"/>
      <c r="AJ31" s="15"/>
      <c r="AK31" s="5">
        <f>AK29*AK30+AL30</f>
        <v>7</v>
      </c>
      <c r="AL31" s="5">
        <f>AK31*AL29+AM30</f>
        <v>31</v>
      </c>
      <c r="AM31" s="5">
        <f t="shared" ref="AM31:AT31" si="9">AL31*AM29+AN30</f>
        <v>127</v>
      </c>
      <c r="AN31" s="5">
        <f t="shared" si="9"/>
        <v>508</v>
      </c>
      <c r="AO31" s="5">
        <f t="shared" si="9"/>
        <v>2033</v>
      </c>
      <c r="AP31" s="5">
        <f t="shared" si="9"/>
        <v>8132</v>
      </c>
      <c r="AQ31" s="5">
        <f t="shared" si="9"/>
        <v>32531</v>
      </c>
      <c r="AR31" s="5">
        <f t="shared" si="9"/>
        <v>130125</v>
      </c>
      <c r="AS31" s="5">
        <f t="shared" si="9"/>
        <v>520500</v>
      </c>
      <c r="AT31" s="5">
        <f t="shared" si="9"/>
        <v>2082002</v>
      </c>
      <c r="AU31" s="5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2:57" x14ac:dyDescent="0.25">
      <c r="B32" s="16" t="s">
        <v>13</v>
      </c>
      <c r="C32" s="16"/>
      <c r="D32" s="1">
        <f>D22</f>
        <v>2</v>
      </c>
      <c r="E32" s="1">
        <f>E23</f>
        <v>0</v>
      </c>
      <c r="F32" s="5">
        <f>F24</f>
        <v>1</v>
      </c>
      <c r="G32" s="5">
        <f>G25</f>
        <v>3</v>
      </c>
      <c r="H32" s="5">
        <f>H26</f>
        <v>0</v>
      </c>
      <c r="I32" s="5">
        <f>I27</f>
        <v>1</v>
      </c>
      <c r="J32" s="5">
        <f>J28</f>
        <v>0</v>
      </c>
      <c r="K32" s="5">
        <f>K29</f>
        <v>3</v>
      </c>
      <c r="L32" s="5">
        <f>L30</f>
        <v>3</v>
      </c>
      <c r="M32" s="5">
        <f>M31</f>
        <v>3</v>
      </c>
      <c r="N32" s="5">
        <f>N30</f>
        <v>1</v>
      </c>
      <c r="O32" s="3"/>
      <c r="P32" s="3"/>
      <c r="AH32" s="15" t="s">
        <v>13</v>
      </c>
      <c r="AI32" s="15"/>
      <c r="AJ32" s="15"/>
      <c r="AK32" s="15">
        <f>AT31</f>
        <v>2082002</v>
      </c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1"/>
      <c r="AW32" s="11"/>
      <c r="AX32" s="11"/>
      <c r="AY32" s="11"/>
      <c r="AZ32" s="11"/>
      <c r="BA32" s="11"/>
      <c r="BB32" s="11"/>
      <c r="BC32" s="11"/>
      <c r="BD32" s="11"/>
      <c r="BE32" s="11"/>
    </row>
    <row r="33" spans="1:61" x14ac:dyDescent="0.25">
      <c r="A33" s="9"/>
      <c r="B33" s="11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8"/>
      <c r="O33" s="8"/>
      <c r="P33" s="8"/>
      <c r="Q33" s="8"/>
      <c r="R33" s="9"/>
      <c r="AP33" s="3"/>
      <c r="AQ33" s="3"/>
      <c r="AR33" s="3"/>
      <c r="AS33" s="3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61" x14ac:dyDescent="0.25">
      <c r="A34" s="9"/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/>
      <c r="P34" s="8"/>
      <c r="Q34" s="8"/>
      <c r="R34" s="8"/>
      <c r="AQ34" s="3"/>
      <c r="AR34" s="3"/>
      <c r="AS34" s="3"/>
      <c r="AT34" s="3"/>
    </row>
    <row r="35" spans="1:6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/>
      <c r="P35" s="8"/>
      <c r="Q35" s="8"/>
      <c r="R35" s="8"/>
      <c r="S35" s="3"/>
      <c r="AR35" s="3"/>
      <c r="AS35" s="3"/>
      <c r="AT35" s="3"/>
      <c r="AU35" s="3"/>
    </row>
    <row r="36" spans="1:61" x14ac:dyDescent="0.25">
      <c r="A36" s="9"/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8"/>
      <c r="R36" s="8"/>
      <c r="S36" s="3"/>
      <c r="T36" s="3"/>
      <c r="AS36" s="3"/>
      <c r="AT36" s="3"/>
      <c r="AU36" s="3"/>
      <c r="AV36" s="3"/>
    </row>
    <row r="37" spans="1:61" x14ac:dyDescent="0.25">
      <c r="A37" s="9"/>
      <c r="B37" s="11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3"/>
      <c r="T37" s="3"/>
      <c r="U37" s="3"/>
      <c r="AT37" s="3"/>
      <c r="AU37" s="3"/>
      <c r="AV37" s="3"/>
      <c r="AW37" s="3"/>
    </row>
    <row r="38" spans="1:61" x14ac:dyDescent="0.25">
      <c r="B38" s="39"/>
      <c r="C38" s="39"/>
      <c r="S38" s="3"/>
      <c r="T38" s="3"/>
      <c r="U38" s="3"/>
      <c r="V38" s="3"/>
      <c r="AU38" s="3"/>
      <c r="AV38" s="3"/>
      <c r="AW38" s="3"/>
      <c r="AX38" s="3"/>
    </row>
    <row r="39" spans="1:61" x14ac:dyDescent="0.25">
      <c r="B39" s="39"/>
      <c r="C39" s="39"/>
      <c r="T39" s="3"/>
      <c r="U39" s="3"/>
      <c r="V39" s="3"/>
      <c r="W39" s="3"/>
      <c r="AV39" s="3"/>
      <c r="AW39" s="3"/>
      <c r="AX39" s="3"/>
      <c r="AY39" s="3"/>
    </row>
    <row r="40" spans="1:61" x14ac:dyDescent="0.25">
      <c r="B40" s="39"/>
      <c r="C40" s="39"/>
      <c r="U40" s="3"/>
      <c r="V40" s="3"/>
      <c r="W40" s="3"/>
      <c r="X40" s="3"/>
      <c r="AW40" s="3"/>
      <c r="AX40" s="3"/>
    </row>
    <row r="41" spans="1:61" x14ac:dyDescent="0.25">
      <c r="B41" s="39"/>
      <c r="C41" s="39"/>
      <c r="V41" s="3"/>
      <c r="W41" s="3"/>
    </row>
    <row r="42" spans="1:61" x14ac:dyDescent="0.25">
      <c r="R42" s="8"/>
      <c r="S42" s="8"/>
      <c r="T42" s="8"/>
      <c r="U42" s="8"/>
      <c r="V42" s="8"/>
      <c r="W42" s="8"/>
      <c r="X42" s="8"/>
    </row>
    <row r="43" spans="1:61" x14ac:dyDescent="0.25">
      <c r="AA43" s="19" t="s">
        <v>14</v>
      </c>
      <c r="AB43" s="19"/>
      <c r="AC43" s="19"/>
      <c r="AD43" s="16" t="s">
        <v>16</v>
      </c>
      <c r="AE43" s="16" t="s">
        <v>15</v>
      </c>
      <c r="AH43" s="16" t="s">
        <v>17</v>
      </c>
      <c r="AI43" s="16"/>
      <c r="AJ43" s="16"/>
      <c r="AK43" s="16">
        <f>B50</f>
        <v>23022023</v>
      </c>
      <c r="AL43" s="16"/>
    </row>
    <row r="44" spans="1:61" x14ac:dyDescent="0.25">
      <c r="AA44" s="19"/>
      <c r="AB44" s="19"/>
      <c r="AC44" s="19"/>
      <c r="AD44" s="16"/>
      <c r="AE44" s="16"/>
      <c r="AH44" s="16"/>
      <c r="AI44" s="16"/>
      <c r="AJ44" s="16"/>
      <c r="AK44" s="16"/>
      <c r="AL44" s="16"/>
    </row>
    <row r="45" spans="1:61" x14ac:dyDescent="0.25">
      <c r="AA45" s="16">
        <f>D68</f>
        <v>3</v>
      </c>
      <c r="AB45" s="16"/>
      <c r="AC45" s="16"/>
      <c r="AD45" s="1">
        <v>1</v>
      </c>
      <c r="AE45" s="5">
        <f>AA57</f>
        <v>1</v>
      </c>
      <c r="AH45" s="18" t="s">
        <v>18</v>
      </c>
      <c r="AI45" s="18"/>
      <c r="AJ45" s="18"/>
      <c r="AK45" s="18">
        <f>D50</f>
        <v>4</v>
      </c>
      <c r="AL45" s="18"/>
    </row>
    <row r="46" spans="1:61" x14ac:dyDescent="0.25">
      <c r="AA46" s="16">
        <f>E68</f>
        <v>1</v>
      </c>
      <c r="AB46" s="16"/>
      <c r="AC46" s="16"/>
      <c r="AD46" s="1">
        <v>2</v>
      </c>
      <c r="AE46" s="5">
        <f>AA56</f>
        <v>1</v>
      </c>
      <c r="AH46" s="16" t="s">
        <v>19</v>
      </c>
      <c r="AI46" s="16"/>
      <c r="AJ46" s="16"/>
      <c r="AK46" s="1">
        <v>1</v>
      </c>
      <c r="AL46" s="1">
        <v>2</v>
      </c>
      <c r="AM46" s="1">
        <v>3</v>
      </c>
      <c r="AN46" s="1">
        <v>4</v>
      </c>
      <c r="AO46" s="1">
        <v>5</v>
      </c>
      <c r="AP46" s="1">
        <v>6</v>
      </c>
      <c r="AQ46" s="1">
        <v>7</v>
      </c>
      <c r="AR46" s="1">
        <v>8</v>
      </c>
      <c r="AS46" s="1">
        <v>9</v>
      </c>
      <c r="AT46" s="1">
        <v>10</v>
      </c>
      <c r="AU46" s="1">
        <v>11</v>
      </c>
      <c r="AV46" s="1">
        <v>12</v>
      </c>
      <c r="AW46" s="1">
        <v>13</v>
      </c>
      <c r="AX46" s="9"/>
      <c r="AY46" s="9"/>
      <c r="AZ46" s="9"/>
      <c r="BA46" s="9"/>
      <c r="BB46" s="9"/>
      <c r="BC46" s="9"/>
      <c r="BD46" s="9"/>
      <c r="BE46" s="9"/>
      <c r="BF46" s="12"/>
      <c r="BG46" s="12"/>
      <c r="BH46" s="12"/>
      <c r="BI46" s="12"/>
    </row>
    <row r="47" spans="1:61" x14ac:dyDescent="0.25">
      <c r="AA47" s="15">
        <f>F68</f>
        <v>0</v>
      </c>
      <c r="AB47" s="16"/>
      <c r="AC47" s="16"/>
      <c r="AD47" s="1">
        <v>3</v>
      </c>
      <c r="AE47" s="5">
        <f>AA55</f>
        <v>1</v>
      </c>
      <c r="AH47" s="16" t="s">
        <v>20</v>
      </c>
      <c r="AI47" s="16"/>
      <c r="AJ47" s="16"/>
      <c r="AK47" s="1">
        <f>AK43</f>
        <v>23022023</v>
      </c>
      <c r="AL47" s="1">
        <f>AK49</f>
        <v>5755505</v>
      </c>
      <c r="AM47" s="1">
        <f>AL49</f>
        <v>1438876</v>
      </c>
      <c r="AN47" s="1">
        <f t="shared" ref="AN47:AW47" si="10">AM49</f>
        <v>359719</v>
      </c>
      <c r="AO47" s="1">
        <f t="shared" si="10"/>
        <v>89929</v>
      </c>
      <c r="AP47" s="1">
        <f t="shared" si="10"/>
        <v>22482</v>
      </c>
      <c r="AQ47" s="1">
        <f t="shared" si="10"/>
        <v>5620</v>
      </c>
      <c r="AR47" s="1">
        <f t="shared" si="10"/>
        <v>1405</v>
      </c>
      <c r="AS47" s="1">
        <f t="shared" si="10"/>
        <v>351</v>
      </c>
      <c r="AT47" s="1">
        <f t="shared" si="10"/>
        <v>87</v>
      </c>
      <c r="AU47" s="1">
        <f t="shared" si="10"/>
        <v>21</v>
      </c>
      <c r="AV47" s="1">
        <f t="shared" si="10"/>
        <v>5</v>
      </c>
      <c r="AW47" s="1">
        <f t="shared" si="10"/>
        <v>1</v>
      </c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</row>
    <row r="48" spans="1:61" x14ac:dyDescent="0.25">
      <c r="AA48" s="15">
        <f>G68</f>
        <v>3</v>
      </c>
      <c r="AB48" s="16"/>
      <c r="AC48" s="16"/>
      <c r="AD48" s="1">
        <v>4</v>
      </c>
      <c r="AE48" s="5">
        <f>AA54</f>
        <v>3</v>
      </c>
      <c r="AH48" s="16" t="s">
        <v>21</v>
      </c>
      <c r="AI48" s="16"/>
      <c r="AJ48" s="16"/>
      <c r="AK48" s="1">
        <f>$AK$7</f>
        <v>4</v>
      </c>
      <c r="AL48" s="1">
        <f t="shared" ref="AL48:AW48" si="11">$AK$7</f>
        <v>4</v>
      </c>
      <c r="AM48" s="1">
        <f t="shared" si="11"/>
        <v>4</v>
      </c>
      <c r="AN48" s="1">
        <f t="shared" si="11"/>
        <v>4</v>
      </c>
      <c r="AO48" s="1">
        <f t="shared" si="11"/>
        <v>4</v>
      </c>
      <c r="AP48" s="1">
        <f t="shared" si="11"/>
        <v>4</v>
      </c>
      <c r="AQ48" s="1">
        <f t="shared" si="11"/>
        <v>4</v>
      </c>
      <c r="AR48" s="1">
        <f t="shared" si="11"/>
        <v>4</v>
      </c>
      <c r="AS48" s="1">
        <f t="shared" si="11"/>
        <v>4</v>
      </c>
      <c r="AT48" s="1">
        <f t="shared" si="11"/>
        <v>4</v>
      </c>
      <c r="AU48" s="1">
        <f t="shared" si="11"/>
        <v>4</v>
      </c>
      <c r="AV48" s="1">
        <f t="shared" si="11"/>
        <v>4</v>
      </c>
      <c r="AW48" s="1">
        <f t="shared" si="11"/>
        <v>4</v>
      </c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spans="2:62" x14ac:dyDescent="0.25">
      <c r="B49" s="16" t="s">
        <v>1</v>
      </c>
      <c r="C49" s="16"/>
      <c r="D49" s="20" t="s">
        <v>12</v>
      </c>
      <c r="E49" s="21"/>
      <c r="AA49" s="15">
        <f>H68</f>
        <v>1</v>
      </c>
      <c r="AB49" s="16"/>
      <c r="AC49" s="16"/>
      <c r="AD49" s="1">
        <v>5</v>
      </c>
      <c r="AE49" s="5">
        <f>AA53</f>
        <v>3</v>
      </c>
      <c r="AH49" s="16" t="s">
        <v>22</v>
      </c>
      <c r="AI49" s="16"/>
      <c r="AJ49" s="16"/>
      <c r="AK49" s="1">
        <f>ROUNDDOWN(AK47/AK48,0)</f>
        <v>5755505</v>
      </c>
      <c r="AL49" s="1">
        <f>ROUNDDOWN(AL47/AL48,0)</f>
        <v>1438876</v>
      </c>
      <c r="AM49" s="1">
        <f t="shared" ref="AM49:AW49" si="12">ROUNDDOWN(AM47/AM48,0)</f>
        <v>359719</v>
      </c>
      <c r="AN49" s="1">
        <f t="shared" si="12"/>
        <v>89929</v>
      </c>
      <c r="AO49" s="1">
        <f t="shared" si="12"/>
        <v>22482</v>
      </c>
      <c r="AP49" s="1">
        <f t="shared" si="12"/>
        <v>5620</v>
      </c>
      <c r="AQ49" s="1">
        <f t="shared" si="12"/>
        <v>1405</v>
      </c>
      <c r="AR49" s="1">
        <f t="shared" si="12"/>
        <v>351</v>
      </c>
      <c r="AS49" s="1">
        <f t="shared" si="12"/>
        <v>87</v>
      </c>
      <c r="AT49" s="1">
        <f t="shared" si="12"/>
        <v>21</v>
      </c>
      <c r="AU49" s="1">
        <f t="shared" si="12"/>
        <v>5</v>
      </c>
      <c r="AV49" s="1">
        <f t="shared" si="12"/>
        <v>1</v>
      </c>
      <c r="AW49" s="1">
        <f t="shared" si="12"/>
        <v>0</v>
      </c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</row>
    <row r="50" spans="2:62" x14ac:dyDescent="0.25">
      <c r="B50" s="16">
        <f>F2</f>
        <v>23022023</v>
      </c>
      <c r="C50" s="16"/>
      <c r="D50" s="20">
        <v>4</v>
      </c>
      <c r="E50" s="21"/>
      <c r="AA50" s="15">
        <f>I68</f>
        <v>2</v>
      </c>
      <c r="AB50" s="16"/>
      <c r="AC50" s="16"/>
      <c r="AD50" s="1">
        <v>6</v>
      </c>
      <c r="AE50" s="5">
        <f>AA52</f>
        <v>1</v>
      </c>
      <c r="AH50" s="16" t="s">
        <v>14</v>
      </c>
      <c r="AI50" s="16"/>
      <c r="AJ50" s="16"/>
      <c r="AK50" s="1">
        <f>AK47-(AK48*AK49)</f>
        <v>3</v>
      </c>
      <c r="AL50" s="1">
        <f t="shared" ref="AL50:AW50" si="13">AL47-(AL48*AL49)</f>
        <v>1</v>
      </c>
      <c r="AM50" s="1">
        <f t="shared" si="13"/>
        <v>0</v>
      </c>
      <c r="AN50" s="1">
        <f t="shared" si="13"/>
        <v>3</v>
      </c>
      <c r="AO50" s="1">
        <f t="shared" si="13"/>
        <v>1</v>
      </c>
      <c r="AP50" s="1">
        <f t="shared" si="13"/>
        <v>2</v>
      </c>
      <c r="AQ50" s="1">
        <f t="shared" si="13"/>
        <v>0</v>
      </c>
      <c r="AR50" s="1">
        <f t="shared" si="13"/>
        <v>1</v>
      </c>
      <c r="AS50" s="1">
        <f t="shared" si="13"/>
        <v>3</v>
      </c>
      <c r="AT50" s="1">
        <f t="shared" si="13"/>
        <v>3</v>
      </c>
      <c r="AU50" s="1">
        <f t="shared" si="13"/>
        <v>1</v>
      </c>
      <c r="AV50" s="1">
        <f t="shared" si="13"/>
        <v>1</v>
      </c>
      <c r="AW50" s="1">
        <f t="shared" si="13"/>
        <v>1</v>
      </c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</row>
    <row r="51" spans="2:62" x14ac:dyDescent="0.25">
      <c r="AA51" s="15">
        <f>J68</f>
        <v>0</v>
      </c>
      <c r="AB51" s="16"/>
      <c r="AC51" s="16"/>
      <c r="AD51" s="1">
        <v>7</v>
      </c>
      <c r="AE51" s="5">
        <f>AA51</f>
        <v>0</v>
      </c>
      <c r="AH51" s="19" t="s">
        <v>23</v>
      </c>
      <c r="AI51" s="19"/>
      <c r="AJ51" s="19"/>
      <c r="AK51" s="16" t="str">
        <f>F5</f>
        <v>1113310213013</v>
      </c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spans="2:62" x14ac:dyDescent="0.25">
      <c r="B52" s="22" t="s">
        <v>11</v>
      </c>
      <c r="C52" s="22"/>
      <c r="AA52" s="15">
        <f>K68</f>
        <v>1</v>
      </c>
      <c r="AB52" s="16"/>
      <c r="AC52" s="16"/>
      <c r="AD52" s="1">
        <v>8</v>
      </c>
      <c r="AE52" s="5">
        <f>AA50</f>
        <v>2</v>
      </c>
      <c r="AH52" s="19"/>
      <c r="AI52" s="19"/>
      <c r="AJ52" s="19"/>
      <c r="AK52" s="5" t="str">
        <f>MID($AK$51,1,1)</f>
        <v>1</v>
      </c>
      <c r="AL52" s="5" t="str">
        <f>MID($AK$51,2,1)</f>
        <v>1</v>
      </c>
      <c r="AM52" s="5" t="str">
        <f>MID($AK$51,3,1)</f>
        <v>1</v>
      </c>
      <c r="AN52" s="5" t="str">
        <f>MID($AK$51,4,1)</f>
        <v>3</v>
      </c>
      <c r="AO52" s="5" t="str">
        <f>MID($AK$51,5,1)</f>
        <v>3</v>
      </c>
      <c r="AP52" s="5" t="str">
        <f>MID($AK$51,6,1)</f>
        <v>1</v>
      </c>
      <c r="AQ52" s="5" t="str">
        <f>MID($AK$51,7,1)</f>
        <v>0</v>
      </c>
      <c r="AR52" s="5" t="str">
        <f>MID($AK$51,8,1)</f>
        <v>2</v>
      </c>
      <c r="AS52" s="5" t="str">
        <f>MID($AK$51,9,1)</f>
        <v>1</v>
      </c>
      <c r="AT52" s="5" t="str">
        <f>MID($AK$51,10,1)</f>
        <v>3</v>
      </c>
      <c r="AU52" s="5" t="str">
        <f>MID($AK$51,11,1)</f>
        <v>0</v>
      </c>
      <c r="AV52" s="5" t="str">
        <f>MID($AK$51,12,1)</f>
        <v>1</v>
      </c>
      <c r="AW52" s="5" t="str">
        <f>MID($AK$51,13,1)</f>
        <v>3</v>
      </c>
    </row>
    <row r="53" spans="2:62" x14ac:dyDescent="0.25">
      <c r="B53" s="22"/>
      <c r="C53" s="22"/>
      <c r="AA53" s="15">
        <f>L68</f>
        <v>3</v>
      </c>
      <c r="AB53" s="16"/>
      <c r="AC53" s="16"/>
      <c r="AD53" s="1">
        <v>9</v>
      </c>
      <c r="AE53" s="5">
        <f>AA49</f>
        <v>1</v>
      </c>
    </row>
    <row r="54" spans="2:62" x14ac:dyDescent="0.25">
      <c r="B54" s="16">
        <v>0</v>
      </c>
      <c r="C54" s="16"/>
      <c r="D54">
        <f>B50</f>
        <v>23022023</v>
      </c>
      <c r="E54">
        <f>D50</f>
        <v>4</v>
      </c>
      <c r="AA54" s="15">
        <f>M68</f>
        <v>3</v>
      </c>
      <c r="AB54" s="16"/>
      <c r="AC54" s="16"/>
      <c r="AD54" s="1">
        <v>10</v>
      </c>
      <c r="AE54" s="5">
        <f>AA48</f>
        <v>3</v>
      </c>
    </row>
    <row r="55" spans="2:62" x14ac:dyDescent="0.25">
      <c r="B55" s="16">
        <v>1</v>
      </c>
      <c r="C55" s="16"/>
      <c r="D55">
        <f>E55*E54</f>
        <v>23022020</v>
      </c>
      <c r="E55">
        <f>ROUNDDOWN(D54/E54,0)</f>
        <v>5755505</v>
      </c>
      <c r="F55">
        <f>D50</f>
        <v>4</v>
      </c>
      <c r="AA55" s="15">
        <f>N68</f>
        <v>1</v>
      </c>
      <c r="AB55" s="16"/>
      <c r="AC55" s="16"/>
      <c r="AD55" s="1">
        <v>11</v>
      </c>
      <c r="AE55" s="5">
        <f>AA47</f>
        <v>0</v>
      </c>
    </row>
    <row r="56" spans="2:62" x14ac:dyDescent="0.25">
      <c r="B56" s="16">
        <v>2</v>
      </c>
      <c r="C56" s="16"/>
      <c r="D56">
        <f>D54-D55</f>
        <v>3</v>
      </c>
      <c r="E56">
        <f>F56*F55</f>
        <v>5755504</v>
      </c>
      <c r="F56" s="3">
        <f>ROUNDDOWN(E55/F55,0)</f>
        <v>1438876</v>
      </c>
      <c r="G56">
        <f>D50</f>
        <v>4</v>
      </c>
      <c r="AA56" s="15">
        <f>O68</f>
        <v>1</v>
      </c>
      <c r="AB56" s="16"/>
      <c r="AC56" s="16"/>
      <c r="AD56" s="1">
        <v>12</v>
      </c>
      <c r="AE56" s="1">
        <f>AA46</f>
        <v>1</v>
      </c>
      <c r="AK56" s="17" t="s">
        <v>24</v>
      </c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3"/>
      <c r="AY56" s="13"/>
      <c r="AZ56" s="13"/>
      <c r="BA56" s="13"/>
      <c r="BB56" s="13"/>
      <c r="BC56" s="13"/>
      <c r="BD56" s="13"/>
      <c r="BE56" s="13"/>
      <c r="BF56" s="9"/>
      <c r="BG56" s="9"/>
      <c r="BH56" s="9"/>
      <c r="BI56" s="9"/>
      <c r="BJ56" s="9"/>
    </row>
    <row r="57" spans="2:62" x14ac:dyDescent="0.25">
      <c r="B57" s="16">
        <v>3</v>
      </c>
      <c r="C57" s="16"/>
      <c r="E57">
        <f>E55-E56</f>
        <v>1</v>
      </c>
      <c r="F57" s="3">
        <f>G57*G56</f>
        <v>1438876</v>
      </c>
      <c r="G57" s="3">
        <f>ROUNDDOWN(F56/G56,0)</f>
        <v>359719</v>
      </c>
      <c r="H57">
        <f>D50</f>
        <v>4</v>
      </c>
      <c r="AA57" s="15">
        <f>P68</f>
        <v>1</v>
      </c>
      <c r="AB57" s="16"/>
      <c r="AC57" s="16"/>
      <c r="AD57" s="1">
        <v>13</v>
      </c>
      <c r="AE57" s="1">
        <f>AA45</f>
        <v>3</v>
      </c>
      <c r="AH57" s="16" t="s">
        <v>30</v>
      </c>
      <c r="AI57" s="16"/>
      <c r="AJ57" s="16"/>
      <c r="AK57" s="1">
        <v>12</v>
      </c>
      <c r="AL57" s="1">
        <v>11</v>
      </c>
      <c r="AM57" s="1">
        <v>10</v>
      </c>
      <c r="AN57" s="1">
        <v>9</v>
      </c>
      <c r="AO57" s="1">
        <v>8</v>
      </c>
      <c r="AP57" s="1">
        <v>7</v>
      </c>
      <c r="AQ57" s="1">
        <v>6</v>
      </c>
      <c r="AR57" s="1">
        <v>5</v>
      </c>
      <c r="AS57" s="1">
        <v>4</v>
      </c>
      <c r="AT57" s="1">
        <v>3</v>
      </c>
      <c r="AU57" s="1">
        <v>2</v>
      </c>
      <c r="AV57" s="1">
        <v>1</v>
      </c>
      <c r="AW57" s="1">
        <v>0</v>
      </c>
      <c r="AX57" s="9"/>
      <c r="AY57" s="9"/>
      <c r="AZ57" s="9"/>
      <c r="BA57" s="9"/>
      <c r="BB57" s="9"/>
      <c r="BC57" s="9"/>
      <c r="BD57" s="9"/>
      <c r="BE57" s="9"/>
      <c r="BF57" s="12"/>
      <c r="BG57" s="12"/>
      <c r="BH57" s="12"/>
      <c r="BI57" s="12"/>
      <c r="BJ57" s="9"/>
    </row>
    <row r="58" spans="2:62" x14ac:dyDescent="0.25">
      <c r="B58" s="16">
        <v>4</v>
      </c>
      <c r="C58" s="16"/>
      <c r="F58" s="3">
        <f>F56-F57</f>
        <v>0</v>
      </c>
      <c r="G58" s="3">
        <f>H58*H57</f>
        <v>359716</v>
      </c>
      <c r="H58" s="3">
        <f>ROUNDDOWN(G57/H57,0)</f>
        <v>89929</v>
      </c>
      <c r="I58">
        <f>D50</f>
        <v>4</v>
      </c>
      <c r="AA58" s="10"/>
      <c r="AB58" s="11"/>
      <c r="AC58" s="11"/>
      <c r="AD58" s="9"/>
      <c r="AH58" s="16" t="s">
        <v>28</v>
      </c>
      <c r="AI58" s="16"/>
      <c r="AJ58" s="16"/>
      <c r="AK58" s="1">
        <f>$AK$7</f>
        <v>4</v>
      </c>
      <c r="AL58" s="1">
        <f t="shared" ref="AL58:AW58" si="14">$AK$7</f>
        <v>4</v>
      </c>
      <c r="AM58" s="1">
        <f t="shared" si="14"/>
        <v>4</v>
      </c>
      <c r="AN58" s="1">
        <f t="shared" si="14"/>
        <v>4</v>
      </c>
      <c r="AO58" s="1">
        <f t="shared" si="14"/>
        <v>4</v>
      </c>
      <c r="AP58" s="1">
        <f t="shared" si="14"/>
        <v>4</v>
      </c>
      <c r="AQ58" s="1">
        <f t="shared" si="14"/>
        <v>4</v>
      </c>
      <c r="AR58" s="1">
        <f t="shared" si="14"/>
        <v>4</v>
      </c>
      <c r="AS58" s="1">
        <f t="shared" si="14"/>
        <v>4</v>
      </c>
      <c r="AT58" s="1">
        <f t="shared" si="14"/>
        <v>4</v>
      </c>
      <c r="AU58" s="1">
        <f t="shared" si="14"/>
        <v>4</v>
      </c>
      <c r="AV58" s="1">
        <f t="shared" si="14"/>
        <v>4</v>
      </c>
      <c r="AW58" s="1">
        <f t="shared" si="14"/>
        <v>4</v>
      </c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spans="2:62" x14ac:dyDescent="0.25">
      <c r="B59" s="16">
        <v>5</v>
      </c>
      <c r="C59" s="16"/>
      <c r="F59" s="3"/>
      <c r="G59" s="3">
        <f>G57-G58</f>
        <v>3</v>
      </c>
      <c r="H59" s="3">
        <f>I59*I58</f>
        <v>89928</v>
      </c>
      <c r="I59" s="3">
        <f>ROUNDDOWN(H58/I58,0)</f>
        <v>22482</v>
      </c>
      <c r="J59">
        <f>D50</f>
        <v>4</v>
      </c>
      <c r="AA59" s="10"/>
      <c r="AB59" s="11"/>
      <c r="AC59" s="11"/>
      <c r="AD59" s="9"/>
      <c r="AH59" s="16" t="s">
        <v>27</v>
      </c>
      <c r="AI59" s="16"/>
      <c r="AJ59" s="16"/>
      <c r="AK59" s="5" t="str">
        <f t="shared" ref="AK59:AW59" si="15">AK52</f>
        <v>1</v>
      </c>
      <c r="AL59" s="5" t="str">
        <f t="shared" si="15"/>
        <v>1</v>
      </c>
      <c r="AM59" s="5" t="str">
        <f t="shared" si="15"/>
        <v>1</v>
      </c>
      <c r="AN59" s="5" t="str">
        <f t="shared" si="15"/>
        <v>3</v>
      </c>
      <c r="AO59" s="5" t="str">
        <f t="shared" si="15"/>
        <v>3</v>
      </c>
      <c r="AP59" s="5" t="str">
        <f t="shared" si="15"/>
        <v>1</v>
      </c>
      <c r="AQ59" s="5" t="str">
        <f t="shared" si="15"/>
        <v>0</v>
      </c>
      <c r="AR59" s="5" t="str">
        <f t="shared" si="15"/>
        <v>2</v>
      </c>
      <c r="AS59" s="5" t="str">
        <f t="shared" si="15"/>
        <v>1</v>
      </c>
      <c r="AT59" s="5" t="str">
        <f t="shared" si="15"/>
        <v>3</v>
      </c>
      <c r="AU59" s="5" t="str">
        <f t="shared" si="15"/>
        <v>0</v>
      </c>
      <c r="AV59" s="1" t="str">
        <f t="shared" si="15"/>
        <v>1</v>
      </c>
      <c r="AW59" s="1" t="str">
        <f t="shared" si="15"/>
        <v>3</v>
      </c>
      <c r="AX59" s="8"/>
      <c r="AY59" s="8"/>
      <c r="AZ59" s="8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spans="2:62" x14ac:dyDescent="0.25">
      <c r="B60" s="16">
        <v>6</v>
      </c>
      <c r="C60" s="16"/>
      <c r="G60" s="3"/>
      <c r="H60" s="3">
        <f>H58-H59</f>
        <v>1</v>
      </c>
      <c r="I60" s="3">
        <f>J60*J59</f>
        <v>22480</v>
      </c>
      <c r="J60" s="3">
        <f>ROUNDDOWN(I59/J59,0)</f>
        <v>5620</v>
      </c>
      <c r="K60">
        <f>D50</f>
        <v>4</v>
      </c>
      <c r="AA60" s="10"/>
      <c r="AB60" s="11"/>
      <c r="AC60" s="11"/>
      <c r="AD60" s="9"/>
      <c r="AH60" s="15" t="s">
        <v>25</v>
      </c>
      <c r="AI60" s="15"/>
      <c r="AJ60" s="15"/>
      <c r="AK60" s="1">
        <f>AK59*POWER(AK58,AK57)</f>
        <v>16777216</v>
      </c>
      <c r="AL60" s="1">
        <f t="shared" ref="AL60:AW60" si="16">AL59*POWER(AL58,AL57)</f>
        <v>4194304</v>
      </c>
      <c r="AM60" s="1">
        <f t="shared" si="16"/>
        <v>1048576</v>
      </c>
      <c r="AN60" s="1">
        <f t="shared" si="16"/>
        <v>786432</v>
      </c>
      <c r="AO60" s="1">
        <f t="shared" si="16"/>
        <v>196608</v>
      </c>
      <c r="AP60" s="1">
        <f t="shared" si="16"/>
        <v>16384</v>
      </c>
      <c r="AQ60" s="1">
        <f t="shared" si="16"/>
        <v>0</v>
      </c>
      <c r="AR60" s="1">
        <f t="shared" si="16"/>
        <v>2048</v>
      </c>
      <c r="AS60" s="1">
        <f t="shared" si="16"/>
        <v>256</v>
      </c>
      <c r="AT60" s="1">
        <f t="shared" si="16"/>
        <v>192</v>
      </c>
      <c r="AU60" s="1">
        <f t="shared" si="16"/>
        <v>0</v>
      </c>
      <c r="AV60" s="1">
        <f t="shared" si="16"/>
        <v>4</v>
      </c>
      <c r="AW60" s="1">
        <f t="shared" si="16"/>
        <v>3</v>
      </c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spans="2:62" x14ac:dyDescent="0.25">
      <c r="B61" s="16">
        <v>7</v>
      </c>
      <c r="C61" s="16"/>
      <c r="H61" s="3"/>
      <c r="I61" s="3">
        <f>I59-I60</f>
        <v>2</v>
      </c>
      <c r="J61" s="3">
        <f>K61*K60</f>
        <v>5620</v>
      </c>
      <c r="K61" s="3">
        <f>ROUNDDOWN(J60/K60,0)</f>
        <v>1405</v>
      </c>
      <c r="L61">
        <f>D50</f>
        <v>4</v>
      </c>
      <c r="AA61" s="10"/>
      <c r="AB61" s="11"/>
      <c r="AC61" s="11"/>
      <c r="AD61" s="9"/>
      <c r="AH61" s="15" t="s">
        <v>13</v>
      </c>
      <c r="AI61" s="15"/>
      <c r="AJ61" s="15"/>
      <c r="AK61" s="16">
        <f>SUM(AK60:AZ60)</f>
        <v>23022023</v>
      </c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9"/>
    </row>
    <row r="62" spans="2:62" x14ac:dyDescent="0.25">
      <c r="B62" s="16">
        <v>8</v>
      </c>
      <c r="C62" s="16"/>
      <c r="I62" s="3"/>
      <c r="J62" s="3">
        <f>J60-J61</f>
        <v>0</v>
      </c>
      <c r="K62" s="3">
        <f>L62*L61</f>
        <v>1404</v>
      </c>
      <c r="L62" s="3">
        <f>ROUNDDOWN(K61/L61,0)</f>
        <v>351</v>
      </c>
      <c r="M62">
        <f>D50</f>
        <v>4</v>
      </c>
      <c r="AA62" s="10"/>
      <c r="AB62" s="11"/>
      <c r="AC62" s="11"/>
      <c r="AD62" s="9"/>
      <c r="AH62" s="3"/>
      <c r="AI62" s="3"/>
      <c r="AJ62" s="3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spans="2:62" x14ac:dyDescent="0.25">
      <c r="B63" s="16">
        <v>9</v>
      </c>
      <c r="C63" s="16"/>
      <c r="J63" s="3"/>
      <c r="K63" s="3">
        <f>K61-K62</f>
        <v>1</v>
      </c>
      <c r="L63" s="3">
        <f>M63*M62</f>
        <v>348</v>
      </c>
      <c r="M63" s="3">
        <f>ROUNDDOWN(L62/M62,0)</f>
        <v>87</v>
      </c>
      <c r="N63">
        <f>D50</f>
        <v>4</v>
      </c>
      <c r="AA63" s="10"/>
      <c r="AB63" s="11"/>
      <c r="AC63" s="11"/>
      <c r="AD63" s="9"/>
      <c r="AH63" s="3"/>
      <c r="AI63" s="3"/>
      <c r="AJ63" s="3"/>
      <c r="AK63" s="3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spans="2:62" x14ac:dyDescent="0.25">
      <c r="B64" s="16">
        <v>10</v>
      </c>
      <c r="C64" s="16"/>
      <c r="K64" s="3"/>
      <c r="L64" s="3">
        <f>L62-L63</f>
        <v>3</v>
      </c>
      <c r="M64" s="3">
        <f>N64*N63</f>
        <v>84</v>
      </c>
      <c r="N64" s="3">
        <f>ROUNDDOWN(M63/N63,0)</f>
        <v>21</v>
      </c>
      <c r="O64">
        <f>D50</f>
        <v>4</v>
      </c>
      <c r="AA64" s="10"/>
      <c r="AB64" s="11"/>
      <c r="AC64" s="11"/>
      <c r="AD64" s="9"/>
      <c r="AI64" s="3"/>
      <c r="AJ64" s="3"/>
      <c r="AK64" s="3"/>
      <c r="AL64" s="3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2:62" x14ac:dyDescent="0.25">
      <c r="B65" s="16">
        <v>11</v>
      </c>
      <c r="C65" s="16"/>
      <c r="M65" s="3">
        <f>M63-M64</f>
        <v>3</v>
      </c>
      <c r="N65" s="3">
        <f>O65*O64</f>
        <v>20</v>
      </c>
      <c r="O65" s="3">
        <f>ROUNDDOWN(N64/O64,0)</f>
        <v>5</v>
      </c>
      <c r="P65">
        <f>D50</f>
        <v>4</v>
      </c>
      <c r="AA65" s="10"/>
      <c r="AB65" s="11"/>
      <c r="AC65" s="11"/>
      <c r="AD65" s="9"/>
      <c r="AK65" s="17" t="s">
        <v>26</v>
      </c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3"/>
      <c r="AY65" s="13"/>
      <c r="AZ65" s="13"/>
      <c r="BA65" s="13"/>
      <c r="BB65" s="13"/>
      <c r="BC65" s="13"/>
      <c r="BD65" s="13"/>
      <c r="BE65" s="13"/>
      <c r="BF65" s="9"/>
      <c r="BG65" s="9"/>
      <c r="BH65" s="9"/>
      <c r="BI65" s="9"/>
      <c r="BJ65" s="9"/>
    </row>
    <row r="66" spans="2:62" x14ac:dyDescent="0.25">
      <c r="B66" s="16">
        <v>12</v>
      </c>
      <c r="C66" s="16"/>
      <c r="M66" s="3"/>
      <c r="N66" s="3">
        <f>N64-N65</f>
        <v>1</v>
      </c>
      <c r="O66" s="3">
        <f>P66*P65</f>
        <v>4</v>
      </c>
      <c r="P66" s="3">
        <f>ROUNDDOWN(O65/P65,0)</f>
        <v>1</v>
      </c>
      <c r="AA66" s="10"/>
      <c r="AB66" s="11"/>
      <c r="AC66" s="11"/>
      <c r="AD66" s="12"/>
      <c r="AH66" s="16" t="s">
        <v>16</v>
      </c>
      <c r="AI66" s="16"/>
      <c r="AJ66" s="16"/>
      <c r="AK66" s="1">
        <v>12</v>
      </c>
      <c r="AL66" s="1">
        <v>11</v>
      </c>
      <c r="AM66" s="1">
        <v>10</v>
      </c>
      <c r="AN66" s="1">
        <v>9</v>
      </c>
      <c r="AO66" s="1">
        <v>8</v>
      </c>
      <c r="AP66" s="1">
        <v>7</v>
      </c>
      <c r="AQ66" s="1">
        <v>6</v>
      </c>
      <c r="AR66" s="1">
        <v>5</v>
      </c>
      <c r="AS66" s="1">
        <v>4</v>
      </c>
      <c r="AT66" s="1">
        <v>3</v>
      </c>
      <c r="AU66" s="1">
        <v>2</v>
      </c>
      <c r="AV66" s="1">
        <v>1</v>
      </c>
      <c r="AW66" s="1">
        <v>0</v>
      </c>
      <c r="AX66" s="9"/>
      <c r="AY66" s="9"/>
      <c r="AZ66" s="9"/>
      <c r="BA66" s="9"/>
      <c r="BB66" s="9"/>
      <c r="BC66" s="9"/>
      <c r="BD66" s="9"/>
      <c r="BE66" s="9"/>
      <c r="BF66" s="12"/>
      <c r="BG66" s="12"/>
      <c r="BH66" s="12"/>
      <c r="BI66" s="12"/>
      <c r="BJ66" s="9"/>
    </row>
    <row r="67" spans="2:62" x14ac:dyDescent="0.25">
      <c r="B67" s="16">
        <v>13</v>
      </c>
      <c r="C67" s="16"/>
      <c r="N67" s="3"/>
      <c r="O67" s="3">
        <f>O65-O66</f>
        <v>1</v>
      </c>
      <c r="P67" s="3"/>
      <c r="Q67" s="3"/>
      <c r="AA67" s="10"/>
      <c r="AB67" s="11"/>
      <c r="AC67" s="11"/>
      <c r="AD67" s="12"/>
      <c r="AH67" s="16" t="s">
        <v>28</v>
      </c>
      <c r="AI67" s="16"/>
      <c r="AJ67" s="16"/>
      <c r="AK67" s="1">
        <f>$AK$7</f>
        <v>4</v>
      </c>
      <c r="AL67" s="1">
        <f t="shared" ref="AL67:AW67" si="17">$AK$7</f>
        <v>4</v>
      </c>
      <c r="AM67" s="1">
        <f t="shared" si="17"/>
        <v>4</v>
      </c>
      <c r="AN67" s="1">
        <f t="shared" si="17"/>
        <v>4</v>
      </c>
      <c r="AO67" s="1">
        <f t="shared" si="17"/>
        <v>4</v>
      </c>
      <c r="AP67" s="1">
        <f t="shared" si="17"/>
        <v>4</v>
      </c>
      <c r="AQ67" s="1">
        <f t="shared" si="17"/>
        <v>4</v>
      </c>
      <c r="AR67" s="1">
        <f t="shared" si="17"/>
        <v>4</v>
      </c>
      <c r="AS67" s="1">
        <f t="shared" si="17"/>
        <v>4</v>
      </c>
      <c r="AT67" s="1">
        <f t="shared" si="17"/>
        <v>4</v>
      </c>
      <c r="AU67" s="1">
        <f t="shared" si="17"/>
        <v>4</v>
      </c>
      <c r="AV67" s="1">
        <f t="shared" si="17"/>
        <v>4</v>
      </c>
      <c r="AW67" s="1">
        <f t="shared" si="17"/>
        <v>4</v>
      </c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spans="2:62" x14ac:dyDescent="0.25">
      <c r="B68" s="16" t="s">
        <v>13</v>
      </c>
      <c r="C68" s="16"/>
      <c r="D68" s="1">
        <f>D56</f>
        <v>3</v>
      </c>
      <c r="E68" s="1">
        <f>E57</f>
        <v>1</v>
      </c>
      <c r="F68" s="5">
        <f>F58</f>
        <v>0</v>
      </c>
      <c r="G68" s="5">
        <f>G59</f>
        <v>3</v>
      </c>
      <c r="H68" s="5">
        <f>H60</f>
        <v>1</v>
      </c>
      <c r="I68" s="5">
        <f>I61</f>
        <v>2</v>
      </c>
      <c r="J68" s="5">
        <f>J62</f>
        <v>0</v>
      </c>
      <c r="K68" s="5">
        <f>K63</f>
        <v>1</v>
      </c>
      <c r="L68" s="5">
        <f>L64</f>
        <v>3</v>
      </c>
      <c r="M68" s="5">
        <f>M65</f>
        <v>3</v>
      </c>
      <c r="N68" s="5">
        <f>N66</f>
        <v>1</v>
      </c>
      <c r="O68" s="5">
        <f>O67</f>
        <v>1</v>
      </c>
      <c r="P68" s="5">
        <f>P66</f>
        <v>1</v>
      </c>
      <c r="Q68" s="3"/>
      <c r="R68" s="3"/>
      <c r="AA68" s="10"/>
      <c r="AB68" s="11"/>
      <c r="AC68" s="11"/>
      <c r="AD68" s="12"/>
      <c r="AH68" s="16" t="s">
        <v>27</v>
      </c>
      <c r="AI68" s="16"/>
      <c r="AJ68" s="16"/>
      <c r="AK68" s="5" t="str">
        <f t="shared" ref="AK68:AW68" si="18">AK52</f>
        <v>1</v>
      </c>
      <c r="AL68" s="5" t="str">
        <f t="shared" si="18"/>
        <v>1</v>
      </c>
      <c r="AM68" s="5" t="str">
        <f t="shared" si="18"/>
        <v>1</v>
      </c>
      <c r="AN68" s="5" t="str">
        <f t="shared" si="18"/>
        <v>3</v>
      </c>
      <c r="AO68" s="5" t="str">
        <f t="shared" si="18"/>
        <v>3</v>
      </c>
      <c r="AP68" s="5" t="str">
        <f t="shared" si="18"/>
        <v>1</v>
      </c>
      <c r="AQ68" s="5" t="str">
        <f t="shared" si="18"/>
        <v>0</v>
      </c>
      <c r="AR68" s="5" t="str">
        <f t="shared" si="18"/>
        <v>2</v>
      </c>
      <c r="AS68" s="5" t="str">
        <f t="shared" si="18"/>
        <v>1</v>
      </c>
      <c r="AT68" s="5" t="str">
        <f t="shared" si="18"/>
        <v>3</v>
      </c>
      <c r="AU68" s="5" t="str">
        <f t="shared" si="18"/>
        <v>0</v>
      </c>
      <c r="AV68" s="5" t="str">
        <f t="shared" si="18"/>
        <v>1</v>
      </c>
      <c r="AW68" s="5" t="str">
        <f t="shared" si="18"/>
        <v>3</v>
      </c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spans="2:62" x14ac:dyDescent="0.25">
      <c r="B69" s="11"/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9"/>
      <c r="U69" s="9"/>
      <c r="V69" s="9"/>
      <c r="W69" s="9"/>
      <c r="X69" s="9"/>
      <c r="Y69" s="9"/>
      <c r="Z69" s="9"/>
      <c r="AA69" s="10"/>
      <c r="AB69" s="11"/>
      <c r="AC69" s="11"/>
      <c r="AD69" s="12"/>
      <c r="AH69" s="15" t="s">
        <v>29</v>
      </c>
      <c r="AI69" s="15"/>
      <c r="AJ69" s="15"/>
      <c r="AK69" s="5">
        <f>AK67*AK68+AL68</f>
        <v>5</v>
      </c>
      <c r="AL69" s="5">
        <f>AK69*AL67+AM68</f>
        <v>21</v>
      </c>
      <c r="AM69" s="5">
        <f t="shared" ref="AM69:AV69" si="19">AL69*AM67+AN68</f>
        <v>87</v>
      </c>
      <c r="AN69" s="5">
        <f t="shared" si="19"/>
        <v>351</v>
      </c>
      <c r="AO69" s="5">
        <f t="shared" si="19"/>
        <v>1405</v>
      </c>
      <c r="AP69" s="5">
        <f t="shared" si="19"/>
        <v>5620</v>
      </c>
      <c r="AQ69" s="5">
        <f t="shared" si="19"/>
        <v>22482</v>
      </c>
      <c r="AR69" s="5">
        <f t="shared" si="19"/>
        <v>89929</v>
      </c>
      <c r="AS69" s="5">
        <f t="shared" si="19"/>
        <v>359719</v>
      </c>
      <c r="AT69" s="5">
        <f t="shared" si="19"/>
        <v>1438876</v>
      </c>
      <c r="AU69" s="5">
        <f t="shared" si="19"/>
        <v>5755505</v>
      </c>
      <c r="AV69" s="5">
        <f t="shared" si="19"/>
        <v>23022023</v>
      </c>
      <c r="AW69" s="5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9"/>
      <c r="BJ69" s="9"/>
    </row>
    <row r="70" spans="2:62" x14ac:dyDescent="0.25"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8"/>
      <c r="R70" s="8"/>
      <c r="S70" s="8"/>
      <c r="T70" s="8"/>
      <c r="U70" s="9"/>
      <c r="V70" s="9"/>
      <c r="W70" s="9"/>
      <c r="X70" s="9"/>
      <c r="Y70" s="9"/>
      <c r="Z70" s="9"/>
      <c r="AA70" s="9"/>
      <c r="AB70" s="9"/>
      <c r="AH70" s="15" t="s">
        <v>13</v>
      </c>
      <c r="AI70" s="15"/>
      <c r="AJ70" s="15"/>
      <c r="AK70" s="15">
        <f>AV69</f>
        <v>23022023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9"/>
    </row>
    <row r="71" spans="2:62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8"/>
      <c r="R71" s="8"/>
      <c r="S71" s="8"/>
      <c r="T71" s="8"/>
      <c r="U71" s="8"/>
      <c r="V71" s="9"/>
      <c r="W71" s="9"/>
      <c r="X71" s="9"/>
      <c r="Y71" s="9"/>
      <c r="Z71" s="9"/>
      <c r="AA71" s="9"/>
      <c r="AB71" s="9"/>
    </row>
    <row r="72" spans="2:62" x14ac:dyDescent="0.25"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8"/>
      <c r="T72" s="8"/>
      <c r="U72" s="8"/>
      <c r="V72" s="8"/>
      <c r="W72" s="9"/>
      <c r="X72" s="9"/>
      <c r="Y72" s="9"/>
      <c r="Z72" s="9"/>
      <c r="AA72" s="9"/>
      <c r="AB72" s="9"/>
    </row>
    <row r="73" spans="2:62" x14ac:dyDescent="0.25"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8"/>
      <c r="U73" s="8"/>
      <c r="V73" s="8"/>
      <c r="W73" s="8"/>
      <c r="X73" s="9"/>
      <c r="Y73" s="9"/>
      <c r="Z73" s="9"/>
      <c r="AA73" s="9"/>
      <c r="AB73" s="9"/>
    </row>
    <row r="74" spans="2:62" x14ac:dyDescent="0.25"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8"/>
      <c r="V74" s="8"/>
      <c r="W74" s="8"/>
      <c r="X74" s="8"/>
      <c r="Y74" s="9"/>
      <c r="Z74" s="9"/>
      <c r="AA74" s="9"/>
      <c r="AB74" s="9"/>
    </row>
    <row r="75" spans="2:62" x14ac:dyDescent="0.25"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8"/>
      <c r="W75" s="8"/>
      <c r="X75" s="8"/>
      <c r="Y75" s="8"/>
      <c r="Z75" s="9"/>
      <c r="AA75" s="9"/>
      <c r="AB75" s="9"/>
    </row>
    <row r="76" spans="2:62" x14ac:dyDescent="0.25"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8"/>
      <c r="X76" s="8"/>
      <c r="Y76" s="8"/>
      <c r="Z76" s="8"/>
      <c r="AA76" s="9"/>
      <c r="AB76" s="9"/>
    </row>
    <row r="77" spans="2:62" x14ac:dyDescent="0.25"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8"/>
      <c r="Y77" s="8"/>
      <c r="Z77" s="8"/>
      <c r="AA77" s="8"/>
      <c r="AB77" s="9"/>
    </row>
    <row r="78" spans="2:62" x14ac:dyDescent="0.25"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8"/>
      <c r="Z78" s="8"/>
      <c r="AA78" s="8"/>
      <c r="AB78" s="8"/>
    </row>
    <row r="79" spans="2:62" x14ac:dyDescent="0.25"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  <c r="AB79" s="9"/>
    </row>
    <row r="80" spans="2:62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  <c r="U80" s="8"/>
      <c r="V80" s="8"/>
      <c r="W80" s="8"/>
      <c r="X80" s="8"/>
      <c r="Y80" s="8"/>
      <c r="Z80" s="8"/>
      <c r="AA80" s="8"/>
      <c r="AB80" s="8"/>
    </row>
    <row r="88" spans="2:61" x14ac:dyDescent="0.25">
      <c r="AA88" s="19" t="s">
        <v>14</v>
      </c>
      <c r="AB88" s="19"/>
      <c r="AC88" s="19"/>
      <c r="AD88" s="16" t="s">
        <v>16</v>
      </c>
      <c r="AE88" s="16" t="s">
        <v>15</v>
      </c>
      <c r="AH88" s="16" t="s">
        <v>17</v>
      </c>
      <c r="AI88" s="16"/>
      <c r="AJ88" s="16"/>
      <c r="AK88" s="16">
        <f>B94</f>
        <v>25104025</v>
      </c>
      <c r="AL88" s="16"/>
    </row>
    <row r="89" spans="2:61" x14ac:dyDescent="0.25">
      <c r="AA89" s="19"/>
      <c r="AB89" s="19"/>
      <c r="AC89" s="19"/>
      <c r="AD89" s="16"/>
      <c r="AE89" s="16"/>
      <c r="AH89" s="16"/>
      <c r="AI89" s="16"/>
      <c r="AJ89" s="16"/>
      <c r="AK89" s="16"/>
      <c r="AL89" s="16"/>
    </row>
    <row r="90" spans="2:61" x14ac:dyDescent="0.25">
      <c r="AA90" s="16">
        <f>D112</f>
        <v>1</v>
      </c>
      <c r="AB90" s="16"/>
      <c r="AC90" s="16"/>
      <c r="AD90" s="1">
        <v>1</v>
      </c>
      <c r="AE90" s="5">
        <f>AA102</f>
        <v>1</v>
      </c>
      <c r="AH90" s="18" t="s">
        <v>18</v>
      </c>
      <c r="AI90" s="18"/>
      <c r="AJ90" s="18"/>
      <c r="AK90" s="18">
        <f>D94</f>
        <v>4</v>
      </c>
      <c r="AL90" s="18"/>
    </row>
    <row r="91" spans="2:61" x14ac:dyDescent="0.25">
      <c r="AA91" s="16">
        <f>E112</f>
        <v>2</v>
      </c>
      <c r="AB91" s="16"/>
      <c r="AC91" s="16"/>
      <c r="AD91" s="1">
        <v>2</v>
      </c>
      <c r="AE91" s="5">
        <f>AA101</f>
        <v>1</v>
      </c>
      <c r="AH91" s="16" t="s">
        <v>19</v>
      </c>
      <c r="AI91" s="16"/>
      <c r="AJ91" s="16"/>
      <c r="AK91" s="1">
        <v>1</v>
      </c>
      <c r="AL91" s="1">
        <v>2</v>
      </c>
      <c r="AM91" s="1">
        <v>3</v>
      </c>
      <c r="AN91" s="1">
        <v>4</v>
      </c>
      <c r="AO91" s="1">
        <v>5</v>
      </c>
      <c r="AP91" s="1">
        <v>6</v>
      </c>
      <c r="AQ91" s="1">
        <v>7</v>
      </c>
      <c r="AR91" s="1">
        <v>8</v>
      </c>
      <c r="AS91" s="1">
        <v>9</v>
      </c>
      <c r="AT91" s="1">
        <v>10</v>
      </c>
      <c r="AU91" s="1">
        <v>11</v>
      </c>
      <c r="AV91" s="1">
        <v>12</v>
      </c>
      <c r="AW91" s="1">
        <v>13</v>
      </c>
      <c r="AX91" s="9"/>
      <c r="AY91" s="9"/>
      <c r="AZ91" s="9"/>
      <c r="BA91" s="9"/>
      <c r="BB91" s="9"/>
      <c r="BC91" s="9"/>
      <c r="BD91" s="9"/>
      <c r="BE91" s="9"/>
      <c r="BF91" s="12"/>
      <c r="BG91" s="12"/>
      <c r="BH91" s="12"/>
      <c r="BI91" s="12"/>
    </row>
    <row r="92" spans="2:61" x14ac:dyDescent="0.25">
      <c r="AA92" s="15">
        <f>F112</f>
        <v>1</v>
      </c>
      <c r="AB92" s="16"/>
      <c r="AC92" s="16"/>
      <c r="AD92" s="1">
        <v>3</v>
      </c>
      <c r="AE92" s="5">
        <f>AA100</f>
        <v>3</v>
      </c>
      <c r="AH92" s="16" t="s">
        <v>20</v>
      </c>
      <c r="AI92" s="16"/>
      <c r="AJ92" s="16"/>
      <c r="AK92" s="1">
        <f>AK88</f>
        <v>25104025</v>
      </c>
      <c r="AL92" s="1">
        <f>AK94</f>
        <v>6276006</v>
      </c>
      <c r="AM92" s="1">
        <f>AL94</f>
        <v>1569001</v>
      </c>
      <c r="AN92" s="1">
        <f t="shared" ref="AN92:AW92" si="20">AM94</f>
        <v>392250</v>
      </c>
      <c r="AO92" s="1">
        <f t="shared" si="20"/>
        <v>98062</v>
      </c>
      <c r="AP92" s="1">
        <f t="shared" si="20"/>
        <v>24515</v>
      </c>
      <c r="AQ92" s="1">
        <f t="shared" si="20"/>
        <v>6128</v>
      </c>
      <c r="AR92" s="1">
        <f t="shared" si="20"/>
        <v>1532</v>
      </c>
      <c r="AS92" s="1">
        <f t="shared" si="20"/>
        <v>383</v>
      </c>
      <c r="AT92" s="1">
        <f t="shared" si="20"/>
        <v>95</v>
      </c>
      <c r="AU92" s="1">
        <f t="shared" si="20"/>
        <v>23</v>
      </c>
      <c r="AV92" s="1">
        <f t="shared" si="20"/>
        <v>5</v>
      </c>
      <c r="AW92" s="1">
        <f t="shared" si="20"/>
        <v>1</v>
      </c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</row>
    <row r="93" spans="2:61" x14ac:dyDescent="0.25">
      <c r="B93" s="16" t="s">
        <v>2</v>
      </c>
      <c r="C93" s="16"/>
      <c r="D93" s="20" t="s">
        <v>12</v>
      </c>
      <c r="E93" s="21"/>
      <c r="AA93" s="15">
        <f>G112</f>
        <v>2</v>
      </c>
      <c r="AB93" s="16"/>
      <c r="AC93" s="16"/>
      <c r="AD93" s="1">
        <v>4</v>
      </c>
      <c r="AE93" s="5">
        <f>AA99</f>
        <v>3</v>
      </c>
      <c r="AH93" s="16" t="s">
        <v>21</v>
      </c>
      <c r="AI93" s="16"/>
      <c r="AJ93" s="16"/>
      <c r="AK93" s="1">
        <f>$AK$7</f>
        <v>4</v>
      </c>
      <c r="AL93" s="1">
        <f t="shared" ref="AL93:AW93" si="21">$AK$7</f>
        <v>4</v>
      </c>
      <c r="AM93" s="1">
        <f t="shared" si="21"/>
        <v>4</v>
      </c>
      <c r="AN93" s="1">
        <f t="shared" si="21"/>
        <v>4</v>
      </c>
      <c r="AO93" s="1">
        <f t="shared" si="21"/>
        <v>4</v>
      </c>
      <c r="AP93" s="1">
        <f t="shared" si="21"/>
        <v>4</v>
      </c>
      <c r="AQ93" s="1">
        <f t="shared" si="21"/>
        <v>4</v>
      </c>
      <c r="AR93" s="1">
        <f t="shared" si="21"/>
        <v>4</v>
      </c>
      <c r="AS93" s="1">
        <f t="shared" si="21"/>
        <v>4</v>
      </c>
      <c r="AT93" s="1">
        <f t="shared" si="21"/>
        <v>4</v>
      </c>
      <c r="AU93" s="1">
        <f t="shared" si="21"/>
        <v>4</v>
      </c>
      <c r="AV93" s="1">
        <f t="shared" si="21"/>
        <v>4</v>
      </c>
      <c r="AW93" s="1">
        <f t="shared" si="21"/>
        <v>4</v>
      </c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</row>
    <row r="94" spans="2:61" x14ac:dyDescent="0.25">
      <c r="B94" s="16">
        <f>J2</f>
        <v>25104025</v>
      </c>
      <c r="C94" s="16"/>
      <c r="D94" s="20">
        <v>4</v>
      </c>
      <c r="E94" s="21"/>
      <c r="AA94" s="15">
        <f>H112</f>
        <v>2</v>
      </c>
      <c r="AB94" s="16"/>
      <c r="AC94" s="16"/>
      <c r="AD94" s="1">
        <v>5</v>
      </c>
      <c r="AE94" s="5">
        <f>AA98</f>
        <v>3</v>
      </c>
      <c r="AH94" s="16" t="s">
        <v>22</v>
      </c>
      <c r="AI94" s="16"/>
      <c r="AJ94" s="16"/>
      <c r="AK94" s="1">
        <f>ROUNDDOWN(AK92/AK93,0)</f>
        <v>6276006</v>
      </c>
      <c r="AL94" s="1">
        <f>ROUNDDOWN(AL92/AL93,0)</f>
        <v>1569001</v>
      </c>
      <c r="AM94" s="1">
        <f t="shared" ref="AM94:AW94" si="22">ROUNDDOWN(AM92/AM93,0)</f>
        <v>392250</v>
      </c>
      <c r="AN94" s="1">
        <f t="shared" si="22"/>
        <v>98062</v>
      </c>
      <c r="AO94" s="1">
        <f t="shared" si="22"/>
        <v>24515</v>
      </c>
      <c r="AP94" s="1">
        <f t="shared" si="22"/>
        <v>6128</v>
      </c>
      <c r="AQ94" s="1">
        <f t="shared" si="22"/>
        <v>1532</v>
      </c>
      <c r="AR94" s="1">
        <f t="shared" si="22"/>
        <v>383</v>
      </c>
      <c r="AS94" s="1">
        <f t="shared" si="22"/>
        <v>95</v>
      </c>
      <c r="AT94" s="1">
        <f t="shared" si="22"/>
        <v>23</v>
      </c>
      <c r="AU94" s="1">
        <f t="shared" si="22"/>
        <v>5</v>
      </c>
      <c r="AV94" s="1">
        <f t="shared" si="22"/>
        <v>1</v>
      </c>
      <c r="AW94" s="1">
        <f t="shared" si="22"/>
        <v>0</v>
      </c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</row>
    <row r="95" spans="2:61" x14ac:dyDescent="0.25">
      <c r="AA95" s="15">
        <f>I112</f>
        <v>3</v>
      </c>
      <c r="AB95" s="16"/>
      <c r="AC95" s="16"/>
      <c r="AD95" s="1">
        <v>6</v>
      </c>
      <c r="AE95" s="5">
        <f>AA97</f>
        <v>0</v>
      </c>
      <c r="AH95" s="16" t="s">
        <v>14</v>
      </c>
      <c r="AI95" s="16"/>
      <c r="AJ95" s="16"/>
      <c r="AK95" s="1">
        <f>AK92-(AK93*AK94)</f>
        <v>1</v>
      </c>
      <c r="AL95" s="1">
        <f t="shared" ref="AL95:AW95" si="23">AL92-(AL93*AL94)</f>
        <v>2</v>
      </c>
      <c r="AM95" s="1">
        <f t="shared" si="23"/>
        <v>1</v>
      </c>
      <c r="AN95" s="1">
        <f t="shared" si="23"/>
        <v>2</v>
      </c>
      <c r="AO95" s="1">
        <f t="shared" si="23"/>
        <v>2</v>
      </c>
      <c r="AP95" s="1">
        <f t="shared" si="23"/>
        <v>3</v>
      </c>
      <c r="AQ95" s="1">
        <f t="shared" si="23"/>
        <v>0</v>
      </c>
      <c r="AR95" s="1">
        <f t="shared" si="23"/>
        <v>0</v>
      </c>
      <c r="AS95" s="1">
        <f t="shared" si="23"/>
        <v>3</v>
      </c>
      <c r="AT95" s="1">
        <f t="shared" si="23"/>
        <v>3</v>
      </c>
      <c r="AU95" s="1">
        <f t="shared" si="23"/>
        <v>3</v>
      </c>
      <c r="AV95" s="1">
        <f t="shared" si="23"/>
        <v>1</v>
      </c>
      <c r="AW95" s="1">
        <f t="shared" si="23"/>
        <v>1</v>
      </c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</row>
    <row r="96" spans="2:61" x14ac:dyDescent="0.25">
      <c r="B96" s="22" t="s">
        <v>11</v>
      </c>
      <c r="C96" s="22"/>
      <c r="AA96" s="15">
        <f>J112</f>
        <v>0</v>
      </c>
      <c r="AB96" s="16"/>
      <c r="AC96" s="16"/>
      <c r="AD96" s="1">
        <v>7</v>
      </c>
      <c r="AE96" s="5">
        <f>AA96</f>
        <v>0</v>
      </c>
      <c r="AH96" s="19" t="s">
        <v>23</v>
      </c>
      <c r="AI96" s="19"/>
      <c r="AJ96" s="19"/>
      <c r="AK96" s="16" t="str">
        <f>J5</f>
        <v>1133300322121</v>
      </c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</row>
    <row r="97" spans="2:62" x14ac:dyDescent="0.25">
      <c r="B97" s="22"/>
      <c r="C97" s="22"/>
      <c r="AA97" s="15">
        <f>K112</f>
        <v>0</v>
      </c>
      <c r="AB97" s="16"/>
      <c r="AC97" s="16"/>
      <c r="AD97" s="1">
        <v>8</v>
      </c>
      <c r="AE97" s="5">
        <f>AA95</f>
        <v>3</v>
      </c>
      <c r="AH97" s="19"/>
      <c r="AI97" s="19"/>
      <c r="AJ97" s="19"/>
      <c r="AK97" s="5" t="str">
        <f>MID($AK$96,1,1)</f>
        <v>1</v>
      </c>
      <c r="AL97" s="5" t="str">
        <f>MID($AK$96,2,1)</f>
        <v>1</v>
      </c>
      <c r="AM97" s="5" t="str">
        <f>MID($AK$96,3,1)</f>
        <v>3</v>
      </c>
      <c r="AN97" s="5" t="str">
        <f>MID($AK$96,4,1)</f>
        <v>3</v>
      </c>
      <c r="AO97" s="5" t="str">
        <f>MID($AK$96,5,1)</f>
        <v>3</v>
      </c>
      <c r="AP97" s="5" t="str">
        <f>MID($AK$96,6,1)</f>
        <v>0</v>
      </c>
      <c r="AQ97" s="5" t="str">
        <f>MID($AK$96,7,1)</f>
        <v>0</v>
      </c>
      <c r="AR97" s="5" t="str">
        <f>MID($AK$96,8,1)</f>
        <v>3</v>
      </c>
      <c r="AS97" s="5" t="str">
        <f>MID($AK$96,9,1)</f>
        <v>2</v>
      </c>
      <c r="AT97" s="5" t="str">
        <f>MID($AK$96,10,1)</f>
        <v>2</v>
      </c>
      <c r="AU97" s="5" t="str">
        <f>MID($AK$96,11,1)</f>
        <v>1</v>
      </c>
      <c r="AV97" s="5" t="str">
        <f>MID($AK$96,12,1)</f>
        <v>2</v>
      </c>
      <c r="AW97" s="5" t="str">
        <f>MID($AK$96,13,1)</f>
        <v>1</v>
      </c>
    </row>
    <row r="98" spans="2:62" x14ac:dyDescent="0.25">
      <c r="B98" s="16">
        <v>0</v>
      </c>
      <c r="C98" s="16"/>
      <c r="D98">
        <f>B94</f>
        <v>25104025</v>
      </c>
      <c r="E98">
        <f>D94</f>
        <v>4</v>
      </c>
      <c r="AA98" s="15">
        <f>L112</f>
        <v>3</v>
      </c>
      <c r="AB98" s="16"/>
      <c r="AC98" s="16"/>
      <c r="AD98" s="1">
        <v>9</v>
      </c>
      <c r="AE98" s="5">
        <f>AA94</f>
        <v>2</v>
      </c>
    </row>
    <row r="99" spans="2:62" x14ac:dyDescent="0.25">
      <c r="B99" s="16">
        <v>1</v>
      </c>
      <c r="C99" s="16"/>
      <c r="D99">
        <f>E99*E98</f>
        <v>25104024</v>
      </c>
      <c r="E99">
        <f>ROUNDDOWN(D98/E98,0)</f>
        <v>6276006</v>
      </c>
      <c r="F99">
        <f>D94</f>
        <v>4</v>
      </c>
      <c r="AA99" s="15">
        <f>M112</f>
        <v>3</v>
      </c>
      <c r="AB99" s="16"/>
      <c r="AC99" s="16"/>
      <c r="AD99" s="1">
        <v>10</v>
      </c>
      <c r="AE99" s="5">
        <f>AA93</f>
        <v>2</v>
      </c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spans="2:62" x14ac:dyDescent="0.25">
      <c r="B100" s="16">
        <v>2</v>
      </c>
      <c r="C100" s="16"/>
      <c r="D100">
        <f>D98-D99</f>
        <v>1</v>
      </c>
      <c r="E100">
        <f>F100*F99</f>
        <v>6276004</v>
      </c>
      <c r="F100" s="3">
        <f>ROUNDDOWN(E99/F99,0)</f>
        <v>1569001</v>
      </c>
      <c r="G100">
        <f>D94</f>
        <v>4</v>
      </c>
      <c r="AA100" s="15">
        <f>N112</f>
        <v>3</v>
      </c>
      <c r="AB100" s="16"/>
      <c r="AC100" s="16"/>
      <c r="AD100" s="1">
        <v>11</v>
      </c>
      <c r="AE100" s="5">
        <f>AA92</f>
        <v>1</v>
      </c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spans="2:62" x14ac:dyDescent="0.25">
      <c r="B101" s="16">
        <v>3</v>
      </c>
      <c r="C101" s="16"/>
      <c r="E101">
        <f>E99-E100</f>
        <v>2</v>
      </c>
      <c r="F101" s="3">
        <f>G101*G100</f>
        <v>1569000</v>
      </c>
      <c r="G101" s="3">
        <f>ROUNDDOWN(F100/G100,0)</f>
        <v>392250</v>
      </c>
      <c r="H101">
        <f>D94</f>
        <v>4</v>
      </c>
      <c r="AA101" s="15">
        <f>O112</f>
        <v>1</v>
      </c>
      <c r="AB101" s="16"/>
      <c r="AC101" s="16"/>
      <c r="AD101" s="1">
        <v>12</v>
      </c>
      <c r="AE101" s="1">
        <f>AA91</f>
        <v>2</v>
      </c>
      <c r="AK101" s="17" t="s">
        <v>24</v>
      </c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3"/>
      <c r="AY101" s="13"/>
      <c r="AZ101" s="13"/>
      <c r="BA101" s="13"/>
      <c r="BB101" s="13"/>
      <c r="BC101" s="13"/>
      <c r="BD101" s="13"/>
      <c r="BE101" s="13"/>
      <c r="BF101" s="9"/>
      <c r="BG101" s="9"/>
      <c r="BH101" s="9"/>
      <c r="BI101" s="9"/>
      <c r="BJ101" s="9"/>
    </row>
    <row r="102" spans="2:62" x14ac:dyDescent="0.25">
      <c r="B102" s="16">
        <v>4</v>
      </c>
      <c r="C102" s="16"/>
      <c r="F102" s="3">
        <f>F100-F101</f>
        <v>1</v>
      </c>
      <c r="G102" s="3">
        <f>H102*H101</f>
        <v>392248</v>
      </c>
      <c r="H102" s="3">
        <f>ROUNDDOWN(G101/H101,0)</f>
        <v>98062</v>
      </c>
      <c r="I102">
        <f>D94</f>
        <v>4</v>
      </c>
      <c r="AA102" s="15">
        <f>P112</f>
        <v>1</v>
      </c>
      <c r="AB102" s="16"/>
      <c r="AC102" s="16"/>
      <c r="AD102" s="1">
        <v>13</v>
      </c>
      <c r="AE102" s="1">
        <f>AA90</f>
        <v>1</v>
      </c>
      <c r="AH102" s="16" t="s">
        <v>30</v>
      </c>
      <c r="AI102" s="16"/>
      <c r="AJ102" s="16"/>
      <c r="AK102" s="1">
        <v>12</v>
      </c>
      <c r="AL102" s="1">
        <v>11</v>
      </c>
      <c r="AM102" s="1">
        <v>10</v>
      </c>
      <c r="AN102" s="1">
        <v>9</v>
      </c>
      <c r="AO102" s="1">
        <v>8</v>
      </c>
      <c r="AP102" s="1">
        <v>7</v>
      </c>
      <c r="AQ102" s="1">
        <v>6</v>
      </c>
      <c r="AR102" s="1">
        <v>5</v>
      </c>
      <c r="AS102" s="1">
        <v>4</v>
      </c>
      <c r="AT102" s="1">
        <v>3</v>
      </c>
      <c r="AU102" s="1">
        <v>2</v>
      </c>
      <c r="AV102" s="1">
        <v>1</v>
      </c>
      <c r="AW102" s="1">
        <v>0</v>
      </c>
      <c r="AX102" s="9"/>
      <c r="AY102" s="9"/>
      <c r="AZ102" s="9"/>
      <c r="BA102" s="9"/>
      <c r="BB102" s="9"/>
      <c r="BC102" s="9"/>
      <c r="BD102" s="9"/>
      <c r="BE102" s="9"/>
      <c r="BF102" s="12"/>
      <c r="BG102" s="12"/>
      <c r="BH102" s="12"/>
      <c r="BI102" s="12"/>
      <c r="BJ102" s="9"/>
    </row>
    <row r="103" spans="2:62" x14ac:dyDescent="0.25">
      <c r="B103" s="16">
        <v>5</v>
      </c>
      <c r="C103" s="16"/>
      <c r="F103" s="3"/>
      <c r="G103" s="3">
        <f>G101-G102</f>
        <v>2</v>
      </c>
      <c r="H103" s="3">
        <f>I103*I102</f>
        <v>98060</v>
      </c>
      <c r="I103" s="3">
        <f>ROUNDDOWN(H102/I102,0)</f>
        <v>24515</v>
      </c>
      <c r="J103">
        <f>D94</f>
        <v>4</v>
      </c>
      <c r="AA103" s="10"/>
      <c r="AB103" s="11"/>
      <c r="AC103" s="11"/>
      <c r="AD103" s="9"/>
      <c r="AE103" s="9"/>
      <c r="AH103" s="16" t="s">
        <v>28</v>
      </c>
      <c r="AI103" s="16"/>
      <c r="AJ103" s="16"/>
      <c r="AK103" s="1">
        <f>$AK$7</f>
        <v>4</v>
      </c>
      <c r="AL103" s="1">
        <f t="shared" ref="AL103:AW103" si="24">$AK$7</f>
        <v>4</v>
      </c>
      <c r="AM103" s="1">
        <f t="shared" si="24"/>
        <v>4</v>
      </c>
      <c r="AN103" s="1">
        <f t="shared" si="24"/>
        <v>4</v>
      </c>
      <c r="AO103" s="1">
        <f t="shared" si="24"/>
        <v>4</v>
      </c>
      <c r="AP103" s="1">
        <f t="shared" si="24"/>
        <v>4</v>
      </c>
      <c r="AQ103" s="1">
        <f t="shared" si="24"/>
        <v>4</v>
      </c>
      <c r="AR103" s="1">
        <f t="shared" si="24"/>
        <v>4</v>
      </c>
      <c r="AS103" s="1">
        <f t="shared" si="24"/>
        <v>4</v>
      </c>
      <c r="AT103" s="1">
        <f t="shared" si="24"/>
        <v>4</v>
      </c>
      <c r="AU103" s="1">
        <f t="shared" si="24"/>
        <v>4</v>
      </c>
      <c r="AV103" s="1">
        <f t="shared" si="24"/>
        <v>4</v>
      </c>
      <c r="AW103" s="1">
        <f t="shared" si="24"/>
        <v>4</v>
      </c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2:62" x14ac:dyDescent="0.25">
      <c r="B104" s="16">
        <v>6</v>
      </c>
      <c r="C104" s="16"/>
      <c r="G104" s="3"/>
      <c r="H104" s="3">
        <f>H102-H103</f>
        <v>2</v>
      </c>
      <c r="I104" s="3">
        <f>J104*J103</f>
        <v>24512</v>
      </c>
      <c r="J104" s="3">
        <f>ROUNDDOWN(I103/J103,0)</f>
        <v>6128</v>
      </c>
      <c r="K104">
        <f>D94</f>
        <v>4</v>
      </c>
      <c r="AA104" s="10"/>
      <c r="AB104" s="11"/>
      <c r="AC104" s="11"/>
      <c r="AD104" s="9"/>
      <c r="AE104" s="9"/>
      <c r="AH104" s="16" t="s">
        <v>27</v>
      </c>
      <c r="AI104" s="16"/>
      <c r="AJ104" s="16"/>
      <c r="AK104" s="5" t="str">
        <f t="shared" ref="AK104:AW104" si="25">AK97</f>
        <v>1</v>
      </c>
      <c r="AL104" s="5" t="str">
        <f t="shared" si="25"/>
        <v>1</v>
      </c>
      <c r="AM104" s="5" t="str">
        <f t="shared" si="25"/>
        <v>3</v>
      </c>
      <c r="AN104" s="5" t="str">
        <f t="shared" si="25"/>
        <v>3</v>
      </c>
      <c r="AO104" s="5" t="str">
        <f t="shared" si="25"/>
        <v>3</v>
      </c>
      <c r="AP104" s="5" t="str">
        <f t="shared" si="25"/>
        <v>0</v>
      </c>
      <c r="AQ104" s="5" t="str">
        <f t="shared" si="25"/>
        <v>0</v>
      </c>
      <c r="AR104" s="5" t="str">
        <f t="shared" si="25"/>
        <v>3</v>
      </c>
      <c r="AS104" s="5" t="str">
        <f t="shared" si="25"/>
        <v>2</v>
      </c>
      <c r="AT104" s="5" t="str">
        <f t="shared" si="25"/>
        <v>2</v>
      </c>
      <c r="AU104" s="5" t="str">
        <f t="shared" si="25"/>
        <v>1</v>
      </c>
      <c r="AV104" s="5" t="str">
        <f t="shared" si="25"/>
        <v>2</v>
      </c>
      <c r="AW104" s="5" t="str">
        <f t="shared" si="25"/>
        <v>1</v>
      </c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spans="2:62" x14ac:dyDescent="0.25">
      <c r="B105" s="16">
        <v>7</v>
      </c>
      <c r="C105" s="16"/>
      <c r="H105" s="3"/>
      <c r="I105" s="3">
        <f>I103-I104</f>
        <v>3</v>
      </c>
      <c r="J105" s="3">
        <f>K105*K104</f>
        <v>6128</v>
      </c>
      <c r="K105" s="3">
        <f>ROUNDDOWN(J104/K104,0)</f>
        <v>1532</v>
      </c>
      <c r="L105">
        <f>D94</f>
        <v>4</v>
      </c>
      <c r="AA105" s="10"/>
      <c r="AB105" s="11"/>
      <c r="AC105" s="11"/>
      <c r="AD105" s="9"/>
      <c r="AE105" s="9"/>
      <c r="AH105" s="15" t="s">
        <v>25</v>
      </c>
      <c r="AI105" s="15"/>
      <c r="AJ105" s="15"/>
      <c r="AK105" s="1">
        <f>AK104*POWER(AK103,AK102)</f>
        <v>16777216</v>
      </c>
      <c r="AL105" s="1">
        <f t="shared" ref="AL105:AW105" si="26">AL104*POWER(AL103,AL102)</f>
        <v>4194304</v>
      </c>
      <c r="AM105" s="1">
        <f t="shared" si="26"/>
        <v>3145728</v>
      </c>
      <c r="AN105" s="1">
        <f t="shared" si="26"/>
        <v>786432</v>
      </c>
      <c r="AO105" s="1">
        <f t="shared" si="26"/>
        <v>196608</v>
      </c>
      <c r="AP105" s="1">
        <f t="shared" si="26"/>
        <v>0</v>
      </c>
      <c r="AQ105" s="1">
        <f t="shared" si="26"/>
        <v>0</v>
      </c>
      <c r="AR105" s="1">
        <f t="shared" si="26"/>
        <v>3072</v>
      </c>
      <c r="AS105" s="1">
        <f t="shared" si="26"/>
        <v>512</v>
      </c>
      <c r="AT105" s="1">
        <f t="shared" si="26"/>
        <v>128</v>
      </c>
      <c r="AU105" s="1">
        <f t="shared" si="26"/>
        <v>16</v>
      </c>
      <c r="AV105" s="1">
        <f t="shared" si="26"/>
        <v>8</v>
      </c>
      <c r="AW105" s="1">
        <f t="shared" si="26"/>
        <v>1</v>
      </c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spans="2:62" x14ac:dyDescent="0.25">
      <c r="B106" s="16">
        <v>8</v>
      </c>
      <c r="C106" s="16"/>
      <c r="I106" s="3"/>
      <c r="J106" s="3">
        <f>J104-J105</f>
        <v>0</v>
      </c>
      <c r="K106" s="3">
        <f>L106*L105</f>
        <v>1532</v>
      </c>
      <c r="L106" s="3">
        <f>ROUNDDOWN(K105/L105,0)</f>
        <v>383</v>
      </c>
      <c r="M106">
        <f>D94</f>
        <v>4</v>
      </c>
      <c r="AA106" s="10"/>
      <c r="AB106" s="11"/>
      <c r="AC106" s="11"/>
      <c r="AD106" s="9"/>
      <c r="AE106" s="9"/>
      <c r="AH106" s="15" t="s">
        <v>13</v>
      </c>
      <c r="AI106" s="15"/>
      <c r="AJ106" s="15"/>
      <c r="AK106" s="16">
        <f>SUM(AK105:BI105)</f>
        <v>25104025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9"/>
    </row>
    <row r="107" spans="2:62" x14ac:dyDescent="0.25">
      <c r="B107" s="16">
        <v>9</v>
      </c>
      <c r="C107" s="16"/>
      <c r="J107" s="3"/>
      <c r="K107" s="3">
        <f>K105-K106</f>
        <v>0</v>
      </c>
      <c r="L107" s="3">
        <f>M107*M106</f>
        <v>380</v>
      </c>
      <c r="M107" s="3">
        <f>ROUNDDOWN(L106/M106,0)</f>
        <v>95</v>
      </c>
      <c r="N107">
        <f>D94</f>
        <v>4</v>
      </c>
      <c r="AA107" s="10"/>
      <c r="AB107" s="11"/>
      <c r="AC107" s="11"/>
      <c r="AD107" s="9"/>
      <c r="AE107" s="9"/>
      <c r="AH107" s="3"/>
      <c r="AI107" s="3"/>
      <c r="AJ107" s="3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2:62" x14ac:dyDescent="0.25">
      <c r="B108" s="16">
        <v>10</v>
      </c>
      <c r="C108" s="16"/>
      <c r="K108" s="3"/>
      <c r="L108" s="3">
        <f>L106-L107</f>
        <v>3</v>
      </c>
      <c r="M108" s="3">
        <f>N108*N107</f>
        <v>92</v>
      </c>
      <c r="N108" s="3">
        <f>ROUNDDOWN(M107/N107,0)</f>
        <v>23</v>
      </c>
      <c r="O108">
        <f>D94</f>
        <v>4</v>
      </c>
      <c r="AA108" s="10"/>
      <c r="AB108" s="11"/>
      <c r="AC108" s="11"/>
      <c r="AD108" s="9"/>
      <c r="AE108" s="9"/>
      <c r="AH108" s="3"/>
      <c r="AI108" s="3"/>
      <c r="AJ108" s="3"/>
      <c r="AK108" s="3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spans="2:62" x14ac:dyDescent="0.25">
      <c r="B109" s="16">
        <v>11</v>
      </c>
      <c r="C109" s="16"/>
      <c r="M109" s="3">
        <f>M107-M108</f>
        <v>3</v>
      </c>
      <c r="N109" s="3">
        <f>O109*O108</f>
        <v>20</v>
      </c>
      <c r="O109" s="3">
        <f>ROUNDDOWN(N108/O108,0)</f>
        <v>5</v>
      </c>
      <c r="P109">
        <f>D94</f>
        <v>4</v>
      </c>
      <c r="AA109" s="10"/>
      <c r="AB109" s="11"/>
      <c r="AC109" s="11"/>
      <c r="AD109" s="9"/>
      <c r="AE109" s="9"/>
      <c r="AI109" s="3"/>
      <c r="AJ109" s="3"/>
      <c r="AK109" s="3"/>
      <c r="AL109" s="3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spans="2:62" x14ac:dyDescent="0.25">
      <c r="B110" s="16">
        <v>12</v>
      </c>
      <c r="C110" s="16"/>
      <c r="M110" s="3"/>
      <c r="N110" s="3">
        <f>N108-N109</f>
        <v>3</v>
      </c>
      <c r="O110" s="3">
        <f>P110*P109</f>
        <v>4</v>
      </c>
      <c r="P110" s="3">
        <f>ROUNDDOWN(O109/P109,0)</f>
        <v>1</v>
      </c>
      <c r="AA110" s="10"/>
      <c r="AB110" s="11"/>
      <c r="AC110" s="11"/>
      <c r="AD110" s="9"/>
      <c r="AE110" s="9"/>
      <c r="AK110" s="17" t="s">
        <v>26</v>
      </c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3"/>
      <c r="AY110" s="13"/>
      <c r="AZ110" s="13"/>
      <c r="BA110" s="13"/>
      <c r="BB110" s="13"/>
      <c r="BC110" s="13"/>
      <c r="BD110" s="13"/>
      <c r="BE110" s="13"/>
      <c r="BF110" s="9"/>
      <c r="BG110" s="9"/>
      <c r="BH110" s="9"/>
      <c r="BI110" s="9"/>
      <c r="BJ110" s="9"/>
    </row>
    <row r="111" spans="2:62" x14ac:dyDescent="0.25">
      <c r="B111" s="16">
        <v>13</v>
      </c>
      <c r="C111" s="16"/>
      <c r="N111" s="3"/>
      <c r="O111" s="3">
        <f>O109-O110</f>
        <v>1</v>
      </c>
      <c r="P111" s="3"/>
      <c r="Q111" s="3"/>
      <c r="AA111" s="10"/>
      <c r="AB111" s="11"/>
      <c r="AC111" s="11"/>
      <c r="AD111" s="12"/>
      <c r="AE111" s="9"/>
      <c r="AH111" s="16" t="s">
        <v>16</v>
      </c>
      <c r="AI111" s="16"/>
      <c r="AJ111" s="16"/>
      <c r="AK111" s="1">
        <v>12</v>
      </c>
      <c r="AL111" s="1">
        <v>11</v>
      </c>
      <c r="AM111" s="1">
        <v>10</v>
      </c>
      <c r="AN111" s="1">
        <v>9</v>
      </c>
      <c r="AO111" s="1">
        <v>8</v>
      </c>
      <c r="AP111" s="1">
        <v>7</v>
      </c>
      <c r="AQ111" s="1">
        <v>6</v>
      </c>
      <c r="AR111" s="1">
        <v>5</v>
      </c>
      <c r="AS111" s="1">
        <v>4</v>
      </c>
      <c r="AT111" s="1">
        <v>3</v>
      </c>
      <c r="AU111" s="1">
        <v>2</v>
      </c>
      <c r="AV111" s="1">
        <v>1</v>
      </c>
      <c r="AW111" s="1">
        <v>0</v>
      </c>
      <c r="AX111" s="9"/>
      <c r="AY111" s="9"/>
      <c r="AZ111" s="9"/>
      <c r="BA111" s="9"/>
      <c r="BB111" s="9"/>
      <c r="BC111" s="9"/>
      <c r="BD111" s="9"/>
      <c r="BE111" s="9"/>
      <c r="BF111" s="12"/>
      <c r="BG111" s="12"/>
      <c r="BH111" s="12"/>
      <c r="BI111" s="12"/>
      <c r="BJ111" s="9"/>
    </row>
    <row r="112" spans="2:62" x14ac:dyDescent="0.25">
      <c r="B112" s="16" t="s">
        <v>13</v>
      </c>
      <c r="C112" s="16"/>
      <c r="D112" s="1">
        <f>D100</f>
        <v>1</v>
      </c>
      <c r="E112" s="1">
        <f>E101</f>
        <v>2</v>
      </c>
      <c r="F112" s="5">
        <f>F102</f>
        <v>1</v>
      </c>
      <c r="G112" s="5">
        <f>G103</f>
        <v>2</v>
      </c>
      <c r="H112" s="5">
        <f>H104</f>
        <v>2</v>
      </c>
      <c r="I112" s="5">
        <f>I105</f>
        <v>3</v>
      </c>
      <c r="J112" s="5">
        <f>J106</f>
        <v>0</v>
      </c>
      <c r="K112" s="5">
        <f>K107</f>
        <v>0</v>
      </c>
      <c r="L112" s="5">
        <f>L108</f>
        <v>3</v>
      </c>
      <c r="M112" s="5">
        <f>M109</f>
        <v>3</v>
      </c>
      <c r="N112" s="5">
        <f>N110</f>
        <v>3</v>
      </c>
      <c r="O112" s="5">
        <f>O111</f>
        <v>1</v>
      </c>
      <c r="P112" s="5">
        <f>P110</f>
        <v>1</v>
      </c>
      <c r="Q112" s="3"/>
      <c r="R112" s="3"/>
      <c r="AA112" s="10"/>
      <c r="AB112" s="11"/>
      <c r="AC112" s="11"/>
      <c r="AD112" s="12"/>
      <c r="AE112" s="9"/>
      <c r="AH112" s="16" t="s">
        <v>28</v>
      </c>
      <c r="AI112" s="16"/>
      <c r="AJ112" s="16"/>
      <c r="AK112" s="1">
        <f>$AK$7</f>
        <v>4</v>
      </c>
      <c r="AL112" s="1">
        <f t="shared" ref="AL112:AW112" si="27">$AK$7</f>
        <v>4</v>
      </c>
      <c r="AM112" s="1">
        <f t="shared" si="27"/>
        <v>4</v>
      </c>
      <c r="AN112" s="1">
        <f t="shared" si="27"/>
        <v>4</v>
      </c>
      <c r="AO112" s="1">
        <f t="shared" si="27"/>
        <v>4</v>
      </c>
      <c r="AP112" s="1">
        <f t="shared" si="27"/>
        <v>4</v>
      </c>
      <c r="AQ112" s="1">
        <f t="shared" si="27"/>
        <v>4</v>
      </c>
      <c r="AR112" s="1">
        <f t="shared" si="27"/>
        <v>4</v>
      </c>
      <c r="AS112" s="1">
        <f t="shared" si="27"/>
        <v>4</v>
      </c>
      <c r="AT112" s="1">
        <f t="shared" si="27"/>
        <v>4</v>
      </c>
      <c r="AU112" s="1">
        <f t="shared" si="27"/>
        <v>4</v>
      </c>
      <c r="AV112" s="1">
        <f t="shared" si="27"/>
        <v>4</v>
      </c>
      <c r="AW112" s="1">
        <f t="shared" si="27"/>
        <v>4</v>
      </c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spans="2:62" x14ac:dyDescent="0.25"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8"/>
      <c r="Q113" s="8"/>
      <c r="R113" s="8"/>
      <c r="S113" s="8"/>
      <c r="T113" s="9"/>
      <c r="U113" s="9"/>
      <c r="V113" s="9"/>
      <c r="W113" s="9"/>
      <c r="X113" s="9"/>
      <c r="Y113" s="9"/>
      <c r="Z113" s="9"/>
      <c r="AA113" s="10"/>
      <c r="AB113" s="11"/>
      <c r="AC113" s="11"/>
      <c r="AD113" s="12"/>
      <c r="AE113" s="9"/>
      <c r="AH113" s="16" t="s">
        <v>27</v>
      </c>
      <c r="AI113" s="16"/>
      <c r="AJ113" s="16"/>
      <c r="AK113" s="5" t="str">
        <f t="shared" ref="AK113:AW113" si="28">AK97</f>
        <v>1</v>
      </c>
      <c r="AL113" s="5" t="str">
        <f t="shared" si="28"/>
        <v>1</v>
      </c>
      <c r="AM113" s="5" t="str">
        <f t="shared" si="28"/>
        <v>3</v>
      </c>
      <c r="AN113" s="5" t="str">
        <f t="shared" si="28"/>
        <v>3</v>
      </c>
      <c r="AO113" s="5" t="str">
        <f t="shared" si="28"/>
        <v>3</v>
      </c>
      <c r="AP113" s="5" t="str">
        <f t="shared" si="28"/>
        <v>0</v>
      </c>
      <c r="AQ113" s="5" t="str">
        <f t="shared" si="28"/>
        <v>0</v>
      </c>
      <c r="AR113" s="5" t="str">
        <f t="shared" si="28"/>
        <v>3</v>
      </c>
      <c r="AS113" s="5" t="str">
        <f t="shared" si="28"/>
        <v>2</v>
      </c>
      <c r="AT113" s="5" t="str">
        <f t="shared" si="28"/>
        <v>2</v>
      </c>
      <c r="AU113" s="5" t="str">
        <f t="shared" si="28"/>
        <v>1</v>
      </c>
      <c r="AV113" s="5" t="str">
        <f t="shared" si="28"/>
        <v>2</v>
      </c>
      <c r="AW113" s="5" t="str">
        <f t="shared" si="28"/>
        <v>1</v>
      </c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spans="2:62" x14ac:dyDescent="0.25"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8"/>
      <c r="R114" s="8"/>
      <c r="S114" s="8"/>
      <c r="T114" s="8"/>
      <c r="U114" s="9"/>
      <c r="V114" s="9"/>
      <c r="W114" s="9"/>
      <c r="X114" s="9"/>
      <c r="Y114" s="9"/>
      <c r="Z114" s="9"/>
      <c r="AA114" s="10"/>
      <c r="AB114" s="11"/>
      <c r="AC114" s="11"/>
      <c r="AD114" s="12"/>
      <c r="AE114" s="9"/>
      <c r="AH114" s="15" t="s">
        <v>29</v>
      </c>
      <c r="AI114" s="15"/>
      <c r="AJ114" s="15"/>
      <c r="AK114" s="5">
        <f>AK112*AK113+AL113</f>
        <v>5</v>
      </c>
      <c r="AL114" s="5">
        <f>AK114*AL112+AM113</f>
        <v>23</v>
      </c>
      <c r="AM114" s="5">
        <f t="shared" ref="AM114:AV114" si="29">AL114*AM112+AN113</f>
        <v>95</v>
      </c>
      <c r="AN114" s="5">
        <f t="shared" si="29"/>
        <v>383</v>
      </c>
      <c r="AO114" s="5">
        <f t="shared" si="29"/>
        <v>1532</v>
      </c>
      <c r="AP114" s="5">
        <f t="shared" si="29"/>
        <v>6128</v>
      </c>
      <c r="AQ114" s="5">
        <f t="shared" si="29"/>
        <v>24515</v>
      </c>
      <c r="AR114" s="5">
        <f t="shared" si="29"/>
        <v>98062</v>
      </c>
      <c r="AS114" s="5">
        <f t="shared" si="29"/>
        <v>392250</v>
      </c>
      <c r="AT114" s="5">
        <f t="shared" si="29"/>
        <v>1569001</v>
      </c>
      <c r="AU114" s="5">
        <f t="shared" si="29"/>
        <v>6276006</v>
      </c>
      <c r="AV114" s="5">
        <f t="shared" si="29"/>
        <v>25104025</v>
      </c>
      <c r="AW114" s="5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9"/>
      <c r="BJ114" s="9"/>
    </row>
    <row r="115" spans="2:62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8"/>
      <c r="R115" s="8"/>
      <c r="S115" s="8"/>
      <c r="T115" s="8"/>
      <c r="U115" s="8"/>
      <c r="V115" s="9"/>
      <c r="W115" s="9"/>
      <c r="X115" s="9"/>
      <c r="Y115" s="9"/>
      <c r="Z115" s="9"/>
      <c r="AA115" s="9"/>
      <c r="AB115" s="9"/>
      <c r="AC115" s="9"/>
      <c r="AH115" s="15" t="s">
        <v>13</v>
      </c>
      <c r="AI115" s="15"/>
      <c r="AJ115" s="15"/>
      <c r="AK115" s="15">
        <f>AV114</f>
        <v>25104025</v>
      </c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9"/>
    </row>
    <row r="116" spans="2:62" x14ac:dyDescent="0.25"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8"/>
      <c r="T116" s="8"/>
      <c r="U116" s="8"/>
      <c r="V116" s="8"/>
      <c r="W116" s="9"/>
      <c r="X116" s="9"/>
      <c r="Y116" s="9"/>
      <c r="Z116" s="9"/>
      <c r="AA116" s="9"/>
      <c r="AB116" s="9"/>
      <c r="AC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2:62" x14ac:dyDescent="0.25"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  <c r="U117" s="8"/>
      <c r="V117" s="8"/>
      <c r="W117" s="8"/>
      <c r="X117" s="9"/>
      <c r="Y117" s="9"/>
      <c r="Z117" s="9"/>
      <c r="AA117" s="9"/>
      <c r="AB117" s="9"/>
      <c r="AC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spans="2:62" x14ac:dyDescent="0.25"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8"/>
      <c r="V118" s="8"/>
      <c r="W118" s="8"/>
      <c r="X118" s="8"/>
      <c r="Y118" s="9"/>
      <c r="Z118" s="9"/>
      <c r="AA118" s="9"/>
      <c r="AB118" s="9"/>
      <c r="AC118" s="9"/>
    </row>
    <row r="119" spans="2:62" x14ac:dyDescent="0.25"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8"/>
      <c r="W119" s="8"/>
      <c r="X119" s="8"/>
      <c r="Y119" s="8"/>
      <c r="Z119" s="9"/>
      <c r="AA119" s="9"/>
      <c r="AB119" s="9"/>
      <c r="AC119" s="9"/>
    </row>
    <row r="120" spans="2:62" x14ac:dyDescent="0.25"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8"/>
      <c r="Y120" s="8"/>
      <c r="Z120" s="8"/>
      <c r="AA120" s="9"/>
      <c r="AB120" s="9"/>
      <c r="AC120" s="9"/>
    </row>
    <row r="121" spans="2:62" x14ac:dyDescent="0.25"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8"/>
      <c r="Z121" s="8"/>
      <c r="AA121" s="8"/>
      <c r="AB121" s="9"/>
      <c r="AC121" s="9"/>
    </row>
    <row r="122" spans="2:62" x14ac:dyDescent="0.25"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8"/>
      <c r="AA122" s="8"/>
      <c r="AB122" s="8"/>
      <c r="AC122" s="9"/>
    </row>
    <row r="123" spans="2:62" x14ac:dyDescent="0.25"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8"/>
      <c r="AB123" s="9"/>
      <c r="AC123" s="9"/>
    </row>
    <row r="124" spans="2:62" x14ac:dyDescent="0.25"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2:62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8"/>
      <c r="U125" s="8"/>
      <c r="V125" s="8"/>
      <c r="W125" s="8"/>
      <c r="X125" s="8"/>
      <c r="Y125" s="8"/>
      <c r="Z125" s="8"/>
      <c r="AA125" s="8"/>
      <c r="AB125" s="8"/>
      <c r="AC125" s="9"/>
    </row>
    <row r="126" spans="2:62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2:62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</sheetData>
  <mergeCells count="210">
    <mergeCell ref="AH112:AJ112"/>
    <mergeCell ref="B108:C108"/>
    <mergeCell ref="B109:C109"/>
    <mergeCell ref="B110:C110"/>
    <mergeCell ref="AK110:AW110"/>
    <mergeCell ref="B112:C112"/>
    <mergeCell ref="AH115:AJ115"/>
    <mergeCell ref="AH113:AJ113"/>
    <mergeCell ref="AH114:AJ114"/>
    <mergeCell ref="AK115:AW115"/>
    <mergeCell ref="B106:C106"/>
    <mergeCell ref="AH106:AJ106"/>
    <mergeCell ref="B107:C107"/>
    <mergeCell ref="B104:C104"/>
    <mergeCell ref="AH104:AJ104"/>
    <mergeCell ref="B105:C105"/>
    <mergeCell ref="AH105:AJ105"/>
    <mergeCell ref="AK106:AW106"/>
    <mergeCell ref="B111:C111"/>
    <mergeCell ref="AH111:AJ111"/>
    <mergeCell ref="AK96:AW96"/>
    <mergeCell ref="B102:C102"/>
    <mergeCell ref="AA102:AC102"/>
    <mergeCell ref="AH102:AJ102"/>
    <mergeCell ref="B103:C103"/>
    <mergeCell ref="AH103:AJ103"/>
    <mergeCell ref="B99:C99"/>
    <mergeCell ref="AA99:AC99"/>
    <mergeCell ref="B100:C100"/>
    <mergeCell ref="AA100:AC100"/>
    <mergeCell ref="B101:C101"/>
    <mergeCell ref="AA101:AC101"/>
    <mergeCell ref="AK101:AW101"/>
    <mergeCell ref="B96:C97"/>
    <mergeCell ref="AA96:AC96"/>
    <mergeCell ref="AH96:AJ97"/>
    <mergeCell ref="AA97:AC97"/>
    <mergeCell ref="B98:C98"/>
    <mergeCell ref="AA98:AC98"/>
    <mergeCell ref="B94:C94"/>
    <mergeCell ref="D94:E94"/>
    <mergeCell ref="AA94:AC94"/>
    <mergeCell ref="AH94:AJ94"/>
    <mergeCell ref="AA95:AC95"/>
    <mergeCell ref="AH95:AJ95"/>
    <mergeCell ref="AA91:AC91"/>
    <mergeCell ref="AH91:AJ91"/>
    <mergeCell ref="AA92:AC92"/>
    <mergeCell ref="AH92:AJ92"/>
    <mergeCell ref="B93:C93"/>
    <mergeCell ref="D93:E93"/>
    <mergeCell ref="AA93:AC93"/>
    <mergeCell ref="AH93:AJ93"/>
    <mergeCell ref="AK61:AW61"/>
    <mergeCell ref="B68:C68"/>
    <mergeCell ref="AH68:AJ68"/>
    <mergeCell ref="AH69:AJ69"/>
    <mergeCell ref="AH70:AJ70"/>
    <mergeCell ref="AK70:AW70"/>
    <mergeCell ref="AK88:AL89"/>
    <mergeCell ref="B61:C61"/>
    <mergeCell ref="AH61:AJ61"/>
    <mergeCell ref="B62:C62"/>
    <mergeCell ref="B63:C63"/>
    <mergeCell ref="B64:C64"/>
    <mergeCell ref="AA90:AC90"/>
    <mergeCell ref="AH90:AJ90"/>
    <mergeCell ref="AK90:AL90"/>
    <mergeCell ref="AA88:AC89"/>
    <mergeCell ref="AD88:AD89"/>
    <mergeCell ref="B65:C65"/>
    <mergeCell ref="B66:C66"/>
    <mergeCell ref="AH66:AJ66"/>
    <mergeCell ref="B67:C67"/>
    <mergeCell ref="AH67:AJ67"/>
    <mergeCell ref="AE88:AE89"/>
    <mergeCell ref="AH88:AJ89"/>
    <mergeCell ref="AK65:AW65"/>
    <mergeCell ref="AK51:AW51"/>
    <mergeCell ref="AK56:AW56"/>
    <mergeCell ref="B59:C59"/>
    <mergeCell ref="AH59:AJ59"/>
    <mergeCell ref="B60:C60"/>
    <mergeCell ref="AH60:AJ60"/>
    <mergeCell ref="B57:C57"/>
    <mergeCell ref="AA57:AC57"/>
    <mergeCell ref="AH57:AJ57"/>
    <mergeCell ref="B58:C58"/>
    <mergeCell ref="AH58:AJ58"/>
    <mergeCell ref="B54:C54"/>
    <mergeCell ref="AA54:AC54"/>
    <mergeCell ref="B55:C55"/>
    <mergeCell ref="AA55:AC55"/>
    <mergeCell ref="B56:C56"/>
    <mergeCell ref="AA56:AC56"/>
    <mergeCell ref="AA51:AC51"/>
    <mergeCell ref="AH51:AJ52"/>
    <mergeCell ref="B52:C53"/>
    <mergeCell ref="AA52:AC52"/>
    <mergeCell ref="AA53:AC53"/>
    <mergeCell ref="B49:C49"/>
    <mergeCell ref="D49:E49"/>
    <mergeCell ref="AA49:AC49"/>
    <mergeCell ref="AH49:AJ49"/>
    <mergeCell ref="B50:C50"/>
    <mergeCell ref="D50:E50"/>
    <mergeCell ref="AA50:AC50"/>
    <mergeCell ref="AH50:AJ50"/>
    <mergeCell ref="AA46:AC46"/>
    <mergeCell ref="AH46:AJ46"/>
    <mergeCell ref="AA47:AC47"/>
    <mergeCell ref="AH47:AJ47"/>
    <mergeCell ref="AA48:AC48"/>
    <mergeCell ref="AH48:AJ48"/>
    <mergeCell ref="AE43:AE44"/>
    <mergeCell ref="AH43:AJ44"/>
    <mergeCell ref="AK43:AL44"/>
    <mergeCell ref="AA45:AC45"/>
    <mergeCell ref="AH45:AJ45"/>
    <mergeCell ref="AK45:AL45"/>
    <mergeCell ref="B38:C38"/>
    <mergeCell ref="B39:C39"/>
    <mergeCell ref="B40:C40"/>
    <mergeCell ref="B41:C41"/>
    <mergeCell ref="AA43:AC44"/>
    <mergeCell ref="AD43:AD44"/>
    <mergeCell ref="AK23:AU23"/>
    <mergeCell ref="AK27:AU27"/>
    <mergeCell ref="B32:C32"/>
    <mergeCell ref="B30:C30"/>
    <mergeCell ref="AH30:AJ30"/>
    <mergeCell ref="B31:C31"/>
    <mergeCell ref="AH31:AJ31"/>
    <mergeCell ref="AH32:AJ32"/>
    <mergeCell ref="AK32:AU32"/>
    <mergeCell ref="B28:C28"/>
    <mergeCell ref="AH28:AJ28"/>
    <mergeCell ref="B29:C29"/>
    <mergeCell ref="AH29:AJ29"/>
    <mergeCell ref="B23:C23"/>
    <mergeCell ref="AH23:AJ23"/>
    <mergeCell ref="B24:C24"/>
    <mergeCell ref="B25:C25"/>
    <mergeCell ref="B26:C26"/>
    <mergeCell ref="B20:C20"/>
    <mergeCell ref="AH20:AJ20"/>
    <mergeCell ref="B21:C21"/>
    <mergeCell ref="AH21:AJ21"/>
    <mergeCell ref="B22:C22"/>
    <mergeCell ref="AH22:AJ22"/>
    <mergeCell ref="AA17:AC17"/>
    <mergeCell ref="B18:C19"/>
    <mergeCell ref="B27:C27"/>
    <mergeCell ref="AK13:AU13"/>
    <mergeCell ref="AH19:AJ19"/>
    <mergeCell ref="B15:C15"/>
    <mergeCell ref="D15:E15"/>
    <mergeCell ref="AA15:AC15"/>
    <mergeCell ref="B16:C16"/>
    <mergeCell ref="D16:E16"/>
    <mergeCell ref="AA16:AC16"/>
    <mergeCell ref="AK18:AU18"/>
    <mergeCell ref="AA13:AC13"/>
    <mergeCell ref="AH13:AJ14"/>
    <mergeCell ref="AA14:AC14"/>
    <mergeCell ref="AH11:AJ11"/>
    <mergeCell ref="B8:E8"/>
    <mergeCell ref="F8:I8"/>
    <mergeCell ref="AA8:AC8"/>
    <mergeCell ref="AH8:AJ8"/>
    <mergeCell ref="B9:E9"/>
    <mergeCell ref="F9:I9"/>
    <mergeCell ref="AA9:AC9"/>
    <mergeCell ref="AH9:AJ9"/>
    <mergeCell ref="AA12:AC12"/>
    <mergeCell ref="AH12:AJ12"/>
    <mergeCell ref="AH5:AJ6"/>
    <mergeCell ref="AK5:AL6"/>
    <mergeCell ref="B6:E6"/>
    <mergeCell ref="F6:I6"/>
    <mergeCell ref="J6:M6"/>
    <mergeCell ref="B7:E7"/>
    <mergeCell ref="F7:I7"/>
    <mergeCell ref="J7:M7"/>
    <mergeCell ref="AA7:AC7"/>
    <mergeCell ref="AH7:AJ7"/>
    <mergeCell ref="B5:E5"/>
    <mergeCell ref="F5:I5"/>
    <mergeCell ref="J5:M5"/>
    <mergeCell ref="AA5:AC6"/>
    <mergeCell ref="AD5:AD6"/>
    <mergeCell ref="AE5:AE6"/>
    <mergeCell ref="AK7:AL7"/>
    <mergeCell ref="B10:E10"/>
    <mergeCell ref="F10:I10"/>
    <mergeCell ref="AA10:AC10"/>
    <mergeCell ref="AH10:AJ10"/>
    <mergeCell ref="AA11:AC11"/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7"/>
  <sheetViews>
    <sheetView topLeftCell="A73" workbookViewId="0">
      <selection activeCell="J3" sqref="J3:M3"/>
    </sheetView>
  </sheetViews>
  <sheetFormatPr defaultRowHeight="15" x14ac:dyDescent="0.25"/>
  <cols>
    <col min="5" max="5" width="9.140625" customWidth="1"/>
    <col min="6" max="6" width="9.5703125" bestFit="1" customWidth="1"/>
    <col min="37" max="37" width="12" bestFit="1" customWidth="1"/>
  </cols>
  <sheetData>
    <row r="1" spans="1:57" x14ac:dyDescent="0.25">
      <c r="A1" s="1"/>
      <c r="B1" s="20" t="s">
        <v>0</v>
      </c>
      <c r="C1" s="23"/>
      <c r="D1" s="23"/>
      <c r="E1" s="21"/>
      <c r="F1" s="16" t="s">
        <v>1</v>
      </c>
      <c r="G1" s="16"/>
      <c r="H1" s="16"/>
      <c r="I1" s="16"/>
      <c r="J1" s="16" t="s">
        <v>2</v>
      </c>
      <c r="K1" s="16"/>
      <c r="L1" s="16"/>
      <c r="M1" s="16"/>
    </row>
    <row r="2" spans="1:57" x14ac:dyDescent="0.25">
      <c r="A2" s="2" t="s">
        <v>5</v>
      </c>
      <c r="B2" s="24">
        <v>2082002</v>
      </c>
      <c r="C2" s="25"/>
      <c r="D2" s="25"/>
      <c r="E2" s="26"/>
      <c r="F2" s="24">
        <v>23022023</v>
      </c>
      <c r="G2" s="25"/>
      <c r="H2" s="25"/>
      <c r="I2" s="26"/>
      <c r="J2" s="20">
        <f>B2+F2</f>
        <v>25104025</v>
      </c>
      <c r="K2" s="23"/>
      <c r="L2" s="23"/>
      <c r="M2" s="21"/>
    </row>
    <row r="3" spans="1:57" x14ac:dyDescent="0.25">
      <c r="A3" s="2" t="s">
        <v>6</v>
      </c>
      <c r="B3" s="20" t="str">
        <f>_xlfn.BASE($B$2,2)</f>
        <v>111111100010011010010</v>
      </c>
      <c r="C3" s="23"/>
      <c r="D3" s="23"/>
      <c r="E3" s="21"/>
      <c r="F3" s="20" t="str">
        <f>_xlfn.BASE($F$2,2)</f>
        <v>1010111110100100111000111</v>
      </c>
      <c r="G3" s="23"/>
      <c r="H3" s="23"/>
      <c r="I3" s="21"/>
      <c r="J3" s="20" t="str">
        <f>_xlfn.BASE($J$2,2)</f>
        <v>1011111110000111010011001</v>
      </c>
      <c r="K3" s="23"/>
      <c r="L3" s="23"/>
      <c r="M3" s="21"/>
    </row>
    <row r="4" spans="1:57" x14ac:dyDescent="0.25">
      <c r="A4" s="2" t="s">
        <v>7</v>
      </c>
      <c r="B4" s="20" t="str">
        <f>_xlfn.BASE($B$2,3)</f>
        <v>10220202222012</v>
      </c>
      <c r="C4" s="23"/>
      <c r="D4" s="23"/>
      <c r="E4" s="21"/>
      <c r="F4" s="20" t="str">
        <f>_xlfn.BASE($F$2,3)</f>
        <v>1121022122021112</v>
      </c>
      <c r="G4" s="23"/>
      <c r="H4" s="23"/>
      <c r="I4" s="21"/>
      <c r="J4" s="20" t="str">
        <f>_xlfn.BASE($J$2,3)</f>
        <v>1202020102020201</v>
      </c>
      <c r="K4" s="23"/>
      <c r="L4" s="23"/>
      <c r="M4" s="21"/>
    </row>
    <row r="5" spans="1:57" x14ac:dyDescent="0.25">
      <c r="A5" s="2" t="s">
        <v>8</v>
      </c>
      <c r="B5" s="20" t="str">
        <f>_xlfn.BASE($B$2,4)</f>
        <v>13330103102</v>
      </c>
      <c r="C5" s="23"/>
      <c r="D5" s="23"/>
      <c r="E5" s="21"/>
      <c r="F5" s="20" t="str">
        <f>_xlfn.BASE($F$2,4)</f>
        <v>1113310213013</v>
      </c>
      <c r="G5" s="23"/>
      <c r="H5" s="23"/>
      <c r="I5" s="21"/>
      <c r="J5" s="20" t="str">
        <f>_xlfn.BASE($J$2,4)</f>
        <v>1133300322121</v>
      </c>
      <c r="K5" s="23"/>
      <c r="L5" s="23"/>
      <c r="M5" s="21"/>
      <c r="AA5" s="19" t="s">
        <v>14</v>
      </c>
      <c r="AB5" s="19"/>
      <c r="AC5" s="19"/>
      <c r="AD5" s="16" t="s">
        <v>16</v>
      </c>
      <c r="AE5" s="16" t="s">
        <v>15</v>
      </c>
      <c r="AH5" s="16" t="s">
        <v>17</v>
      </c>
      <c r="AI5" s="16"/>
      <c r="AJ5" s="16"/>
      <c r="AK5" s="16">
        <f>B16</f>
        <v>2082002</v>
      </c>
      <c r="AL5" s="16"/>
    </row>
    <row r="6" spans="1:57" x14ac:dyDescent="0.25">
      <c r="A6" s="2" t="s">
        <v>9</v>
      </c>
      <c r="B6" s="20" t="str">
        <f>_xlfn.BASE($B$2,8)</f>
        <v>7742322</v>
      </c>
      <c r="C6" s="23"/>
      <c r="D6" s="23"/>
      <c r="E6" s="21"/>
      <c r="F6" s="20" t="str">
        <f>_xlfn.BASE($F$2,8)</f>
        <v>127644707</v>
      </c>
      <c r="G6" s="23"/>
      <c r="H6" s="23"/>
      <c r="I6" s="21"/>
      <c r="J6" s="20" t="str">
        <f>_xlfn.BASE($J$2,8)</f>
        <v>137607231</v>
      </c>
      <c r="K6" s="23"/>
      <c r="L6" s="23"/>
      <c r="M6" s="21"/>
      <c r="AA6" s="19"/>
      <c r="AB6" s="19"/>
      <c r="AC6" s="19"/>
      <c r="AD6" s="16"/>
      <c r="AE6" s="16"/>
      <c r="AH6" s="16"/>
      <c r="AI6" s="16"/>
      <c r="AJ6" s="16"/>
      <c r="AK6" s="16"/>
      <c r="AL6" s="16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57" x14ac:dyDescent="0.25">
      <c r="A7" s="2" t="s">
        <v>10</v>
      </c>
      <c r="B7" s="20" t="str">
        <f>_xlfn.BASE($B$2,16)</f>
        <v>1FC4D2</v>
      </c>
      <c r="C7" s="23"/>
      <c r="D7" s="23"/>
      <c r="E7" s="21"/>
      <c r="F7" s="20" t="str">
        <f>_xlfn.BASE($F$2,16)</f>
        <v>15F49C7</v>
      </c>
      <c r="G7" s="23"/>
      <c r="H7" s="23"/>
      <c r="I7" s="21"/>
      <c r="J7" s="20" t="str">
        <f>_xlfn.BASE($J$2,16)</f>
        <v>17F0E99</v>
      </c>
      <c r="K7" s="23"/>
      <c r="L7" s="23"/>
      <c r="M7" s="21"/>
      <c r="AA7" s="16">
        <f>D29</f>
        <v>2</v>
      </c>
      <c r="AB7" s="16"/>
      <c r="AC7" s="16"/>
      <c r="AD7" s="1">
        <v>1</v>
      </c>
      <c r="AE7" s="5">
        <f>AA13</f>
        <v>7</v>
      </c>
      <c r="AH7" s="18" t="s">
        <v>18</v>
      </c>
      <c r="AI7" s="18"/>
      <c r="AJ7" s="18"/>
      <c r="AK7" s="18">
        <f>D16</f>
        <v>8</v>
      </c>
      <c r="AL7" s="18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57" ht="15.75" thickBot="1" x14ac:dyDescent="0.3">
      <c r="B8" s="27"/>
      <c r="C8" s="27"/>
      <c r="D8" s="27"/>
      <c r="E8" s="27"/>
      <c r="F8" s="27"/>
      <c r="G8" s="27"/>
      <c r="H8" s="27"/>
      <c r="I8" s="27"/>
      <c r="AA8" s="16">
        <f>E29</f>
        <v>2</v>
      </c>
      <c r="AB8" s="16"/>
      <c r="AC8" s="16"/>
      <c r="AD8" s="1">
        <v>2</v>
      </c>
      <c r="AE8" s="5">
        <f>AA12</f>
        <v>7</v>
      </c>
      <c r="AH8" s="16" t="s">
        <v>19</v>
      </c>
      <c r="AI8" s="16"/>
      <c r="AJ8" s="16"/>
      <c r="AK8" s="1">
        <v>1</v>
      </c>
      <c r="AL8" s="1">
        <v>2</v>
      </c>
      <c r="AM8" s="1">
        <v>3</v>
      </c>
      <c r="AN8" s="1">
        <v>4</v>
      </c>
      <c r="AO8" s="1">
        <v>5</v>
      </c>
      <c r="AP8" s="1">
        <v>6</v>
      </c>
      <c r="AQ8" s="1">
        <v>7</v>
      </c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57" x14ac:dyDescent="0.25">
      <c r="B9" s="35" t="s">
        <v>3</v>
      </c>
      <c r="C9" s="36"/>
      <c r="D9" s="36"/>
      <c r="E9" s="36"/>
      <c r="F9" s="32">
        <v>37470</v>
      </c>
      <c r="G9" s="33"/>
      <c r="H9" s="33"/>
      <c r="I9" s="34"/>
      <c r="AA9" s="15">
        <f>F29</f>
        <v>3</v>
      </c>
      <c r="AB9" s="16"/>
      <c r="AC9" s="16"/>
      <c r="AD9" s="1">
        <v>3</v>
      </c>
      <c r="AE9" s="5">
        <f>AA11</f>
        <v>4</v>
      </c>
      <c r="AH9" s="16" t="s">
        <v>20</v>
      </c>
      <c r="AI9" s="16"/>
      <c r="AJ9" s="16"/>
      <c r="AK9" s="1">
        <f>AK5</f>
        <v>2082002</v>
      </c>
      <c r="AL9" s="1">
        <f>AK11</f>
        <v>260250</v>
      </c>
      <c r="AM9" s="1">
        <f>AL11</f>
        <v>32531</v>
      </c>
      <c r="AN9" s="1">
        <f t="shared" ref="AN9:AQ9" si="0">AM11</f>
        <v>4066</v>
      </c>
      <c r="AO9" s="1">
        <f t="shared" si="0"/>
        <v>508</v>
      </c>
      <c r="AP9" s="1">
        <f t="shared" si="0"/>
        <v>63</v>
      </c>
      <c r="AQ9" s="1">
        <f t="shared" si="0"/>
        <v>7</v>
      </c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57" ht="15.75" thickBot="1" x14ac:dyDescent="0.3">
      <c r="B10" s="31" t="s">
        <v>4</v>
      </c>
      <c r="C10" s="29"/>
      <c r="D10" s="29"/>
      <c r="E10" s="29"/>
      <c r="F10" s="28">
        <v>44980</v>
      </c>
      <c r="G10" s="29"/>
      <c r="H10" s="29"/>
      <c r="I10" s="30"/>
      <c r="AA10" s="15">
        <f>G29</f>
        <v>2</v>
      </c>
      <c r="AB10" s="16"/>
      <c r="AC10" s="16"/>
      <c r="AD10" s="1">
        <v>4</v>
      </c>
      <c r="AE10" s="5">
        <f>AA10</f>
        <v>2</v>
      </c>
      <c r="AH10" s="16" t="s">
        <v>21</v>
      </c>
      <c r="AI10" s="16"/>
      <c r="AJ10" s="16"/>
      <c r="AK10" s="1">
        <f>$AK$7</f>
        <v>8</v>
      </c>
      <c r="AL10" s="1">
        <f t="shared" ref="AL10:AQ10" si="1">$AK$7</f>
        <v>8</v>
      </c>
      <c r="AM10" s="1">
        <f t="shared" si="1"/>
        <v>8</v>
      </c>
      <c r="AN10" s="1">
        <f t="shared" si="1"/>
        <v>8</v>
      </c>
      <c r="AO10" s="1">
        <f t="shared" si="1"/>
        <v>8</v>
      </c>
      <c r="AP10" s="1">
        <f t="shared" si="1"/>
        <v>8</v>
      </c>
      <c r="AQ10" s="1">
        <f t="shared" si="1"/>
        <v>8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57" x14ac:dyDescent="0.25">
      <c r="AA11" s="15">
        <f>H29</f>
        <v>4</v>
      </c>
      <c r="AB11" s="16"/>
      <c r="AC11" s="16"/>
      <c r="AD11" s="1">
        <v>5</v>
      </c>
      <c r="AE11" s="5">
        <f>AA9</f>
        <v>3</v>
      </c>
      <c r="AH11" s="16" t="s">
        <v>22</v>
      </c>
      <c r="AI11" s="16"/>
      <c r="AJ11" s="16"/>
      <c r="AK11" s="1">
        <f>ROUNDDOWN(AK9/AK10,0)</f>
        <v>260250</v>
      </c>
      <c r="AL11" s="1">
        <f>ROUNDDOWN(AL9/AL10,0)</f>
        <v>32531</v>
      </c>
      <c r="AM11" s="1">
        <f t="shared" ref="AM11:AQ11" si="2">ROUNDDOWN(AM9/AM10,0)</f>
        <v>4066</v>
      </c>
      <c r="AN11" s="1">
        <f t="shared" si="2"/>
        <v>508</v>
      </c>
      <c r="AO11" s="1">
        <f t="shared" si="2"/>
        <v>63</v>
      </c>
      <c r="AP11" s="1">
        <f t="shared" si="2"/>
        <v>7</v>
      </c>
      <c r="AQ11" s="1">
        <f t="shared" si="2"/>
        <v>0</v>
      </c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x14ac:dyDescent="0.25">
      <c r="AA12" s="15">
        <f>I29</f>
        <v>7</v>
      </c>
      <c r="AB12" s="16"/>
      <c r="AC12" s="16"/>
      <c r="AD12" s="1">
        <v>6</v>
      </c>
      <c r="AE12" s="1">
        <f>AA8</f>
        <v>2</v>
      </c>
      <c r="AH12" s="16" t="s">
        <v>14</v>
      </c>
      <c r="AI12" s="16"/>
      <c r="AJ12" s="16"/>
      <c r="AK12" s="1">
        <f>AK9-(AK10*AK11)</f>
        <v>2</v>
      </c>
      <c r="AL12" s="1">
        <f t="shared" ref="AL12:AQ12" si="3">AL9-(AL10*AL11)</f>
        <v>2</v>
      </c>
      <c r="AM12" s="1">
        <f t="shared" si="3"/>
        <v>3</v>
      </c>
      <c r="AN12" s="1">
        <f t="shared" si="3"/>
        <v>2</v>
      </c>
      <c r="AO12" s="1">
        <f t="shared" si="3"/>
        <v>4</v>
      </c>
      <c r="AP12" s="1">
        <f t="shared" si="3"/>
        <v>7</v>
      </c>
      <c r="AQ12" s="1">
        <f t="shared" si="3"/>
        <v>7</v>
      </c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25">
      <c r="AA13" s="15">
        <f>J29</f>
        <v>7</v>
      </c>
      <c r="AB13" s="16"/>
      <c r="AC13" s="16"/>
      <c r="AD13" s="1">
        <v>7</v>
      </c>
      <c r="AE13" s="1">
        <f>AA7</f>
        <v>2</v>
      </c>
      <c r="AH13" s="19" t="s">
        <v>23</v>
      </c>
      <c r="AI13" s="19"/>
      <c r="AJ13" s="19"/>
      <c r="AK13" s="16" t="str">
        <f>B6</f>
        <v>7742322</v>
      </c>
      <c r="AL13" s="16"/>
      <c r="AM13" s="16"/>
      <c r="AN13" s="16"/>
      <c r="AO13" s="16"/>
      <c r="AP13" s="16"/>
      <c r="AQ13" s="16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</row>
    <row r="14" spans="1:57" x14ac:dyDescent="0.25">
      <c r="AA14" s="10"/>
      <c r="AB14" s="11"/>
      <c r="AC14" s="11"/>
      <c r="AD14" s="9"/>
      <c r="AE14" s="9"/>
      <c r="AH14" s="19"/>
      <c r="AI14" s="19"/>
      <c r="AJ14" s="19"/>
      <c r="AK14" s="5" t="str">
        <f>MID($AK$13,1,1)</f>
        <v>7</v>
      </c>
      <c r="AL14" s="5" t="str">
        <f>MID($AK$13,2,1)</f>
        <v>7</v>
      </c>
      <c r="AM14" s="5" t="str">
        <f>MID($AK$13,3,1)</f>
        <v>4</v>
      </c>
      <c r="AN14" s="5" t="str">
        <f>MID($AK$13,4,1)</f>
        <v>2</v>
      </c>
      <c r="AO14" s="5" t="str">
        <f>MID($AK$13,5,1)</f>
        <v>3</v>
      </c>
      <c r="AP14" s="5" t="str">
        <f>MID($AK$13,6,1)</f>
        <v>2</v>
      </c>
      <c r="AQ14" s="5" t="str">
        <f>MID($AK$13,7,1)</f>
        <v>2</v>
      </c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25">
      <c r="B15" s="16" t="s">
        <v>0</v>
      </c>
      <c r="C15" s="16"/>
      <c r="D15" s="20" t="s">
        <v>12</v>
      </c>
      <c r="E15" s="21"/>
      <c r="AA15" s="10"/>
      <c r="AB15" s="11"/>
      <c r="AC15" s="11"/>
      <c r="AD15" s="9"/>
      <c r="AE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25">
      <c r="B16" s="16">
        <f>B2</f>
        <v>2082002</v>
      </c>
      <c r="C16" s="16"/>
      <c r="D16" s="20">
        <v>8</v>
      </c>
      <c r="E16" s="21"/>
      <c r="AA16" s="10"/>
      <c r="AB16" s="11"/>
      <c r="AC16" s="11"/>
      <c r="AD16" s="9"/>
      <c r="AE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2:57" x14ac:dyDescent="0.25">
      <c r="AA17" s="10"/>
      <c r="AB17" s="11"/>
      <c r="AC17" s="11"/>
      <c r="AD17" s="9"/>
      <c r="AE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2:57" x14ac:dyDescent="0.25">
      <c r="B18" s="22" t="s">
        <v>11</v>
      </c>
      <c r="C18" s="22"/>
      <c r="AA18" s="10"/>
      <c r="AB18" s="11"/>
      <c r="AC18" s="11"/>
      <c r="AD18" s="9"/>
      <c r="AE18" s="9"/>
      <c r="AK18" s="17" t="s">
        <v>24</v>
      </c>
      <c r="AL18" s="17"/>
      <c r="AM18" s="17"/>
      <c r="AN18" s="17"/>
      <c r="AO18" s="17"/>
      <c r="AP18" s="17"/>
      <c r="AQ18" s="17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</row>
    <row r="19" spans="2:57" x14ac:dyDescent="0.25">
      <c r="B19" s="22"/>
      <c r="C19" s="22"/>
      <c r="AA19" s="10"/>
      <c r="AB19" s="11"/>
      <c r="AC19" s="11"/>
      <c r="AD19" s="9"/>
      <c r="AE19" s="9"/>
      <c r="AH19" s="16" t="s">
        <v>30</v>
      </c>
      <c r="AI19" s="16"/>
      <c r="AJ19" s="16"/>
      <c r="AK19" s="1">
        <v>6</v>
      </c>
      <c r="AL19" s="1">
        <v>5</v>
      </c>
      <c r="AM19" s="1">
        <v>4</v>
      </c>
      <c r="AN19" s="1">
        <v>3</v>
      </c>
      <c r="AO19" s="1">
        <v>2</v>
      </c>
      <c r="AP19" s="1">
        <v>1</v>
      </c>
      <c r="AQ19" s="1">
        <v>0</v>
      </c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2:57" x14ac:dyDescent="0.25">
      <c r="B20" s="16">
        <v>0</v>
      </c>
      <c r="C20" s="16"/>
      <c r="D20">
        <f>B16</f>
        <v>2082002</v>
      </c>
      <c r="E20">
        <f>D16</f>
        <v>8</v>
      </c>
      <c r="AA20" s="10"/>
      <c r="AB20" s="11"/>
      <c r="AC20" s="11"/>
      <c r="AD20" s="9"/>
      <c r="AE20" s="9"/>
      <c r="AH20" s="16" t="s">
        <v>28</v>
      </c>
      <c r="AI20" s="16"/>
      <c r="AJ20" s="16"/>
      <c r="AK20" s="1">
        <f>$AK$7</f>
        <v>8</v>
      </c>
      <c r="AL20" s="1">
        <f t="shared" ref="AL20:AQ20" si="4">$AK$7</f>
        <v>8</v>
      </c>
      <c r="AM20" s="1">
        <f t="shared" si="4"/>
        <v>8</v>
      </c>
      <c r="AN20" s="1">
        <f t="shared" si="4"/>
        <v>8</v>
      </c>
      <c r="AO20" s="1">
        <f t="shared" si="4"/>
        <v>8</v>
      </c>
      <c r="AP20" s="1">
        <f t="shared" si="4"/>
        <v>8</v>
      </c>
      <c r="AQ20" s="1">
        <f t="shared" si="4"/>
        <v>8</v>
      </c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2:57" x14ac:dyDescent="0.25">
      <c r="B21" s="16">
        <v>1</v>
      </c>
      <c r="C21" s="16"/>
      <c r="D21">
        <f>E21*E20</f>
        <v>2082000</v>
      </c>
      <c r="E21">
        <f>ROUNDDOWN(D20/E20,0)</f>
        <v>260250</v>
      </c>
      <c r="F21">
        <f>D16</f>
        <v>8</v>
      </c>
      <c r="AA21" s="10"/>
      <c r="AB21" s="11"/>
      <c r="AC21" s="11"/>
      <c r="AD21" s="9"/>
      <c r="AG21" s="3"/>
      <c r="AH21" s="16" t="s">
        <v>27</v>
      </c>
      <c r="AI21" s="16"/>
      <c r="AJ21" s="16"/>
      <c r="AK21" s="5" t="str">
        <f t="shared" ref="AK21:AQ21" si="5">AK14</f>
        <v>7</v>
      </c>
      <c r="AL21" s="5" t="str">
        <f t="shared" si="5"/>
        <v>7</v>
      </c>
      <c r="AM21" s="5" t="str">
        <f t="shared" si="5"/>
        <v>4</v>
      </c>
      <c r="AN21" s="5" t="str">
        <f t="shared" si="5"/>
        <v>2</v>
      </c>
      <c r="AO21" s="5" t="str">
        <f t="shared" si="5"/>
        <v>3</v>
      </c>
      <c r="AP21" s="5" t="str">
        <f t="shared" si="5"/>
        <v>2</v>
      </c>
      <c r="AQ21" s="5" t="str">
        <f t="shared" si="5"/>
        <v>2</v>
      </c>
      <c r="AR21" s="9"/>
      <c r="AS21" s="9"/>
      <c r="AT21" s="9"/>
      <c r="AU21" s="9"/>
      <c r="AV21" s="9"/>
      <c r="AW21" s="9"/>
      <c r="AX21" s="9"/>
      <c r="AY21" s="8"/>
      <c r="AZ21" s="8"/>
      <c r="BA21" s="8"/>
      <c r="BB21" s="8"/>
      <c r="BC21" s="8"/>
      <c r="BD21" s="8"/>
      <c r="BE21" s="8"/>
    </row>
    <row r="22" spans="2:57" x14ac:dyDescent="0.25">
      <c r="B22" s="16">
        <v>2</v>
      </c>
      <c r="C22" s="16"/>
      <c r="D22">
        <f>D20-D21</f>
        <v>2</v>
      </c>
      <c r="E22">
        <f>F22*F21</f>
        <v>260248</v>
      </c>
      <c r="F22" s="3">
        <f>ROUNDDOWN(E21/F21,0)</f>
        <v>32531</v>
      </c>
      <c r="G22">
        <f>D16</f>
        <v>8</v>
      </c>
      <c r="AA22" s="10"/>
      <c r="AB22" s="11"/>
      <c r="AC22" s="11"/>
      <c r="AD22" s="9"/>
      <c r="AG22" s="3"/>
      <c r="AH22" s="15" t="s">
        <v>25</v>
      </c>
      <c r="AI22" s="15"/>
      <c r="AJ22" s="15"/>
      <c r="AK22" s="1">
        <f>AK21*POWER(AK20,AK19)</f>
        <v>1835008</v>
      </c>
      <c r="AL22" s="1">
        <f t="shared" ref="AL22:AQ22" si="6">AL21*POWER(AL20,AL19)</f>
        <v>229376</v>
      </c>
      <c r="AM22" s="1">
        <f t="shared" si="6"/>
        <v>16384</v>
      </c>
      <c r="AN22" s="1">
        <f t="shared" si="6"/>
        <v>1024</v>
      </c>
      <c r="AO22" s="1">
        <f t="shared" si="6"/>
        <v>192</v>
      </c>
      <c r="AP22" s="1">
        <f t="shared" si="6"/>
        <v>16</v>
      </c>
      <c r="AQ22" s="1">
        <f t="shared" si="6"/>
        <v>2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2:57" x14ac:dyDescent="0.25">
      <c r="B23" s="16">
        <v>3</v>
      </c>
      <c r="C23" s="16"/>
      <c r="E23">
        <f>E21-E22</f>
        <v>2</v>
      </c>
      <c r="F23" s="3">
        <f>G23*G22</f>
        <v>32528</v>
      </c>
      <c r="G23" s="3">
        <f>ROUNDDOWN(F22/G22,0)</f>
        <v>4066</v>
      </c>
      <c r="H23">
        <f>D16</f>
        <v>8</v>
      </c>
      <c r="AA23" s="10"/>
      <c r="AB23" s="11"/>
      <c r="AC23" s="11"/>
      <c r="AD23" s="9"/>
      <c r="AG23" s="3"/>
      <c r="AH23" s="15" t="s">
        <v>13</v>
      </c>
      <c r="AI23" s="15"/>
      <c r="AJ23" s="15"/>
      <c r="AK23" s="16">
        <f>SUM(AK22:AU22)</f>
        <v>2082002</v>
      </c>
      <c r="AL23" s="16"/>
      <c r="AM23" s="16"/>
      <c r="AN23" s="16"/>
      <c r="AO23" s="16"/>
      <c r="AP23" s="16"/>
      <c r="AQ23" s="16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</row>
    <row r="24" spans="2:57" x14ac:dyDescent="0.25">
      <c r="B24" s="16">
        <v>4</v>
      </c>
      <c r="C24" s="16"/>
      <c r="F24" s="3">
        <f>F22-F23</f>
        <v>3</v>
      </c>
      <c r="G24" s="3">
        <f>H24*H23</f>
        <v>4064</v>
      </c>
      <c r="H24" s="3">
        <f>ROUNDDOWN(G23/H23,0)</f>
        <v>508</v>
      </c>
      <c r="I24">
        <f>D16</f>
        <v>8</v>
      </c>
      <c r="AA24" s="10"/>
      <c r="AB24" s="11"/>
      <c r="AC24" s="11"/>
      <c r="AD24" s="9"/>
      <c r="AG24" s="3"/>
      <c r="AH24" s="3"/>
      <c r="AI24" s="3"/>
      <c r="AJ24" s="3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2:57" x14ac:dyDescent="0.25">
      <c r="B25" s="16">
        <v>5</v>
      </c>
      <c r="C25" s="16"/>
      <c r="F25" s="3"/>
      <c r="G25" s="3">
        <f>G23-G24</f>
        <v>2</v>
      </c>
      <c r="H25" s="3">
        <f>I25*I24</f>
        <v>504</v>
      </c>
      <c r="I25" s="3">
        <f>ROUNDDOWN(H24/I24,0)</f>
        <v>63</v>
      </c>
      <c r="J25">
        <f>D16</f>
        <v>8</v>
      </c>
      <c r="AA25" s="10"/>
      <c r="AB25" s="11"/>
      <c r="AC25" s="11"/>
      <c r="AD25" s="9"/>
      <c r="AH25" s="3"/>
      <c r="AI25" s="3"/>
      <c r="AJ25" s="3"/>
      <c r="AK25" s="3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2:57" x14ac:dyDescent="0.25">
      <c r="B26" s="16">
        <v>6</v>
      </c>
      <c r="C26" s="16"/>
      <c r="G26" s="3"/>
      <c r="H26" s="3">
        <f>H24-H25</f>
        <v>4</v>
      </c>
      <c r="I26" s="3">
        <f>J26*J25</f>
        <v>56</v>
      </c>
      <c r="J26" s="3">
        <f>ROUNDDOWN(I25/J25,0)</f>
        <v>7</v>
      </c>
      <c r="K26">
        <f>D16</f>
        <v>8</v>
      </c>
      <c r="AA26" s="10"/>
      <c r="AB26" s="11"/>
      <c r="AC26" s="11"/>
      <c r="AD26" s="9"/>
      <c r="AI26" s="3"/>
      <c r="AJ26" s="3"/>
      <c r="AK26" s="3"/>
      <c r="AL26" s="3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2:57" x14ac:dyDescent="0.25">
      <c r="B27" s="16">
        <v>7</v>
      </c>
      <c r="C27" s="16"/>
      <c r="H27" s="3"/>
      <c r="I27" s="3">
        <f>I25-I26</f>
        <v>7</v>
      </c>
      <c r="J27" s="3">
        <f>K27*K26</f>
        <v>0</v>
      </c>
      <c r="K27" s="3">
        <f>ROUNDDOWN(J26/K26,0)</f>
        <v>0</v>
      </c>
      <c r="AA27" s="10"/>
      <c r="AB27" s="11"/>
      <c r="AC27" s="11"/>
      <c r="AD27" s="9"/>
      <c r="AK27" s="17" t="s">
        <v>26</v>
      </c>
      <c r="AL27" s="17"/>
      <c r="AM27" s="17"/>
      <c r="AN27" s="17"/>
      <c r="AO27" s="17"/>
      <c r="AP27" s="17"/>
      <c r="AQ27" s="17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</row>
    <row r="28" spans="2:57" x14ac:dyDescent="0.25">
      <c r="B28" s="16">
        <v>8</v>
      </c>
      <c r="C28" s="16"/>
      <c r="I28" s="3"/>
      <c r="J28" s="3">
        <f>J26-J27</f>
        <v>7</v>
      </c>
      <c r="K28" s="3"/>
      <c r="L28" s="3"/>
      <c r="AA28" s="4"/>
      <c r="AB28" s="4"/>
      <c r="AC28" s="4"/>
      <c r="AH28" s="16" t="s">
        <v>16</v>
      </c>
      <c r="AI28" s="16"/>
      <c r="AJ28" s="16"/>
      <c r="AK28" s="1">
        <v>6</v>
      </c>
      <c r="AL28" s="1">
        <v>5</v>
      </c>
      <c r="AM28" s="1">
        <v>4</v>
      </c>
      <c r="AN28" s="1">
        <v>3</v>
      </c>
      <c r="AO28" s="1">
        <v>2</v>
      </c>
      <c r="AP28" s="1">
        <v>1</v>
      </c>
      <c r="AQ28" s="1">
        <v>0</v>
      </c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2:57" x14ac:dyDescent="0.25">
      <c r="B29" s="16" t="s">
        <v>13</v>
      </c>
      <c r="C29" s="16"/>
      <c r="D29" s="1">
        <f>D22</f>
        <v>2</v>
      </c>
      <c r="E29" s="1">
        <f>E23</f>
        <v>2</v>
      </c>
      <c r="F29" s="5">
        <f>F24</f>
        <v>3</v>
      </c>
      <c r="G29" s="5">
        <f>G25</f>
        <v>2</v>
      </c>
      <c r="H29" s="5">
        <f>H26</f>
        <v>4</v>
      </c>
      <c r="I29" s="5">
        <f>I27</f>
        <v>7</v>
      </c>
      <c r="J29" s="5">
        <f>J28</f>
        <v>7</v>
      </c>
      <c r="K29" s="5">
        <f>K27</f>
        <v>0</v>
      </c>
      <c r="L29" s="3"/>
      <c r="M29" s="3"/>
      <c r="AA29" s="4"/>
      <c r="AB29" s="4"/>
      <c r="AC29" s="4"/>
      <c r="AH29" s="16" t="s">
        <v>28</v>
      </c>
      <c r="AI29" s="16"/>
      <c r="AJ29" s="16"/>
      <c r="AK29" s="1">
        <f>$AK$7</f>
        <v>8</v>
      </c>
      <c r="AL29" s="1">
        <f t="shared" ref="AL29:AQ29" si="7">$AK$7</f>
        <v>8</v>
      </c>
      <c r="AM29" s="1">
        <f t="shared" si="7"/>
        <v>8</v>
      </c>
      <c r="AN29" s="1">
        <f t="shared" si="7"/>
        <v>8</v>
      </c>
      <c r="AO29" s="1">
        <f t="shared" si="7"/>
        <v>8</v>
      </c>
      <c r="AP29" s="1">
        <f t="shared" si="7"/>
        <v>8</v>
      </c>
      <c r="AQ29" s="1">
        <f t="shared" si="7"/>
        <v>8</v>
      </c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2:57" x14ac:dyDescent="0.25">
      <c r="B30" s="11"/>
      <c r="C30" s="11"/>
      <c r="D30" s="9"/>
      <c r="E30" s="9"/>
      <c r="F30" s="9"/>
      <c r="G30" s="9"/>
      <c r="H30" s="9"/>
      <c r="I30" s="9"/>
      <c r="J30" s="9"/>
      <c r="K30" s="8"/>
      <c r="L30" s="8"/>
      <c r="M30" s="8"/>
      <c r="N30" s="8"/>
      <c r="O30" s="9"/>
      <c r="P30" s="9"/>
      <c r="Q30" s="9"/>
      <c r="R30" s="9"/>
      <c r="S30" s="9"/>
      <c r="AA30" s="4"/>
      <c r="AB30" s="4"/>
      <c r="AC30" s="4"/>
      <c r="AH30" s="16" t="s">
        <v>27</v>
      </c>
      <c r="AI30" s="16"/>
      <c r="AJ30" s="16"/>
      <c r="AK30" s="5" t="str">
        <f t="shared" ref="AK30:AQ30" si="8">AK14</f>
        <v>7</v>
      </c>
      <c r="AL30" s="5" t="str">
        <f t="shared" si="8"/>
        <v>7</v>
      </c>
      <c r="AM30" s="5" t="str">
        <f t="shared" si="8"/>
        <v>4</v>
      </c>
      <c r="AN30" s="5" t="str">
        <f t="shared" si="8"/>
        <v>2</v>
      </c>
      <c r="AO30" s="5" t="str">
        <f t="shared" si="8"/>
        <v>3</v>
      </c>
      <c r="AP30" s="5" t="str">
        <f t="shared" si="8"/>
        <v>2</v>
      </c>
      <c r="AQ30" s="5" t="str">
        <f t="shared" si="8"/>
        <v>2</v>
      </c>
      <c r="AR30" s="9"/>
      <c r="AS30" s="9"/>
      <c r="AT30" s="9"/>
      <c r="AU30" s="9"/>
      <c r="AV30" s="9"/>
      <c r="AW30" s="9"/>
      <c r="AX30" s="9"/>
      <c r="AY30" s="8"/>
      <c r="AZ30" s="8"/>
      <c r="BA30" s="8"/>
      <c r="BB30" s="8"/>
      <c r="BC30" s="8"/>
      <c r="BD30" s="8"/>
      <c r="BE30" s="8"/>
    </row>
    <row r="31" spans="2:57" x14ac:dyDescent="0.25">
      <c r="B31" s="11"/>
      <c r="C31" s="11"/>
      <c r="D31" s="9"/>
      <c r="E31" s="9"/>
      <c r="F31" s="9"/>
      <c r="G31" s="9"/>
      <c r="H31" s="9"/>
      <c r="I31" s="9"/>
      <c r="J31" s="9"/>
      <c r="K31" s="9"/>
      <c r="L31" s="9"/>
      <c r="M31" s="8"/>
      <c r="N31" s="8"/>
      <c r="O31" s="8"/>
      <c r="P31" s="9"/>
      <c r="Q31" s="9"/>
      <c r="R31" s="9"/>
      <c r="S31" s="9"/>
      <c r="AH31" s="15" t="s">
        <v>29</v>
      </c>
      <c r="AI31" s="15"/>
      <c r="AJ31" s="15"/>
      <c r="AK31" s="5">
        <f>AK29*AK30+AL30</f>
        <v>63</v>
      </c>
      <c r="AL31" s="5">
        <f>AK31*AL29+AM30</f>
        <v>508</v>
      </c>
      <c r="AM31" s="5">
        <f t="shared" ref="AM31:AP31" si="9">AL31*AM29+AN30</f>
        <v>4066</v>
      </c>
      <c r="AN31" s="5">
        <f t="shared" si="9"/>
        <v>32531</v>
      </c>
      <c r="AO31" s="5">
        <f t="shared" si="9"/>
        <v>260250</v>
      </c>
      <c r="AP31" s="5">
        <f t="shared" si="9"/>
        <v>2082002</v>
      </c>
      <c r="AQ31" s="5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2:57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8"/>
      <c r="M32" s="8"/>
      <c r="N32" s="8"/>
      <c r="O32" s="8"/>
      <c r="P32" s="8"/>
      <c r="Q32" s="9"/>
      <c r="R32" s="9"/>
      <c r="S32" s="9"/>
      <c r="AH32" s="15" t="s">
        <v>13</v>
      </c>
      <c r="AI32" s="15"/>
      <c r="AJ32" s="15"/>
      <c r="AK32" s="15">
        <f>AP31</f>
        <v>2082002</v>
      </c>
      <c r="AL32" s="15"/>
      <c r="AM32" s="15"/>
      <c r="AN32" s="15"/>
      <c r="AO32" s="15"/>
      <c r="AP32" s="15"/>
      <c r="AQ32" s="15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</row>
    <row r="33" spans="2:62" x14ac:dyDescent="0.25">
      <c r="B33" s="11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8"/>
      <c r="O33" s="8"/>
      <c r="P33" s="8"/>
      <c r="Q33" s="8"/>
      <c r="R33" s="9"/>
      <c r="S33" s="9"/>
      <c r="AP33" s="3"/>
      <c r="AQ33" s="3"/>
      <c r="AR33" s="8"/>
      <c r="AS33" s="8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2:62" x14ac:dyDescent="0.25"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/>
      <c r="P34" s="8"/>
      <c r="Q34" s="8"/>
      <c r="R34" s="8"/>
      <c r="S34" s="9"/>
      <c r="AQ34" s="3"/>
      <c r="AR34" s="8"/>
      <c r="AS34" s="8"/>
      <c r="AT34" s="8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2:6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/>
      <c r="P35" s="8"/>
      <c r="Q35" s="8"/>
      <c r="R35" s="8"/>
      <c r="S35" s="8"/>
      <c r="AR35" s="3"/>
      <c r="AS35" s="3"/>
      <c r="AT35" s="3"/>
      <c r="AU35" s="3"/>
    </row>
    <row r="36" spans="2:62" x14ac:dyDescent="0.25"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8"/>
      <c r="R36" s="8"/>
      <c r="S36" s="8"/>
      <c r="T36" s="3"/>
      <c r="AS36" s="3"/>
      <c r="AT36" s="3"/>
      <c r="AU36" s="3"/>
      <c r="AV36" s="3"/>
    </row>
    <row r="37" spans="2:62" x14ac:dyDescent="0.25">
      <c r="B37" s="11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8"/>
      <c r="T37" s="3"/>
      <c r="U37" s="3"/>
      <c r="AT37" s="3"/>
      <c r="AU37" s="3"/>
      <c r="AV37" s="3"/>
      <c r="AW37" s="3"/>
    </row>
    <row r="38" spans="2:62" x14ac:dyDescent="0.25">
      <c r="B38" s="39"/>
      <c r="C38" s="39"/>
      <c r="S38" s="3"/>
      <c r="T38" s="3"/>
      <c r="U38" s="3"/>
      <c r="V38" s="3"/>
      <c r="AU38" s="3"/>
      <c r="AV38" s="3"/>
      <c r="AW38" s="3"/>
      <c r="AX38" s="3"/>
    </row>
    <row r="39" spans="2:62" x14ac:dyDescent="0.25">
      <c r="B39" s="39"/>
      <c r="C39" s="39"/>
      <c r="T39" s="3"/>
      <c r="U39" s="3"/>
      <c r="V39" s="3"/>
      <c r="W39" s="3"/>
      <c r="AV39" s="3"/>
      <c r="AW39" s="3"/>
      <c r="AX39" s="3"/>
      <c r="AY39" s="3"/>
    </row>
    <row r="40" spans="2:62" x14ac:dyDescent="0.25">
      <c r="B40" s="39"/>
      <c r="C40" s="39"/>
      <c r="U40" s="3"/>
      <c r="V40" s="3"/>
      <c r="W40" s="3"/>
      <c r="X40" s="3"/>
      <c r="AW40" s="3"/>
      <c r="AX40" s="3"/>
    </row>
    <row r="41" spans="2:62" x14ac:dyDescent="0.25">
      <c r="B41" s="39"/>
      <c r="C41" s="39"/>
      <c r="V41" s="3"/>
      <c r="W41" s="3"/>
    </row>
    <row r="42" spans="2:62" x14ac:dyDescent="0.25">
      <c r="R42" s="8"/>
      <c r="S42" s="8"/>
      <c r="T42" s="8"/>
      <c r="U42" s="8"/>
      <c r="V42" s="8"/>
      <c r="W42" s="8"/>
      <c r="X42" s="8"/>
    </row>
    <row r="43" spans="2:62" x14ac:dyDescent="0.25">
      <c r="AA43" s="19" t="s">
        <v>14</v>
      </c>
      <c r="AB43" s="19"/>
      <c r="AC43" s="19"/>
      <c r="AD43" s="16" t="s">
        <v>16</v>
      </c>
      <c r="AE43" s="16" t="s">
        <v>15</v>
      </c>
      <c r="AH43" s="16" t="s">
        <v>17</v>
      </c>
      <c r="AI43" s="16"/>
      <c r="AJ43" s="16"/>
      <c r="AK43" s="16">
        <f>B50</f>
        <v>23022023</v>
      </c>
      <c r="AL43" s="16"/>
    </row>
    <row r="44" spans="2:62" x14ac:dyDescent="0.25">
      <c r="AA44" s="19"/>
      <c r="AB44" s="19"/>
      <c r="AC44" s="19"/>
      <c r="AD44" s="16"/>
      <c r="AE44" s="16"/>
      <c r="AH44" s="16"/>
      <c r="AI44" s="16"/>
      <c r="AJ44" s="16"/>
      <c r="AK44" s="16"/>
      <c r="AL44" s="16"/>
    </row>
    <row r="45" spans="2:62" x14ac:dyDescent="0.25">
      <c r="AA45" s="16">
        <f>D64</f>
        <v>7</v>
      </c>
      <c r="AB45" s="16"/>
      <c r="AC45" s="16"/>
      <c r="AD45" s="1">
        <v>1</v>
      </c>
      <c r="AE45" s="5">
        <f>AA53</f>
        <v>1</v>
      </c>
      <c r="AH45" s="18" t="s">
        <v>18</v>
      </c>
      <c r="AI45" s="18"/>
      <c r="AJ45" s="18"/>
      <c r="AK45" s="18">
        <f>D50</f>
        <v>8</v>
      </c>
      <c r="AL45" s="18"/>
    </row>
    <row r="46" spans="2:62" x14ac:dyDescent="0.25">
      <c r="AA46" s="16">
        <f>E64</f>
        <v>0</v>
      </c>
      <c r="AB46" s="16"/>
      <c r="AC46" s="16"/>
      <c r="AD46" s="1">
        <v>2</v>
      </c>
      <c r="AE46" s="5">
        <f>AA52</f>
        <v>2</v>
      </c>
      <c r="AH46" s="16" t="s">
        <v>19</v>
      </c>
      <c r="AI46" s="16"/>
      <c r="AJ46" s="16"/>
      <c r="AK46" s="1">
        <v>1</v>
      </c>
      <c r="AL46" s="1">
        <v>2</v>
      </c>
      <c r="AM46" s="1">
        <v>3</v>
      </c>
      <c r="AN46" s="1">
        <v>4</v>
      </c>
      <c r="AO46" s="1">
        <v>5</v>
      </c>
      <c r="AP46" s="1">
        <v>6</v>
      </c>
      <c r="AQ46" s="1">
        <v>7</v>
      </c>
      <c r="AR46" s="1">
        <v>8</v>
      </c>
      <c r="AS46" s="1">
        <v>9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2"/>
      <c r="BG46" s="12"/>
      <c r="BH46" s="12"/>
      <c r="BI46" s="12"/>
      <c r="BJ46" s="9"/>
    </row>
    <row r="47" spans="2:62" x14ac:dyDescent="0.25">
      <c r="AA47" s="15">
        <f>F64</f>
        <v>7</v>
      </c>
      <c r="AB47" s="16"/>
      <c r="AC47" s="16"/>
      <c r="AD47" s="1">
        <v>3</v>
      </c>
      <c r="AE47" s="5">
        <f>AA51</f>
        <v>7</v>
      </c>
      <c r="AH47" s="16" t="s">
        <v>20</v>
      </c>
      <c r="AI47" s="16"/>
      <c r="AJ47" s="16"/>
      <c r="AK47" s="1">
        <f>AK43</f>
        <v>23022023</v>
      </c>
      <c r="AL47" s="1">
        <f>AK49</f>
        <v>2877752</v>
      </c>
      <c r="AM47" s="1">
        <f>AL49</f>
        <v>359719</v>
      </c>
      <c r="AN47" s="1">
        <f t="shared" ref="AN47:AS47" si="10">AM49</f>
        <v>44964</v>
      </c>
      <c r="AO47" s="1">
        <f t="shared" si="10"/>
        <v>5620</v>
      </c>
      <c r="AP47" s="1">
        <f t="shared" si="10"/>
        <v>702</v>
      </c>
      <c r="AQ47" s="1">
        <f t="shared" si="10"/>
        <v>87</v>
      </c>
      <c r="AR47" s="1">
        <f t="shared" si="10"/>
        <v>10</v>
      </c>
      <c r="AS47" s="1">
        <f t="shared" si="10"/>
        <v>1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spans="2:62" x14ac:dyDescent="0.25">
      <c r="AA48" s="15">
        <f>G64</f>
        <v>4</v>
      </c>
      <c r="AB48" s="16"/>
      <c r="AC48" s="16"/>
      <c r="AD48" s="1">
        <v>4</v>
      </c>
      <c r="AE48" s="5">
        <f>AA50</f>
        <v>6</v>
      </c>
      <c r="AH48" s="16" t="s">
        <v>21</v>
      </c>
      <c r="AI48" s="16"/>
      <c r="AJ48" s="16"/>
      <c r="AK48" s="1">
        <f>$AK$7</f>
        <v>8</v>
      </c>
      <c r="AL48" s="1">
        <f t="shared" ref="AL48:AS48" si="11">$AK$7</f>
        <v>8</v>
      </c>
      <c r="AM48" s="1">
        <f t="shared" si="11"/>
        <v>8</v>
      </c>
      <c r="AN48" s="1">
        <f t="shared" si="11"/>
        <v>8</v>
      </c>
      <c r="AO48" s="1">
        <f t="shared" si="11"/>
        <v>8</v>
      </c>
      <c r="AP48" s="1">
        <f t="shared" si="11"/>
        <v>8</v>
      </c>
      <c r="AQ48" s="1">
        <f t="shared" si="11"/>
        <v>8</v>
      </c>
      <c r="AR48" s="1">
        <f t="shared" si="11"/>
        <v>8</v>
      </c>
      <c r="AS48" s="1">
        <f t="shared" si="11"/>
        <v>8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spans="2:62" x14ac:dyDescent="0.25">
      <c r="B49" s="16" t="s">
        <v>1</v>
      </c>
      <c r="C49" s="16"/>
      <c r="D49" s="20" t="s">
        <v>12</v>
      </c>
      <c r="E49" s="21"/>
      <c r="AA49" s="15">
        <f>H64</f>
        <v>4</v>
      </c>
      <c r="AB49" s="16"/>
      <c r="AC49" s="16"/>
      <c r="AD49" s="1">
        <v>5</v>
      </c>
      <c r="AE49" s="5">
        <f>AA49</f>
        <v>4</v>
      </c>
      <c r="AH49" s="16" t="s">
        <v>22</v>
      </c>
      <c r="AI49" s="16"/>
      <c r="AJ49" s="16"/>
      <c r="AK49" s="1">
        <f>ROUNDDOWN(AK47/AK48,0)</f>
        <v>2877752</v>
      </c>
      <c r="AL49" s="1">
        <f>ROUNDDOWN(AL47/AL48,0)</f>
        <v>359719</v>
      </c>
      <c r="AM49" s="1">
        <f t="shared" ref="AM49:AS49" si="12">ROUNDDOWN(AM47/AM48,0)</f>
        <v>44964</v>
      </c>
      <c r="AN49" s="1">
        <f t="shared" si="12"/>
        <v>5620</v>
      </c>
      <c r="AO49" s="1">
        <f t="shared" si="12"/>
        <v>702</v>
      </c>
      <c r="AP49" s="1">
        <f t="shared" si="12"/>
        <v>87</v>
      </c>
      <c r="AQ49" s="1">
        <f t="shared" si="12"/>
        <v>10</v>
      </c>
      <c r="AR49" s="1">
        <f t="shared" si="12"/>
        <v>1</v>
      </c>
      <c r="AS49" s="1">
        <f t="shared" si="12"/>
        <v>0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spans="2:62" x14ac:dyDescent="0.25">
      <c r="B50" s="16">
        <f>F2</f>
        <v>23022023</v>
      </c>
      <c r="C50" s="16"/>
      <c r="D50" s="20">
        <v>8</v>
      </c>
      <c r="E50" s="21"/>
      <c r="AA50" s="15">
        <f>I64</f>
        <v>6</v>
      </c>
      <c r="AB50" s="16"/>
      <c r="AC50" s="16"/>
      <c r="AD50" s="1">
        <v>6</v>
      </c>
      <c r="AE50" s="5">
        <f>AA48</f>
        <v>4</v>
      </c>
      <c r="AH50" s="16" t="s">
        <v>14</v>
      </c>
      <c r="AI50" s="16"/>
      <c r="AJ50" s="16"/>
      <c r="AK50" s="1">
        <f>AK47-(AK48*AK49)</f>
        <v>7</v>
      </c>
      <c r="AL50" s="1">
        <f t="shared" ref="AL50:AS50" si="13">AL47-(AL48*AL49)</f>
        <v>0</v>
      </c>
      <c r="AM50" s="1">
        <f t="shared" si="13"/>
        <v>7</v>
      </c>
      <c r="AN50" s="1">
        <f t="shared" si="13"/>
        <v>4</v>
      </c>
      <c r="AO50" s="1">
        <f t="shared" si="13"/>
        <v>4</v>
      </c>
      <c r="AP50" s="1">
        <f t="shared" si="13"/>
        <v>6</v>
      </c>
      <c r="AQ50" s="1">
        <f t="shared" si="13"/>
        <v>7</v>
      </c>
      <c r="AR50" s="1">
        <f t="shared" si="13"/>
        <v>2</v>
      </c>
      <c r="AS50" s="1">
        <f t="shared" si="13"/>
        <v>1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spans="2:62" x14ac:dyDescent="0.25">
      <c r="AA51" s="15">
        <f>J64</f>
        <v>7</v>
      </c>
      <c r="AB51" s="16"/>
      <c r="AC51" s="16"/>
      <c r="AD51" s="1">
        <v>7</v>
      </c>
      <c r="AE51" s="5">
        <f>AA47</f>
        <v>7</v>
      </c>
      <c r="AH51" s="19" t="s">
        <v>23</v>
      </c>
      <c r="AI51" s="19"/>
      <c r="AJ51" s="19"/>
      <c r="AK51" s="16" t="str">
        <f>F6</f>
        <v>127644707</v>
      </c>
      <c r="AL51" s="16"/>
      <c r="AM51" s="16"/>
      <c r="AN51" s="16"/>
      <c r="AO51" s="16"/>
      <c r="AP51" s="16"/>
      <c r="AQ51" s="16"/>
      <c r="AR51" s="16"/>
      <c r="AS51" s="16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9"/>
    </row>
    <row r="52" spans="2:62" x14ac:dyDescent="0.25">
      <c r="B52" s="22" t="s">
        <v>11</v>
      </c>
      <c r="C52" s="22"/>
      <c r="AA52" s="15">
        <f>K64</f>
        <v>2</v>
      </c>
      <c r="AB52" s="16"/>
      <c r="AC52" s="16"/>
      <c r="AD52" s="1">
        <v>8</v>
      </c>
      <c r="AE52" s="1">
        <f>AA46</f>
        <v>0</v>
      </c>
      <c r="AH52" s="19"/>
      <c r="AI52" s="19"/>
      <c r="AJ52" s="19"/>
      <c r="AK52" s="5" t="str">
        <f>MID($AK$51,1,1)</f>
        <v>1</v>
      </c>
      <c r="AL52" s="5" t="str">
        <f>MID($AK$51,2,1)</f>
        <v>2</v>
      </c>
      <c r="AM52" s="5" t="str">
        <f>MID($AK$51,3,1)</f>
        <v>7</v>
      </c>
      <c r="AN52" s="5" t="str">
        <f>MID($AK$51,4,1)</f>
        <v>6</v>
      </c>
      <c r="AO52" s="5" t="str">
        <f>MID($AK$51,5,1)</f>
        <v>4</v>
      </c>
      <c r="AP52" s="5" t="str">
        <f>MID($AK$51,6,1)</f>
        <v>4</v>
      </c>
      <c r="AQ52" s="5" t="str">
        <f>MID($AK$51,7,1)</f>
        <v>7</v>
      </c>
      <c r="AR52" s="5" t="str">
        <f>MID($AK$51,8,1)</f>
        <v>0</v>
      </c>
      <c r="AS52" s="5" t="str">
        <f>MID($AK$51,9,1)</f>
        <v>7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spans="2:62" x14ac:dyDescent="0.25">
      <c r="B53" s="22"/>
      <c r="C53" s="22"/>
      <c r="AA53" s="15">
        <f>L64</f>
        <v>1</v>
      </c>
      <c r="AB53" s="16"/>
      <c r="AC53" s="16"/>
      <c r="AD53" s="1">
        <v>9</v>
      </c>
      <c r="AE53" s="1">
        <f>AA45</f>
        <v>7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  <row r="54" spans="2:62" x14ac:dyDescent="0.25">
      <c r="B54" s="16">
        <v>0</v>
      </c>
      <c r="C54" s="16"/>
      <c r="D54">
        <f>B50</f>
        <v>23022023</v>
      </c>
      <c r="E54">
        <f>D50</f>
        <v>8</v>
      </c>
      <c r="AA54" s="10"/>
      <c r="AB54" s="11"/>
      <c r="AC54" s="11"/>
      <c r="AD54" s="9"/>
      <c r="AE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spans="2:62" x14ac:dyDescent="0.25">
      <c r="B55" s="16">
        <v>1</v>
      </c>
      <c r="C55" s="16"/>
      <c r="D55">
        <f>E55*E54</f>
        <v>23022016</v>
      </c>
      <c r="E55">
        <f>ROUNDDOWN(D54/E54,0)</f>
        <v>2877752</v>
      </c>
      <c r="F55">
        <f>D50</f>
        <v>8</v>
      </c>
      <c r="AA55" s="10"/>
      <c r="AB55" s="11"/>
      <c r="AC55" s="11"/>
      <c r="AD55" s="9"/>
      <c r="AE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spans="2:62" x14ac:dyDescent="0.25">
      <c r="B56" s="16">
        <v>2</v>
      </c>
      <c r="C56" s="16"/>
      <c r="D56">
        <f>D54-D55</f>
        <v>7</v>
      </c>
      <c r="E56">
        <f>F56*F55</f>
        <v>2877752</v>
      </c>
      <c r="F56" s="3">
        <f>ROUNDDOWN(E55/F55,0)</f>
        <v>359719</v>
      </c>
      <c r="G56">
        <f>D50</f>
        <v>8</v>
      </c>
      <c r="AA56" s="10"/>
      <c r="AB56" s="11"/>
      <c r="AC56" s="11"/>
      <c r="AD56" s="9"/>
      <c r="AE56" s="9"/>
      <c r="AK56" s="17" t="s">
        <v>24</v>
      </c>
      <c r="AL56" s="17"/>
      <c r="AM56" s="17"/>
      <c r="AN56" s="17"/>
      <c r="AO56" s="17"/>
      <c r="AP56" s="17"/>
      <c r="AQ56" s="17"/>
      <c r="AR56" s="17"/>
      <c r="AS56" s="17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9"/>
      <c r="BG56" s="9"/>
      <c r="BH56" s="9"/>
      <c r="BI56" s="9"/>
      <c r="BJ56" s="9"/>
    </row>
    <row r="57" spans="2:62" x14ac:dyDescent="0.25">
      <c r="B57" s="16">
        <v>3</v>
      </c>
      <c r="C57" s="16"/>
      <c r="E57">
        <f>E55-E56</f>
        <v>0</v>
      </c>
      <c r="F57" s="3">
        <f>G57*G56</f>
        <v>359712</v>
      </c>
      <c r="G57" s="3">
        <f>ROUNDDOWN(F56/G56,0)</f>
        <v>44964</v>
      </c>
      <c r="H57">
        <f>D50</f>
        <v>8</v>
      </c>
      <c r="AA57" s="10"/>
      <c r="AB57" s="11"/>
      <c r="AC57" s="11"/>
      <c r="AD57" s="9"/>
      <c r="AE57" s="9"/>
      <c r="AH57" s="16" t="s">
        <v>30</v>
      </c>
      <c r="AI57" s="16"/>
      <c r="AJ57" s="16"/>
      <c r="AK57" s="1">
        <v>8</v>
      </c>
      <c r="AL57" s="1">
        <v>7</v>
      </c>
      <c r="AM57" s="1">
        <v>6</v>
      </c>
      <c r="AN57" s="1">
        <v>5</v>
      </c>
      <c r="AO57" s="1">
        <v>4</v>
      </c>
      <c r="AP57" s="1">
        <v>3</v>
      </c>
      <c r="AQ57" s="1">
        <v>2</v>
      </c>
      <c r="AR57" s="1">
        <v>1</v>
      </c>
      <c r="AS57" s="1">
        <v>0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12"/>
      <c r="BG57" s="12"/>
      <c r="BH57" s="12"/>
      <c r="BI57" s="12"/>
      <c r="BJ57" s="9"/>
    </row>
    <row r="58" spans="2:62" x14ac:dyDescent="0.25">
      <c r="B58" s="16">
        <v>4</v>
      </c>
      <c r="C58" s="16"/>
      <c r="F58" s="3">
        <f>F56-F57</f>
        <v>7</v>
      </c>
      <c r="G58" s="3">
        <f>H58*H57</f>
        <v>44960</v>
      </c>
      <c r="H58" s="3">
        <f>ROUNDDOWN(G57/H57,0)</f>
        <v>5620</v>
      </c>
      <c r="I58">
        <f>D50</f>
        <v>8</v>
      </c>
      <c r="AA58" s="10"/>
      <c r="AB58" s="11"/>
      <c r="AC58" s="11"/>
      <c r="AD58" s="9"/>
      <c r="AE58" s="9"/>
      <c r="AH58" s="16" t="s">
        <v>28</v>
      </c>
      <c r="AI58" s="16"/>
      <c r="AJ58" s="16"/>
      <c r="AK58" s="1">
        <f>$AK$7</f>
        <v>8</v>
      </c>
      <c r="AL58" s="1">
        <f t="shared" ref="AL58:AS58" si="14">$AK$7</f>
        <v>8</v>
      </c>
      <c r="AM58" s="1">
        <f t="shared" si="14"/>
        <v>8</v>
      </c>
      <c r="AN58" s="1">
        <f t="shared" si="14"/>
        <v>8</v>
      </c>
      <c r="AO58" s="1">
        <f t="shared" si="14"/>
        <v>8</v>
      </c>
      <c r="AP58" s="1">
        <f t="shared" si="14"/>
        <v>8</v>
      </c>
      <c r="AQ58" s="1">
        <f t="shared" si="14"/>
        <v>8</v>
      </c>
      <c r="AR58" s="1">
        <f t="shared" si="14"/>
        <v>8</v>
      </c>
      <c r="AS58" s="1">
        <f t="shared" si="14"/>
        <v>8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spans="2:62" x14ac:dyDescent="0.25">
      <c r="B59" s="16">
        <v>5</v>
      </c>
      <c r="C59" s="16"/>
      <c r="F59" s="3"/>
      <c r="G59" s="3">
        <f>G57-G58</f>
        <v>4</v>
      </c>
      <c r="H59" s="3">
        <f>I59*I58</f>
        <v>5616</v>
      </c>
      <c r="I59" s="3">
        <f>ROUNDDOWN(H58/I58,0)</f>
        <v>702</v>
      </c>
      <c r="J59">
        <f>D50</f>
        <v>8</v>
      </c>
      <c r="AA59" s="10"/>
      <c r="AB59" s="11"/>
      <c r="AC59" s="11"/>
      <c r="AD59" s="9"/>
      <c r="AE59" s="9"/>
      <c r="AH59" s="16" t="s">
        <v>27</v>
      </c>
      <c r="AI59" s="16"/>
      <c r="AJ59" s="16"/>
      <c r="AK59" s="5" t="str">
        <f t="shared" ref="AK59:AS59" si="15">AK52</f>
        <v>1</v>
      </c>
      <c r="AL59" s="5" t="str">
        <f t="shared" si="15"/>
        <v>2</v>
      </c>
      <c r="AM59" s="5" t="str">
        <f t="shared" si="15"/>
        <v>7</v>
      </c>
      <c r="AN59" s="5" t="str">
        <f t="shared" si="15"/>
        <v>6</v>
      </c>
      <c r="AO59" s="5" t="str">
        <f t="shared" si="15"/>
        <v>4</v>
      </c>
      <c r="AP59" s="5" t="str">
        <f t="shared" si="15"/>
        <v>4</v>
      </c>
      <c r="AQ59" s="5" t="str">
        <f t="shared" si="15"/>
        <v>7</v>
      </c>
      <c r="AR59" s="1" t="str">
        <f t="shared" si="15"/>
        <v>0</v>
      </c>
      <c r="AS59" s="1" t="str">
        <f t="shared" si="15"/>
        <v>7</v>
      </c>
      <c r="AT59" s="9"/>
      <c r="AU59" s="9"/>
      <c r="AV59" s="9"/>
      <c r="AW59" s="9"/>
      <c r="AX59" s="8"/>
      <c r="AY59" s="8"/>
      <c r="AZ59" s="8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spans="2:62" x14ac:dyDescent="0.25">
      <c r="B60" s="16">
        <v>6</v>
      </c>
      <c r="C60" s="16"/>
      <c r="G60" s="3"/>
      <c r="H60" s="3">
        <f>H58-H59</f>
        <v>4</v>
      </c>
      <c r="I60" s="3">
        <f>J60*J59</f>
        <v>696</v>
      </c>
      <c r="J60" s="3">
        <f>ROUNDDOWN(I59/J59,0)</f>
        <v>87</v>
      </c>
      <c r="K60">
        <f>D50</f>
        <v>8</v>
      </c>
      <c r="AA60" s="10"/>
      <c r="AB60" s="11"/>
      <c r="AC60" s="11"/>
      <c r="AD60" s="9"/>
      <c r="AE60" s="9"/>
      <c r="AH60" s="15" t="s">
        <v>25</v>
      </c>
      <c r="AI60" s="15"/>
      <c r="AJ60" s="15"/>
      <c r="AK60" s="1">
        <f>AK59*POWER(AK58,AK57)</f>
        <v>16777216</v>
      </c>
      <c r="AL60" s="1">
        <f t="shared" ref="AL60:AS60" si="16">AL59*POWER(AL58,AL57)</f>
        <v>4194304</v>
      </c>
      <c r="AM60" s="1">
        <f t="shared" si="16"/>
        <v>1835008</v>
      </c>
      <c r="AN60" s="1">
        <f t="shared" si="16"/>
        <v>196608</v>
      </c>
      <c r="AO60" s="1">
        <f t="shared" si="16"/>
        <v>16384</v>
      </c>
      <c r="AP60" s="1">
        <f t="shared" si="16"/>
        <v>2048</v>
      </c>
      <c r="AQ60" s="1">
        <f t="shared" si="16"/>
        <v>448</v>
      </c>
      <c r="AR60" s="1">
        <f t="shared" si="16"/>
        <v>0</v>
      </c>
      <c r="AS60" s="1">
        <f t="shared" si="16"/>
        <v>7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spans="2:62" x14ac:dyDescent="0.25">
      <c r="B61" s="16">
        <v>7</v>
      </c>
      <c r="C61" s="16"/>
      <c r="H61" s="3"/>
      <c r="I61" s="3">
        <f>I59-I60</f>
        <v>6</v>
      </c>
      <c r="J61" s="3">
        <f>K61*K60</f>
        <v>80</v>
      </c>
      <c r="K61" s="3">
        <f>ROUNDDOWN(J60/K60,0)</f>
        <v>10</v>
      </c>
      <c r="L61">
        <f>D50</f>
        <v>8</v>
      </c>
      <c r="AA61" s="10"/>
      <c r="AB61" s="11"/>
      <c r="AC61" s="11"/>
      <c r="AD61" s="9"/>
      <c r="AE61" s="9"/>
      <c r="AH61" s="15" t="s">
        <v>13</v>
      </c>
      <c r="AI61" s="15"/>
      <c r="AJ61" s="15"/>
      <c r="AK61" s="16">
        <f>SUM(AK60:AS60)</f>
        <v>23022023</v>
      </c>
      <c r="AL61" s="16"/>
      <c r="AM61" s="16"/>
      <c r="AN61" s="16"/>
      <c r="AO61" s="16"/>
      <c r="AP61" s="16"/>
      <c r="AQ61" s="16"/>
      <c r="AR61" s="16"/>
      <c r="AS61" s="16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9"/>
    </row>
    <row r="62" spans="2:62" x14ac:dyDescent="0.25">
      <c r="B62" s="16">
        <v>8</v>
      </c>
      <c r="C62" s="16"/>
      <c r="I62" s="3"/>
      <c r="J62" s="3">
        <f>J60-J61</f>
        <v>7</v>
      </c>
      <c r="K62" s="3">
        <f>L62*L61</f>
        <v>8</v>
      </c>
      <c r="L62" s="3">
        <f>ROUNDDOWN(K61/L61,0)</f>
        <v>1</v>
      </c>
      <c r="AA62" s="10"/>
      <c r="AB62" s="11"/>
      <c r="AC62" s="11"/>
      <c r="AD62" s="9"/>
      <c r="AE62" s="9"/>
      <c r="AH62" s="3"/>
      <c r="AI62" s="3"/>
      <c r="AJ62" s="3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spans="2:62" x14ac:dyDescent="0.25">
      <c r="B63" s="16">
        <v>9</v>
      </c>
      <c r="C63" s="16"/>
      <c r="J63" s="3"/>
      <c r="K63" s="3">
        <f>K61-K62</f>
        <v>2</v>
      </c>
      <c r="L63" s="3"/>
      <c r="M63" s="3"/>
      <c r="AA63" s="10"/>
      <c r="AB63" s="11"/>
      <c r="AC63" s="11"/>
      <c r="AD63" s="9"/>
      <c r="AE63" s="9"/>
      <c r="AH63" s="3"/>
      <c r="AI63" s="3"/>
      <c r="AJ63" s="3"/>
      <c r="AK63" s="3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spans="2:62" x14ac:dyDescent="0.25">
      <c r="B64" s="16" t="s">
        <v>13</v>
      </c>
      <c r="C64" s="16"/>
      <c r="D64" s="1">
        <f>D56</f>
        <v>7</v>
      </c>
      <c r="E64" s="1">
        <f>E57</f>
        <v>0</v>
      </c>
      <c r="F64" s="5">
        <f>F58</f>
        <v>7</v>
      </c>
      <c r="G64" s="5">
        <f>G59</f>
        <v>4</v>
      </c>
      <c r="H64" s="5">
        <f>H60</f>
        <v>4</v>
      </c>
      <c r="I64" s="5">
        <f>I61</f>
        <v>6</v>
      </c>
      <c r="J64" s="5">
        <f>J62</f>
        <v>7</v>
      </c>
      <c r="K64" s="5">
        <f>K63</f>
        <v>2</v>
      </c>
      <c r="L64" s="5">
        <f>L62</f>
        <v>1</v>
      </c>
      <c r="M64" s="3"/>
      <c r="N64" s="3"/>
      <c r="AA64" s="10"/>
      <c r="AB64" s="11"/>
      <c r="AC64" s="11"/>
      <c r="AD64" s="9"/>
      <c r="AE64" s="9"/>
      <c r="AI64" s="3"/>
      <c r="AJ64" s="3"/>
      <c r="AK64" s="3"/>
      <c r="AL64" s="3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2:62" x14ac:dyDescent="0.25">
      <c r="B65" s="11"/>
      <c r="C65" s="11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1"/>
      <c r="AC65" s="11"/>
      <c r="AD65" s="9"/>
      <c r="AE65" s="9"/>
      <c r="AK65" s="17" t="s">
        <v>26</v>
      </c>
      <c r="AL65" s="17"/>
      <c r="AM65" s="17"/>
      <c r="AN65" s="17"/>
      <c r="AO65" s="17"/>
      <c r="AP65" s="17"/>
      <c r="AQ65" s="17"/>
      <c r="AR65" s="17"/>
      <c r="AS65" s="17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9"/>
      <c r="BG65" s="9"/>
      <c r="BH65" s="9"/>
      <c r="BI65" s="9"/>
      <c r="BJ65" s="9"/>
    </row>
    <row r="66" spans="2:62" x14ac:dyDescent="0.25">
      <c r="B66" s="11"/>
      <c r="C66" s="11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8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1"/>
      <c r="AC66" s="11"/>
      <c r="AD66" s="12"/>
      <c r="AE66" s="9"/>
      <c r="AH66" s="16" t="s">
        <v>16</v>
      </c>
      <c r="AI66" s="16"/>
      <c r="AJ66" s="16"/>
      <c r="AK66" s="1">
        <v>8</v>
      </c>
      <c r="AL66" s="1">
        <v>7</v>
      </c>
      <c r="AM66" s="1">
        <v>6</v>
      </c>
      <c r="AN66" s="1">
        <v>5</v>
      </c>
      <c r="AO66" s="1">
        <v>4</v>
      </c>
      <c r="AP66" s="1">
        <v>3</v>
      </c>
      <c r="AQ66" s="1">
        <v>2</v>
      </c>
      <c r="AR66" s="1">
        <v>1</v>
      </c>
      <c r="AS66" s="1">
        <v>0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2"/>
      <c r="BG66" s="12"/>
      <c r="BH66" s="12"/>
      <c r="BI66" s="12"/>
      <c r="BJ66" s="9"/>
    </row>
    <row r="67" spans="2:62" x14ac:dyDescent="0.25">
      <c r="B67" s="11"/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8"/>
      <c r="O67" s="8"/>
      <c r="P67" s="8"/>
      <c r="Q67" s="8"/>
      <c r="R67" s="9"/>
      <c r="S67" s="9"/>
      <c r="T67" s="9"/>
      <c r="U67" s="9"/>
      <c r="V67" s="9"/>
      <c r="W67" s="9"/>
      <c r="X67" s="9"/>
      <c r="Y67" s="9"/>
      <c r="Z67" s="9"/>
      <c r="AA67" s="10"/>
      <c r="AB67" s="11"/>
      <c r="AC67" s="11"/>
      <c r="AD67" s="12"/>
      <c r="AE67" s="9"/>
      <c r="AH67" s="16" t="s">
        <v>28</v>
      </c>
      <c r="AI67" s="16"/>
      <c r="AJ67" s="16"/>
      <c r="AK67" s="1">
        <f>$AK$7</f>
        <v>8</v>
      </c>
      <c r="AL67" s="1">
        <f t="shared" ref="AL67:AS67" si="17">$AK$7</f>
        <v>8</v>
      </c>
      <c r="AM67" s="1">
        <f t="shared" si="17"/>
        <v>8</v>
      </c>
      <c r="AN67" s="1">
        <f t="shared" si="17"/>
        <v>8</v>
      </c>
      <c r="AO67" s="1">
        <f t="shared" si="17"/>
        <v>8</v>
      </c>
      <c r="AP67" s="1">
        <f t="shared" si="17"/>
        <v>8</v>
      </c>
      <c r="AQ67" s="1">
        <f t="shared" si="17"/>
        <v>8</v>
      </c>
      <c r="AR67" s="1">
        <f t="shared" si="17"/>
        <v>8</v>
      </c>
      <c r="AS67" s="1">
        <f t="shared" si="17"/>
        <v>8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spans="2:62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10"/>
      <c r="AB68" s="11"/>
      <c r="AC68" s="11"/>
      <c r="AD68" s="12"/>
      <c r="AE68" s="9"/>
      <c r="AH68" s="16" t="s">
        <v>27</v>
      </c>
      <c r="AI68" s="16"/>
      <c r="AJ68" s="16"/>
      <c r="AK68" s="5" t="str">
        <f t="shared" ref="AK68:AS68" si="18">AK52</f>
        <v>1</v>
      </c>
      <c r="AL68" s="5" t="str">
        <f t="shared" si="18"/>
        <v>2</v>
      </c>
      <c r="AM68" s="5" t="str">
        <f t="shared" si="18"/>
        <v>7</v>
      </c>
      <c r="AN68" s="5" t="str">
        <f t="shared" si="18"/>
        <v>6</v>
      </c>
      <c r="AO68" s="5" t="str">
        <f t="shared" si="18"/>
        <v>4</v>
      </c>
      <c r="AP68" s="5" t="str">
        <f t="shared" si="18"/>
        <v>4</v>
      </c>
      <c r="AQ68" s="5" t="str">
        <f t="shared" si="18"/>
        <v>7</v>
      </c>
      <c r="AR68" s="5" t="str">
        <f t="shared" si="18"/>
        <v>0</v>
      </c>
      <c r="AS68" s="5" t="str">
        <f t="shared" si="18"/>
        <v>7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spans="2:62" x14ac:dyDescent="0.25">
      <c r="B69" s="11"/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9"/>
      <c r="U69" s="9"/>
      <c r="V69" s="9"/>
      <c r="W69" s="9"/>
      <c r="X69" s="9"/>
      <c r="Y69" s="9"/>
      <c r="Z69" s="9"/>
      <c r="AA69" s="10"/>
      <c r="AB69" s="11"/>
      <c r="AC69" s="11"/>
      <c r="AD69" s="12"/>
      <c r="AE69" s="9"/>
      <c r="AH69" s="15" t="s">
        <v>29</v>
      </c>
      <c r="AI69" s="15"/>
      <c r="AJ69" s="15"/>
      <c r="AK69" s="5">
        <f>AK67*AK68+AL68</f>
        <v>10</v>
      </c>
      <c r="AL69" s="5">
        <f>AK69*AL67+AM68</f>
        <v>87</v>
      </c>
      <c r="AM69" s="5">
        <f t="shared" ref="AM69:AR69" si="19">AL69*AM67+AN68</f>
        <v>702</v>
      </c>
      <c r="AN69" s="5">
        <f t="shared" si="19"/>
        <v>5620</v>
      </c>
      <c r="AO69" s="5">
        <f t="shared" si="19"/>
        <v>44964</v>
      </c>
      <c r="AP69" s="5">
        <f t="shared" si="19"/>
        <v>359719</v>
      </c>
      <c r="AQ69" s="5">
        <f t="shared" si="19"/>
        <v>2877752</v>
      </c>
      <c r="AR69" s="5">
        <f t="shared" si="19"/>
        <v>23022023</v>
      </c>
      <c r="AS69" s="5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9"/>
      <c r="BJ69" s="9"/>
    </row>
    <row r="70" spans="2:62" x14ac:dyDescent="0.25"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8"/>
      <c r="R70" s="8"/>
      <c r="S70" s="8"/>
      <c r="T70" s="8"/>
      <c r="U70" s="9"/>
      <c r="V70" s="9"/>
      <c r="W70" s="9"/>
      <c r="X70" s="9"/>
      <c r="Y70" s="9"/>
      <c r="Z70" s="9"/>
      <c r="AA70" s="9"/>
      <c r="AB70" s="9"/>
      <c r="AC70" s="9"/>
      <c r="AH70" s="15" t="s">
        <v>13</v>
      </c>
      <c r="AI70" s="15"/>
      <c r="AJ70" s="15"/>
      <c r="AK70" s="15">
        <f>AR69</f>
        <v>23022023</v>
      </c>
      <c r="AL70" s="15"/>
      <c r="AM70" s="15"/>
      <c r="AN70" s="15"/>
      <c r="AO70" s="15"/>
      <c r="AP70" s="15"/>
      <c r="AQ70" s="15"/>
      <c r="AR70" s="15"/>
      <c r="AS70" s="15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9"/>
    </row>
    <row r="71" spans="2:62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8"/>
      <c r="R71" s="8"/>
      <c r="S71" s="8"/>
      <c r="T71" s="8"/>
      <c r="U71" s="8"/>
      <c r="V71" s="9"/>
      <c r="W71" s="9"/>
      <c r="X71" s="9"/>
      <c r="Y71" s="9"/>
      <c r="Z71" s="9"/>
      <c r="AA71" s="9"/>
      <c r="AB71" s="9"/>
      <c r="AC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spans="2:62" x14ac:dyDescent="0.25"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8"/>
      <c r="T72" s="8"/>
      <c r="U72" s="8"/>
      <c r="V72" s="8"/>
      <c r="W72" s="9"/>
      <c r="X72" s="9"/>
      <c r="Y72" s="9"/>
      <c r="Z72" s="9"/>
      <c r="AA72" s="9"/>
      <c r="AB72" s="9"/>
      <c r="AC72" s="9"/>
    </row>
    <row r="73" spans="2:62" x14ac:dyDescent="0.25"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8"/>
      <c r="U73" s="8"/>
      <c r="V73" s="8"/>
      <c r="W73" s="8"/>
      <c r="X73" s="9"/>
      <c r="Y73" s="9"/>
      <c r="Z73" s="9"/>
      <c r="AA73" s="9"/>
      <c r="AB73" s="9"/>
      <c r="AC73" s="9"/>
    </row>
    <row r="74" spans="2:62" x14ac:dyDescent="0.25"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8"/>
      <c r="V74" s="8"/>
      <c r="W74" s="8"/>
      <c r="X74" s="8"/>
      <c r="Y74" s="9"/>
      <c r="Z74" s="9"/>
      <c r="AA74" s="9"/>
      <c r="AB74" s="9"/>
      <c r="AC74" s="9"/>
    </row>
    <row r="75" spans="2:62" x14ac:dyDescent="0.25"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8"/>
      <c r="W75" s="8"/>
      <c r="X75" s="8"/>
      <c r="Y75" s="8"/>
      <c r="Z75" s="9"/>
      <c r="AA75" s="9"/>
      <c r="AB75" s="9"/>
      <c r="AC75" s="9"/>
    </row>
    <row r="76" spans="2:62" x14ac:dyDescent="0.25"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8"/>
      <c r="X76" s="8"/>
      <c r="Y76" s="8"/>
      <c r="Z76" s="8"/>
      <c r="AA76" s="9"/>
      <c r="AB76" s="9"/>
      <c r="AC76" s="9"/>
    </row>
    <row r="77" spans="2:62" x14ac:dyDescent="0.25"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8"/>
      <c r="Y77" s="8"/>
      <c r="Z77" s="8"/>
      <c r="AA77" s="8"/>
      <c r="AB77" s="9"/>
      <c r="AC77" s="9"/>
    </row>
    <row r="78" spans="2:62" x14ac:dyDescent="0.25"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8"/>
      <c r="Z78" s="8"/>
      <c r="AA78" s="8"/>
      <c r="AB78" s="8"/>
      <c r="AC78" s="9"/>
    </row>
    <row r="79" spans="2:62" x14ac:dyDescent="0.25"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  <c r="AB79" s="9"/>
      <c r="AC79" s="9"/>
    </row>
    <row r="80" spans="2:62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  <c r="U80" s="8"/>
      <c r="V80" s="8"/>
      <c r="W80" s="8"/>
      <c r="X80" s="8"/>
      <c r="Y80" s="8"/>
      <c r="Z80" s="8"/>
      <c r="AA80" s="8"/>
      <c r="AB80" s="8"/>
      <c r="AC80" s="9"/>
    </row>
    <row r="81" spans="2:62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7" spans="2:62" x14ac:dyDescent="0.25"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</row>
    <row r="88" spans="2:62" x14ac:dyDescent="0.25">
      <c r="AA88" s="19" t="s">
        <v>14</v>
      </c>
      <c r="AB88" s="19"/>
      <c r="AC88" s="19"/>
      <c r="AD88" s="16" t="s">
        <v>16</v>
      </c>
      <c r="AE88" s="16" t="s">
        <v>15</v>
      </c>
      <c r="AH88" s="16" t="s">
        <v>17</v>
      </c>
      <c r="AI88" s="16"/>
      <c r="AJ88" s="16"/>
      <c r="AK88" s="16">
        <f>B94</f>
        <v>25104025</v>
      </c>
      <c r="AL88" s="16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</row>
    <row r="89" spans="2:62" x14ac:dyDescent="0.25">
      <c r="AA89" s="19"/>
      <c r="AB89" s="19"/>
      <c r="AC89" s="19"/>
      <c r="AD89" s="16"/>
      <c r="AE89" s="16"/>
      <c r="AH89" s="16"/>
      <c r="AI89" s="16"/>
      <c r="AJ89" s="16"/>
      <c r="AK89" s="16"/>
      <c r="AL89" s="16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</row>
    <row r="90" spans="2:62" x14ac:dyDescent="0.25">
      <c r="AA90" s="16">
        <f>D108</f>
        <v>1</v>
      </c>
      <c r="AB90" s="16"/>
      <c r="AC90" s="16"/>
      <c r="AD90" s="1">
        <v>1</v>
      </c>
      <c r="AE90" s="5">
        <f>AA98</f>
        <v>1</v>
      </c>
      <c r="AH90" s="18" t="s">
        <v>18</v>
      </c>
      <c r="AI90" s="18"/>
      <c r="AJ90" s="18"/>
      <c r="AK90" s="18">
        <f>D94</f>
        <v>8</v>
      </c>
      <c r="AL90" s="18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spans="2:62" x14ac:dyDescent="0.25">
      <c r="AA91" s="16">
        <f>E108</f>
        <v>3</v>
      </c>
      <c r="AB91" s="16"/>
      <c r="AC91" s="16"/>
      <c r="AD91" s="1">
        <v>2</v>
      </c>
      <c r="AE91" s="5">
        <f>AA97</f>
        <v>3</v>
      </c>
      <c r="AH91" s="16" t="s">
        <v>19</v>
      </c>
      <c r="AI91" s="16"/>
      <c r="AJ91" s="16"/>
      <c r="AK91" s="1">
        <v>1</v>
      </c>
      <c r="AL91" s="1">
        <v>2</v>
      </c>
      <c r="AM91" s="1">
        <v>3</v>
      </c>
      <c r="AN91" s="1">
        <v>4</v>
      </c>
      <c r="AO91" s="1">
        <v>5</v>
      </c>
      <c r="AP91" s="1">
        <v>6</v>
      </c>
      <c r="AQ91" s="1">
        <v>7</v>
      </c>
      <c r="AR91" s="1">
        <v>8</v>
      </c>
      <c r="AS91" s="1">
        <v>9</v>
      </c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12"/>
      <c r="BG91" s="12"/>
      <c r="BH91" s="12"/>
      <c r="BI91" s="12"/>
      <c r="BJ91" s="9"/>
    </row>
    <row r="92" spans="2:62" x14ac:dyDescent="0.25">
      <c r="AA92" s="15">
        <f>F108</f>
        <v>2</v>
      </c>
      <c r="AB92" s="16"/>
      <c r="AC92" s="16"/>
      <c r="AD92" s="1">
        <v>3</v>
      </c>
      <c r="AE92" s="5">
        <f>AA96</f>
        <v>7</v>
      </c>
      <c r="AH92" s="16" t="s">
        <v>20</v>
      </c>
      <c r="AI92" s="16"/>
      <c r="AJ92" s="16"/>
      <c r="AK92" s="1">
        <f>AK88</f>
        <v>25104025</v>
      </c>
      <c r="AL92" s="1">
        <f>AK94</f>
        <v>3138003</v>
      </c>
      <c r="AM92" s="1">
        <f>AL94</f>
        <v>392250</v>
      </c>
      <c r="AN92" s="1">
        <f t="shared" ref="AN92:AS92" si="20">AM94</f>
        <v>49031</v>
      </c>
      <c r="AO92" s="1">
        <f t="shared" si="20"/>
        <v>6128</v>
      </c>
      <c r="AP92" s="1">
        <f t="shared" si="20"/>
        <v>766</v>
      </c>
      <c r="AQ92" s="1">
        <f t="shared" si="20"/>
        <v>95</v>
      </c>
      <c r="AR92" s="1">
        <f t="shared" si="20"/>
        <v>11</v>
      </c>
      <c r="AS92" s="1">
        <f t="shared" si="20"/>
        <v>1</v>
      </c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</row>
    <row r="93" spans="2:62" x14ac:dyDescent="0.25">
      <c r="B93" s="16" t="s">
        <v>2</v>
      </c>
      <c r="C93" s="16"/>
      <c r="D93" s="20" t="s">
        <v>12</v>
      </c>
      <c r="E93" s="21"/>
      <c r="AA93" s="15">
        <f>G108</f>
        <v>7</v>
      </c>
      <c r="AB93" s="16"/>
      <c r="AC93" s="16"/>
      <c r="AD93" s="1">
        <v>4</v>
      </c>
      <c r="AE93" s="5">
        <f>AA95</f>
        <v>6</v>
      </c>
      <c r="AH93" s="16" t="s">
        <v>21</v>
      </c>
      <c r="AI93" s="16"/>
      <c r="AJ93" s="16"/>
      <c r="AK93" s="1">
        <f>$AK$7</f>
        <v>8</v>
      </c>
      <c r="AL93" s="1">
        <f t="shared" ref="AL93:AS93" si="21">$AK$7</f>
        <v>8</v>
      </c>
      <c r="AM93" s="1">
        <f t="shared" si="21"/>
        <v>8</v>
      </c>
      <c r="AN93" s="1">
        <f t="shared" si="21"/>
        <v>8</v>
      </c>
      <c r="AO93" s="1">
        <f t="shared" si="21"/>
        <v>8</v>
      </c>
      <c r="AP93" s="1">
        <f t="shared" si="21"/>
        <v>8</v>
      </c>
      <c r="AQ93" s="1">
        <f t="shared" si="21"/>
        <v>8</v>
      </c>
      <c r="AR93" s="1">
        <f t="shared" si="21"/>
        <v>8</v>
      </c>
      <c r="AS93" s="1">
        <f t="shared" si="21"/>
        <v>8</v>
      </c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spans="2:62" x14ac:dyDescent="0.25">
      <c r="B94" s="16">
        <f>J2</f>
        <v>25104025</v>
      </c>
      <c r="C94" s="16"/>
      <c r="D94" s="20">
        <v>8</v>
      </c>
      <c r="E94" s="21"/>
      <c r="AA94" s="15">
        <f>H108</f>
        <v>0</v>
      </c>
      <c r="AB94" s="16"/>
      <c r="AC94" s="16"/>
      <c r="AD94" s="1">
        <v>5</v>
      </c>
      <c r="AE94" s="5">
        <f>AA94</f>
        <v>0</v>
      </c>
      <c r="AH94" s="16" t="s">
        <v>22</v>
      </c>
      <c r="AI94" s="16"/>
      <c r="AJ94" s="16"/>
      <c r="AK94" s="1">
        <f>ROUNDDOWN(AK92/AK93,0)</f>
        <v>3138003</v>
      </c>
      <c r="AL94" s="1">
        <f>ROUNDDOWN(AL92/AL93,0)</f>
        <v>392250</v>
      </c>
      <c r="AM94" s="1">
        <f t="shared" ref="AM94:AS94" si="22">ROUNDDOWN(AM92/AM93,0)</f>
        <v>49031</v>
      </c>
      <c r="AN94" s="1">
        <f t="shared" si="22"/>
        <v>6128</v>
      </c>
      <c r="AO94" s="1">
        <f t="shared" si="22"/>
        <v>766</v>
      </c>
      <c r="AP94" s="1">
        <f t="shared" si="22"/>
        <v>95</v>
      </c>
      <c r="AQ94" s="1">
        <f t="shared" si="22"/>
        <v>11</v>
      </c>
      <c r="AR94" s="1">
        <f t="shared" si="22"/>
        <v>1</v>
      </c>
      <c r="AS94" s="1">
        <f t="shared" si="22"/>
        <v>0</v>
      </c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</row>
    <row r="95" spans="2:62" x14ac:dyDescent="0.25">
      <c r="AA95" s="15">
        <f>I108</f>
        <v>6</v>
      </c>
      <c r="AB95" s="16"/>
      <c r="AC95" s="16"/>
      <c r="AD95" s="1">
        <v>6</v>
      </c>
      <c r="AE95" s="5">
        <f>AA93</f>
        <v>7</v>
      </c>
      <c r="AH95" s="16" t="s">
        <v>14</v>
      </c>
      <c r="AI95" s="16"/>
      <c r="AJ95" s="16"/>
      <c r="AK95" s="1">
        <f>AK92-(AK93*AK94)</f>
        <v>1</v>
      </c>
      <c r="AL95" s="1">
        <f t="shared" ref="AL95:AS95" si="23">AL92-(AL93*AL94)</f>
        <v>3</v>
      </c>
      <c r="AM95" s="1">
        <f t="shared" si="23"/>
        <v>2</v>
      </c>
      <c r="AN95" s="1">
        <f t="shared" si="23"/>
        <v>7</v>
      </c>
      <c r="AO95" s="1">
        <f t="shared" si="23"/>
        <v>0</v>
      </c>
      <c r="AP95" s="1">
        <f t="shared" si="23"/>
        <v>6</v>
      </c>
      <c r="AQ95" s="1">
        <f t="shared" si="23"/>
        <v>7</v>
      </c>
      <c r="AR95" s="1">
        <f t="shared" si="23"/>
        <v>3</v>
      </c>
      <c r="AS95" s="1">
        <f t="shared" si="23"/>
        <v>1</v>
      </c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</row>
    <row r="96" spans="2:62" x14ac:dyDescent="0.25">
      <c r="B96" s="22" t="s">
        <v>11</v>
      </c>
      <c r="C96" s="22"/>
      <c r="AA96" s="15">
        <f>J108</f>
        <v>7</v>
      </c>
      <c r="AB96" s="16"/>
      <c r="AC96" s="16"/>
      <c r="AD96" s="1">
        <v>7</v>
      </c>
      <c r="AE96" s="5">
        <f>AA92</f>
        <v>2</v>
      </c>
      <c r="AH96" s="19" t="s">
        <v>23</v>
      </c>
      <c r="AI96" s="19"/>
      <c r="AJ96" s="19"/>
      <c r="AK96" s="16" t="str">
        <f>J6</f>
        <v>137607231</v>
      </c>
      <c r="AL96" s="16"/>
      <c r="AM96" s="16"/>
      <c r="AN96" s="16"/>
      <c r="AO96" s="16"/>
      <c r="AP96" s="16"/>
      <c r="AQ96" s="16"/>
      <c r="AR96" s="16"/>
      <c r="AS96" s="16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9"/>
    </row>
    <row r="97" spans="2:62" x14ac:dyDescent="0.25">
      <c r="B97" s="22"/>
      <c r="C97" s="22"/>
      <c r="AA97" s="15">
        <f>K108</f>
        <v>3</v>
      </c>
      <c r="AB97" s="16"/>
      <c r="AC97" s="16"/>
      <c r="AD97" s="1">
        <v>8</v>
      </c>
      <c r="AE97" s="1">
        <f>AA91</f>
        <v>3</v>
      </c>
      <c r="AH97" s="19"/>
      <c r="AI97" s="19"/>
      <c r="AJ97" s="19"/>
      <c r="AK97" s="5" t="str">
        <f>MID($AK$96,1,1)</f>
        <v>1</v>
      </c>
      <c r="AL97" s="5" t="str">
        <f>MID($AK$96,2,1)</f>
        <v>3</v>
      </c>
      <c r="AM97" s="5" t="str">
        <f>MID($AK$96,3,1)</f>
        <v>7</v>
      </c>
      <c r="AN97" s="5" t="str">
        <f>MID($AK$96,4,1)</f>
        <v>6</v>
      </c>
      <c r="AO97" s="5" t="str">
        <f>MID($AK$96,5,1)</f>
        <v>0</v>
      </c>
      <c r="AP97" s="5" t="str">
        <f>MID($AK$96,6,1)</f>
        <v>7</v>
      </c>
      <c r="AQ97" s="5" t="str">
        <f>MID($AK$96,7,1)</f>
        <v>2</v>
      </c>
      <c r="AR97" s="5" t="str">
        <f>MID($AK$96,8,1)</f>
        <v>3</v>
      </c>
      <c r="AS97" s="5" t="str">
        <f>MID($AK$96,9,1)</f>
        <v>1</v>
      </c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</row>
    <row r="98" spans="2:62" x14ac:dyDescent="0.25">
      <c r="B98" s="16">
        <v>0</v>
      </c>
      <c r="C98" s="16"/>
      <c r="D98">
        <f>B94</f>
        <v>25104025</v>
      </c>
      <c r="E98">
        <f>D94</f>
        <v>8</v>
      </c>
      <c r="AA98" s="15">
        <f>L108</f>
        <v>1</v>
      </c>
      <c r="AB98" s="16"/>
      <c r="AC98" s="16"/>
      <c r="AD98" s="1">
        <v>9</v>
      </c>
      <c r="AE98" s="1">
        <f>AA90</f>
        <v>1</v>
      </c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</row>
    <row r="99" spans="2:62" x14ac:dyDescent="0.25">
      <c r="B99" s="16">
        <v>1</v>
      </c>
      <c r="C99" s="16"/>
      <c r="D99">
        <f>E99*E98</f>
        <v>25104024</v>
      </c>
      <c r="E99">
        <f>ROUNDDOWN(D98/E98,0)</f>
        <v>3138003</v>
      </c>
      <c r="F99">
        <f>D94</f>
        <v>8</v>
      </c>
      <c r="AA99" s="10"/>
      <c r="AB99" s="11"/>
      <c r="AC99" s="11"/>
      <c r="AD99" s="9"/>
      <c r="AE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</row>
    <row r="100" spans="2:62" x14ac:dyDescent="0.25">
      <c r="B100" s="16">
        <v>2</v>
      </c>
      <c r="C100" s="16"/>
      <c r="D100">
        <f>D98-D99</f>
        <v>1</v>
      </c>
      <c r="E100">
        <f>F100*F99</f>
        <v>3138000</v>
      </c>
      <c r="F100" s="3">
        <f>ROUNDDOWN(E99/F99,0)</f>
        <v>392250</v>
      </c>
      <c r="G100">
        <f>D94</f>
        <v>8</v>
      </c>
      <c r="AA100" s="10"/>
      <c r="AB100" s="11"/>
      <c r="AC100" s="11"/>
      <c r="AD100" s="9"/>
      <c r="AE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</row>
    <row r="101" spans="2:62" x14ac:dyDescent="0.25">
      <c r="B101" s="16">
        <v>3</v>
      </c>
      <c r="C101" s="16"/>
      <c r="E101">
        <f>E99-E100</f>
        <v>3</v>
      </c>
      <c r="F101" s="3">
        <f>G101*G100</f>
        <v>392248</v>
      </c>
      <c r="G101" s="3">
        <f>ROUNDDOWN(F100/G100,0)</f>
        <v>49031</v>
      </c>
      <c r="H101">
        <f>D94</f>
        <v>8</v>
      </c>
      <c r="AA101" s="10"/>
      <c r="AB101" s="11"/>
      <c r="AC101" s="11"/>
      <c r="AD101" s="9"/>
      <c r="AE101" s="9"/>
      <c r="AK101" s="17" t="s">
        <v>24</v>
      </c>
      <c r="AL101" s="17"/>
      <c r="AM101" s="17"/>
      <c r="AN101" s="17"/>
      <c r="AO101" s="17"/>
      <c r="AP101" s="17"/>
      <c r="AQ101" s="17"/>
      <c r="AR101" s="17"/>
      <c r="AS101" s="17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9"/>
      <c r="BG101" s="9"/>
      <c r="BH101" s="9"/>
      <c r="BI101" s="9"/>
      <c r="BJ101" s="9"/>
    </row>
    <row r="102" spans="2:62" x14ac:dyDescent="0.25">
      <c r="B102" s="16">
        <v>4</v>
      </c>
      <c r="C102" s="16"/>
      <c r="F102" s="3">
        <f>F100-F101</f>
        <v>2</v>
      </c>
      <c r="G102" s="3">
        <f>H102*H101</f>
        <v>49024</v>
      </c>
      <c r="H102" s="3">
        <f>ROUNDDOWN(G101/H101,0)</f>
        <v>6128</v>
      </c>
      <c r="I102">
        <f>D94</f>
        <v>8</v>
      </c>
      <c r="AA102" s="10"/>
      <c r="AB102" s="11"/>
      <c r="AC102" s="11"/>
      <c r="AD102" s="9"/>
      <c r="AE102" s="9"/>
      <c r="AH102" s="16" t="s">
        <v>30</v>
      </c>
      <c r="AI102" s="16"/>
      <c r="AJ102" s="16"/>
      <c r="AK102" s="1">
        <v>8</v>
      </c>
      <c r="AL102" s="1">
        <v>7</v>
      </c>
      <c r="AM102" s="1">
        <v>6</v>
      </c>
      <c r="AN102" s="1">
        <v>5</v>
      </c>
      <c r="AO102" s="1">
        <v>4</v>
      </c>
      <c r="AP102" s="1">
        <v>3</v>
      </c>
      <c r="AQ102" s="1">
        <v>2</v>
      </c>
      <c r="AR102" s="1">
        <v>1</v>
      </c>
      <c r="AS102" s="1">
        <v>0</v>
      </c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12"/>
      <c r="BG102" s="12"/>
      <c r="BH102" s="12"/>
      <c r="BI102" s="12"/>
      <c r="BJ102" s="9"/>
    </row>
    <row r="103" spans="2:62" x14ac:dyDescent="0.25">
      <c r="B103" s="16">
        <v>5</v>
      </c>
      <c r="C103" s="16"/>
      <c r="F103" s="3"/>
      <c r="G103" s="3">
        <f>G101-G102</f>
        <v>7</v>
      </c>
      <c r="H103" s="3">
        <f>I103*I102</f>
        <v>6128</v>
      </c>
      <c r="I103" s="3">
        <f>ROUNDDOWN(H102/I102,0)</f>
        <v>766</v>
      </c>
      <c r="J103">
        <f>D94</f>
        <v>8</v>
      </c>
      <c r="AA103" s="10"/>
      <c r="AB103" s="11"/>
      <c r="AC103" s="11"/>
      <c r="AD103" s="9"/>
      <c r="AE103" s="9"/>
      <c r="AH103" s="16" t="s">
        <v>28</v>
      </c>
      <c r="AI103" s="16"/>
      <c r="AJ103" s="16"/>
      <c r="AK103" s="1">
        <f>$AK$7</f>
        <v>8</v>
      </c>
      <c r="AL103" s="1">
        <f t="shared" ref="AL103:AS103" si="24">$AK$7</f>
        <v>8</v>
      </c>
      <c r="AM103" s="1">
        <f t="shared" si="24"/>
        <v>8</v>
      </c>
      <c r="AN103" s="1">
        <f t="shared" si="24"/>
        <v>8</v>
      </c>
      <c r="AO103" s="1">
        <f t="shared" si="24"/>
        <v>8</v>
      </c>
      <c r="AP103" s="1">
        <f t="shared" si="24"/>
        <v>8</v>
      </c>
      <c r="AQ103" s="1">
        <f t="shared" si="24"/>
        <v>8</v>
      </c>
      <c r="AR103" s="1">
        <f t="shared" si="24"/>
        <v>8</v>
      </c>
      <c r="AS103" s="1">
        <f t="shared" si="24"/>
        <v>8</v>
      </c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2:62" x14ac:dyDescent="0.25">
      <c r="B104" s="16">
        <v>6</v>
      </c>
      <c r="C104" s="16"/>
      <c r="G104" s="3"/>
      <c r="H104" s="3">
        <f>H102-H103</f>
        <v>0</v>
      </c>
      <c r="I104" s="3">
        <f>J104*J103</f>
        <v>760</v>
      </c>
      <c r="J104" s="3">
        <f>ROUNDDOWN(I103/J103,0)</f>
        <v>95</v>
      </c>
      <c r="K104">
        <f>D94</f>
        <v>8</v>
      </c>
      <c r="AA104" s="10"/>
      <c r="AB104" s="11"/>
      <c r="AC104" s="11"/>
      <c r="AD104" s="9"/>
      <c r="AE104" s="9"/>
      <c r="AH104" s="16" t="s">
        <v>27</v>
      </c>
      <c r="AI104" s="16"/>
      <c r="AJ104" s="16"/>
      <c r="AK104" s="5" t="str">
        <f t="shared" ref="AK104:AS104" si="25">AK97</f>
        <v>1</v>
      </c>
      <c r="AL104" s="5" t="str">
        <f t="shared" si="25"/>
        <v>3</v>
      </c>
      <c r="AM104" s="5" t="str">
        <f t="shared" si="25"/>
        <v>7</v>
      </c>
      <c r="AN104" s="5" t="str">
        <f t="shared" si="25"/>
        <v>6</v>
      </c>
      <c r="AO104" s="5" t="str">
        <f t="shared" si="25"/>
        <v>0</v>
      </c>
      <c r="AP104" s="5" t="str">
        <f t="shared" si="25"/>
        <v>7</v>
      </c>
      <c r="AQ104" s="5" t="str">
        <f t="shared" si="25"/>
        <v>2</v>
      </c>
      <c r="AR104" s="5" t="str">
        <f t="shared" si="25"/>
        <v>3</v>
      </c>
      <c r="AS104" s="5" t="str">
        <f t="shared" si="25"/>
        <v>1</v>
      </c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</row>
    <row r="105" spans="2:62" x14ac:dyDescent="0.25">
      <c r="B105" s="16">
        <v>7</v>
      </c>
      <c r="C105" s="16"/>
      <c r="H105" s="3"/>
      <c r="I105" s="3">
        <f>I103-I104</f>
        <v>6</v>
      </c>
      <c r="J105" s="3">
        <f>K105*K104</f>
        <v>88</v>
      </c>
      <c r="K105" s="3">
        <f>ROUNDDOWN(J104/K104,0)</f>
        <v>11</v>
      </c>
      <c r="L105">
        <f>D94</f>
        <v>8</v>
      </c>
      <c r="AA105" s="10"/>
      <c r="AB105" s="11"/>
      <c r="AC105" s="11"/>
      <c r="AD105" s="9"/>
      <c r="AE105" s="9"/>
      <c r="AH105" s="15" t="s">
        <v>25</v>
      </c>
      <c r="AI105" s="15"/>
      <c r="AJ105" s="15"/>
      <c r="AK105" s="1">
        <f>AK104*POWER(AK103,AK102)</f>
        <v>16777216</v>
      </c>
      <c r="AL105" s="1">
        <f t="shared" ref="AL105:AS105" si="26">AL104*POWER(AL103,AL102)</f>
        <v>6291456</v>
      </c>
      <c r="AM105" s="1">
        <f t="shared" si="26"/>
        <v>1835008</v>
      </c>
      <c r="AN105" s="1">
        <f t="shared" si="26"/>
        <v>196608</v>
      </c>
      <c r="AO105" s="1">
        <f t="shared" si="26"/>
        <v>0</v>
      </c>
      <c r="AP105" s="1">
        <f t="shared" si="26"/>
        <v>3584</v>
      </c>
      <c r="AQ105" s="1">
        <f t="shared" si="26"/>
        <v>128</v>
      </c>
      <c r="AR105" s="1">
        <f t="shared" si="26"/>
        <v>24</v>
      </c>
      <c r="AS105" s="1">
        <f t="shared" si="26"/>
        <v>1</v>
      </c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</row>
    <row r="106" spans="2:62" x14ac:dyDescent="0.25">
      <c r="B106" s="16">
        <v>8</v>
      </c>
      <c r="C106" s="16"/>
      <c r="I106" s="3"/>
      <c r="J106" s="3">
        <f>J104-J105</f>
        <v>7</v>
      </c>
      <c r="K106" s="3">
        <f>L106*L105</f>
        <v>8</v>
      </c>
      <c r="L106" s="3">
        <f>ROUNDDOWN(K105/L105,0)</f>
        <v>1</v>
      </c>
      <c r="AA106" s="10"/>
      <c r="AB106" s="11"/>
      <c r="AC106" s="11"/>
      <c r="AD106" s="9"/>
      <c r="AE106" s="9"/>
      <c r="AH106" s="15" t="s">
        <v>13</v>
      </c>
      <c r="AI106" s="15"/>
      <c r="AJ106" s="15"/>
      <c r="AK106" s="16">
        <f>SUM(AK105:BI105)</f>
        <v>25104025</v>
      </c>
      <c r="AL106" s="16"/>
      <c r="AM106" s="16"/>
      <c r="AN106" s="16"/>
      <c r="AO106" s="16"/>
      <c r="AP106" s="16"/>
      <c r="AQ106" s="16"/>
      <c r="AR106" s="16"/>
      <c r="AS106" s="16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9"/>
    </row>
    <row r="107" spans="2:62" x14ac:dyDescent="0.25">
      <c r="B107" s="16">
        <v>9</v>
      </c>
      <c r="C107" s="16"/>
      <c r="J107" s="3"/>
      <c r="K107" s="3">
        <f>K105-K106</f>
        <v>3</v>
      </c>
      <c r="L107" s="3"/>
      <c r="M107" s="3"/>
      <c r="AA107" s="10"/>
      <c r="AB107" s="11"/>
      <c r="AC107" s="11"/>
      <c r="AD107" s="9"/>
      <c r="AE107" s="9"/>
      <c r="AH107" s="3"/>
      <c r="AI107" s="3"/>
      <c r="AJ107" s="3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2:62" x14ac:dyDescent="0.25">
      <c r="B108" s="16" t="s">
        <v>13</v>
      </c>
      <c r="C108" s="16"/>
      <c r="D108" s="1">
        <f>D100</f>
        <v>1</v>
      </c>
      <c r="E108" s="1">
        <f>E101</f>
        <v>3</v>
      </c>
      <c r="F108" s="5">
        <f>F102</f>
        <v>2</v>
      </c>
      <c r="G108" s="5">
        <f>G103</f>
        <v>7</v>
      </c>
      <c r="H108" s="5">
        <f>H104</f>
        <v>0</v>
      </c>
      <c r="I108" s="5">
        <f>I105</f>
        <v>6</v>
      </c>
      <c r="J108" s="5">
        <f>J106</f>
        <v>7</v>
      </c>
      <c r="K108" s="5">
        <f>K107</f>
        <v>3</v>
      </c>
      <c r="L108" s="5">
        <f>L106</f>
        <v>1</v>
      </c>
      <c r="M108" s="3"/>
      <c r="N108" s="3"/>
      <c r="AA108" s="10"/>
      <c r="AB108" s="11"/>
      <c r="AC108" s="11"/>
      <c r="AD108" s="9"/>
      <c r="AE108" s="9"/>
      <c r="AH108" s="3"/>
      <c r="AI108" s="3"/>
      <c r="AJ108" s="3"/>
      <c r="AK108" s="3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</row>
    <row r="109" spans="2:62" x14ac:dyDescent="0.25"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8"/>
      <c r="N109" s="8"/>
      <c r="O109" s="8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1"/>
      <c r="AC109" s="11"/>
      <c r="AD109" s="9"/>
      <c r="AE109" s="9"/>
      <c r="AI109" s="3"/>
      <c r="AJ109" s="3"/>
      <c r="AK109" s="3"/>
      <c r="AL109" s="3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</row>
    <row r="110" spans="2:62" x14ac:dyDescent="0.25"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8"/>
      <c r="N110" s="8"/>
      <c r="O110" s="8"/>
      <c r="P110" s="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1"/>
      <c r="AC110" s="11"/>
      <c r="AD110" s="9"/>
      <c r="AE110" s="9"/>
      <c r="AK110" s="17" t="s">
        <v>26</v>
      </c>
      <c r="AL110" s="17"/>
      <c r="AM110" s="17"/>
      <c r="AN110" s="17"/>
      <c r="AO110" s="17"/>
      <c r="AP110" s="17"/>
      <c r="AQ110" s="17"/>
      <c r="AR110" s="17"/>
      <c r="AS110" s="17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9"/>
      <c r="BG110" s="9"/>
      <c r="BH110" s="9"/>
      <c r="BI110" s="9"/>
      <c r="BJ110" s="9"/>
    </row>
    <row r="111" spans="2:62" x14ac:dyDescent="0.25"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1"/>
      <c r="AC111" s="11"/>
      <c r="AD111" s="12"/>
      <c r="AE111" s="9"/>
      <c r="AH111" s="16" t="s">
        <v>16</v>
      </c>
      <c r="AI111" s="16"/>
      <c r="AJ111" s="16"/>
      <c r="AK111" s="1">
        <v>8</v>
      </c>
      <c r="AL111" s="1">
        <v>7</v>
      </c>
      <c r="AM111" s="1">
        <v>6</v>
      </c>
      <c r="AN111" s="1">
        <v>5</v>
      </c>
      <c r="AO111" s="1">
        <v>4</v>
      </c>
      <c r="AP111" s="1">
        <v>3</v>
      </c>
      <c r="AQ111" s="1">
        <v>2</v>
      </c>
      <c r="AR111" s="1">
        <v>1</v>
      </c>
      <c r="AS111" s="1">
        <v>0</v>
      </c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12"/>
      <c r="BG111" s="12"/>
      <c r="BH111" s="12"/>
      <c r="BI111" s="12"/>
      <c r="BJ111" s="9"/>
    </row>
    <row r="112" spans="2:62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10"/>
      <c r="AB112" s="11"/>
      <c r="AC112" s="11"/>
      <c r="AD112" s="12"/>
      <c r="AE112" s="9"/>
      <c r="AH112" s="16" t="s">
        <v>28</v>
      </c>
      <c r="AI112" s="16"/>
      <c r="AJ112" s="16"/>
      <c r="AK112" s="1">
        <f>$AK$7</f>
        <v>8</v>
      </c>
      <c r="AL112" s="1">
        <f t="shared" ref="AL112:AS112" si="27">$AK$7</f>
        <v>8</v>
      </c>
      <c r="AM112" s="1">
        <f t="shared" si="27"/>
        <v>8</v>
      </c>
      <c r="AN112" s="1">
        <f t="shared" si="27"/>
        <v>8</v>
      </c>
      <c r="AO112" s="1">
        <f t="shared" si="27"/>
        <v>8</v>
      </c>
      <c r="AP112" s="1">
        <f t="shared" si="27"/>
        <v>8</v>
      </c>
      <c r="AQ112" s="1">
        <f t="shared" si="27"/>
        <v>8</v>
      </c>
      <c r="AR112" s="1">
        <f t="shared" si="27"/>
        <v>8</v>
      </c>
      <c r="AS112" s="1">
        <f t="shared" si="27"/>
        <v>8</v>
      </c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</row>
    <row r="113" spans="2:62" x14ac:dyDescent="0.25"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8"/>
      <c r="Q113" s="8"/>
      <c r="R113" s="8"/>
      <c r="S113" s="8"/>
      <c r="T113" s="9"/>
      <c r="U113" s="9"/>
      <c r="V113" s="9"/>
      <c r="W113" s="9"/>
      <c r="X113" s="9"/>
      <c r="Y113" s="9"/>
      <c r="Z113" s="9"/>
      <c r="AA113" s="10"/>
      <c r="AB113" s="11"/>
      <c r="AC113" s="11"/>
      <c r="AD113" s="12"/>
      <c r="AE113" s="9"/>
      <c r="AH113" s="16" t="s">
        <v>27</v>
      </c>
      <c r="AI113" s="16"/>
      <c r="AJ113" s="16"/>
      <c r="AK113" s="5" t="str">
        <f t="shared" ref="AK113:AS113" si="28">AK97</f>
        <v>1</v>
      </c>
      <c r="AL113" s="5" t="str">
        <f t="shared" si="28"/>
        <v>3</v>
      </c>
      <c r="AM113" s="5" t="str">
        <f t="shared" si="28"/>
        <v>7</v>
      </c>
      <c r="AN113" s="5" t="str">
        <f t="shared" si="28"/>
        <v>6</v>
      </c>
      <c r="AO113" s="5" t="str">
        <f t="shared" si="28"/>
        <v>0</v>
      </c>
      <c r="AP113" s="5" t="str">
        <f t="shared" si="28"/>
        <v>7</v>
      </c>
      <c r="AQ113" s="5" t="str">
        <f t="shared" si="28"/>
        <v>2</v>
      </c>
      <c r="AR113" s="5" t="str">
        <f t="shared" si="28"/>
        <v>3</v>
      </c>
      <c r="AS113" s="5" t="str">
        <f t="shared" si="28"/>
        <v>1</v>
      </c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spans="2:62" x14ac:dyDescent="0.25"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8"/>
      <c r="R114" s="8"/>
      <c r="S114" s="8"/>
      <c r="T114" s="8"/>
      <c r="U114" s="9"/>
      <c r="V114" s="9"/>
      <c r="W114" s="9"/>
      <c r="X114" s="9"/>
      <c r="Y114" s="9"/>
      <c r="Z114" s="9"/>
      <c r="AA114" s="10"/>
      <c r="AB114" s="11"/>
      <c r="AC114" s="11"/>
      <c r="AD114" s="12"/>
      <c r="AE114" s="9"/>
      <c r="AH114" s="15" t="s">
        <v>29</v>
      </c>
      <c r="AI114" s="15"/>
      <c r="AJ114" s="15"/>
      <c r="AK114" s="5">
        <f>AK112*AK113+AL113</f>
        <v>11</v>
      </c>
      <c r="AL114" s="5">
        <f>AK114*AL112+AM113</f>
        <v>95</v>
      </c>
      <c r="AM114" s="5">
        <f t="shared" ref="AM114:AR114" si="29">AL114*AM112+AN113</f>
        <v>766</v>
      </c>
      <c r="AN114" s="5">
        <f t="shared" si="29"/>
        <v>6128</v>
      </c>
      <c r="AO114" s="5">
        <f t="shared" si="29"/>
        <v>49031</v>
      </c>
      <c r="AP114" s="5">
        <f t="shared" si="29"/>
        <v>392250</v>
      </c>
      <c r="AQ114" s="5">
        <f t="shared" si="29"/>
        <v>3138003</v>
      </c>
      <c r="AR114" s="5">
        <f t="shared" si="29"/>
        <v>25104025</v>
      </c>
      <c r="AS114" s="5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9"/>
      <c r="BJ114" s="9"/>
    </row>
    <row r="115" spans="2:62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8"/>
      <c r="R115" s="8"/>
      <c r="S115" s="8"/>
      <c r="T115" s="8"/>
      <c r="U115" s="8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H115" s="15" t="s">
        <v>13</v>
      </c>
      <c r="AI115" s="15"/>
      <c r="AJ115" s="15"/>
      <c r="AK115" s="15">
        <f>AR114</f>
        <v>25104025</v>
      </c>
      <c r="AL115" s="15"/>
      <c r="AM115" s="15"/>
      <c r="AN115" s="15"/>
      <c r="AO115" s="15"/>
      <c r="AP115" s="15"/>
      <c r="AQ115" s="15"/>
      <c r="AR115" s="15"/>
      <c r="AS115" s="15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9"/>
    </row>
    <row r="116" spans="2:62" x14ac:dyDescent="0.25"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8"/>
      <c r="T116" s="8"/>
      <c r="U116" s="8"/>
      <c r="V116" s="8"/>
      <c r="W116" s="9"/>
      <c r="X116" s="9"/>
      <c r="Y116" s="9"/>
      <c r="Z116" s="9"/>
      <c r="AA116" s="9"/>
      <c r="AB116" s="9"/>
      <c r="AC116" s="9"/>
      <c r="AD116" s="9"/>
      <c r="AE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2:62" x14ac:dyDescent="0.25"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  <c r="U117" s="8"/>
      <c r="V117" s="8"/>
      <c r="W117" s="8"/>
      <c r="X117" s="9"/>
      <c r="Y117" s="9"/>
      <c r="Z117" s="9"/>
      <c r="AA117" s="9"/>
      <c r="AB117" s="9"/>
      <c r="AC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</row>
    <row r="118" spans="2:62" x14ac:dyDescent="0.25"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8"/>
      <c r="V118" s="8"/>
      <c r="W118" s="8"/>
      <c r="X118" s="8"/>
      <c r="Y118" s="9"/>
      <c r="Z118" s="9"/>
      <c r="AA118" s="9"/>
      <c r="AB118" s="9"/>
      <c r="AC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</row>
    <row r="119" spans="2:62" x14ac:dyDescent="0.25"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8"/>
      <c r="W119" s="8"/>
      <c r="X119" s="8"/>
      <c r="Y119" s="8"/>
      <c r="Z119" s="9"/>
      <c r="AA119" s="9"/>
      <c r="AB119" s="9"/>
      <c r="AC119" s="9"/>
    </row>
    <row r="120" spans="2:62" x14ac:dyDescent="0.25"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8"/>
      <c r="Y120" s="8"/>
      <c r="Z120" s="8"/>
      <c r="AA120" s="9"/>
      <c r="AB120" s="9"/>
      <c r="AC120" s="9"/>
    </row>
    <row r="121" spans="2:62" x14ac:dyDescent="0.25"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8"/>
      <c r="Z121" s="8"/>
      <c r="AA121" s="8"/>
      <c r="AB121" s="9"/>
      <c r="AC121" s="9"/>
    </row>
    <row r="122" spans="2:62" x14ac:dyDescent="0.25"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8"/>
      <c r="AA122" s="8"/>
      <c r="AB122" s="8"/>
      <c r="AC122" s="9"/>
    </row>
    <row r="123" spans="2:62" x14ac:dyDescent="0.25"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8"/>
      <c r="AB123" s="9"/>
      <c r="AC123" s="9"/>
    </row>
    <row r="124" spans="2:62" x14ac:dyDescent="0.25"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2:62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8"/>
      <c r="U125" s="8"/>
      <c r="V125" s="8"/>
      <c r="W125" s="8"/>
      <c r="X125" s="8"/>
      <c r="Y125" s="8"/>
      <c r="Z125" s="8"/>
      <c r="AA125" s="8"/>
      <c r="AB125" s="8"/>
      <c r="AC125" s="9"/>
    </row>
    <row r="126" spans="2:62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2:62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</sheetData>
  <mergeCells count="187">
    <mergeCell ref="AH113:AJ113"/>
    <mergeCell ref="AH114:AJ114"/>
    <mergeCell ref="AH111:AJ111"/>
    <mergeCell ref="AK110:AS110"/>
    <mergeCell ref="AH115:AJ115"/>
    <mergeCell ref="AK115:AS115"/>
    <mergeCell ref="B107:C107"/>
    <mergeCell ref="B104:C104"/>
    <mergeCell ref="AH104:AJ104"/>
    <mergeCell ref="B105:C105"/>
    <mergeCell ref="AH105:AJ105"/>
    <mergeCell ref="AK106:AS106"/>
    <mergeCell ref="B108:C108"/>
    <mergeCell ref="AH112:AJ112"/>
    <mergeCell ref="B106:C106"/>
    <mergeCell ref="AH106:AJ106"/>
    <mergeCell ref="AK96:AS96"/>
    <mergeCell ref="B102:C102"/>
    <mergeCell ref="AH102:AJ102"/>
    <mergeCell ref="B103:C103"/>
    <mergeCell ref="AH103:AJ103"/>
    <mergeCell ref="B99:C99"/>
    <mergeCell ref="B100:C100"/>
    <mergeCell ref="B101:C101"/>
    <mergeCell ref="AK101:AS101"/>
    <mergeCell ref="B96:C97"/>
    <mergeCell ref="AA96:AC96"/>
    <mergeCell ref="AH96:AJ97"/>
    <mergeCell ref="AA97:AC97"/>
    <mergeCell ref="B98:C98"/>
    <mergeCell ref="AA98:AC98"/>
    <mergeCell ref="B94:C94"/>
    <mergeCell ref="D94:E94"/>
    <mergeCell ref="AA94:AC94"/>
    <mergeCell ref="AH94:AJ94"/>
    <mergeCell ref="AA95:AC95"/>
    <mergeCell ref="AH95:AJ95"/>
    <mergeCell ref="AA90:AC90"/>
    <mergeCell ref="AH90:AJ90"/>
    <mergeCell ref="AK90:AL90"/>
    <mergeCell ref="AA91:AC91"/>
    <mergeCell ref="AH91:AJ91"/>
    <mergeCell ref="AA92:AC92"/>
    <mergeCell ref="AH92:AJ92"/>
    <mergeCell ref="B93:C93"/>
    <mergeCell ref="D93:E93"/>
    <mergeCell ref="AA93:AC93"/>
    <mergeCell ref="AH93:AJ93"/>
    <mergeCell ref="AD88:AD89"/>
    <mergeCell ref="AE88:AE89"/>
    <mergeCell ref="AH88:AJ89"/>
    <mergeCell ref="AK61:AS61"/>
    <mergeCell ref="AK65:AS65"/>
    <mergeCell ref="AH70:AJ70"/>
    <mergeCell ref="AH67:AJ67"/>
    <mergeCell ref="B64:C64"/>
    <mergeCell ref="AH68:AJ68"/>
    <mergeCell ref="AH69:AJ69"/>
    <mergeCell ref="AK70:AS70"/>
    <mergeCell ref="AK88:AL89"/>
    <mergeCell ref="AA88:AC89"/>
    <mergeCell ref="B62:C62"/>
    <mergeCell ref="B63:C63"/>
    <mergeCell ref="AH66:AJ66"/>
    <mergeCell ref="B60:C60"/>
    <mergeCell ref="AH60:AJ60"/>
    <mergeCell ref="B61:C61"/>
    <mergeCell ref="AH61:AJ61"/>
    <mergeCell ref="B57:C57"/>
    <mergeCell ref="AH57:AJ57"/>
    <mergeCell ref="B54:C54"/>
    <mergeCell ref="AK51:AS51"/>
    <mergeCell ref="AK56:AS56"/>
    <mergeCell ref="B58:C58"/>
    <mergeCell ref="AH58:AJ58"/>
    <mergeCell ref="AA51:AC51"/>
    <mergeCell ref="AH51:AJ52"/>
    <mergeCell ref="B59:C59"/>
    <mergeCell ref="AH59:AJ59"/>
    <mergeCell ref="B55:C55"/>
    <mergeCell ref="B56:C56"/>
    <mergeCell ref="AH48:AJ48"/>
    <mergeCell ref="B49:C49"/>
    <mergeCell ref="D49:E49"/>
    <mergeCell ref="AA49:AC49"/>
    <mergeCell ref="AH49:AJ49"/>
    <mergeCell ref="AA46:AC46"/>
    <mergeCell ref="AH46:AJ46"/>
    <mergeCell ref="B52:C53"/>
    <mergeCell ref="AA52:AC52"/>
    <mergeCell ref="AA53:AC53"/>
    <mergeCell ref="AH50:AJ50"/>
    <mergeCell ref="B50:C50"/>
    <mergeCell ref="D50:E50"/>
    <mergeCell ref="AA50:AC50"/>
    <mergeCell ref="AA47:AC47"/>
    <mergeCell ref="AH47:AJ47"/>
    <mergeCell ref="AA48:AC48"/>
    <mergeCell ref="AK23:AQ23"/>
    <mergeCell ref="AK27:AQ27"/>
    <mergeCell ref="AK32:AQ32"/>
    <mergeCell ref="B38:C38"/>
    <mergeCell ref="AH30:AJ30"/>
    <mergeCell ref="AH31:AJ31"/>
    <mergeCell ref="AH43:AJ44"/>
    <mergeCell ref="AK43:AL44"/>
    <mergeCell ref="AA45:AC45"/>
    <mergeCell ref="AH45:AJ45"/>
    <mergeCell ref="AK45:AL45"/>
    <mergeCell ref="B39:C39"/>
    <mergeCell ref="B40:C40"/>
    <mergeCell ref="B41:C41"/>
    <mergeCell ref="AA43:AC44"/>
    <mergeCell ref="AD43:AD44"/>
    <mergeCell ref="AE43:AE44"/>
    <mergeCell ref="B22:C22"/>
    <mergeCell ref="AH22:AJ22"/>
    <mergeCell ref="B18:C19"/>
    <mergeCell ref="B29:C29"/>
    <mergeCell ref="AH32:AJ32"/>
    <mergeCell ref="B27:C27"/>
    <mergeCell ref="B28:C28"/>
    <mergeCell ref="AH28:AJ28"/>
    <mergeCell ref="AH29:AJ29"/>
    <mergeCell ref="B23:C23"/>
    <mergeCell ref="AH23:AJ23"/>
    <mergeCell ref="B24:C24"/>
    <mergeCell ref="B25:C25"/>
    <mergeCell ref="B26:C26"/>
    <mergeCell ref="AH19:AJ19"/>
    <mergeCell ref="B15:C15"/>
    <mergeCell ref="D15:E15"/>
    <mergeCell ref="B16:C16"/>
    <mergeCell ref="D16:E16"/>
    <mergeCell ref="AK18:AQ18"/>
    <mergeCell ref="B20:C20"/>
    <mergeCell ref="AH20:AJ20"/>
    <mergeCell ref="B21:C21"/>
    <mergeCell ref="AH21:AJ21"/>
    <mergeCell ref="AA13:AC13"/>
    <mergeCell ref="AH13:AJ14"/>
    <mergeCell ref="B10:E10"/>
    <mergeCell ref="F10:I10"/>
    <mergeCell ref="AA10:AC10"/>
    <mergeCell ref="AH10:AJ10"/>
    <mergeCell ref="AA11:AC11"/>
    <mergeCell ref="AH11:AJ11"/>
    <mergeCell ref="AK13:AQ13"/>
    <mergeCell ref="B8:E8"/>
    <mergeCell ref="F8:I8"/>
    <mergeCell ref="AA8:AC8"/>
    <mergeCell ref="AH8:AJ8"/>
    <mergeCell ref="B9:E9"/>
    <mergeCell ref="F9:I9"/>
    <mergeCell ref="AA9:AC9"/>
    <mergeCell ref="AH9:AJ9"/>
    <mergeCell ref="AA12:AC12"/>
    <mergeCell ref="AH12:AJ12"/>
    <mergeCell ref="AH5:AJ6"/>
    <mergeCell ref="AK5:AL6"/>
    <mergeCell ref="B6:E6"/>
    <mergeCell ref="F6:I6"/>
    <mergeCell ref="J6:M6"/>
    <mergeCell ref="B7:E7"/>
    <mergeCell ref="F7:I7"/>
    <mergeCell ref="J7:M7"/>
    <mergeCell ref="AA7:AC7"/>
    <mergeCell ref="AH7:AJ7"/>
    <mergeCell ref="B5:E5"/>
    <mergeCell ref="F5:I5"/>
    <mergeCell ref="J5:M5"/>
    <mergeCell ref="AA5:AC6"/>
    <mergeCell ref="AD5:AD6"/>
    <mergeCell ref="AE5:AE6"/>
    <mergeCell ref="AK7:AL7"/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8"/>
  <sheetViews>
    <sheetView topLeftCell="A4" workbookViewId="0">
      <selection activeCell="B6" sqref="B6:E6"/>
    </sheetView>
  </sheetViews>
  <sheetFormatPr defaultRowHeight="15" x14ac:dyDescent="0.25"/>
  <cols>
    <col min="5" max="5" width="9.140625" customWidth="1"/>
    <col min="6" max="6" width="9.5703125" bestFit="1" customWidth="1"/>
    <col min="37" max="37" width="12" bestFit="1" customWidth="1"/>
  </cols>
  <sheetData>
    <row r="1" spans="1:59" x14ac:dyDescent="0.25">
      <c r="A1" s="1"/>
      <c r="B1" s="20" t="s">
        <v>0</v>
      </c>
      <c r="C1" s="23"/>
      <c r="D1" s="23"/>
      <c r="E1" s="21"/>
      <c r="F1" s="16" t="s">
        <v>1</v>
      </c>
      <c r="G1" s="16"/>
      <c r="H1" s="16"/>
      <c r="I1" s="16"/>
      <c r="J1" s="16" t="s">
        <v>2</v>
      </c>
      <c r="K1" s="16"/>
      <c r="L1" s="16"/>
      <c r="M1" s="16"/>
    </row>
    <row r="2" spans="1:59" x14ac:dyDescent="0.25">
      <c r="A2" s="2" t="s">
        <v>5</v>
      </c>
      <c r="B2" s="24">
        <v>2082002</v>
      </c>
      <c r="C2" s="25"/>
      <c r="D2" s="25"/>
      <c r="E2" s="26"/>
      <c r="F2" s="24">
        <v>23022023</v>
      </c>
      <c r="G2" s="25"/>
      <c r="H2" s="25"/>
      <c r="I2" s="26"/>
      <c r="J2" s="20">
        <f>B2+F2</f>
        <v>25104025</v>
      </c>
      <c r="K2" s="23"/>
      <c r="L2" s="23"/>
      <c r="M2" s="21"/>
    </row>
    <row r="3" spans="1:59" x14ac:dyDescent="0.25">
      <c r="A3" s="2" t="s">
        <v>6</v>
      </c>
      <c r="B3" s="20" t="str">
        <f>_xlfn.BASE($B$2,2)</f>
        <v>111111100010011010010</v>
      </c>
      <c r="C3" s="23"/>
      <c r="D3" s="23"/>
      <c r="E3" s="21"/>
      <c r="F3" s="20" t="str">
        <f>_xlfn.BASE($F$2,2)</f>
        <v>1010111110100100111000111</v>
      </c>
      <c r="G3" s="23"/>
      <c r="H3" s="23"/>
      <c r="I3" s="21"/>
      <c r="J3" s="20" t="str">
        <f>_xlfn.BASE($J$2,2)</f>
        <v>1011111110000111010011001</v>
      </c>
      <c r="K3" s="23"/>
      <c r="L3" s="23"/>
      <c r="M3" s="21"/>
    </row>
    <row r="4" spans="1:59" x14ac:dyDescent="0.25">
      <c r="A4" s="2" t="s">
        <v>7</v>
      </c>
      <c r="B4" s="20" t="str">
        <f>_xlfn.BASE($B$2,3)</f>
        <v>10220202222012</v>
      </c>
      <c r="C4" s="23"/>
      <c r="D4" s="23"/>
      <c r="E4" s="21"/>
      <c r="F4" s="20" t="str">
        <f>_xlfn.BASE($F$2,3)</f>
        <v>1121022122021112</v>
      </c>
      <c r="G4" s="23"/>
      <c r="H4" s="23"/>
      <c r="I4" s="21"/>
      <c r="J4" s="20" t="str">
        <f>_xlfn.BASE($J$2,3)</f>
        <v>1202020102020201</v>
      </c>
      <c r="K4" s="23"/>
      <c r="L4" s="23"/>
      <c r="M4" s="21"/>
    </row>
    <row r="5" spans="1:59" x14ac:dyDescent="0.25">
      <c r="A5" s="2" t="s">
        <v>8</v>
      </c>
      <c r="B5" s="20" t="str">
        <f>_xlfn.BASE($B$2,4)</f>
        <v>13330103102</v>
      </c>
      <c r="C5" s="23"/>
      <c r="D5" s="23"/>
      <c r="E5" s="21"/>
      <c r="F5" s="20" t="str">
        <f>_xlfn.BASE($F$2,4)</f>
        <v>1113310213013</v>
      </c>
      <c r="G5" s="23"/>
      <c r="H5" s="23"/>
      <c r="I5" s="21"/>
      <c r="J5" s="20" t="str">
        <f>_xlfn.BASE($J$2,4)</f>
        <v>1133300322121</v>
      </c>
      <c r="K5" s="23"/>
      <c r="L5" s="23"/>
      <c r="M5" s="21"/>
      <c r="AA5" s="19" t="s">
        <v>14</v>
      </c>
      <c r="AB5" s="19"/>
      <c r="AC5" s="19"/>
      <c r="AD5" s="16" t="s">
        <v>16</v>
      </c>
      <c r="AE5" s="16" t="s">
        <v>15</v>
      </c>
      <c r="AH5" s="16" t="s">
        <v>17</v>
      </c>
      <c r="AI5" s="16"/>
      <c r="AJ5" s="16"/>
      <c r="AK5" s="16">
        <f>B16</f>
        <v>2082002</v>
      </c>
      <c r="AL5" s="16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</row>
    <row r="6" spans="1:59" x14ac:dyDescent="0.25">
      <c r="A6" s="2" t="s">
        <v>9</v>
      </c>
      <c r="B6" s="20" t="str">
        <f>_xlfn.BASE($B$2,8)</f>
        <v>7742322</v>
      </c>
      <c r="C6" s="23"/>
      <c r="D6" s="23"/>
      <c r="E6" s="21"/>
      <c r="F6" s="20" t="str">
        <f>_xlfn.BASE($F$2,8)</f>
        <v>127644707</v>
      </c>
      <c r="G6" s="23"/>
      <c r="H6" s="23"/>
      <c r="I6" s="21"/>
      <c r="J6" s="20" t="str">
        <f>_xlfn.BASE($J$2,8)</f>
        <v>137607231</v>
      </c>
      <c r="K6" s="23"/>
      <c r="L6" s="23"/>
      <c r="M6" s="21"/>
      <c r="AA6" s="19"/>
      <c r="AB6" s="19"/>
      <c r="AC6" s="19"/>
      <c r="AD6" s="16"/>
      <c r="AE6" s="16"/>
      <c r="AH6" s="16"/>
      <c r="AI6" s="16"/>
      <c r="AJ6" s="16"/>
      <c r="AK6" s="16"/>
      <c r="AL6" s="16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</row>
    <row r="7" spans="1:59" x14ac:dyDescent="0.25">
      <c r="A7" s="2" t="s">
        <v>10</v>
      </c>
      <c r="B7" s="20" t="str">
        <f>_xlfn.BASE($B$2,16)</f>
        <v>1FC4D2</v>
      </c>
      <c r="C7" s="23"/>
      <c r="D7" s="23"/>
      <c r="E7" s="21"/>
      <c r="F7" s="20" t="str">
        <f>_xlfn.BASE($F$2,16)</f>
        <v>15F49C7</v>
      </c>
      <c r="G7" s="23"/>
      <c r="H7" s="23"/>
      <c r="I7" s="21"/>
      <c r="J7" s="20" t="str">
        <f>_xlfn.BASE($J$2,16)</f>
        <v>17F0E99</v>
      </c>
      <c r="K7" s="23"/>
      <c r="L7" s="23"/>
      <c r="M7" s="21"/>
      <c r="AA7" s="16">
        <f>D27</f>
        <v>2</v>
      </c>
      <c r="AB7" s="16"/>
      <c r="AC7" s="16"/>
      <c r="AD7" s="1">
        <v>1</v>
      </c>
      <c r="AE7" s="5">
        <f>AA12</f>
        <v>1</v>
      </c>
      <c r="AH7" s="18" t="s">
        <v>18</v>
      </c>
      <c r="AI7" s="18"/>
      <c r="AJ7" s="18"/>
      <c r="AK7" s="18">
        <f>D16</f>
        <v>16</v>
      </c>
      <c r="AL7" s="18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</row>
    <row r="8" spans="1:59" ht="15.75" thickBot="1" x14ac:dyDescent="0.3">
      <c r="B8" s="27"/>
      <c r="C8" s="27"/>
      <c r="D8" s="27"/>
      <c r="E8" s="27"/>
      <c r="F8" s="27"/>
      <c r="G8" s="27"/>
      <c r="H8" s="27"/>
      <c r="I8" s="27"/>
      <c r="AA8" s="16">
        <f>E27</f>
        <v>13</v>
      </c>
      <c r="AB8" s="16"/>
      <c r="AC8" s="16"/>
      <c r="AD8" s="1">
        <v>2</v>
      </c>
      <c r="AE8" s="5">
        <f>AA11</f>
        <v>15</v>
      </c>
      <c r="AH8" s="16" t="s">
        <v>19</v>
      </c>
      <c r="AI8" s="16"/>
      <c r="AJ8" s="16"/>
      <c r="AK8" s="1">
        <v>1</v>
      </c>
      <c r="AL8" s="1">
        <v>2</v>
      </c>
      <c r="AM8" s="1">
        <v>3</v>
      </c>
      <c r="AN8" s="1">
        <v>4</v>
      </c>
      <c r="AO8" s="1">
        <v>5</v>
      </c>
      <c r="AP8" s="1">
        <v>6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</row>
    <row r="9" spans="1:59" x14ac:dyDescent="0.25">
      <c r="B9" s="35" t="s">
        <v>3</v>
      </c>
      <c r="C9" s="36"/>
      <c r="D9" s="36"/>
      <c r="E9" s="36"/>
      <c r="F9" s="32">
        <v>37470</v>
      </c>
      <c r="G9" s="33"/>
      <c r="H9" s="33"/>
      <c r="I9" s="34"/>
      <c r="AA9" s="15">
        <f>F27</f>
        <v>4</v>
      </c>
      <c r="AB9" s="16"/>
      <c r="AC9" s="16"/>
      <c r="AD9" s="1">
        <v>3</v>
      </c>
      <c r="AE9" s="5">
        <f>AA10</f>
        <v>12</v>
      </c>
      <c r="AH9" s="16" t="s">
        <v>20</v>
      </c>
      <c r="AI9" s="16"/>
      <c r="AJ9" s="16"/>
      <c r="AK9" s="1">
        <f>AK5</f>
        <v>2082002</v>
      </c>
      <c r="AL9" s="1">
        <f>AK11</f>
        <v>130125</v>
      </c>
      <c r="AM9" s="1">
        <f>AL11</f>
        <v>8132</v>
      </c>
      <c r="AN9" s="1">
        <f t="shared" ref="AN9:AP9" si="0">AM11</f>
        <v>508</v>
      </c>
      <c r="AO9" s="1">
        <f t="shared" si="0"/>
        <v>31</v>
      </c>
      <c r="AP9" s="1">
        <f t="shared" si="0"/>
        <v>1</v>
      </c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 spans="1:59" ht="15.75" thickBot="1" x14ac:dyDescent="0.3">
      <c r="B10" s="31" t="s">
        <v>4</v>
      </c>
      <c r="C10" s="29"/>
      <c r="D10" s="29"/>
      <c r="E10" s="29"/>
      <c r="F10" s="28">
        <v>44980</v>
      </c>
      <c r="G10" s="29"/>
      <c r="H10" s="29"/>
      <c r="I10" s="30"/>
      <c r="AA10" s="15">
        <f>G27</f>
        <v>12</v>
      </c>
      <c r="AB10" s="16"/>
      <c r="AC10" s="16"/>
      <c r="AD10" s="1">
        <v>4</v>
      </c>
      <c r="AE10" s="5">
        <f>AA9</f>
        <v>4</v>
      </c>
      <c r="AH10" s="16" t="s">
        <v>21</v>
      </c>
      <c r="AI10" s="16"/>
      <c r="AJ10" s="16"/>
      <c r="AK10" s="1">
        <f>$AK$7</f>
        <v>16</v>
      </c>
      <c r="AL10" s="1">
        <f t="shared" ref="AL10:AP10" si="1">$AK$7</f>
        <v>16</v>
      </c>
      <c r="AM10" s="1">
        <f t="shared" si="1"/>
        <v>16</v>
      </c>
      <c r="AN10" s="1">
        <f t="shared" si="1"/>
        <v>16</v>
      </c>
      <c r="AO10" s="1">
        <f t="shared" si="1"/>
        <v>16</v>
      </c>
      <c r="AP10" s="1">
        <f t="shared" si="1"/>
        <v>16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</row>
    <row r="11" spans="1:59" x14ac:dyDescent="0.25">
      <c r="AA11" s="15">
        <f>H27</f>
        <v>15</v>
      </c>
      <c r="AB11" s="16"/>
      <c r="AC11" s="16"/>
      <c r="AD11" s="1">
        <v>5</v>
      </c>
      <c r="AE11" s="1">
        <f>AA8</f>
        <v>13</v>
      </c>
      <c r="AH11" s="16" t="s">
        <v>22</v>
      </c>
      <c r="AI11" s="16"/>
      <c r="AJ11" s="16"/>
      <c r="AK11" s="1">
        <f>ROUNDDOWN(AK9/AK10,0)</f>
        <v>130125</v>
      </c>
      <c r="AL11" s="1">
        <f>ROUNDDOWN(AL9/AL10,0)</f>
        <v>8132</v>
      </c>
      <c r="AM11" s="1">
        <f t="shared" ref="AM11:AP11" si="2">ROUNDDOWN(AM9/AM10,0)</f>
        <v>508</v>
      </c>
      <c r="AN11" s="1">
        <f t="shared" si="2"/>
        <v>31</v>
      </c>
      <c r="AO11" s="1">
        <f t="shared" si="2"/>
        <v>1</v>
      </c>
      <c r="AP11" s="1">
        <f t="shared" si="2"/>
        <v>0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</row>
    <row r="12" spans="1:59" x14ac:dyDescent="0.25">
      <c r="AA12" s="15">
        <f>I27</f>
        <v>1</v>
      </c>
      <c r="AB12" s="16"/>
      <c r="AC12" s="16"/>
      <c r="AD12" s="1">
        <v>6</v>
      </c>
      <c r="AE12" s="1">
        <f>AA7</f>
        <v>2</v>
      </c>
      <c r="AH12" s="16" t="s">
        <v>14</v>
      </c>
      <c r="AI12" s="16"/>
      <c r="AJ12" s="16"/>
      <c r="AK12" s="1">
        <f>AK9-(AK10*AK11)</f>
        <v>2</v>
      </c>
      <c r="AL12" s="1">
        <f t="shared" ref="AL12:AP12" si="3">AL9-(AL10*AL11)</f>
        <v>13</v>
      </c>
      <c r="AM12" s="1">
        <f t="shared" si="3"/>
        <v>4</v>
      </c>
      <c r="AN12" s="1">
        <f t="shared" si="3"/>
        <v>12</v>
      </c>
      <c r="AO12" s="1">
        <f t="shared" si="3"/>
        <v>15</v>
      </c>
      <c r="AP12" s="1">
        <f t="shared" si="3"/>
        <v>1</v>
      </c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</row>
    <row r="13" spans="1:59" x14ac:dyDescent="0.25">
      <c r="Z13" s="9"/>
      <c r="AA13" s="10"/>
      <c r="AB13" s="11"/>
      <c r="AC13" s="11"/>
      <c r="AD13" s="9"/>
      <c r="AE13" s="9"/>
      <c r="AF13" s="9"/>
      <c r="AH13" s="19" t="s">
        <v>23</v>
      </c>
      <c r="AI13" s="19"/>
      <c r="AJ13" s="19"/>
      <c r="AK13" s="16" t="str">
        <f>B7</f>
        <v>1FC4D2</v>
      </c>
      <c r="AL13" s="16"/>
      <c r="AM13" s="16"/>
      <c r="AN13" s="16"/>
      <c r="AO13" s="16"/>
      <c r="AP13" s="16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9"/>
      <c r="BG13" s="9"/>
    </row>
    <row r="14" spans="1:59" x14ac:dyDescent="0.25">
      <c r="Z14" s="9"/>
      <c r="AA14" s="10"/>
      <c r="AB14" s="11"/>
      <c r="AC14" s="11"/>
      <c r="AD14" s="9"/>
      <c r="AE14" s="9"/>
      <c r="AF14" s="9"/>
      <c r="AH14" s="19"/>
      <c r="AI14" s="19"/>
      <c r="AJ14" s="19"/>
      <c r="AK14" s="5">
        <f>AE7</f>
        <v>1</v>
      </c>
      <c r="AL14" s="5">
        <f>AE8</f>
        <v>15</v>
      </c>
      <c r="AM14" s="5">
        <f>AE9</f>
        <v>12</v>
      </c>
      <c r="AN14" s="5">
        <f>AE10</f>
        <v>4</v>
      </c>
      <c r="AO14" s="1">
        <f>AE11</f>
        <v>13</v>
      </c>
      <c r="AP14" s="1">
        <f>AE12</f>
        <v>2</v>
      </c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</row>
    <row r="15" spans="1:59" x14ac:dyDescent="0.25">
      <c r="B15" s="16" t="s">
        <v>0</v>
      </c>
      <c r="C15" s="16"/>
      <c r="D15" s="20" t="s">
        <v>12</v>
      </c>
      <c r="E15" s="21"/>
      <c r="Z15" s="9"/>
      <c r="AA15" s="10"/>
      <c r="AB15" s="11"/>
      <c r="AC15" s="11"/>
      <c r="AD15" s="9"/>
      <c r="AE15" s="9"/>
      <c r="AF15" s="9"/>
      <c r="AH15" s="16" t="s">
        <v>31</v>
      </c>
      <c r="AI15" s="16"/>
      <c r="AJ15" s="16"/>
      <c r="AK15" s="1" t="str">
        <f>MID($AK$13,1,1)</f>
        <v>1</v>
      </c>
      <c r="AL15" s="1" t="str">
        <f>MID($AK$13,2,1)</f>
        <v>F</v>
      </c>
      <c r="AM15" s="1" t="str">
        <f>MID($AK$13,3,1)</f>
        <v>C</v>
      </c>
      <c r="AN15" s="1" t="str">
        <f>MID($AK$13,4,1)</f>
        <v>4</v>
      </c>
      <c r="AO15" s="1" t="str">
        <f>MID($AK$13,5,1)</f>
        <v>D</v>
      </c>
      <c r="AP15" s="1" t="str">
        <f>MID($AK$13,6,1)</f>
        <v>2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</row>
    <row r="16" spans="1:59" x14ac:dyDescent="0.25">
      <c r="B16" s="16">
        <f>B2</f>
        <v>2082002</v>
      </c>
      <c r="C16" s="16"/>
      <c r="D16" s="20">
        <v>16</v>
      </c>
      <c r="E16" s="21"/>
      <c r="Z16" s="9"/>
      <c r="AA16" s="10"/>
      <c r="AB16" s="11"/>
      <c r="AC16" s="11"/>
      <c r="AD16" s="9"/>
      <c r="AE16" s="9"/>
      <c r="AF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</row>
    <row r="17" spans="2:59" x14ac:dyDescent="0.25">
      <c r="Z17" s="9"/>
      <c r="AA17" s="10"/>
      <c r="AB17" s="11"/>
      <c r="AC17" s="11"/>
      <c r="AD17" s="9"/>
      <c r="AE17" s="9"/>
      <c r="AF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</row>
    <row r="18" spans="2:59" x14ac:dyDescent="0.25">
      <c r="B18" s="22" t="s">
        <v>11</v>
      </c>
      <c r="C18" s="22"/>
      <c r="Z18" s="9"/>
      <c r="AA18" s="10"/>
      <c r="AB18" s="11"/>
      <c r="AC18" s="11"/>
      <c r="AD18" s="9"/>
      <c r="AE18" s="9"/>
      <c r="AF18" s="9"/>
      <c r="AK18" s="17" t="s">
        <v>24</v>
      </c>
      <c r="AL18" s="17"/>
      <c r="AM18" s="17"/>
      <c r="AN18" s="17"/>
      <c r="AO18" s="17"/>
      <c r="AP18" s="17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9"/>
      <c r="BG18" s="9"/>
    </row>
    <row r="19" spans="2:59" x14ac:dyDescent="0.25">
      <c r="B19" s="22"/>
      <c r="C19" s="22"/>
      <c r="Z19" s="9"/>
      <c r="AA19" s="10"/>
      <c r="AB19" s="11"/>
      <c r="AC19" s="11"/>
      <c r="AD19" s="9"/>
      <c r="AE19" s="9"/>
      <c r="AF19" s="9"/>
      <c r="AH19" s="16" t="s">
        <v>30</v>
      </c>
      <c r="AI19" s="16"/>
      <c r="AJ19" s="16"/>
      <c r="AK19" s="1">
        <v>5</v>
      </c>
      <c r="AL19" s="1">
        <v>4</v>
      </c>
      <c r="AM19" s="1">
        <v>3</v>
      </c>
      <c r="AN19" s="1">
        <v>2</v>
      </c>
      <c r="AO19" s="1">
        <v>1</v>
      </c>
      <c r="AP19" s="1">
        <v>0</v>
      </c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</row>
    <row r="20" spans="2:59" x14ac:dyDescent="0.25">
      <c r="B20" s="16">
        <v>0</v>
      </c>
      <c r="C20" s="16"/>
      <c r="D20">
        <f>B16</f>
        <v>2082002</v>
      </c>
      <c r="E20">
        <f>D16</f>
        <v>16</v>
      </c>
      <c r="Z20" s="9"/>
      <c r="AA20" s="10"/>
      <c r="AB20" s="11"/>
      <c r="AC20" s="11"/>
      <c r="AD20" s="9"/>
      <c r="AE20" s="9"/>
      <c r="AF20" s="9"/>
      <c r="AH20" s="16" t="s">
        <v>28</v>
      </c>
      <c r="AI20" s="16"/>
      <c r="AJ20" s="16"/>
      <c r="AK20" s="1">
        <f>$AK$7</f>
        <v>16</v>
      </c>
      <c r="AL20" s="1">
        <f t="shared" ref="AL20:AP20" si="4">$AK$7</f>
        <v>16</v>
      </c>
      <c r="AM20" s="1">
        <f t="shared" si="4"/>
        <v>16</v>
      </c>
      <c r="AN20" s="1">
        <f t="shared" si="4"/>
        <v>16</v>
      </c>
      <c r="AO20" s="1">
        <f t="shared" si="4"/>
        <v>16</v>
      </c>
      <c r="AP20" s="1">
        <f t="shared" si="4"/>
        <v>16</v>
      </c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</row>
    <row r="21" spans="2:59" x14ac:dyDescent="0.25">
      <c r="B21" s="16">
        <v>1</v>
      </c>
      <c r="C21" s="16"/>
      <c r="D21">
        <f>E21*E20</f>
        <v>2082000</v>
      </c>
      <c r="E21">
        <f>ROUNDDOWN(D20/E20,0)</f>
        <v>130125</v>
      </c>
      <c r="F21">
        <f>D16</f>
        <v>16</v>
      </c>
      <c r="Z21" s="9"/>
      <c r="AA21" s="10"/>
      <c r="AB21" s="11"/>
      <c r="AC21" s="11"/>
      <c r="AD21" s="9"/>
      <c r="AE21" s="9"/>
      <c r="AF21" s="9"/>
      <c r="AG21" s="3"/>
      <c r="AH21" s="16" t="s">
        <v>27</v>
      </c>
      <c r="AI21" s="16"/>
      <c r="AJ21" s="16"/>
      <c r="AK21" s="5">
        <f t="shared" ref="AK21:AP21" si="5">AK14</f>
        <v>1</v>
      </c>
      <c r="AL21" s="5">
        <f t="shared" si="5"/>
        <v>15</v>
      </c>
      <c r="AM21" s="5">
        <f t="shared" si="5"/>
        <v>12</v>
      </c>
      <c r="AN21" s="5">
        <f t="shared" si="5"/>
        <v>4</v>
      </c>
      <c r="AO21" s="5">
        <f t="shared" si="5"/>
        <v>13</v>
      </c>
      <c r="AP21" s="5">
        <f t="shared" si="5"/>
        <v>2</v>
      </c>
      <c r="AQ21" s="9"/>
      <c r="AR21" s="9"/>
      <c r="AS21" s="9"/>
      <c r="AT21" s="9"/>
      <c r="AU21" s="9"/>
      <c r="AV21" s="9"/>
      <c r="AW21" s="9"/>
      <c r="AX21" s="9"/>
      <c r="AY21" s="8"/>
      <c r="AZ21" s="8"/>
      <c r="BA21" s="8"/>
      <c r="BB21" s="8"/>
      <c r="BC21" s="8"/>
      <c r="BD21" s="8"/>
      <c r="BE21" s="8"/>
      <c r="BF21" s="9"/>
      <c r="BG21" s="9"/>
    </row>
    <row r="22" spans="2:59" x14ac:dyDescent="0.25">
      <c r="B22" s="16">
        <v>2</v>
      </c>
      <c r="C22" s="16"/>
      <c r="D22">
        <f>D20-D21</f>
        <v>2</v>
      </c>
      <c r="E22">
        <f>F22*F21</f>
        <v>130112</v>
      </c>
      <c r="F22" s="3">
        <f>ROUNDDOWN(E21/F21,0)</f>
        <v>8132</v>
      </c>
      <c r="G22">
        <f>D16</f>
        <v>16</v>
      </c>
      <c r="Z22" s="9"/>
      <c r="AA22" s="10"/>
      <c r="AB22" s="11"/>
      <c r="AC22" s="11"/>
      <c r="AD22" s="9"/>
      <c r="AE22" s="9"/>
      <c r="AF22" s="9"/>
      <c r="AG22" s="3"/>
      <c r="AH22" s="15" t="s">
        <v>25</v>
      </c>
      <c r="AI22" s="15"/>
      <c r="AJ22" s="15"/>
      <c r="AK22" s="1">
        <f>AK21*POWER(AK20,AK19)</f>
        <v>1048576</v>
      </c>
      <c r="AL22" s="1">
        <f t="shared" ref="AL22:AP22" si="6">AL21*POWER(AL20,AL19)</f>
        <v>983040</v>
      </c>
      <c r="AM22" s="1">
        <f t="shared" si="6"/>
        <v>49152</v>
      </c>
      <c r="AN22" s="1">
        <f t="shared" si="6"/>
        <v>1024</v>
      </c>
      <c r="AO22" s="1">
        <f t="shared" si="6"/>
        <v>208</v>
      </c>
      <c r="AP22" s="1">
        <f t="shared" si="6"/>
        <v>2</v>
      </c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</row>
    <row r="23" spans="2:59" x14ac:dyDescent="0.25">
      <c r="B23" s="16">
        <v>3</v>
      </c>
      <c r="C23" s="16"/>
      <c r="E23">
        <f>E21-E22</f>
        <v>13</v>
      </c>
      <c r="F23" s="3">
        <f>G23*G22</f>
        <v>8128</v>
      </c>
      <c r="G23" s="3">
        <f>ROUNDDOWN(F22/G22,0)</f>
        <v>508</v>
      </c>
      <c r="H23">
        <f>D16</f>
        <v>16</v>
      </c>
      <c r="Z23" s="9"/>
      <c r="AA23" s="10"/>
      <c r="AB23" s="11"/>
      <c r="AC23" s="11"/>
      <c r="AD23" s="9"/>
      <c r="AE23" s="9"/>
      <c r="AF23" s="9"/>
      <c r="AG23" s="3"/>
      <c r="AH23" s="15" t="s">
        <v>13</v>
      </c>
      <c r="AI23" s="15"/>
      <c r="AJ23" s="15"/>
      <c r="AK23" s="16">
        <f>SUM(AK22:AU22)</f>
        <v>2082002</v>
      </c>
      <c r="AL23" s="16"/>
      <c r="AM23" s="16"/>
      <c r="AN23" s="16"/>
      <c r="AO23" s="16"/>
      <c r="AP23" s="16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9"/>
      <c r="BG23" s="9"/>
    </row>
    <row r="24" spans="2:59" x14ac:dyDescent="0.25">
      <c r="B24" s="16">
        <v>4</v>
      </c>
      <c r="C24" s="16"/>
      <c r="F24" s="3">
        <f>F22-F23</f>
        <v>4</v>
      </c>
      <c r="G24" s="3">
        <f>H24*H23</f>
        <v>496</v>
      </c>
      <c r="H24" s="3">
        <f>ROUNDDOWN(G23/H23,0)</f>
        <v>31</v>
      </c>
      <c r="I24">
        <f>D16</f>
        <v>16</v>
      </c>
      <c r="AA24" s="10"/>
      <c r="AB24" s="11"/>
      <c r="AC24" s="11"/>
      <c r="AD24" s="9"/>
      <c r="AG24" s="3"/>
      <c r="AH24" s="3"/>
      <c r="AI24" s="3"/>
      <c r="AJ24" s="3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</row>
    <row r="25" spans="2:59" x14ac:dyDescent="0.25">
      <c r="B25" s="16">
        <v>5</v>
      </c>
      <c r="C25" s="16"/>
      <c r="F25" s="3"/>
      <c r="G25" s="3">
        <f>G23-G24</f>
        <v>12</v>
      </c>
      <c r="H25" s="3">
        <f>I25*I24</f>
        <v>16</v>
      </c>
      <c r="I25" s="3">
        <f>ROUNDDOWN(H24/I24,0)</f>
        <v>1</v>
      </c>
      <c r="AA25" s="10"/>
      <c r="AB25" s="11"/>
      <c r="AC25" s="11"/>
      <c r="AD25" s="9"/>
      <c r="AH25" s="3"/>
      <c r="AI25" s="3"/>
      <c r="AJ25" s="3"/>
      <c r="AK25" s="3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</row>
    <row r="26" spans="2:59" x14ac:dyDescent="0.25">
      <c r="B26" s="16">
        <v>6</v>
      </c>
      <c r="C26" s="16"/>
      <c r="G26" s="3"/>
      <c r="H26" s="3">
        <f>H24-H25</f>
        <v>15</v>
      </c>
      <c r="I26" s="3"/>
      <c r="J26" s="3"/>
      <c r="AA26" s="10"/>
      <c r="AB26" s="11"/>
      <c r="AC26" s="11"/>
      <c r="AD26" s="9"/>
      <c r="AI26" s="3"/>
      <c r="AJ26" s="3"/>
      <c r="AK26" s="3"/>
      <c r="AL26" s="3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</row>
    <row r="27" spans="2:59" x14ac:dyDescent="0.25">
      <c r="B27" s="16" t="s">
        <v>13</v>
      </c>
      <c r="C27" s="16"/>
      <c r="D27" s="1">
        <f>D22</f>
        <v>2</v>
      </c>
      <c r="E27" s="1">
        <f>E23</f>
        <v>13</v>
      </c>
      <c r="F27" s="5">
        <f>F24</f>
        <v>4</v>
      </c>
      <c r="G27" s="5">
        <f>G25</f>
        <v>12</v>
      </c>
      <c r="H27" s="5">
        <f>H26</f>
        <v>15</v>
      </c>
      <c r="I27" s="5">
        <f>I25</f>
        <v>1</v>
      </c>
      <c r="J27" s="3"/>
      <c r="K27" s="3"/>
      <c r="AA27" s="10"/>
      <c r="AB27" s="11"/>
      <c r="AC27" s="11"/>
      <c r="AD27" s="9"/>
      <c r="AK27" s="17" t="s">
        <v>26</v>
      </c>
      <c r="AL27" s="17"/>
      <c r="AM27" s="17"/>
      <c r="AN27" s="17"/>
      <c r="AO27" s="17"/>
      <c r="AP27" s="17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9"/>
      <c r="BG27" s="9"/>
    </row>
    <row r="28" spans="2:59" x14ac:dyDescent="0.25">
      <c r="B28" s="11"/>
      <c r="C28" s="11"/>
      <c r="D28" s="9"/>
      <c r="E28" s="9"/>
      <c r="F28" s="9"/>
      <c r="G28" s="9"/>
      <c r="H28" s="9"/>
      <c r="I28" s="8"/>
      <c r="J28" s="8"/>
      <c r="K28" s="8"/>
      <c r="L28" s="8"/>
      <c r="M28" s="9"/>
      <c r="N28" s="9"/>
      <c r="O28" s="9"/>
      <c r="P28" s="9"/>
      <c r="Q28" s="9"/>
      <c r="R28" s="9"/>
      <c r="S28" s="9"/>
      <c r="AA28" s="4"/>
      <c r="AB28" s="4"/>
      <c r="AC28" s="4"/>
      <c r="AH28" s="16" t="s">
        <v>16</v>
      </c>
      <c r="AI28" s="16"/>
      <c r="AJ28" s="16"/>
      <c r="AK28" s="1">
        <v>5</v>
      </c>
      <c r="AL28" s="1">
        <v>4</v>
      </c>
      <c r="AM28" s="1">
        <v>3</v>
      </c>
      <c r="AN28" s="1">
        <v>2</v>
      </c>
      <c r="AO28" s="1">
        <v>1</v>
      </c>
      <c r="AP28" s="1">
        <v>0</v>
      </c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</row>
    <row r="29" spans="2:59" x14ac:dyDescent="0.25">
      <c r="B29" s="11"/>
      <c r="C29" s="11"/>
      <c r="D29" s="9"/>
      <c r="E29" s="9"/>
      <c r="F29" s="9"/>
      <c r="G29" s="9"/>
      <c r="H29" s="9"/>
      <c r="I29" s="9"/>
      <c r="J29" s="8"/>
      <c r="K29" s="8"/>
      <c r="L29" s="8"/>
      <c r="M29" s="8"/>
      <c r="N29" s="9"/>
      <c r="O29" s="9"/>
      <c r="P29" s="9"/>
      <c r="Q29" s="9"/>
      <c r="R29" s="9"/>
      <c r="S29" s="9"/>
      <c r="AA29" s="4"/>
      <c r="AB29" s="4"/>
      <c r="AC29" s="4"/>
      <c r="AH29" s="16" t="s">
        <v>28</v>
      </c>
      <c r="AI29" s="16"/>
      <c r="AJ29" s="16"/>
      <c r="AK29" s="1">
        <f>$AK$7</f>
        <v>16</v>
      </c>
      <c r="AL29" s="1">
        <f t="shared" ref="AL29:AP29" si="7">$AK$7</f>
        <v>16</v>
      </c>
      <c r="AM29" s="1">
        <f t="shared" si="7"/>
        <v>16</v>
      </c>
      <c r="AN29" s="1">
        <f t="shared" si="7"/>
        <v>16</v>
      </c>
      <c r="AO29" s="1">
        <f t="shared" si="7"/>
        <v>16</v>
      </c>
      <c r="AP29" s="1">
        <f t="shared" si="7"/>
        <v>16</v>
      </c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</row>
    <row r="30" spans="2:59" x14ac:dyDescent="0.25">
      <c r="B30" s="11"/>
      <c r="C30" s="11"/>
      <c r="D30" s="9"/>
      <c r="E30" s="9"/>
      <c r="F30" s="9"/>
      <c r="G30" s="9"/>
      <c r="H30" s="9"/>
      <c r="I30" s="9"/>
      <c r="J30" s="9"/>
      <c r="K30" s="8"/>
      <c r="L30" s="8"/>
      <c r="M30" s="8"/>
      <c r="N30" s="8"/>
      <c r="O30" s="9"/>
      <c r="P30" s="9"/>
      <c r="Q30" s="9"/>
      <c r="R30" s="9"/>
      <c r="S30" s="9"/>
      <c r="AA30" s="4"/>
      <c r="AB30" s="4"/>
      <c r="AC30" s="4"/>
      <c r="AH30" s="16" t="s">
        <v>27</v>
      </c>
      <c r="AI30" s="16"/>
      <c r="AJ30" s="16"/>
      <c r="AK30" s="5">
        <f t="shared" ref="AK30:AP30" si="8">AK14</f>
        <v>1</v>
      </c>
      <c r="AL30" s="5">
        <f t="shared" si="8"/>
        <v>15</v>
      </c>
      <c r="AM30" s="5">
        <f t="shared" si="8"/>
        <v>12</v>
      </c>
      <c r="AN30" s="5">
        <f t="shared" si="8"/>
        <v>4</v>
      </c>
      <c r="AO30" s="5">
        <f t="shared" si="8"/>
        <v>13</v>
      </c>
      <c r="AP30" s="5">
        <f t="shared" si="8"/>
        <v>2</v>
      </c>
      <c r="AQ30" s="9"/>
      <c r="AR30" s="9"/>
      <c r="AS30" s="9"/>
      <c r="AT30" s="9"/>
      <c r="AU30" s="9"/>
      <c r="AV30" s="9"/>
      <c r="AW30" s="9"/>
      <c r="AX30" s="9"/>
      <c r="AY30" s="8"/>
      <c r="AZ30" s="8"/>
      <c r="BA30" s="8"/>
      <c r="BB30" s="8"/>
      <c r="BC30" s="8"/>
      <c r="BD30" s="8"/>
      <c r="BE30" s="8"/>
      <c r="BF30" s="9"/>
      <c r="BG30" s="9"/>
    </row>
    <row r="31" spans="2:59" x14ac:dyDescent="0.25">
      <c r="B31" s="11"/>
      <c r="C31" s="11"/>
      <c r="D31" s="9"/>
      <c r="E31" s="9"/>
      <c r="F31" s="9"/>
      <c r="G31" s="9"/>
      <c r="H31" s="9"/>
      <c r="I31" s="9"/>
      <c r="J31" s="9"/>
      <c r="K31" s="9"/>
      <c r="L31" s="9"/>
      <c r="M31" s="8"/>
      <c r="N31" s="8"/>
      <c r="O31" s="8"/>
      <c r="P31" s="9"/>
      <c r="Q31" s="9"/>
      <c r="R31" s="9"/>
      <c r="S31" s="9"/>
      <c r="AH31" s="15" t="s">
        <v>29</v>
      </c>
      <c r="AI31" s="15"/>
      <c r="AJ31" s="15"/>
      <c r="AK31" s="5">
        <f>AK29*AK30+AL30</f>
        <v>31</v>
      </c>
      <c r="AL31" s="5">
        <f>AK31*AL29+AM30</f>
        <v>508</v>
      </c>
      <c r="AM31" s="5">
        <f t="shared" ref="AM31:AO31" si="9">AL31*AM29+AN30</f>
        <v>8132</v>
      </c>
      <c r="AN31" s="5">
        <f t="shared" si="9"/>
        <v>130125</v>
      </c>
      <c r="AO31" s="5">
        <f t="shared" si="9"/>
        <v>2082002</v>
      </c>
      <c r="AP31" s="5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9"/>
      <c r="BG31" s="9"/>
    </row>
    <row r="32" spans="2:59" x14ac:dyDescent="0.25">
      <c r="B32" s="9"/>
      <c r="C32" s="9"/>
      <c r="D32" s="9"/>
      <c r="E32" s="9"/>
      <c r="F32" s="9"/>
      <c r="G32" s="9"/>
      <c r="H32" s="9"/>
      <c r="I32" s="9"/>
      <c r="J32" s="8"/>
      <c r="K32" s="8"/>
      <c r="L32" s="8"/>
      <c r="M32" s="8"/>
      <c r="N32" s="8"/>
      <c r="O32" s="8"/>
      <c r="P32" s="8"/>
      <c r="Q32" s="9"/>
      <c r="R32" s="9"/>
      <c r="S32" s="9"/>
      <c r="AH32" s="15" t="s">
        <v>13</v>
      </c>
      <c r="AI32" s="15"/>
      <c r="AJ32" s="15"/>
      <c r="AK32" s="15">
        <f>AO31</f>
        <v>2082002</v>
      </c>
      <c r="AL32" s="15"/>
      <c r="AM32" s="15"/>
      <c r="AN32" s="15"/>
      <c r="AO32" s="15"/>
      <c r="AP32" s="15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9"/>
      <c r="BG32" s="9"/>
    </row>
    <row r="33" spans="2:62" x14ac:dyDescent="0.25">
      <c r="B33" s="11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8"/>
      <c r="O33" s="8"/>
      <c r="P33" s="8"/>
      <c r="Q33" s="8"/>
      <c r="R33" s="9"/>
      <c r="S33" s="9"/>
      <c r="AP33" s="3"/>
      <c r="AQ33" s="8"/>
      <c r="AR33" s="8"/>
      <c r="AS33" s="8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</row>
    <row r="34" spans="2:62" x14ac:dyDescent="0.25"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"/>
      <c r="P34" s="8"/>
      <c r="Q34" s="8"/>
      <c r="R34" s="8"/>
      <c r="S34" s="9"/>
      <c r="AQ34" s="8"/>
      <c r="AR34" s="8"/>
      <c r="AS34" s="8"/>
      <c r="AT34" s="8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</row>
    <row r="35" spans="2:6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8"/>
      <c r="P35" s="8"/>
      <c r="Q35" s="8"/>
      <c r="R35" s="8"/>
      <c r="S35" s="8"/>
      <c r="AQ35" s="9"/>
      <c r="AR35" s="8"/>
      <c r="AS35" s="8"/>
      <c r="AT35" s="8"/>
      <c r="AU35" s="8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</row>
    <row r="36" spans="2:62" x14ac:dyDescent="0.25"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8"/>
      <c r="R36" s="8"/>
      <c r="S36" s="8"/>
      <c r="T36" s="3"/>
      <c r="AS36" s="3"/>
      <c r="AT36" s="3"/>
      <c r="AU36" s="3"/>
      <c r="AV36" s="3"/>
    </row>
    <row r="37" spans="2:62" x14ac:dyDescent="0.25">
      <c r="B37" s="11"/>
      <c r="C37" s="11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8"/>
      <c r="T37" s="3"/>
      <c r="U37" s="3"/>
      <c r="AT37" s="3"/>
      <c r="AU37" s="3"/>
      <c r="AV37" s="3"/>
      <c r="AW37" s="3"/>
    </row>
    <row r="38" spans="2:62" x14ac:dyDescent="0.25">
      <c r="B38" s="39"/>
      <c r="C38" s="39"/>
      <c r="S38" s="3"/>
      <c r="T38" s="3"/>
      <c r="U38" s="3"/>
      <c r="V38" s="3"/>
      <c r="AU38" s="3"/>
      <c r="AV38" s="3"/>
      <c r="AW38" s="3"/>
      <c r="AX38" s="3"/>
    </row>
    <row r="39" spans="2:62" x14ac:dyDescent="0.25">
      <c r="B39" s="39"/>
      <c r="C39" s="39"/>
      <c r="T39" s="3"/>
      <c r="U39" s="3"/>
      <c r="V39" s="3"/>
      <c r="W39" s="3"/>
      <c r="AV39" s="3"/>
      <c r="AW39" s="3"/>
      <c r="AX39" s="3"/>
      <c r="AY39" s="3"/>
    </row>
    <row r="40" spans="2:62" x14ac:dyDescent="0.25">
      <c r="B40" s="39"/>
      <c r="C40" s="39"/>
      <c r="U40" s="3"/>
      <c r="V40" s="3"/>
      <c r="W40" s="3"/>
      <c r="X40" s="3"/>
      <c r="AW40" s="3"/>
      <c r="AX40" s="3"/>
    </row>
    <row r="41" spans="2:62" x14ac:dyDescent="0.25">
      <c r="B41" s="39"/>
      <c r="C41" s="39"/>
      <c r="V41" s="3"/>
      <c r="W41" s="3"/>
    </row>
    <row r="42" spans="2:62" x14ac:dyDescent="0.25">
      <c r="R42" s="8"/>
      <c r="S42" s="8"/>
      <c r="T42" s="8"/>
      <c r="U42" s="8"/>
      <c r="V42" s="8"/>
      <c r="W42" s="8"/>
      <c r="X42" s="8"/>
    </row>
    <row r="43" spans="2:62" x14ac:dyDescent="0.25">
      <c r="AA43" s="19" t="s">
        <v>14</v>
      </c>
      <c r="AB43" s="19"/>
      <c r="AC43" s="19"/>
      <c r="AD43" s="16" t="s">
        <v>16</v>
      </c>
      <c r="AE43" s="16" t="s">
        <v>15</v>
      </c>
      <c r="AH43" s="16" t="s">
        <v>17</v>
      </c>
      <c r="AI43" s="16"/>
      <c r="AJ43" s="16"/>
      <c r="AK43" s="16">
        <f>B50</f>
        <v>23022023</v>
      </c>
      <c r="AL43" s="16"/>
    </row>
    <row r="44" spans="2:62" x14ac:dyDescent="0.25">
      <c r="AA44" s="19"/>
      <c r="AB44" s="19"/>
      <c r="AC44" s="19"/>
      <c r="AD44" s="16"/>
      <c r="AE44" s="16"/>
      <c r="AH44" s="16"/>
      <c r="AI44" s="16"/>
      <c r="AJ44" s="16"/>
      <c r="AK44" s="16"/>
      <c r="AL44" s="16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spans="2:62" x14ac:dyDescent="0.25">
      <c r="AA45" s="16">
        <f>D62</f>
        <v>7</v>
      </c>
      <c r="AB45" s="16"/>
      <c r="AC45" s="16"/>
      <c r="AD45" s="1">
        <v>1</v>
      </c>
      <c r="AE45" s="5">
        <f>AA51</f>
        <v>1</v>
      </c>
      <c r="AH45" s="18" t="s">
        <v>18</v>
      </c>
      <c r="AI45" s="18"/>
      <c r="AJ45" s="18"/>
      <c r="AK45" s="18">
        <f>D50</f>
        <v>16</v>
      </c>
      <c r="AL45" s="18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spans="2:62" x14ac:dyDescent="0.25">
      <c r="AA46" s="16">
        <f>E62</f>
        <v>12</v>
      </c>
      <c r="AB46" s="16"/>
      <c r="AC46" s="16"/>
      <c r="AD46" s="1">
        <v>2</v>
      </c>
      <c r="AE46" s="5">
        <f>AA50</f>
        <v>5</v>
      </c>
      <c r="AH46" s="16" t="s">
        <v>19</v>
      </c>
      <c r="AI46" s="16"/>
      <c r="AJ46" s="16"/>
      <c r="AK46" s="1">
        <v>1</v>
      </c>
      <c r="AL46" s="1">
        <v>2</v>
      </c>
      <c r="AM46" s="1">
        <v>3</v>
      </c>
      <c r="AN46" s="1">
        <v>4</v>
      </c>
      <c r="AO46" s="1">
        <v>5</v>
      </c>
      <c r="AP46" s="1">
        <v>6</v>
      </c>
      <c r="AQ46" s="1">
        <v>7</v>
      </c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12"/>
      <c r="BG46" s="12"/>
      <c r="BH46" s="12"/>
      <c r="BI46" s="12"/>
      <c r="BJ46" s="9"/>
    </row>
    <row r="47" spans="2:62" x14ac:dyDescent="0.25">
      <c r="AA47" s="15">
        <f>F62</f>
        <v>9</v>
      </c>
      <c r="AB47" s="16"/>
      <c r="AC47" s="16"/>
      <c r="AD47" s="1">
        <v>3</v>
      </c>
      <c r="AE47" s="5">
        <f>AA49</f>
        <v>15</v>
      </c>
      <c r="AH47" s="16" t="s">
        <v>20</v>
      </c>
      <c r="AI47" s="16"/>
      <c r="AJ47" s="16"/>
      <c r="AK47" s="1">
        <f>AK43</f>
        <v>23022023</v>
      </c>
      <c r="AL47" s="1">
        <f>AK49</f>
        <v>1438876</v>
      </c>
      <c r="AM47" s="1">
        <f>AL49</f>
        <v>89929</v>
      </c>
      <c r="AN47" s="1">
        <f t="shared" ref="AN47:AQ47" si="10">AM49</f>
        <v>5620</v>
      </c>
      <c r="AO47" s="1">
        <f t="shared" si="10"/>
        <v>351</v>
      </c>
      <c r="AP47" s="1">
        <f t="shared" si="10"/>
        <v>21</v>
      </c>
      <c r="AQ47" s="1">
        <f t="shared" si="10"/>
        <v>1</v>
      </c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spans="2:62" x14ac:dyDescent="0.25">
      <c r="AA48" s="15">
        <f>G62</f>
        <v>4</v>
      </c>
      <c r="AB48" s="16"/>
      <c r="AC48" s="16"/>
      <c r="AD48" s="1">
        <v>4</v>
      </c>
      <c r="AE48" s="5">
        <f>AA48</f>
        <v>4</v>
      </c>
      <c r="AH48" s="16" t="s">
        <v>21</v>
      </c>
      <c r="AI48" s="16"/>
      <c r="AJ48" s="16"/>
      <c r="AK48" s="1">
        <f>$AK$7</f>
        <v>16</v>
      </c>
      <c r="AL48" s="1">
        <f t="shared" ref="AL48:AQ48" si="11">$AK$7</f>
        <v>16</v>
      </c>
      <c r="AM48" s="1">
        <f t="shared" si="11"/>
        <v>16</v>
      </c>
      <c r="AN48" s="1">
        <f t="shared" si="11"/>
        <v>16</v>
      </c>
      <c r="AO48" s="1">
        <f t="shared" si="11"/>
        <v>16</v>
      </c>
      <c r="AP48" s="1">
        <f t="shared" si="11"/>
        <v>16</v>
      </c>
      <c r="AQ48" s="1">
        <f t="shared" si="11"/>
        <v>16</v>
      </c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spans="2:62" x14ac:dyDescent="0.25">
      <c r="B49" s="16" t="s">
        <v>1</v>
      </c>
      <c r="C49" s="16"/>
      <c r="D49" s="20" t="s">
        <v>12</v>
      </c>
      <c r="E49" s="21"/>
      <c r="AA49" s="15">
        <f>H62</f>
        <v>15</v>
      </c>
      <c r="AB49" s="16"/>
      <c r="AC49" s="16"/>
      <c r="AD49" s="1">
        <v>5</v>
      </c>
      <c r="AE49" s="5">
        <f>AA47</f>
        <v>9</v>
      </c>
      <c r="AH49" s="16" t="s">
        <v>22</v>
      </c>
      <c r="AI49" s="16"/>
      <c r="AJ49" s="16"/>
      <c r="AK49" s="1">
        <f>ROUNDDOWN(AK47/AK48,0)</f>
        <v>1438876</v>
      </c>
      <c r="AL49" s="1">
        <f>ROUNDDOWN(AL47/AL48,0)</f>
        <v>89929</v>
      </c>
      <c r="AM49" s="1">
        <f t="shared" ref="AM49:AQ49" si="12">ROUNDDOWN(AM47/AM48,0)</f>
        <v>5620</v>
      </c>
      <c r="AN49" s="1">
        <f t="shared" si="12"/>
        <v>351</v>
      </c>
      <c r="AO49" s="1">
        <f t="shared" si="12"/>
        <v>21</v>
      </c>
      <c r="AP49" s="1">
        <f t="shared" si="12"/>
        <v>1</v>
      </c>
      <c r="AQ49" s="1">
        <f t="shared" si="12"/>
        <v>0</v>
      </c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spans="2:62" x14ac:dyDescent="0.25">
      <c r="B50" s="16">
        <f>F2</f>
        <v>23022023</v>
      </c>
      <c r="C50" s="16"/>
      <c r="D50" s="20">
        <v>16</v>
      </c>
      <c r="E50" s="21"/>
      <c r="AA50" s="15">
        <f>I62</f>
        <v>5</v>
      </c>
      <c r="AB50" s="16"/>
      <c r="AC50" s="16"/>
      <c r="AD50" s="1">
        <v>6</v>
      </c>
      <c r="AE50" s="1">
        <f>AA46</f>
        <v>12</v>
      </c>
      <c r="AH50" s="16" t="s">
        <v>14</v>
      </c>
      <c r="AI50" s="16"/>
      <c r="AJ50" s="16"/>
      <c r="AK50" s="1">
        <f>AK47-(AK48*AK49)</f>
        <v>7</v>
      </c>
      <c r="AL50" s="1">
        <f t="shared" ref="AL50:AQ50" si="13">AL47-(AL48*AL49)</f>
        <v>12</v>
      </c>
      <c r="AM50" s="1">
        <f t="shared" si="13"/>
        <v>9</v>
      </c>
      <c r="AN50" s="1">
        <f t="shared" si="13"/>
        <v>4</v>
      </c>
      <c r="AO50" s="1">
        <f t="shared" si="13"/>
        <v>15</v>
      </c>
      <c r="AP50" s="1">
        <f t="shared" si="13"/>
        <v>5</v>
      </c>
      <c r="AQ50" s="1">
        <f t="shared" si="13"/>
        <v>1</v>
      </c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spans="2:62" x14ac:dyDescent="0.25">
      <c r="AA51" s="15">
        <f>J62</f>
        <v>1</v>
      </c>
      <c r="AB51" s="16"/>
      <c r="AC51" s="16"/>
      <c r="AD51" s="1">
        <v>7</v>
      </c>
      <c r="AE51" s="1">
        <f>AA45</f>
        <v>7</v>
      </c>
      <c r="AH51" s="19" t="s">
        <v>23</v>
      </c>
      <c r="AI51" s="19"/>
      <c r="AJ51" s="19"/>
      <c r="AK51" s="16" t="str">
        <f>F7</f>
        <v>15F49C7</v>
      </c>
      <c r="AL51" s="16"/>
      <c r="AM51" s="16"/>
      <c r="AN51" s="16"/>
      <c r="AO51" s="16"/>
      <c r="AP51" s="16"/>
      <c r="AQ51" s="16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9"/>
    </row>
    <row r="52" spans="2:62" x14ac:dyDescent="0.25">
      <c r="B52" s="22" t="s">
        <v>11</v>
      </c>
      <c r="C52" s="22"/>
      <c r="Z52" s="9"/>
      <c r="AA52" s="10"/>
      <c r="AB52" s="11"/>
      <c r="AC52" s="11"/>
      <c r="AD52" s="9"/>
      <c r="AE52" s="9"/>
      <c r="AH52" s="19"/>
      <c r="AI52" s="19"/>
      <c r="AJ52" s="19"/>
      <c r="AK52" s="5">
        <f>AE45</f>
        <v>1</v>
      </c>
      <c r="AL52" s="5">
        <f>AE46</f>
        <v>5</v>
      </c>
      <c r="AM52" s="5">
        <f>AE47</f>
        <v>15</v>
      </c>
      <c r="AN52" s="5">
        <f>AE48</f>
        <v>4</v>
      </c>
      <c r="AO52" s="5">
        <f>AE49</f>
        <v>9</v>
      </c>
      <c r="AP52" s="1">
        <f>AE50</f>
        <v>12</v>
      </c>
      <c r="AQ52" s="1">
        <f>AE51</f>
        <v>7</v>
      </c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</row>
    <row r="53" spans="2:62" x14ac:dyDescent="0.25">
      <c r="B53" s="22"/>
      <c r="C53" s="22"/>
      <c r="Z53" s="9"/>
      <c r="AA53" s="10"/>
      <c r="AB53" s="11"/>
      <c r="AC53" s="11"/>
      <c r="AD53" s="9"/>
      <c r="AE53" s="9"/>
      <c r="AH53" s="16" t="s">
        <v>31</v>
      </c>
      <c r="AI53" s="16"/>
      <c r="AJ53" s="16"/>
      <c r="AK53" s="1" t="str">
        <f>MID(AK51,1,1)</f>
        <v>1</v>
      </c>
      <c r="AL53" s="1" t="str">
        <f>MID(AK51,2,1)</f>
        <v>5</v>
      </c>
      <c r="AM53" s="1" t="str">
        <f>MID(AK51,3,1)</f>
        <v>F</v>
      </c>
      <c r="AN53" s="1" t="str">
        <f>MID(AK51,4,1)</f>
        <v>4</v>
      </c>
      <c r="AO53" s="1" t="str">
        <f>MID(AK51,5,1)</f>
        <v>9</v>
      </c>
      <c r="AP53" s="1" t="str">
        <f>MID(AK51,6,1)</f>
        <v>C</v>
      </c>
      <c r="AQ53" s="1" t="str">
        <f>MID(AK51,7,1)</f>
        <v>7</v>
      </c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</row>
    <row r="54" spans="2:62" x14ac:dyDescent="0.25">
      <c r="B54" s="16">
        <v>0</v>
      </c>
      <c r="C54" s="16"/>
      <c r="D54">
        <f>B50</f>
        <v>23022023</v>
      </c>
      <c r="E54">
        <f>D50</f>
        <v>16</v>
      </c>
      <c r="Z54" s="9"/>
      <c r="AA54" s="10"/>
      <c r="AB54" s="11"/>
      <c r="AC54" s="11"/>
      <c r="AD54" s="9"/>
      <c r="AE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</row>
    <row r="55" spans="2:62" x14ac:dyDescent="0.25">
      <c r="B55" s="16">
        <v>1</v>
      </c>
      <c r="C55" s="16"/>
      <c r="D55">
        <f>E55*E54</f>
        <v>23022016</v>
      </c>
      <c r="E55">
        <f>ROUNDDOWN(D54/E54,0)</f>
        <v>1438876</v>
      </c>
      <c r="F55">
        <f>D50</f>
        <v>16</v>
      </c>
      <c r="Z55" s="9"/>
      <c r="AA55" s="10"/>
      <c r="AB55" s="11"/>
      <c r="AC55" s="11"/>
      <c r="AD55" s="9"/>
      <c r="AE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</row>
    <row r="56" spans="2:62" x14ac:dyDescent="0.25">
      <c r="B56" s="16">
        <v>2</v>
      </c>
      <c r="C56" s="16"/>
      <c r="D56">
        <f>D54-D55</f>
        <v>7</v>
      </c>
      <c r="E56">
        <f>F56*F55</f>
        <v>1438864</v>
      </c>
      <c r="F56" s="3">
        <f>ROUNDDOWN(E55/F55,0)</f>
        <v>89929</v>
      </c>
      <c r="G56">
        <f>D50</f>
        <v>16</v>
      </c>
      <c r="Z56" s="9"/>
      <c r="AA56" s="10"/>
      <c r="AB56" s="11"/>
      <c r="AC56" s="11"/>
      <c r="AD56" s="9"/>
      <c r="AE56" s="9"/>
      <c r="AK56" s="17" t="s">
        <v>24</v>
      </c>
      <c r="AL56" s="17"/>
      <c r="AM56" s="17"/>
      <c r="AN56" s="17"/>
      <c r="AO56" s="17"/>
      <c r="AP56" s="17"/>
      <c r="AQ56" s="1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9"/>
      <c r="BG56" s="9"/>
      <c r="BH56" s="9"/>
      <c r="BI56" s="9"/>
      <c r="BJ56" s="9"/>
    </row>
    <row r="57" spans="2:62" x14ac:dyDescent="0.25">
      <c r="B57" s="16">
        <v>3</v>
      </c>
      <c r="C57" s="16"/>
      <c r="E57">
        <f>E55-E56</f>
        <v>12</v>
      </c>
      <c r="F57" s="3">
        <f>G57*G56</f>
        <v>89920</v>
      </c>
      <c r="G57" s="3">
        <f>ROUNDDOWN(F56/G56,0)</f>
        <v>5620</v>
      </c>
      <c r="H57">
        <f>D50</f>
        <v>16</v>
      </c>
      <c r="Z57" s="9"/>
      <c r="AA57" s="10"/>
      <c r="AB57" s="11"/>
      <c r="AC57" s="11"/>
      <c r="AD57" s="9"/>
      <c r="AE57" s="9"/>
      <c r="AH57" s="16" t="s">
        <v>30</v>
      </c>
      <c r="AI57" s="16"/>
      <c r="AJ57" s="16"/>
      <c r="AK57" s="1">
        <v>6</v>
      </c>
      <c r="AL57" s="1">
        <v>5</v>
      </c>
      <c r="AM57" s="1">
        <v>4</v>
      </c>
      <c r="AN57" s="1">
        <v>3</v>
      </c>
      <c r="AO57" s="1">
        <v>2</v>
      </c>
      <c r="AP57" s="1">
        <v>1</v>
      </c>
      <c r="AQ57" s="1">
        <v>0</v>
      </c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12"/>
      <c r="BG57" s="12"/>
      <c r="BH57" s="12"/>
      <c r="BI57" s="12"/>
      <c r="BJ57" s="9"/>
    </row>
    <row r="58" spans="2:62" x14ac:dyDescent="0.25">
      <c r="B58" s="16">
        <v>4</v>
      </c>
      <c r="C58" s="16"/>
      <c r="F58" s="3">
        <f>F56-F57</f>
        <v>9</v>
      </c>
      <c r="G58" s="3">
        <f>H58*H57</f>
        <v>5616</v>
      </c>
      <c r="H58" s="3">
        <f>ROUNDDOWN(G57/H57,0)</f>
        <v>351</v>
      </c>
      <c r="I58">
        <f>D50</f>
        <v>16</v>
      </c>
      <c r="Z58" s="9"/>
      <c r="AA58" s="10"/>
      <c r="AB58" s="11"/>
      <c r="AC58" s="11"/>
      <c r="AD58" s="9"/>
      <c r="AE58" s="9"/>
      <c r="AH58" s="16" t="s">
        <v>28</v>
      </c>
      <c r="AI58" s="16"/>
      <c r="AJ58" s="16"/>
      <c r="AK58" s="1">
        <f>$AK$7</f>
        <v>16</v>
      </c>
      <c r="AL58" s="1">
        <f t="shared" ref="AL58:AQ58" si="14">$AK$7</f>
        <v>16</v>
      </c>
      <c r="AM58" s="1">
        <f t="shared" si="14"/>
        <v>16</v>
      </c>
      <c r="AN58" s="1">
        <f t="shared" si="14"/>
        <v>16</v>
      </c>
      <c r="AO58" s="1">
        <f t="shared" si="14"/>
        <v>16</v>
      </c>
      <c r="AP58" s="1">
        <f t="shared" si="14"/>
        <v>16</v>
      </c>
      <c r="AQ58" s="1">
        <f t="shared" si="14"/>
        <v>16</v>
      </c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</row>
    <row r="59" spans="2:62" x14ac:dyDescent="0.25">
      <c r="B59" s="16">
        <v>5</v>
      </c>
      <c r="C59" s="16"/>
      <c r="F59" s="3"/>
      <c r="G59" s="3">
        <f>G57-G58</f>
        <v>4</v>
      </c>
      <c r="H59" s="3">
        <f>I59*I58</f>
        <v>336</v>
      </c>
      <c r="I59" s="3">
        <f>ROUNDDOWN(H58/I58,0)</f>
        <v>21</v>
      </c>
      <c r="J59">
        <f>D50</f>
        <v>16</v>
      </c>
      <c r="Z59" s="9"/>
      <c r="AA59" s="10"/>
      <c r="AB59" s="11"/>
      <c r="AC59" s="11"/>
      <c r="AD59" s="9"/>
      <c r="AE59" s="9"/>
      <c r="AH59" s="16" t="s">
        <v>27</v>
      </c>
      <c r="AI59" s="16"/>
      <c r="AJ59" s="16"/>
      <c r="AK59" s="5">
        <f t="shared" ref="AK59:AQ59" si="15">AK52</f>
        <v>1</v>
      </c>
      <c r="AL59" s="5">
        <f t="shared" si="15"/>
        <v>5</v>
      </c>
      <c r="AM59" s="5">
        <f t="shared" si="15"/>
        <v>15</v>
      </c>
      <c r="AN59" s="5">
        <f t="shared" si="15"/>
        <v>4</v>
      </c>
      <c r="AO59" s="5">
        <f t="shared" si="15"/>
        <v>9</v>
      </c>
      <c r="AP59" s="1">
        <f t="shared" si="15"/>
        <v>12</v>
      </c>
      <c r="AQ59" s="1">
        <f t="shared" si="15"/>
        <v>7</v>
      </c>
      <c r="AR59" s="9"/>
      <c r="AS59" s="9"/>
      <c r="AT59" s="9"/>
      <c r="AU59" s="9"/>
      <c r="AV59" s="9"/>
      <c r="AW59" s="9"/>
      <c r="AX59" s="8"/>
      <c r="AY59" s="8"/>
      <c r="AZ59" s="8"/>
      <c r="BA59" s="9"/>
      <c r="BB59" s="9"/>
      <c r="BC59" s="9"/>
      <c r="BD59" s="9"/>
      <c r="BE59" s="9"/>
      <c r="BF59" s="9"/>
      <c r="BG59" s="9"/>
      <c r="BH59" s="9"/>
      <c r="BI59" s="9"/>
      <c r="BJ59" s="9"/>
    </row>
    <row r="60" spans="2:62" x14ac:dyDescent="0.25">
      <c r="B60" s="16">
        <v>6</v>
      </c>
      <c r="C60" s="16"/>
      <c r="G60" s="3"/>
      <c r="H60" s="3">
        <f>H58-H59</f>
        <v>15</v>
      </c>
      <c r="I60" s="3">
        <f>J60*J59</f>
        <v>16</v>
      </c>
      <c r="J60" s="3">
        <f>ROUNDDOWN(I59/J59,0)</f>
        <v>1</v>
      </c>
      <c r="Z60" s="9"/>
      <c r="AA60" s="10"/>
      <c r="AB60" s="11"/>
      <c r="AC60" s="11"/>
      <c r="AD60" s="9"/>
      <c r="AE60" s="9"/>
      <c r="AH60" s="15" t="s">
        <v>25</v>
      </c>
      <c r="AI60" s="15"/>
      <c r="AJ60" s="15"/>
      <c r="AK60" s="1">
        <f>AK59*POWER(AK58,AK57)</f>
        <v>16777216</v>
      </c>
      <c r="AL60" s="1">
        <f t="shared" ref="AL60:AQ60" si="16">AL59*POWER(AL58,AL57)</f>
        <v>5242880</v>
      </c>
      <c r="AM60" s="1">
        <f t="shared" si="16"/>
        <v>983040</v>
      </c>
      <c r="AN60" s="1">
        <f t="shared" si="16"/>
        <v>16384</v>
      </c>
      <c r="AO60" s="1">
        <f t="shared" si="16"/>
        <v>2304</v>
      </c>
      <c r="AP60" s="1">
        <f t="shared" si="16"/>
        <v>192</v>
      </c>
      <c r="AQ60" s="1">
        <f t="shared" si="16"/>
        <v>7</v>
      </c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spans="2:62" x14ac:dyDescent="0.25">
      <c r="B61" s="16">
        <v>7</v>
      </c>
      <c r="C61" s="16"/>
      <c r="H61" s="3"/>
      <c r="I61" s="3">
        <f>I59-I60</f>
        <v>5</v>
      </c>
      <c r="J61" s="3"/>
      <c r="K61" s="3"/>
      <c r="Z61" s="9"/>
      <c r="AA61" s="10"/>
      <c r="AB61" s="11"/>
      <c r="AC61" s="11"/>
      <c r="AD61" s="9"/>
      <c r="AE61" s="9"/>
      <c r="AH61" s="15" t="s">
        <v>13</v>
      </c>
      <c r="AI61" s="15"/>
      <c r="AJ61" s="15"/>
      <c r="AK61" s="16">
        <f>SUM(AK60:AZ60)</f>
        <v>23022023</v>
      </c>
      <c r="AL61" s="16"/>
      <c r="AM61" s="16"/>
      <c r="AN61" s="16"/>
      <c r="AO61" s="16"/>
      <c r="AP61" s="16"/>
      <c r="AQ61" s="16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9"/>
    </row>
    <row r="62" spans="2:62" x14ac:dyDescent="0.25">
      <c r="B62" s="16" t="s">
        <v>13</v>
      </c>
      <c r="C62" s="16"/>
      <c r="D62" s="1">
        <f>D56</f>
        <v>7</v>
      </c>
      <c r="E62" s="1">
        <f>E57</f>
        <v>12</v>
      </c>
      <c r="F62" s="5">
        <f>F58</f>
        <v>9</v>
      </c>
      <c r="G62" s="5">
        <f>G59</f>
        <v>4</v>
      </c>
      <c r="H62" s="5">
        <f>H60</f>
        <v>15</v>
      </c>
      <c r="I62" s="5">
        <f>I61</f>
        <v>5</v>
      </c>
      <c r="J62" s="5">
        <f>J60</f>
        <v>1</v>
      </c>
      <c r="K62" s="3"/>
      <c r="L62" s="3"/>
      <c r="Z62" s="9"/>
      <c r="AA62" s="10"/>
      <c r="AB62" s="11"/>
      <c r="AC62" s="11"/>
      <c r="AD62" s="9"/>
      <c r="AE62" s="9"/>
      <c r="AH62" s="3"/>
      <c r="AI62" s="3"/>
      <c r="AJ62" s="3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</row>
    <row r="63" spans="2:62" x14ac:dyDescent="0.25">
      <c r="B63" s="11"/>
      <c r="C63" s="11"/>
      <c r="D63" s="9"/>
      <c r="E63" s="9"/>
      <c r="F63" s="9"/>
      <c r="G63" s="9"/>
      <c r="H63" s="9"/>
      <c r="I63" s="9"/>
      <c r="J63" s="8"/>
      <c r="K63" s="8"/>
      <c r="L63" s="8"/>
      <c r="M63" s="8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0"/>
      <c r="AB63" s="11"/>
      <c r="AC63" s="11"/>
      <c r="AD63" s="9"/>
      <c r="AE63" s="9"/>
      <c r="AH63" s="3"/>
      <c r="AI63" s="3"/>
      <c r="AJ63" s="3"/>
      <c r="AK63" s="3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</row>
    <row r="64" spans="2:62" x14ac:dyDescent="0.25">
      <c r="B64" s="11"/>
      <c r="C64" s="11"/>
      <c r="D64" s="9"/>
      <c r="E64" s="9"/>
      <c r="F64" s="9"/>
      <c r="G64" s="9"/>
      <c r="H64" s="9"/>
      <c r="I64" s="9"/>
      <c r="J64" s="9"/>
      <c r="K64" s="8"/>
      <c r="L64" s="8"/>
      <c r="M64" s="8"/>
      <c r="N64" s="8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0"/>
      <c r="AB64" s="11"/>
      <c r="AC64" s="11"/>
      <c r="AD64" s="9"/>
      <c r="AE64" s="9"/>
      <c r="AI64" s="3"/>
      <c r="AJ64" s="3"/>
      <c r="AK64" s="3"/>
      <c r="AL64" s="3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2:62" x14ac:dyDescent="0.25">
      <c r="B65" s="11"/>
      <c r="C65" s="11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8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0"/>
      <c r="AB65" s="11"/>
      <c r="AC65" s="11"/>
      <c r="AD65" s="9"/>
      <c r="AE65" s="9"/>
      <c r="AK65" s="17" t="s">
        <v>26</v>
      </c>
      <c r="AL65" s="17"/>
      <c r="AM65" s="17"/>
      <c r="AN65" s="17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9"/>
      <c r="BG65" s="9"/>
      <c r="BH65" s="9"/>
      <c r="BI65" s="9"/>
      <c r="BJ65" s="9"/>
    </row>
    <row r="66" spans="2:62" x14ac:dyDescent="0.25">
      <c r="B66" s="11"/>
      <c r="C66" s="11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8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10"/>
      <c r="AB66" s="11"/>
      <c r="AC66" s="11"/>
      <c r="AD66" s="12"/>
      <c r="AE66" s="9"/>
      <c r="AH66" s="16" t="s">
        <v>16</v>
      </c>
      <c r="AI66" s="16"/>
      <c r="AJ66" s="16"/>
      <c r="AK66" s="1">
        <v>6</v>
      </c>
      <c r="AL66" s="1">
        <v>5</v>
      </c>
      <c r="AM66" s="1">
        <v>4</v>
      </c>
      <c r="AN66" s="1">
        <v>3</v>
      </c>
      <c r="AO66" s="1">
        <v>2</v>
      </c>
      <c r="AP66" s="1">
        <v>1</v>
      </c>
      <c r="AQ66" s="1">
        <v>0</v>
      </c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12"/>
      <c r="BG66" s="12"/>
      <c r="BH66" s="12"/>
      <c r="BI66" s="12"/>
      <c r="BJ66" s="9"/>
    </row>
    <row r="67" spans="2:62" x14ac:dyDescent="0.25">
      <c r="B67" s="11"/>
      <c r="C67" s="11"/>
      <c r="D67" s="9"/>
      <c r="E67" s="9"/>
      <c r="F67" s="9"/>
      <c r="G67" s="9"/>
      <c r="H67" s="9"/>
      <c r="I67" s="9"/>
      <c r="J67" s="9"/>
      <c r="K67" s="9"/>
      <c r="L67" s="9"/>
      <c r="M67" s="9"/>
      <c r="N67" s="8"/>
      <c r="O67" s="8"/>
      <c r="P67" s="8"/>
      <c r="Q67" s="8"/>
      <c r="R67" s="9"/>
      <c r="S67" s="9"/>
      <c r="T67" s="9"/>
      <c r="U67" s="9"/>
      <c r="V67" s="9"/>
      <c r="W67" s="9"/>
      <c r="X67" s="9"/>
      <c r="Y67" s="9"/>
      <c r="Z67" s="9"/>
      <c r="AA67" s="10"/>
      <c r="AB67" s="11"/>
      <c r="AC67" s="11"/>
      <c r="AD67" s="12"/>
      <c r="AE67" s="9"/>
      <c r="AH67" s="16" t="s">
        <v>28</v>
      </c>
      <c r="AI67" s="16"/>
      <c r="AJ67" s="16"/>
      <c r="AK67" s="1">
        <f>$AK$7</f>
        <v>16</v>
      </c>
      <c r="AL67" s="1">
        <f t="shared" ref="AL67:AQ67" si="17">$AK$7</f>
        <v>16</v>
      </c>
      <c r="AM67" s="1">
        <f t="shared" si="17"/>
        <v>16</v>
      </c>
      <c r="AN67" s="1">
        <f t="shared" si="17"/>
        <v>16</v>
      </c>
      <c r="AO67" s="1">
        <f t="shared" si="17"/>
        <v>16</v>
      </c>
      <c r="AP67" s="1">
        <f t="shared" si="17"/>
        <v>16</v>
      </c>
      <c r="AQ67" s="1">
        <f t="shared" si="17"/>
        <v>16</v>
      </c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</row>
    <row r="68" spans="2:62" x14ac:dyDescent="0.25">
      <c r="B68" s="9"/>
      <c r="C68" s="9"/>
      <c r="D68" s="9"/>
      <c r="E68" s="9"/>
      <c r="F68" s="9"/>
      <c r="G68" s="9"/>
      <c r="H68" s="9"/>
      <c r="I68" s="9"/>
      <c r="J68" s="9"/>
      <c r="K68" s="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10"/>
      <c r="AB68" s="11"/>
      <c r="AC68" s="11"/>
      <c r="AD68" s="12"/>
      <c r="AE68" s="9"/>
      <c r="AH68" s="16" t="s">
        <v>27</v>
      </c>
      <c r="AI68" s="16"/>
      <c r="AJ68" s="16"/>
      <c r="AK68" s="5">
        <f t="shared" ref="AK68:AQ68" si="18">AK52</f>
        <v>1</v>
      </c>
      <c r="AL68" s="5">
        <f t="shared" si="18"/>
        <v>5</v>
      </c>
      <c r="AM68" s="5">
        <f t="shared" si="18"/>
        <v>15</v>
      </c>
      <c r="AN68" s="5">
        <f t="shared" si="18"/>
        <v>4</v>
      </c>
      <c r="AO68" s="5">
        <f t="shared" si="18"/>
        <v>9</v>
      </c>
      <c r="AP68" s="5">
        <f t="shared" si="18"/>
        <v>12</v>
      </c>
      <c r="AQ68" s="5">
        <f t="shared" si="18"/>
        <v>7</v>
      </c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</row>
    <row r="69" spans="2:62" x14ac:dyDescent="0.25">
      <c r="B69" s="11"/>
      <c r="C69" s="11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8"/>
      <c r="R69" s="8"/>
      <c r="S69" s="8"/>
      <c r="T69" s="9"/>
      <c r="U69" s="9"/>
      <c r="V69" s="9"/>
      <c r="W69" s="9"/>
      <c r="X69" s="9"/>
      <c r="Y69" s="9"/>
      <c r="Z69" s="9"/>
      <c r="AA69" s="10"/>
      <c r="AB69" s="11"/>
      <c r="AC69" s="11"/>
      <c r="AD69" s="12"/>
      <c r="AE69" s="9"/>
      <c r="AH69" s="15" t="s">
        <v>29</v>
      </c>
      <c r="AI69" s="15"/>
      <c r="AJ69" s="15"/>
      <c r="AK69" s="5">
        <f>AK67*AK68+AL68</f>
        <v>21</v>
      </c>
      <c r="AL69" s="5">
        <f>AK69*AL67+AM68</f>
        <v>351</v>
      </c>
      <c r="AM69" s="5">
        <f t="shared" ref="AM69:AP69" si="19">AL69*AM67+AN68</f>
        <v>5620</v>
      </c>
      <c r="AN69" s="5">
        <f t="shared" si="19"/>
        <v>89929</v>
      </c>
      <c r="AO69" s="5">
        <f t="shared" si="19"/>
        <v>1438876</v>
      </c>
      <c r="AP69" s="5">
        <f t="shared" si="19"/>
        <v>23022023</v>
      </c>
      <c r="AQ69" s="5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9"/>
      <c r="BJ69" s="9"/>
    </row>
    <row r="70" spans="2:62" x14ac:dyDescent="0.25"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8"/>
      <c r="R70" s="8"/>
      <c r="S70" s="8"/>
      <c r="T70" s="8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H70" s="15" t="s">
        <v>13</v>
      </c>
      <c r="AI70" s="15"/>
      <c r="AJ70" s="15"/>
      <c r="AK70" s="15">
        <f>AP69</f>
        <v>23022023</v>
      </c>
      <c r="AL70" s="15"/>
      <c r="AM70" s="15"/>
      <c r="AN70" s="15"/>
      <c r="AO70" s="15"/>
      <c r="AP70" s="15"/>
      <c r="AQ70" s="15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9"/>
    </row>
    <row r="71" spans="2:62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8"/>
      <c r="R71" s="8"/>
      <c r="S71" s="8"/>
      <c r="T71" s="8"/>
      <c r="U71" s="8"/>
      <c r="V71" s="9"/>
      <c r="W71" s="9"/>
      <c r="X71" s="9"/>
      <c r="Y71" s="9"/>
      <c r="Z71" s="9"/>
      <c r="AA71" s="9"/>
      <c r="AB71" s="9"/>
      <c r="AC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spans="2:62" x14ac:dyDescent="0.25"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8"/>
      <c r="T72" s="8"/>
      <c r="U72" s="8"/>
      <c r="V72" s="8"/>
      <c r="W72" s="9"/>
      <c r="X72" s="9"/>
      <c r="Y72" s="9"/>
      <c r="Z72" s="9"/>
      <c r="AA72" s="9"/>
      <c r="AB72" s="9"/>
      <c r="AC72" s="9"/>
    </row>
    <row r="73" spans="2:62" x14ac:dyDescent="0.25"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8"/>
      <c r="U73" s="8"/>
      <c r="V73" s="8"/>
      <c r="W73" s="8"/>
      <c r="X73" s="9"/>
      <c r="Y73" s="9"/>
      <c r="Z73" s="9"/>
      <c r="AA73" s="9"/>
      <c r="AB73" s="9"/>
      <c r="AC73" s="9"/>
    </row>
    <row r="74" spans="2:62" x14ac:dyDescent="0.25"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8"/>
      <c r="V74" s="8"/>
      <c r="W74" s="8"/>
      <c r="X74" s="8"/>
      <c r="Y74" s="9"/>
      <c r="Z74" s="9"/>
      <c r="AA74" s="9"/>
      <c r="AB74" s="9"/>
      <c r="AC74" s="9"/>
    </row>
    <row r="75" spans="2:62" x14ac:dyDescent="0.25"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8"/>
      <c r="W75" s="8"/>
      <c r="X75" s="8"/>
      <c r="Y75" s="8"/>
      <c r="Z75" s="9"/>
      <c r="AA75" s="9"/>
      <c r="AB75" s="9"/>
      <c r="AC75" s="9"/>
    </row>
    <row r="76" spans="2:62" x14ac:dyDescent="0.25"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8"/>
      <c r="X76" s="8"/>
      <c r="Y76" s="8"/>
      <c r="Z76" s="8"/>
      <c r="AA76" s="9"/>
      <c r="AB76" s="9"/>
      <c r="AC76" s="9"/>
    </row>
    <row r="77" spans="2:62" x14ac:dyDescent="0.25"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8"/>
      <c r="Y77" s="8"/>
      <c r="Z77" s="8"/>
      <c r="AA77" s="8"/>
      <c r="AB77" s="9"/>
      <c r="AC77" s="9"/>
    </row>
    <row r="78" spans="2:62" x14ac:dyDescent="0.25"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8"/>
      <c r="Z78" s="8"/>
      <c r="AA78" s="8"/>
      <c r="AB78" s="8"/>
      <c r="AC78" s="9"/>
    </row>
    <row r="79" spans="2:62" x14ac:dyDescent="0.25"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8"/>
      <c r="AB79" s="9"/>
      <c r="AC79" s="9"/>
    </row>
    <row r="80" spans="2:62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  <c r="U80" s="8"/>
      <c r="V80" s="8"/>
      <c r="W80" s="8"/>
      <c r="X80" s="8"/>
      <c r="Y80" s="8"/>
      <c r="Z80" s="8"/>
      <c r="AA80" s="8"/>
      <c r="AB80" s="8"/>
      <c r="AC80" s="9"/>
    </row>
    <row r="81" spans="2:63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5" spans="2:63" x14ac:dyDescent="0.25"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</row>
    <row r="86" spans="2:63" x14ac:dyDescent="0.25"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</row>
    <row r="87" spans="2:63" x14ac:dyDescent="0.25"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</row>
    <row r="88" spans="2:63" x14ac:dyDescent="0.25">
      <c r="AA88" s="19" t="s">
        <v>14</v>
      </c>
      <c r="AB88" s="19"/>
      <c r="AC88" s="19"/>
      <c r="AD88" s="16" t="s">
        <v>16</v>
      </c>
      <c r="AE88" s="16" t="s">
        <v>15</v>
      </c>
      <c r="AH88" s="16" t="s">
        <v>17</v>
      </c>
      <c r="AI88" s="16"/>
      <c r="AJ88" s="16"/>
      <c r="AK88" s="16">
        <f>B94</f>
        <v>25104025</v>
      </c>
      <c r="AL88" s="16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</row>
    <row r="89" spans="2:63" x14ac:dyDescent="0.25">
      <c r="AA89" s="19"/>
      <c r="AB89" s="19"/>
      <c r="AC89" s="19"/>
      <c r="AD89" s="16"/>
      <c r="AE89" s="16"/>
      <c r="AH89" s="16"/>
      <c r="AI89" s="16"/>
      <c r="AJ89" s="16"/>
      <c r="AK89" s="16"/>
      <c r="AL89" s="16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</row>
    <row r="90" spans="2:63" x14ac:dyDescent="0.25">
      <c r="AA90" s="16">
        <f>D106</f>
        <v>9</v>
      </c>
      <c r="AB90" s="16"/>
      <c r="AC90" s="16"/>
      <c r="AD90" s="1">
        <v>1</v>
      </c>
      <c r="AE90" s="5">
        <f>AA96</f>
        <v>1</v>
      </c>
      <c r="AH90" s="18" t="s">
        <v>18</v>
      </c>
      <c r="AI90" s="18"/>
      <c r="AJ90" s="18"/>
      <c r="AK90" s="18">
        <f>D94</f>
        <v>16</v>
      </c>
      <c r="AL90" s="18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</row>
    <row r="91" spans="2:63" x14ac:dyDescent="0.25">
      <c r="AA91" s="16">
        <f>E106</f>
        <v>9</v>
      </c>
      <c r="AB91" s="16"/>
      <c r="AC91" s="16"/>
      <c r="AD91" s="1">
        <v>2</v>
      </c>
      <c r="AE91" s="5">
        <f>AA95</f>
        <v>7</v>
      </c>
      <c r="AH91" s="16" t="s">
        <v>19</v>
      </c>
      <c r="AI91" s="16"/>
      <c r="AJ91" s="16"/>
      <c r="AK91" s="1">
        <v>1</v>
      </c>
      <c r="AL91" s="1">
        <v>2</v>
      </c>
      <c r="AM91" s="1">
        <v>3</v>
      </c>
      <c r="AN91" s="1">
        <v>4</v>
      </c>
      <c r="AO91" s="1">
        <v>5</v>
      </c>
      <c r="AP91" s="1">
        <v>6</v>
      </c>
      <c r="AQ91" s="1">
        <v>7</v>
      </c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12"/>
      <c r="BG91" s="12"/>
      <c r="BH91" s="12"/>
      <c r="BI91" s="12"/>
      <c r="BJ91" s="9"/>
      <c r="BK91" s="9"/>
    </row>
    <row r="92" spans="2:63" x14ac:dyDescent="0.25">
      <c r="AA92" s="15">
        <f>F106</f>
        <v>14</v>
      </c>
      <c r="AB92" s="16"/>
      <c r="AC92" s="16"/>
      <c r="AD92" s="1">
        <v>3</v>
      </c>
      <c r="AE92" s="5">
        <f>AA94</f>
        <v>15</v>
      </c>
      <c r="AH92" s="16" t="s">
        <v>20</v>
      </c>
      <c r="AI92" s="16"/>
      <c r="AJ92" s="16"/>
      <c r="AK92" s="1">
        <f>AK88</f>
        <v>25104025</v>
      </c>
      <c r="AL92" s="1">
        <f>AK94</f>
        <v>1569001</v>
      </c>
      <c r="AM92" s="1">
        <f>AL94</f>
        <v>98062</v>
      </c>
      <c r="AN92" s="1">
        <f t="shared" ref="AN92:AQ92" si="20">AM94</f>
        <v>6128</v>
      </c>
      <c r="AO92" s="1">
        <f t="shared" si="20"/>
        <v>383</v>
      </c>
      <c r="AP92" s="1">
        <f t="shared" si="20"/>
        <v>23</v>
      </c>
      <c r="AQ92" s="1">
        <f t="shared" si="20"/>
        <v>1</v>
      </c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</row>
    <row r="93" spans="2:63" x14ac:dyDescent="0.25">
      <c r="B93" s="16" t="s">
        <v>2</v>
      </c>
      <c r="C93" s="16"/>
      <c r="D93" s="20" t="s">
        <v>12</v>
      </c>
      <c r="E93" s="21"/>
      <c r="AA93" s="15">
        <f>G106</f>
        <v>0</v>
      </c>
      <c r="AB93" s="16"/>
      <c r="AC93" s="16"/>
      <c r="AD93" s="1">
        <v>4</v>
      </c>
      <c r="AE93" s="5">
        <f>AA93</f>
        <v>0</v>
      </c>
      <c r="AH93" s="16" t="s">
        <v>21</v>
      </c>
      <c r="AI93" s="16"/>
      <c r="AJ93" s="16"/>
      <c r="AK93" s="1">
        <f>$AK$7</f>
        <v>16</v>
      </c>
      <c r="AL93" s="1">
        <f t="shared" ref="AL93:AQ93" si="21">$AK$7</f>
        <v>16</v>
      </c>
      <c r="AM93" s="1">
        <f t="shared" si="21"/>
        <v>16</v>
      </c>
      <c r="AN93" s="1">
        <f t="shared" si="21"/>
        <v>16</v>
      </c>
      <c r="AO93" s="1">
        <f t="shared" si="21"/>
        <v>16</v>
      </c>
      <c r="AP93" s="1">
        <f t="shared" si="21"/>
        <v>16</v>
      </c>
      <c r="AQ93" s="1">
        <f t="shared" si="21"/>
        <v>16</v>
      </c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</row>
    <row r="94" spans="2:63" x14ac:dyDescent="0.25">
      <c r="B94" s="16">
        <f>J2</f>
        <v>25104025</v>
      </c>
      <c r="C94" s="16"/>
      <c r="D94" s="20">
        <v>16</v>
      </c>
      <c r="E94" s="21"/>
      <c r="AA94" s="15">
        <f>H106</f>
        <v>15</v>
      </c>
      <c r="AB94" s="16"/>
      <c r="AC94" s="16"/>
      <c r="AD94" s="1">
        <v>5</v>
      </c>
      <c r="AE94" s="5">
        <f>AA92</f>
        <v>14</v>
      </c>
      <c r="AH94" s="16" t="s">
        <v>22</v>
      </c>
      <c r="AI94" s="16"/>
      <c r="AJ94" s="16"/>
      <c r="AK94" s="1">
        <f>ROUNDDOWN(AK92/AK93,0)</f>
        <v>1569001</v>
      </c>
      <c r="AL94" s="1">
        <f>ROUNDDOWN(AL92/AL93,0)</f>
        <v>98062</v>
      </c>
      <c r="AM94" s="1">
        <f t="shared" ref="AM94:AQ94" si="22">ROUNDDOWN(AM92/AM93,0)</f>
        <v>6128</v>
      </c>
      <c r="AN94" s="1">
        <f t="shared" si="22"/>
        <v>383</v>
      </c>
      <c r="AO94" s="1">
        <f t="shared" si="22"/>
        <v>23</v>
      </c>
      <c r="AP94" s="1">
        <f t="shared" si="22"/>
        <v>1</v>
      </c>
      <c r="AQ94" s="1">
        <f t="shared" si="22"/>
        <v>0</v>
      </c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</row>
    <row r="95" spans="2:63" x14ac:dyDescent="0.25">
      <c r="AA95" s="15">
        <f>I106</f>
        <v>7</v>
      </c>
      <c r="AB95" s="16"/>
      <c r="AC95" s="16"/>
      <c r="AD95" s="1">
        <v>6</v>
      </c>
      <c r="AE95" s="1">
        <f>AA91</f>
        <v>9</v>
      </c>
      <c r="AH95" s="16" t="s">
        <v>14</v>
      </c>
      <c r="AI95" s="16"/>
      <c r="AJ95" s="16"/>
      <c r="AK95" s="1">
        <f>AK92-(AK93*AK94)</f>
        <v>9</v>
      </c>
      <c r="AL95" s="1">
        <f t="shared" ref="AL95:AQ95" si="23">AL92-(AL93*AL94)</f>
        <v>9</v>
      </c>
      <c r="AM95" s="1">
        <f t="shared" si="23"/>
        <v>14</v>
      </c>
      <c r="AN95" s="1">
        <f t="shared" si="23"/>
        <v>0</v>
      </c>
      <c r="AO95" s="1">
        <f t="shared" si="23"/>
        <v>15</v>
      </c>
      <c r="AP95" s="1">
        <f t="shared" si="23"/>
        <v>7</v>
      </c>
      <c r="AQ95" s="1">
        <f t="shared" si="23"/>
        <v>1</v>
      </c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</row>
    <row r="96" spans="2:63" x14ac:dyDescent="0.25">
      <c r="B96" s="22" t="s">
        <v>11</v>
      </c>
      <c r="C96" s="22"/>
      <c r="AA96" s="15">
        <f>J106</f>
        <v>1</v>
      </c>
      <c r="AB96" s="16"/>
      <c r="AC96" s="16"/>
      <c r="AD96" s="1">
        <v>7</v>
      </c>
      <c r="AE96" s="1">
        <f>AA90</f>
        <v>9</v>
      </c>
      <c r="AH96" s="19" t="s">
        <v>23</v>
      </c>
      <c r="AI96" s="19"/>
      <c r="AJ96" s="19"/>
      <c r="AK96" s="16" t="str">
        <f>J7</f>
        <v>17F0E99</v>
      </c>
      <c r="AL96" s="16"/>
      <c r="AM96" s="16"/>
      <c r="AN96" s="16"/>
      <c r="AO96" s="16"/>
      <c r="AP96" s="16"/>
      <c r="AQ96" s="16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9"/>
      <c r="BK96" s="9"/>
    </row>
    <row r="97" spans="2:63" x14ac:dyDescent="0.25">
      <c r="B97" s="22"/>
      <c r="C97" s="22"/>
      <c r="AA97" s="10"/>
      <c r="AB97" s="11"/>
      <c r="AC97" s="11"/>
      <c r="AD97" s="9"/>
      <c r="AE97" s="9"/>
      <c r="AF97" s="9"/>
      <c r="AH97" s="19"/>
      <c r="AI97" s="19"/>
      <c r="AJ97" s="19"/>
      <c r="AK97" s="5">
        <f>AE90</f>
        <v>1</v>
      </c>
      <c r="AL97" s="5">
        <f>AE91</f>
        <v>7</v>
      </c>
      <c r="AM97" s="5">
        <f>AE92</f>
        <v>15</v>
      </c>
      <c r="AN97" s="5">
        <f>AE93</f>
        <v>0</v>
      </c>
      <c r="AO97" s="5">
        <f>AE94</f>
        <v>14</v>
      </c>
      <c r="AP97" s="1">
        <f>AE95</f>
        <v>9</v>
      </c>
      <c r="AQ97" s="1">
        <f>AE96</f>
        <v>9</v>
      </c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</row>
    <row r="98" spans="2:63" x14ac:dyDescent="0.25">
      <c r="B98" s="16">
        <v>0</v>
      </c>
      <c r="C98" s="16"/>
      <c r="D98">
        <f>B94</f>
        <v>25104025</v>
      </c>
      <c r="E98">
        <f>D94</f>
        <v>16</v>
      </c>
      <c r="AA98" s="10"/>
      <c r="AB98" s="11"/>
      <c r="AC98" s="11"/>
      <c r="AD98" s="9"/>
      <c r="AE98" s="9"/>
      <c r="AF98" s="9"/>
      <c r="AH98" s="16" t="s">
        <v>31</v>
      </c>
      <c r="AI98" s="16"/>
      <c r="AJ98" s="16"/>
      <c r="AK98" s="1" t="str">
        <f>MID($AK$96,1,1)</f>
        <v>1</v>
      </c>
      <c r="AL98" s="1" t="str">
        <f>MID($AK$96,2,1)</f>
        <v>7</v>
      </c>
      <c r="AM98" s="1" t="str">
        <f>MID($AK$96,3,1)</f>
        <v>F</v>
      </c>
      <c r="AN98" s="1" t="str">
        <f>MID($AK$96,4,1)</f>
        <v>0</v>
      </c>
      <c r="AO98" s="1" t="str">
        <f>MID($AK$96,5,1)</f>
        <v>E</v>
      </c>
      <c r="AP98" s="1" t="str">
        <f>MID($AK$96,6,1)</f>
        <v>9</v>
      </c>
      <c r="AQ98" s="1" t="str">
        <f>MID($AK$96,7,1)</f>
        <v>9</v>
      </c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</row>
    <row r="99" spans="2:63" x14ac:dyDescent="0.25">
      <c r="B99" s="16">
        <v>1</v>
      </c>
      <c r="C99" s="16"/>
      <c r="D99">
        <f>E99*E98</f>
        <v>25104016</v>
      </c>
      <c r="E99">
        <f>ROUNDDOWN(D98/E98,0)</f>
        <v>1569001</v>
      </c>
      <c r="F99">
        <f>D94</f>
        <v>16</v>
      </c>
      <c r="AA99" s="10"/>
      <c r="AB99" s="11"/>
      <c r="AC99" s="11"/>
      <c r="AD99" s="9"/>
      <c r="AE99" s="9"/>
      <c r="AF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</row>
    <row r="100" spans="2:63" x14ac:dyDescent="0.25">
      <c r="B100" s="16">
        <v>2</v>
      </c>
      <c r="C100" s="16"/>
      <c r="D100">
        <f>D98-D99</f>
        <v>9</v>
      </c>
      <c r="E100">
        <f>F100*F99</f>
        <v>1568992</v>
      </c>
      <c r="F100" s="3">
        <f>ROUNDDOWN(E99/F99,0)</f>
        <v>98062</v>
      </c>
      <c r="G100">
        <f>D94</f>
        <v>16</v>
      </c>
      <c r="AA100" s="10"/>
      <c r="AB100" s="11"/>
      <c r="AC100" s="11"/>
      <c r="AD100" s="9"/>
      <c r="AE100" s="9"/>
      <c r="AF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</row>
    <row r="101" spans="2:63" x14ac:dyDescent="0.25">
      <c r="B101" s="16">
        <v>3</v>
      </c>
      <c r="C101" s="16"/>
      <c r="E101">
        <f>E99-E100</f>
        <v>9</v>
      </c>
      <c r="F101" s="3">
        <f>G101*G100</f>
        <v>98048</v>
      </c>
      <c r="G101" s="3">
        <f>ROUNDDOWN(F100/G100,0)</f>
        <v>6128</v>
      </c>
      <c r="H101">
        <f>D94</f>
        <v>16</v>
      </c>
      <c r="AA101" s="10"/>
      <c r="AB101" s="11"/>
      <c r="AC101" s="11"/>
      <c r="AD101" s="9"/>
      <c r="AE101" s="9"/>
      <c r="AF101" s="9"/>
      <c r="AK101" s="17" t="s">
        <v>24</v>
      </c>
      <c r="AL101" s="17"/>
      <c r="AM101" s="17"/>
      <c r="AN101" s="17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9"/>
      <c r="BG101" s="9"/>
      <c r="BH101" s="9"/>
      <c r="BI101" s="9"/>
      <c r="BJ101" s="9"/>
      <c r="BK101" s="9"/>
    </row>
    <row r="102" spans="2:63" x14ac:dyDescent="0.25">
      <c r="B102" s="16">
        <v>4</v>
      </c>
      <c r="C102" s="16"/>
      <c r="F102" s="3">
        <f>F100-F101</f>
        <v>14</v>
      </c>
      <c r="G102" s="3">
        <f>H102*H101</f>
        <v>6128</v>
      </c>
      <c r="H102" s="3">
        <f>ROUNDDOWN(G101/H101,0)</f>
        <v>383</v>
      </c>
      <c r="I102">
        <f>D94</f>
        <v>16</v>
      </c>
      <c r="AA102" s="10"/>
      <c r="AB102" s="11"/>
      <c r="AC102" s="11"/>
      <c r="AD102" s="9"/>
      <c r="AE102" s="9"/>
      <c r="AF102" s="9"/>
      <c r="AH102" s="16" t="s">
        <v>30</v>
      </c>
      <c r="AI102" s="16"/>
      <c r="AJ102" s="16"/>
      <c r="AK102" s="1">
        <v>6</v>
      </c>
      <c r="AL102" s="1">
        <v>5</v>
      </c>
      <c r="AM102" s="1">
        <v>4</v>
      </c>
      <c r="AN102" s="1">
        <v>3</v>
      </c>
      <c r="AO102" s="1">
        <v>2</v>
      </c>
      <c r="AP102" s="1">
        <v>1</v>
      </c>
      <c r="AQ102" s="1">
        <v>0</v>
      </c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12"/>
      <c r="BG102" s="12"/>
      <c r="BH102" s="12"/>
      <c r="BI102" s="12"/>
      <c r="BJ102" s="9"/>
      <c r="BK102" s="9"/>
    </row>
    <row r="103" spans="2:63" x14ac:dyDescent="0.25">
      <c r="B103" s="16">
        <v>5</v>
      </c>
      <c r="C103" s="16"/>
      <c r="F103" s="3"/>
      <c r="G103" s="3">
        <f>G101-G102</f>
        <v>0</v>
      </c>
      <c r="H103" s="3">
        <f>I103*I102</f>
        <v>368</v>
      </c>
      <c r="I103" s="3">
        <f>ROUNDDOWN(H102/I102,0)</f>
        <v>23</v>
      </c>
      <c r="J103">
        <f>D94</f>
        <v>16</v>
      </c>
      <c r="AA103" s="10"/>
      <c r="AB103" s="11"/>
      <c r="AC103" s="11"/>
      <c r="AD103" s="9"/>
      <c r="AE103" s="9"/>
      <c r="AF103" s="9"/>
      <c r="AH103" s="16" t="s">
        <v>28</v>
      </c>
      <c r="AI103" s="16"/>
      <c r="AJ103" s="16"/>
      <c r="AK103" s="1">
        <f>$AK$7</f>
        <v>16</v>
      </c>
      <c r="AL103" s="1">
        <f t="shared" ref="AL103:AQ103" si="24">$AK$7</f>
        <v>16</v>
      </c>
      <c r="AM103" s="1">
        <f t="shared" si="24"/>
        <v>16</v>
      </c>
      <c r="AN103" s="1">
        <f t="shared" si="24"/>
        <v>16</v>
      </c>
      <c r="AO103" s="1">
        <f t="shared" si="24"/>
        <v>16</v>
      </c>
      <c r="AP103" s="1">
        <f t="shared" si="24"/>
        <v>16</v>
      </c>
      <c r="AQ103" s="1">
        <f t="shared" si="24"/>
        <v>16</v>
      </c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</row>
    <row r="104" spans="2:63" x14ac:dyDescent="0.25">
      <c r="B104" s="16">
        <v>6</v>
      </c>
      <c r="C104" s="16"/>
      <c r="G104" s="3"/>
      <c r="H104" s="3">
        <f>H102-H103</f>
        <v>15</v>
      </c>
      <c r="I104" s="3">
        <f>J104*J103</f>
        <v>16</v>
      </c>
      <c r="J104" s="3">
        <f>ROUNDDOWN(I103/J103,0)</f>
        <v>1</v>
      </c>
      <c r="AA104" s="10"/>
      <c r="AB104" s="11"/>
      <c r="AC104" s="11"/>
      <c r="AD104" s="9"/>
      <c r="AE104" s="9"/>
      <c r="AF104" s="9"/>
      <c r="AH104" s="16" t="s">
        <v>27</v>
      </c>
      <c r="AI104" s="16"/>
      <c r="AJ104" s="16"/>
      <c r="AK104" s="5">
        <f t="shared" ref="AK104:AQ104" si="25">AK97</f>
        <v>1</v>
      </c>
      <c r="AL104" s="5">
        <f t="shared" si="25"/>
        <v>7</v>
      </c>
      <c r="AM104" s="5">
        <f t="shared" si="25"/>
        <v>15</v>
      </c>
      <c r="AN104" s="5">
        <f t="shared" si="25"/>
        <v>0</v>
      </c>
      <c r="AO104" s="5">
        <f t="shared" si="25"/>
        <v>14</v>
      </c>
      <c r="AP104" s="5">
        <f t="shared" si="25"/>
        <v>9</v>
      </c>
      <c r="AQ104" s="5">
        <f t="shared" si="25"/>
        <v>9</v>
      </c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</row>
    <row r="105" spans="2:63" x14ac:dyDescent="0.25">
      <c r="B105" s="16">
        <v>7</v>
      </c>
      <c r="C105" s="16"/>
      <c r="H105" s="3"/>
      <c r="I105" s="3">
        <f>I103-I104</f>
        <v>7</v>
      </c>
      <c r="J105" s="3"/>
      <c r="K105" s="3"/>
      <c r="AA105" s="10"/>
      <c r="AB105" s="11"/>
      <c r="AC105" s="11"/>
      <c r="AD105" s="9"/>
      <c r="AE105" s="9"/>
      <c r="AF105" s="9"/>
      <c r="AH105" s="15" t="s">
        <v>25</v>
      </c>
      <c r="AI105" s="15"/>
      <c r="AJ105" s="15"/>
      <c r="AK105" s="1">
        <f>AK104*POWER(AK103,AK102)</f>
        <v>16777216</v>
      </c>
      <c r="AL105" s="1">
        <f t="shared" ref="AL105:AQ105" si="26">AL104*POWER(AL103,AL102)</f>
        <v>7340032</v>
      </c>
      <c r="AM105" s="1">
        <f t="shared" si="26"/>
        <v>983040</v>
      </c>
      <c r="AN105" s="1">
        <f t="shared" si="26"/>
        <v>0</v>
      </c>
      <c r="AO105" s="1">
        <f t="shared" si="26"/>
        <v>3584</v>
      </c>
      <c r="AP105" s="1">
        <f t="shared" si="26"/>
        <v>144</v>
      </c>
      <c r="AQ105" s="1">
        <f t="shared" si="26"/>
        <v>9</v>
      </c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</row>
    <row r="106" spans="2:63" x14ac:dyDescent="0.25">
      <c r="B106" s="16" t="s">
        <v>13</v>
      </c>
      <c r="C106" s="16"/>
      <c r="D106" s="1">
        <f>D100</f>
        <v>9</v>
      </c>
      <c r="E106" s="1">
        <f>E101</f>
        <v>9</v>
      </c>
      <c r="F106" s="5">
        <f>F102</f>
        <v>14</v>
      </c>
      <c r="G106" s="5">
        <f>G103</f>
        <v>0</v>
      </c>
      <c r="H106" s="5">
        <f>H104</f>
        <v>15</v>
      </c>
      <c r="I106" s="5">
        <f>I105</f>
        <v>7</v>
      </c>
      <c r="J106" s="5">
        <f>J104</f>
        <v>1</v>
      </c>
      <c r="K106" s="3"/>
      <c r="L106" s="3"/>
      <c r="AA106" s="10"/>
      <c r="AB106" s="11"/>
      <c r="AC106" s="11"/>
      <c r="AD106" s="9"/>
      <c r="AE106" s="9"/>
      <c r="AF106" s="9"/>
      <c r="AH106" s="15" t="s">
        <v>13</v>
      </c>
      <c r="AI106" s="15"/>
      <c r="AJ106" s="15"/>
      <c r="AK106" s="16">
        <f>SUM(AK105:BI105)</f>
        <v>25104025</v>
      </c>
      <c r="AL106" s="16"/>
      <c r="AM106" s="16"/>
      <c r="AN106" s="16"/>
      <c r="AO106" s="16"/>
      <c r="AP106" s="16"/>
      <c r="AQ106" s="16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9"/>
      <c r="BK106" s="9"/>
    </row>
    <row r="107" spans="2:63" x14ac:dyDescent="0.25">
      <c r="B107" s="11"/>
      <c r="C107" s="11"/>
      <c r="D107" s="9"/>
      <c r="E107" s="9"/>
      <c r="F107" s="9"/>
      <c r="G107" s="9"/>
      <c r="H107" s="9"/>
      <c r="I107" s="9"/>
      <c r="J107" s="8"/>
      <c r="K107" s="8"/>
      <c r="L107" s="8"/>
      <c r="M107" s="8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0"/>
      <c r="AB107" s="11"/>
      <c r="AC107" s="11"/>
      <c r="AD107" s="9"/>
      <c r="AE107" s="9"/>
      <c r="AF107" s="9"/>
      <c r="AH107" s="3"/>
      <c r="AI107" s="3"/>
      <c r="AJ107" s="3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</row>
    <row r="108" spans="2:63" x14ac:dyDescent="0.25">
      <c r="B108" s="11"/>
      <c r="C108" s="11"/>
      <c r="D108" s="9"/>
      <c r="E108" s="9"/>
      <c r="F108" s="9"/>
      <c r="G108" s="9"/>
      <c r="H108" s="9"/>
      <c r="I108" s="9"/>
      <c r="J108" s="9"/>
      <c r="K108" s="8"/>
      <c r="L108" s="8"/>
      <c r="M108" s="8"/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0"/>
      <c r="AB108" s="11"/>
      <c r="AC108" s="11"/>
      <c r="AD108" s="9"/>
      <c r="AE108" s="9"/>
      <c r="AF108" s="9"/>
      <c r="AH108" s="3"/>
      <c r="AI108" s="3"/>
      <c r="AJ108" s="3"/>
      <c r="AK108" s="3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</row>
    <row r="109" spans="2:63" x14ac:dyDescent="0.25"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8"/>
      <c r="N109" s="8"/>
      <c r="O109" s="8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0"/>
      <c r="AB109" s="11"/>
      <c r="AC109" s="11"/>
      <c r="AD109" s="9"/>
      <c r="AE109" s="9"/>
      <c r="AF109" s="9"/>
      <c r="AI109" s="3"/>
      <c r="AJ109" s="3"/>
      <c r="AK109" s="3"/>
      <c r="AL109" s="3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</row>
    <row r="110" spans="2:63" x14ac:dyDescent="0.25"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8"/>
      <c r="N110" s="8"/>
      <c r="O110" s="8"/>
      <c r="P110" s="8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0"/>
      <c r="AB110" s="11"/>
      <c r="AC110" s="11"/>
      <c r="AD110" s="9"/>
      <c r="AE110" s="9"/>
      <c r="AF110" s="9"/>
      <c r="AK110" s="17" t="s">
        <v>26</v>
      </c>
      <c r="AL110" s="17"/>
      <c r="AM110" s="17"/>
      <c r="AN110" s="17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9"/>
      <c r="BG110" s="9"/>
      <c r="BH110" s="9"/>
      <c r="BI110" s="9"/>
      <c r="BJ110" s="9"/>
      <c r="BK110" s="9"/>
    </row>
    <row r="111" spans="2:63" x14ac:dyDescent="0.25"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8"/>
      <c r="O111" s="8"/>
      <c r="P111" s="8"/>
      <c r="Q111" s="8"/>
      <c r="R111" s="9"/>
      <c r="S111" s="9"/>
      <c r="T111" s="9"/>
      <c r="U111" s="9"/>
      <c r="V111" s="9"/>
      <c r="W111" s="9"/>
      <c r="X111" s="9"/>
      <c r="Y111" s="9"/>
      <c r="Z111" s="9"/>
      <c r="AA111" s="10"/>
      <c r="AB111" s="11"/>
      <c r="AC111" s="11"/>
      <c r="AD111" s="12"/>
      <c r="AE111" s="9"/>
      <c r="AF111" s="9"/>
      <c r="AH111" s="16" t="s">
        <v>16</v>
      </c>
      <c r="AI111" s="16"/>
      <c r="AJ111" s="16"/>
      <c r="AK111" s="1">
        <v>6</v>
      </c>
      <c r="AL111" s="1">
        <v>5</v>
      </c>
      <c r="AM111" s="1">
        <v>4</v>
      </c>
      <c r="AN111" s="1">
        <v>3</v>
      </c>
      <c r="AO111" s="1">
        <v>2</v>
      </c>
      <c r="AP111" s="1">
        <v>1</v>
      </c>
      <c r="AQ111" s="1">
        <v>0</v>
      </c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12"/>
      <c r="BG111" s="12"/>
      <c r="BH111" s="12"/>
      <c r="BI111" s="12"/>
      <c r="BJ111" s="9"/>
      <c r="BK111" s="9"/>
    </row>
    <row r="112" spans="2:63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8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10"/>
      <c r="AB112" s="11"/>
      <c r="AC112" s="11"/>
      <c r="AD112" s="12"/>
      <c r="AE112" s="9"/>
      <c r="AF112" s="9"/>
      <c r="AH112" s="16" t="s">
        <v>28</v>
      </c>
      <c r="AI112" s="16"/>
      <c r="AJ112" s="16"/>
      <c r="AK112" s="1">
        <f>$AK$7</f>
        <v>16</v>
      </c>
      <c r="AL112" s="1">
        <f t="shared" ref="AL112:AQ112" si="27">$AK$7</f>
        <v>16</v>
      </c>
      <c r="AM112" s="1">
        <f t="shared" si="27"/>
        <v>16</v>
      </c>
      <c r="AN112" s="1">
        <f t="shared" si="27"/>
        <v>16</v>
      </c>
      <c r="AO112" s="1">
        <f t="shared" si="27"/>
        <v>16</v>
      </c>
      <c r="AP112" s="1">
        <f t="shared" si="27"/>
        <v>16</v>
      </c>
      <c r="AQ112" s="1">
        <f t="shared" si="27"/>
        <v>16</v>
      </c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</row>
    <row r="113" spans="2:63" x14ac:dyDescent="0.25"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8"/>
      <c r="Q113" s="8"/>
      <c r="R113" s="8"/>
      <c r="S113" s="8"/>
      <c r="T113" s="9"/>
      <c r="U113" s="9"/>
      <c r="V113" s="9"/>
      <c r="W113" s="9"/>
      <c r="X113" s="9"/>
      <c r="Y113" s="9"/>
      <c r="Z113" s="9"/>
      <c r="AA113" s="10"/>
      <c r="AB113" s="11"/>
      <c r="AC113" s="11"/>
      <c r="AD113" s="12"/>
      <c r="AE113" s="9"/>
      <c r="AF113" s="9"/>
      <c r="AH113" s="16" t="s">
        <v>27</v>
      </c>
      <c r="AI113" s="16"/>
      <c r="AJ113" s="16"/>
      <c r="AK113" s="5">
        <f t="shared" ref="AK113:AQ113" si="28">AK97</f>
        <v>1</v>
      </c>
      <c r="AL113" s="5">
        <f t="shared" si="28"/>
        <v>7</v>
      </c>
      <c r="AM113" s="5">
        <f t="shared" si="28"/>
        <v>15</v>
      </c>
      <c r="AN113" s="5">
        <f t="shared" si="28"/>
        <v>0</v>
      </c>
      <c r="AO113" s="5">
        <f t="shared" si="28"/>
        <v>14</v>
      </c>
      <c r="AP113" s="5">
        <f t="shared" si="28"/>
        <v>9</v>
      </c>
      <c r="AQ113" s="5">
        <f t="shared" si="28"/>
        <v>9</v>
      </c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</row>
    <row r="114" spans="2:63" x14ac:dyDescent="0.25"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8"/>
      <c r="R114" s="8"/>
      <c r="S114" s="8"/>
      <c r="T114" s="8"/>
      <c r="U114" s="9"/>
      <c r="V114" s="9"/>
      <c r="W114" s="9"/>
      <c r="X114" s="9"/>
      <c r="Y114" s="9"/>
      <c r="Z114" s="9"/>
      <c r="AA114" s="10"/>
      <c r="AB114" s="11"/>
      <c r="AC114" s="11"/>
      <c r="AD114" s="12"/>
      <c r="AE114" s="9"/>
      <c r="AF114" s="9"/>
      <c r="AH114" s="15" t="s">
        <v>29</v>
      </c>
      <c r="AI114" s="15"/>
      <c r="AJ114" s="15"/>
      <c r="AK114" s="5">
        <f>AK112*AK113+AL113</f>
        <v>23</v>
      </c>
      <c r="AL114" s="5">
        <f>AK114*AL112+AM113</f>
        <v>383</v>
      </c>
      <c r="AM114" s="5">
        <f t="shared" ref="AM114:AP114" si="29">AL114*AM112+AN113</f>
        <v>6128</v>
      </c>
      <c r="AN114" s="5">
        <f t="shared" si="29"/>
        <v>98062</v>
      </c>
      <c r="AO114" s="5">
        <f t="shared" si="29"/>
        <v>1569001</v>
      </c>
      <c r="AP114" s="5">
        <f t="shared" si="29"/>
        <v>25104025</v>
      </c>
      <c r="AQ114" s="5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9"/>
      <c r="BJ114" s="9"/>
      <c r="BK114" s="9"/>
    </row>
    <row r="115" spans="2:63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8"/>
      <c r="R115" s="8"/>
      <c r="S115" s="8"/>
      <c r="T115" s="8"/>
      <c r="U115" s="8"/>
      <c r="V115" s="9"/>
      <c r="W115" s="9"/>
      <c r="X115" s="9"/>
      <c r="Y115" s="9"/>
      <c r="Z115" s="9"/>
      <c r="AA115" s="9"/>
      <c r="AB115" s="9"/>
      <c r="AC115" s="9"/>
      <c r="AD115" s="9"/>
      <c r="AH115" s="15" t="s">
        <v>13</v>
      </c>
      <c r="AI115" s="15"/>
      <c r="AJ115" s="15"/>
      <c r="AK115" s="15">
        <f>AP114</f>
        <v>25104025</v>
      </c>
      <c r="AL115" s="15"/>
      <c r="AM115" s="15"/>
      <c r="AN115" s="15"/>
      <c r="AO115" s="15"/>
      <c r="AP115" s="15"/>
      <c r="AQ115" s="15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9"/>
      <c r="BK115" s="9"/>
    </row>
    <row r="116" spans="2:63" x14ac:dyDescent="0.25"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8"/>
      <c r="T116" s="8"/>
      <c r="U116" s="8"/>
      <c r="V116" s="8"/>
      <c r="W116" s="9"/>
      <c r="X116" s="9"/>
      <c r="Y116" s="9"/>
      <c r="Z116" s="9"/>
      <c r="AA116" s="9"/>
      <c r="AB116" s="9"/>
      <c r="AC116" s="9"/>
      <c r="AD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</row>
    <row r="117" spans="2:63" x14ac:dyDescent="0.25"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  <c r="U117" s="8"/>
      <c r="V117" s="8"/>
      <c r="W117" s="8"/>
      <c r="X117" s="9"/>
      <c r="Y117" s="9"/>
      <c r="Z117" s="9"/>
      <c r="AA117" s="9"/>
      <c r="AB117" s="9"/>
      <c r="AC117" s="9"/>
      <c r="AD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</row>
    <row r="118" spans="2:63" x14ac:dyDescent="0.25"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8"/>
      <c r="V118" s="8"/>
      <c r="W118" s="8"/>
      <c r="X118" s="8"/>
      <c r="Y118" s="9"/>
      <c r="Z118" s="9"/>
      <c r="AA118" s="9"/>
      <c r="AB118" s="9"/>
      <c r="AC118" s="9"/>
      <c r="AD118" s="9"/>
    </row>
    <row r="119" spans="2:63" x14ac:dyDescent="0.25"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8"/>
      <c r="W119" s="8"/>
      <c r="X119" s="8"/>
      <c r="Y119" s="8"/>
      <c r="Z119" s="9"/>
      <c r="AA119" s="9"/>
      <c r="AB119" s="9"/>
      <c r="AC119" s="9"/>
      <c r="AD119" s="9"/>
    </row>
    <row r="120" spans="2:63" x14ac:dyDescent="0.25"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8"/>
      <c r="Y120" s="8"/>
      <c r="Z120" s="8"/>
      <c r="AA120" s="9"/>
      <c r="AB120" s="9"/>
      <c r="AC120" s="9"/>
      <c r="AD120" s="9"/>
    </row>
    <row r="121" spans="2:63" x14ac:dyDescent="0.25"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8"/>
      <c r="Z121" s="8"/>
      <c r="AA121" s="8"/>
      <c r="AB121" s="9"/>
      <c r="AC121" s="9"/>
      <c r="AD121" s="9"/>
    </row>
    <row r="122" spans="2:63" x14ac:dyDescent="0.25"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8"/>
      <c r="AA122" s="8"/>
      <c r="AB122" s="8"/>
      <c r="AC122" s="9"/>
      <c r="AD122" s="9"/>
    </row>
    <row r="123" spans="2:63" x14ac:dyDescent="0.25"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8"/>
      <c r="AB123" s="9"/>
      <c r="AC123" s="9"/>
      <c r="AD123" s="9"/>
    </row>
    <row r="124" spans="2:63" x14ac:dyDescent="0.25"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2:63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</row>
    <row r="126" spans="2:63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2:63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2:63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</sheetData>
  <mergeCells count="179">
    <mergeCell ref="AK115:AQ115"/>
    <mergeCell ref="AH15:AJ15"/>
    <mergeCell ref="AH53:AJ53"/>
    <mergeCell ref="AH98:AJ98"/>
    <mergeCell ref="AH115:AJ115"/>
    <mergeCell ref="B104:C104"/>
    <mergeCell ref="AH104:AJ104"/>
    <mergeCell ref="B105:C105"/>
    <mergeCell ref="AH105:AJ105"/>
    <mergeCell ref="B96:C97"/>
    <mergeCell ref="AA96:AC96"/>
    <mergeCell ref="AH96:AJ97"/>
    <mergeCell ref="AA91:AC91"/>
    <mergeCell ref="AH91:AJ91"/>
    <mergeCell ref="AA92:AC92"/>
    <mergeCell ref="AH92:AJ92"/>
    <mergeCell ref="B93:C93"/>
    <mergeCell ref="D93:E93"/>
    <mergeCell ref="B103:C103"/>
    <mergeCell ref="AH103:AJ103"/>
    <mergeCell ref="B99:C99"/>
    <mergeCell ref="B100:C100"/>
    <mergeCell ref="AH111:AJ111"/>
    <mergeCell ref="B106:C106"/>
    <mergeCell ref="AH112:AJ112"/>
    <mergeCell ref="AH106:AJ106"/>
    <mergeCell ref="AK106:AQ106"/>
    <mergeCell ref="AK110:AQ110"/>
    <mergeCell ref="B98:C98"/>
    <mergeCell ref="AH113:AJ113"/>
    <mergeCell ref="AH114:AJ114"/>
    <mergeCell ref="B94:C94"/>
    <mergeCell ref="D94:E94"/>
    <mergeCell ref="AA94:AC94"/>
    <mergeCell ref="AH94:AJ94"/>
    <mergeCell ref="AA95:AC95"/>
    <mergeCell ref="AH95:AJ95"/>
    <mergeCell ref="AK96:AQ96"/>
    <mergeCell ref="B102:C102"/>
    <mergeCell ref="AH102:AJ102"/>
    <mergeCell ref="B101:C101"/>
    <mergeCell ref="AK101:AQ101"/>
    <mergeCell ref="AH68:AJ68"/>
    <mergeCell ref="AH69:AJ69"/>
    <mergeCell ref="AA88:AC89"/>
    <mergeCell ref="AH70:AJ70"/>
    <mergeCell ref="AK70:AQ70"/>
    <mergeCell ref="AA93:AC93"/>
    <mergeCell ref="AH93:AJ93"/>
    <mergeCell ref="AD88:AD89"/>
    <mergeCell ref="AE88:AE89"/>
    <mergeCell ref="AH88:AJ89"/>
    <mergeCell ref="AK88:AL89"/>
    <mergeCell ref="AA90:AC90"/>
    <mergeCell ref="AH90:AJ90"/>
    <mergeCell ref="AK90:AL90"/>
    <mergeCell ref="AH66:AJ66"/>
    <mergeCell ref="B60:C60"/>
    <mergeCell ref="AH60:AJ60"/>
    <mergeCell ref="B61:C61"/>
    <mergeCell ref="AH61:AJ61"/>
    <mergeCell ref="AK61:AQ61"/>
    <mergeCell ref="AK65:AQ65"/>
    <mergeCell ref="AH67:AJ67"/>
    <mergeCell ref="B62:C62"/>
    <mergeCell ref="AK51:AQ51"/>
    <mergeCell ref="AK56:AQ56"/>
    <mergeCell ref="B58:C58"/>
    <mergeCell ref="AH58:AJ58"/>
    <mergeCell ref="B59:C59"/>
    <mergeCell ref="AH59:AJ59"/>
    <mergeCell ref="B55:C55"/>
    <mergeCell ref="B56:C56"/>
    <mergeCell ref="AA51:AC51"/>
    <mergeCell ref="AH51:AJ52"/>
    <mergeCell ref="AH48:AJ48"/>
    <mergeCell ref="B49:C49"/>
    <mergeCell ref="D49:E49"/>
    <mergeCell ref="AA49:AC49"/>
    <mergeCell ref="AH49:AJ49"/>
    <mergeCell ref="AA46:AC46"/>
    <mergeCell ref="AH46:AJ46"/>
    <mergeCell ref="B57:C57"/>
    <mergeCell ref="AH57:AJ57"/>
    <mergeCell ref="B52:C53"/>
    <mergeCell ref="B54:C54"/>
    <mergeCell ref="AH50:AJ50"/>
    <mergeCell ref="B50:C50"/>
    <mergeCell ref="D50:E50"/>
    <mergeCell ref="AA50:AC50"/>
    <mergeCell ref="AA47:AC47"/>
    <mergeCell ref="AH47:AJ47"/>
    <mergeCell ref="AA48:AC48"/>
    <mergeCell ref="AK23:AP23"/>
    <mergeCell ref="AK32:AP32"/>
    <mergeCell ref="AK27:AP27"/>
    <mergeCell ref="B38:C38"/>
    <mergeCell ref="AH30:AJ30"/>
    <mergeCell ref="AH31:AJ31"/>
    <mergeCell ref="AH43:AJ44"/>
    <mergeCell ref="AK43:AL44"/>
    <mergeCell ref="AA45:AC45"/>
    <mergeCell ref="AH45:AJ45"/>
    <mergeCell ref="AK45:AL45"/>
    <mergeCell ref="B39:C39"/>
    <mergeCell ref="B40:C40"/>
    <mergeCell ref="B41:C41"/>
    <mergeCell ref="AA43:AC44"/>
    <mergeCell ref="AD43:AD44"/>
    <mergeCell ref="AE43:AE44"/>
    <mergeCell ref="B20:C20"/>
    <mergeCell ref="AH20:AJ20"/>
    <mergeCell ref="B21:C21"/>
    <mergeCell ref="AH21:AJ21"/>
    <mergeCell ref="B22:C22"/>
    <mergeCell ref="AH22:AJ22"/>
    <mergeCell ref="B18:C19"/>
    <mergeCell ref="B27:C27"/>
    <mergeCell ref="AH32:AJ32"/>
    <mergeCell ref="AH28:AJ28"/>
    <mergeCell ref="AH29:AJ29"/>
    <mergeCell ref="B23:C23"/>
    <mergeCell ref="AH23:AJ23"/>
    <mergeCell ref="B24:C24"/>
    <mergeCell ref="B25:C25"/>
    <mergeCell ref="B26:C26"/>
    <mergeCell ref="AH13:AJ14"/>
    <mergeCell ref="B10:E10"/>
    <mergeCell ref="F10:I10"/>
    <mergeCell ref="AA10:AC10"/>
    <mergeCell ref="AH10:AJ10"/>
    <mergeCell ref="AA11:AC11"/>
    <mergeCell ref="AH11:AJ11"/>
    <mergeCell ref="AK13:AP13"/>
    <mergeCell ref="AH19:AJ19"/>
    <mergeCell ref="B15:C15"/>
    <mergeCell ref="D15:E15"/>
    <mergeCell ref="B16:C16"/>
    <mergeCell ref="D16:E16"/>
    <mergeCell ref="AK18:AP18"/>
    <mergeCell ref="B8:E8"/>
    <mergeCell ref="F8:I8"/>
    <mergeCell ref="AA8:AC8"/>
    <mergeCell ref="AH8:AJ8"/>
    <mergeCell ref="B9:E9"/>
    <mergeCell ref="F9:I9"/>
    <mergeCell ref="AA9:AC9"/>
    <mergeCell ref="AH9:AJ9"/>
    <mergeCell ref="AA12:AC12"/>
    <mergeCell ref="AH12:AJ12"/>
    <mergeCell ref="AH5:AJ6"/>
    <mergeCell ref="AK5:AL6"/>
    <mergeCell ref="B6:E6"/>
    <mergeCell ref="F6:I6"/>
    <mergeCell ref="J6:M6"/>
    <mergeCell ref="B7:E7"/>
    <mergeCell ref="F7:I7"/>
    <mergeCell ref="J7:M7"/>
    <mergeCell ref="AA7:AC7"/>
    <mergeCell ref="AH7:AJ7"/>
    <mergeCell ref="B5:E5"/>
    <mergeCell ref="F5:I5"/>
    <mergeCell ref="J5:M5"/>
    <mergeCell ref="AA5:AC6"/>
    <mergeCell ref="AD5:AD6"/>
    <mergeCell ref="AE5:AE6"/>
    <mergeCell ref="AK7:AL7"/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x2</vt:lpstr>
      <vt:lpstr>x3</vt:lpstr>
      <vt:lpstr>x4</vt:lpstr>
      <vt:lpstr>x8</vt:lpstr>
      <vt:lpstr>x16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2023-03-02T15:28:36Z</dcterms:modified>
</cp:coreProperties>
</file>