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Mike/Documents/PycharmProjects/PortfolioOptimizer/data/legacy_dividends/"/>
    </mc:Choice>
  </mc:AlternateContent>
  <xr:revisionPtr revIDLastSave="0" documentId="10_ncr:8100000_{7FB93A56-3459-1A4D-BE6A-F2CB232D4007}" xr6:coauthVersionLast="34" xr6:coauthVersionMax="34" xr10:uidLastSave="{00000000-0000-0000-0000-000000000000}"/>
  <bookViews>
    <workbookView xWindow="320" yWindow="1220" windowWidth="25600" windowHeight="26740" activeTab="1" xr2:uid="{8A897EED-2670-9C48-B30F-67226A954D52}"/>
  </bookViews>
  <sheets>
    <sheet name="Dividends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1" i="2"/>
  <c r="G16" i="2"/>
  <c r="G18" i="2"/>
  <c r="G22" i="2"/>
  <c r="G25" i="2"/>
  <c r="F25" i="2"/>
  <c r="E25" i="2"/>
  <c r="D25" i="2"/>
  <c r="C25" i="2"/>
  <c r="G34" i="2"/>
  <c r="F4" i="2" l="1"/>
  <c r="G14" i="2" l="1"/>
  <c r="G33" i="2" l="1"/>
  <c r="G3" i="2" l="1"/>
  <c r="G5" i="2" l="1"/>
  <c r="G20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/>
  <c r="C1" i="1"/>
  <c r="D1" i="1"/>
  <c r="E1" i="1"/>
  <c r="F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</calcChain>
</file>

<file path=xl/sharedStrings.xml><?xml version="1.0" encoding="utf-8"?>
<sst xmlns="http://schemas.openxmlformats.org/spreadsheetml/2006/main" count="33" uniqueCount="33">
  <si>
    <t>BANEP</t>
  </si>
  <si>
    <t>MFON</t>
  </si>
  <si>
    <t>SNGSP</t>
  </si>
  <si>
    <t>RTKM</t>
  </si>
  <si>
    <t>MAGN</t>
  </si>
  <si>
    <t>MSTT</t>
  </si>
  <si>
    <t>KBTK</t>
  </si>
  <si>
    <t>MOEX</t>
  </si>
  <si>
    <t>RTKMP</t>
  </si>
  <si>
    <t>NMTP</t>
  </si>
  <si>
    <t>TTLK</t>
  </si>
  <si>
    <t>LSRG</t>
  </si>
  <si>
    <t>LSNGP</t>
  </si>
  <si>
    <t>PRTK</t>
  </si>
  <si>
    <t>MTSS</t>
  </si>
  <si>
    <t>AKRN</t>
  </si>
  <si>
    <t>MRKC</t>
  </si>
  <si>
    <t>GAZP</t>
  </si>
  <si>
    <t>AFLT</t>
  </si>
  <si>
    <t>MSRS</t>
  </si>
  <si>
    <t>UPRO</t>
  </si>
  <si>
    <t>PMSBP</t>
  </si>
  <si>
    <t>CHMF</t>
  </si>
  <si>
    <t>GMKN</t>
  </si>
  <si>
    <t>VSMO</t>
  </si>
  <si>
    <t>RSTIP</t>
  </si>
  <si>
    <t>PHOR</t>
  </si>
  <si>
    <t>MRSB</t>
  </si>
  <si>
    <t>LKOH</t>
  </si>
  <si>
    <t>ENRU</t>
  </si>
  <si>
    <t>MVID</t>
  </si>
  <si>
    <t>HYDR</t>
  </si>
  <si>
    <t>MTLRP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</si>
</sst>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6CE-BD0D-C046-AB98-C114D11257FF}">
  <dimension ref="A1:F34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B1">
        <f>RAW!C1</f>
        <v>2013</v>
      </c>
      <c r="C1">
        <f>RAW!D1</f>
        <v>2014</v>
      </c>
      <c r="D1">
        <f>RAW!E1</f>
        <v>2015</v>
      </c>
      <c r="E1">
        <f>RAW!F1</f>
        <v>2016</v>
      </c>
      <c r="F1">
        <f>RAW!G1</f>
        <v>2017</v>
      </c>
    </row>
    <row r="2" spans="1:6" x14ac:dyDescent="0.2">
      <c r="A2" t="str">
        <f>RAW!A2</f>
        <v>AFLT</v>
      </c>
      <c r="B2">
        <f>RAW!C2</f>
        <v>2.4984000000000002</v>
      </c>
      <c r="C2">
        <f>RAW!D2</f>
        <v>0</v>
      </c>
      <c r="D2">
        <f>RAW!E2</f>
        <v>0</v>
      </c>
      <c r="E2">
        <f>RAW!F2</f>
        <v>17.479500000000002</v>
      </c>
      <c r="F2">
        <f>RAW!G2</f>
        <v>12.805300000000001</v>
      </c>
    </row>
    <row r="3" spans="1:6" x14ac:dyDescent="0.2">
      <c r="A3" t="str">
        <f>RAW!A3</f>
        <v>AKRN</v>
      </c>
      <c r="B3">
        <f>RAW!C3</f>
        <v>152</v>
      </c>
      <c r="C3">
        <f>RAW!D3</f>
        <v>139</v>
      </c>
      <c r="D3">
        <f>RAW!E3</f>
        <v>180</v>
      </c>
      <c r="E3">
        <f>RAW!F3</f>
        <v>250</v>
      </c>
      <c r="F3">
        <f>RAW!G3</f>
        <v>532</v>
      </c>
    </row>
    <row r="4" spans="1:6" x14ac:dyDescent="0.2">
      <c r="A4" t="str">
        <f>RAW!A4</f>
        <v>BANEP</v>
      </c>
      <c r="B4">
        <f>RAW!C4</f>
        <v>410</v>
      </c>
      <c r="C4">
        <f>RAW!D4</f>
        <v>113</v>
      </c>
      <c r="D4">
        <f>RAW!E4</f>
        <v>164</v>
      </c>
      <c r="E4">
        <f>RAW!F4</f>
        <v>148.41</v>
      </c>
      <c r="F4">
        <f>RAW!G4</f>
        <v>158.94999999999999</v>
      </c>
    </row>
    <row r="5" spans="1:6" x14ac:dyDescent="0.2">
      <c r="A5" t="str">
        <f>RAW!A5</f>
        <v>CHMF</v>
      </c>
      <c r="B5">
        <f>RAW!C5</f>
        <v>8.3000000000000007</v>
      </c>
      <c r="C5">
        <f>RAW!D5</f>
        <v>73.680000000000007</v>
      </c>
      <c r="D5">
        <f>RAW!E5</f>
        <v>58.879999999999995</v>
      </c>
      <c r="E5">
        <f>RAW!F5</f>
        <v>80.100000000000009</v>
      </c>
      <c r="F5">
        <f>RAW!G5</f>
        <v>110.05</v>
      </c>
    </row>
    <row r="6" spans="1:6" x14ac:dyDescent="0.2">
      <c r="A6" t="str">
        <f>RAW!A6</f>
        <v>ENRU</v>
      </c>
      <c r="B6">
        <f>RAW!C6</f>
        <v>5.5899999999999998E-2</v>
      </c>
      <c r="C6">
        <f>RAW!D6</f>
        <v>8.0730999999999997E-2</v>
      </c>
      <c r="D6">
        <f>RAW!E6</f>
        <v>0</v>
      </c>
      <c r="E6">
        <f>RAW!F6</f>
        <v>6.8220000000000003E-2</v>
      </c>
      <c r="F6">
        <f>RAW!G6</f>
        <v>0.14493</v>
      </c>
    </row>
    <row r="7" spans="1:6" x14ac:dyDescent="0.2">
      <c r="A7" t="str">
        <f>RAW!A7</f>
        <v>GAZP</v>
      </c>
      <c r="B7">
        <f>RAW!C7</f>
        <v>7.2</v>
      </c>
      <c r="C7">
        <f>RAW!D7</f>
        <v>7.2</v>
      </c>
      <c r="D7">
        <f>RAW!E7</f>
        <v>7.89</v>
      </c>
      <c r="E7">
        <f>RAW!F7</f>
        <v>8.0396999999999998</v>
      </c>
      <c r="F7">
        <f>RAW!G7</f>
        <v>8.0399999999999991</v>
      </c>
    </row>
    <row r="8" spans="1:6" x14ac:dyDescent="0.2">
      <c r="A8" t="str">
        <f>RAW!A8</f>
        <v>GMKN</v>
      </c>
      <c r="B8">
        <f>RAW!C8</f>
        <v>469.17999999999995</v>
      </c>
      <c r="C8">
        <f>RAW!D8</f>
        <v>1432.38</v>
      </c>
      <c r="D8">
        <f>RAW!E8</f>
        <v>857.16</v>
      </c>
      <c r="E8">
        <f>RAW!F8</f>
        <v>890.35</v>
      </c>
      <c r="F8">
        <f>RAW!G8</f>
        <v>832.18000000000006</v>
      </c>
    </row>
    <row r="9" spans="1:6" x14ac:dyDescent="0.2">
      <c r="A9" t="str">
        <f>RAW!A9</f>
        <v>HYDR</v>
      </c>
      <c r="B9">
        <f>RAW!C9</f>
        <v>1.3587510000000001E-2</v>
      </c>
      <c r="C9">
        <f>RAW!D9</f>
        <v>1.561855E-2</v>
      </c>
      <c r="D9">
        <f>RAW!E9</f>
        <v>3.8863000000000002E-2</v>
      </c>
      <c r="E9">
        <f>RAW!F9</f>
        <v>4.6624499999999999E-2</v>
      </c>
      <c r="F9">
        <f>RAW!G9</f>
        <v>2.6333499999999999E-2</v>
      </c>
    </row>
    <row r="10" spans="1:6" x14ac:dyDescent="0.2">
      <c r="A10" t="str">
        <f>RAW!A10</f>
        <v>KBTK</v>
      </c>
      <c r="B10">
        <f>RAW!C10</f>
        <v>5</v>
      </c>
      <c r="C10">
        <f>RAW!D10</f>
        <v>0</v>
      </c>
      <c r="D10">
        <f>RAW!E10</f>
        <v>2.5</v>
      </c>
      <c r="E10">
        <f>RAW!F10</f>
        <v>6</v>
      </c>
      <c r="F10">
        <f>RAW!G10</f>
        <v>6</v>
      </c>
    </row>
    <row r="11" spans="1:6" x14ac:dyDescent="0.2">
      <c r="A11" t="str">
        <f>RAW!A11</f>
        <v>LKOH</v>
      </c>
      <c r="B11">
        <f>RAW!C11</f>
        <v>110</v>
      </c>
      <c r="C11">
        <f>RAW!D11</f>
        <v>154</v>
      </c>
      <c r="D11">
        <f>RAW!E11</f>
        <v>177</v>
      </c>
      <c r="E11">
        <f>RAW!F11</f>
        <v>195</v>
      </c>
      <c r="F11">
        <f>RAW!G11</f>
        <v>215</v>
      </c>
    </row>
    <row r="12" spans="1:6" x14ac:dyDescent="0.2">
      <c r="A12" t="str">
        <f>RAW!A12</f>
        <v>LSNGP</v>
      </c>
      <c r="B12">
        <f>RAW!C12</f>
        <v>0.4556</v>
      </c>
      <c r="C12">
        <f>RAW!D12</f>
        <v>0</v>
      </c>
      <c r="D12">
        <f>RAW!E12</f>
        <v>0</v>
      </c>
      <c r="E12">
        <f>RAW!F12</f>
        <v>8.107405</v>
      </c>
      <c r="F12">
        <f>RAW!G12</f>
        <v>13.4682</v>
      </c>
    </row>
    <row r="13" spans="1:6" x14ac:dyDescent="0.2">
      <c r="A13" t="str">
        <f>RAW!A13</f>
        <v>LSRG</v>
      </c>
      <c r="B13">
        <f>RAW!C13</f>
        <v>40</v>
      </c>
      <c r="C13">
        <f>RAW!D13</f>
        <v>78</v>
      </c>
      <c r="D13">
        <f>RAW!E13</f>
        <v>78</v>
      </c>
      <c r="E13">
        <f>RAW!F13</f>
        <v>78</v>
      </c>
      <c r="F13">
        <f>RAW!G13</f>
        <v>78</v>
      </c>
    </row>
    <row r="14" spans="1:6" x14ac:dyDescent="0.2">
      <c r="A14" t="str">
        <f>RAW!A14</f>
        <v>MAGN</v>
      </c>
      <c r="B14">
        <f>RAW!C14</f>
        <v>0</v>
      </c>
      <c r="C14">
        <f>RAW!D14</f>
        <v>0.57999999999999996</v>
      </c>
      <c r="D14">
        <f>RAW!E14</f>
        <v>0.8899999999999999</v>
      </c>
      <c r="E14">
        <f>RAW!F14</f>
        <v>1.962</v>
      </c>
      <c r="F14">
        <f>RAW!G14</f>
        <v>2.7850000000000001</v>
      </c>
    </row>
    <row r="15" spans="1:6" x14ac:dyDescent="0.2">
      <c r="A15" t="str">
        <f>RAW!A15</f>
        <v>MFON</v>
      </c>
      <c r="B15">
        <f>RAW!C15</f>
        <v>74.850000000000009</v>
      </c>
      <c r="C15">
        <f>RAW!D15</f>
        <v>16.13</v>
      </c>
      <c r="D15">
        <f>RAW!E15</f>
        <v>112.89000000000001</v>
      </c>
      <c r="E15">
        <f>RAW!F15</f>
        <v>64.5</v>
      </c>
      <c r="F15">
        <f>RAW!G15</f>
        <v>0</v>
      </c>
    </row>
    <row r="16" spans="1:6" x14ac:dyDescent="0.2">
      <c r="A16" t="str">
        <f>RAW!A16</f>
        <v>MOEX</v>
      </c>
      <c r="B16">
        <f>RAW!C16</f>
        <v>2.38</v>
      </c>
      <c r="C16">
        <f>RAW!D16</f>
        <v>3.87</v>
      </c>
      <c r="D16">
        <f>RAW!E16</f>
        <v>7.11</v>
      </c>
      <c r="E16">
        <f>RAW!F16</f>
        <v>7.68</v>
      </c>
      <c r="F16">
        <f>RAW!G16</f>
        <v>7.96</v>
      </c>
    </row>
    <row r="17" spans="1:6" x14ac:dyDescent="0.2">
      <c r="A17" t="str">
        <f>RAW!A17</f>
        <v>MRKC</v>
      </c>
      <c r="B17">
        <f>RAW!C17</f>
        <v>1.8E-3</v>
      </c>
      <c r="C17">
        <f>RAW!D17</f>
        <v>1.9699999999999999E-2</v>
      </c>
      <c r="D17">
        <f>RAW!E17</f>
        <v>1.0800000000000001E-2</v>
      </c>
      <c r="E17">
        <f>RAW!F17</f>
        <v>4.4215194999999999E-2</v>
      </c>
      <c r="F17">
        <f>RAW!G17</f>
        <v>2.0821200000000002E-2</v>
      </c>
    </row>
    <row r="18" spans="1:6" x14ac:dyDescent="0.2">
      <c r="A18" t="str">
        <f>RAW!A18</f>
        <v>MRSB</v>
      </c>
      <c r="B18">
        <f>RAW!C18</f>
        <v>0</v>
      </c>
      <c r="C18">
        <f>RAW!D18</f>
        <v>0</v>
      </c>
      <c r="D18">
        <f>RAW!E18</f>
        <v>3.09971E-2</v>
      </c>
      <c r="E18">
        <f>RAW!F18</f>
        <v>5.1999999999999998E-2</v>
      </c>
      <c r="F18">
        <f>RAW!G18</f>
        <v>3.0237E-2</v>
      </c>
    </row>
    <row r="19" spans="1:6" x14ac:dyDescent="0.2">
      <c r="A19" t="str">
        <f>RAW!A19</f>
        <v>MSRS</v>
      </c>
      <c r="B19">
        <f>RAW!C19</f>
        <v>5.9749999999999998E-2</v>
      </c>
      <c r="C19">
        <f>RAW!D19</f>
        <v>4.2200000000000001E-2</v>
      </c>
      <c r="D19">
        <f>RAW!E19</f>
        <v>0.12970000000000001</v>
      </c>
      <c r="E19">
        <f>RAW!F19</f>
        <v>3.1205E-2</v>
      </c>
      <c r="F19">
        <f>RAW!G19</f>
        <v>3.1629999999999998E-2</v>
      </c>
    </row>
    <row r="20" spans="1:6" x14ac:dyDescent="0.2">
      <c r="A20" t="str">
        <f>RAW!A20</f>
        <v>MSTT</v>
      </c>
      <c r="B20">
        <f>RAW!C20</f>
        <v>7.09</v>
      </c>
      <c r="C20">
        <f>RAW!D20</f>
        <v>7.09</v>
      </c>
      <c r="D20">
        <f>RAW!E20</f>
        <v>10.64</v>
      </c>
      <c r="E20">
        <f>RAW!F20</f>
        <v>10.64</v>
      </c>
      <c r="F20">
        <f>RAW!G20</f>
        <v>10.639999999999999</v>
      </c>
    </row>
    <row r="21" spans="1:6" x14ac:dyDescent="0.2">
      <c r="A21" t="str">
        <f>RAW!A21</f>
        <v>MTLRP</v>
      </c>
      <c r="B21">
        <f>RAW!C21</f>
        <v>0.05</v>
      </c>
      <c r="C21">
        <f>RAW!D21</f>
        <v>0.05</v>
      </c>
      <c r="D21">
        <f>RAW!E21</f>
        <v>0.05</v>
      </c>
      <c r="E21">
        <f>RAW!F21</f>
        <v>10.28</v>
      </c>
      <c r="F21">
        <f>RAW!G21</f>
        <v>16.66</v>
      </c>
    </row>
    <row r="22" spans="1:6" x14ac:dyDescent="0.2">
      <c r="A22" t="str">
        <f>RAW!A22</f>
        <v>MTSS</v>
      </c>
      <c r="B22">
        <f>RAW!C22</f>
        <v>23.82</v>
      </c>
      <c r="C22">
        <f>RAW!D22</f>
        <v>25.759999999999998</v>
      </c>
      <c r="D22">
        <f>RAW!E22</f>
        <v>19.62</v>
      </c>
      <c r="E22">
        <f>RAW!F22</f>
        <v>27.59</v>
      </c>
      <c r="F22">
        <f>RAW!G22</f>
        <v>33.799999999999997</v>
      </c>
    </row>
    <row r="23" spans="1:6" x14ac:dyDescent="0.2">
      <c r="A23" t="str">
        <f>RAW!A23</f>
        <v>MVID</v>
      </c>
      <c r="B23">
        <f>RAW!C23</f>
        <v>33.799999999999997</v>
      </c>
      <c r="C23">
        <f>RAW!D23</f>
        <v>52</v>
      </c>
      <c r="D23">
        <f>RAW!E23</f>
        <v>20</v>
      </c>
      <c r="E23">
        <f>RAW!F23</f>
        <v>0</v>
      </c>
      <c r="F23">
        <f>RAW!G23</f>
        <v>0</v>
      </c>
    </row>
    <row r="24" spans="1:6" x14ac:dyDescent="0.2">
      <c r="A24" t="str">
        <f>RAW!A24</f>
        <v>NMTP</v>
      </c>
      <c r="B24">
        <f>RAW!C24</f>
        <v>2.3363999999999999E-2</v>
      </c>
      <c r="C24">
        <f>RAW!D24</f>
        <v>0.2336</v>
      </c>
      <c r="D24">
        <f>RAW!E24</f>
        <v>0</v>
      </c>
      <c r="E24">
        <f>RAW!F24</f>
        <v>1.2977452999999999</v>
      </c>
      <c r="F24">
        <f>RAW!G24</f>
        <v>0</v>
      </c>
    </row>
    <row r="25" spans="1:6" x14ac:dyDescent="0.2">
      <c r="A25" t="str">
        <f>RAW!A25</f>
        <v>PHOR</v>
      </c>
      <c r="B25">
        <f>RAW!C25</f>
        <v>34.75</v>
      </c>
      <c r="C25">
        <f>RAW!D25</f>
        <v>60</v>
      </c>
      <c r="D25">
        <f>RAW!E25</f>
        <v>225</v>
      </c>
      <c r="E25">
        <f>RAW!F25</f>
        <v>165</v>
      </c>
      <c r="F25">
        <f>RAW!G25</f>
        <v>81</v>
      </c>
    </row>
    <row r="26" spans="1:6" x14ac:dyDescent="0.2">
      <c r="A26" t="str">
        <f>RAW!A26</f>
        <v>PMSBP</v>
      </c>
      <c r="B26">
        <f>RAW!C26</f>
        <v>6.80762</v>
      </c>
      <c r="C26">
        <f>RAW!D26</f>
        <v>6.8545569999999998</v>
      </c>
      <c r="D26">
        <f>RAW!E26</f>
        <v>6.8774629999999997</v>
      </c>
      <c r="E26">
        <f>RAW!F26</f>
        <v>6.9754079999999998</v>
      </c>
      <c r="F26">
        <f>RAW!G26</f>
        <v>8.3675929999999994</v>
      </c>
    </row>
    <row r="27" spans="1:6" x14ac:dyDescent="0.2">
      <c r="A27" t="str">
        <f>RAW!A27</f>
        <v>PRTK</v>
      </c>
      <c r="B27">
        <f>RAW!C27</f>
        <v>5.85</v>
      </c>
      <c r="C27">
        <f>RAW!D27</f>
        <v>1.9</v>
      </c>
      <c r="D27">
        <f>RAW!E27</f>
        <v>16</v>
      </c>
      <c r="E27">
        <f>RAW!F27</f>
        <v>7.5</v>
      </c>
      <c r="F27">
        <f>RAW!G27</f>
        <v>5.67</v>
      </c>
    </row>
    <row r="28" spans="1:6" x14ac:dyDescent="0.2">
      <c r="A28" t="str">
        <f>RAW!A28</f>
        <v>RSTIP</v>
      </c>
      <c r="B28">
        <f>RAW!C28</f>
        <v>0</v>
      </c>
      <c r="C28">
        <f>RAW!D28</f>
        <v>0</v>
      </c>
      <c r="D28">
        <f>RAW!E28</f>
        <v>0</v>
      </c>
      <c r="E28">
        <f>RAW!F28</f>
        <v>0.442881421</v>
      </c>
      <c r="F28">
        <f>RAW!G28</f>
        <v>0</v>
      </c>
    </row>
    <row r="29" spans="1:6" x14ac:dyDescent="0.2">
      <c r="A29" t="str">
        <f>RAW!A29</f>
        <v>RTKM</v>
      </c>
      <c r="B29">
        <f>RAW!C29</f>
        <v>3.1159598600780001</v>
      </c>
      <c r="C29">
        <f>RAW!D29</f>
        <v>3.3410827942322801</v>
      </c>
      <c r="D29">
        <f>RAW!E29</f>
        <v>5.9154669462660001</v>
      </c>
      <c r="E29">
        <f>RAW!F29</f>
        <v>5.3870020455900001</v>
      </c>
      <c r="F29">
        <f>RAW!G29</f>
        <v>5.0457999999999998</v>
      </c>
    </row>
    <row r="30" spans="1:6" x14ac:dyDescent="0.2">
      <c r="A30" t="str">
        <f>RAW!A30</f>
        <v>RTKMP</v>
      </c>
      <c r="B30">
        <f>RAW!C30</f>
        <v>4.848555414552</v>
      </c>
      <c r="C30">
        <f>RAW!D30</f>
        <v>4.0500339046320004</v>
      </c>
      <c r="D30">
        <f>RAW!E30</f>
        <v>5.9154669462660001</v>
      </c>
      <c r="E30">
        <f>RAW!F30</f>
        <v>5.3870020455900001</v>
      </c>
      <c r="F30">
        <f>RAW!G30</f>
        <v>5.0457999999999998</v>
      </c>
    </row>
    <row r="31" spans="1:6" x14ac:dyDescent="0.2">
      <c r="A31" t="str">
        <f>RAW!A31</f>
        <v>SNGSP</v>
      </c>
      <c r="B31">
        <f>RAW!C31</f>
        <v>2.36</v>
      </c>
      <c r="C31">
        <f>RAW!D31</f>
        <v>8.2100000000000009</v>
      </c>
      <c r="D31">
        <f>RAW!E31</f>
        <v>6.92</v>
      </c>
      <c r="E31">
        <f>RAW!F31</f>
        <v>0.6</v>
      </c>
      <c r="F31">
        <f>RAW!G31</f>
        <v>1.38</v>
      </c>
    </row>
    <row r="32" spans="1:6" x14ac:dyDescent="0.2">
      <c r="A32" t="str">
        <f>RAW!A32</f>
        <v>TTLK</v>
      </c>
      <c r="B32">
        <f>RAW!C32</f>
        <v>1.0699999999999999E-2</v>
      </c>
      <c r="C32">
        <f>RAW!D32</f>
        <v>5.0000000000000001E-3</v>
      </c>
      <c r="D32">
        <f>RAW!E32</f>
        <v>1.136E-2</v>
      </c>
      <c r="E32">
        <f>RAW!F32</f>
        <v>9.1000000000000004E-3</v>
      </c>
      <c r="F32">
        <f>RAW!G32</f>
        <v>1.9222E-2</v>
      </c>
    </row>
    <row r="33" spans="1:6" x14ac:dyDescent="0.2">
      <c r="A33" t="str">
        <f>RAW!A33</f>
        <v>UPRO</v>
      </c>
      <c r="B33">
        <f>RAW!C33</f>
        <v>0.37949300000000002</v>
      </c>
      <c r="C33">
        <f>RAW!D33</f>
        <v>0.27764239606770003</v>
      </c>
      <c r="D33">
        <f>RAW!E33</f>
        <v>0.197253780372175</v>
      </c>
      <c r="E33">
        <f>RAW!F33</f>
        <v>0.209476292284</v>
      </c>
      <c r="F33">
        <f>RAW!G33</f>
        <v>0.23934899999999998</v>
      </c>
    </row>
    <row r="34" spans="1:6" x14ac:dyDescent="0.2">
      <c r="A34" t="str">
        <f>RAW!A34</f>
        <v>VSMO</v>
      </c>
      <c r="B34">
        <f>RAW!C34</f>
        <v>533.91</v>
      </c>
      <c r="C34">
        <f>RAW!D34</f>
        <v>831.07</v>
      </c>
      <c r="D34">
        <f>RAW!E34</f>
        <v>1246.22</v>
      </c>
      <c r="E34">
        <f>RAW!F34</f>
        <v>2116</v>
      </c>
      <c r="F34">
        <f>RAW!G34</f>
        <v>1653.13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D83-1142-B247-BC3E-285BC03B1D75}">
  <dimension ref="A1:G34"/>
  <sheetViews>
    <sheetView tabSelected="1" workbookViewId="0">
      <selection activeCell="G26" sqref="G26"/>
    </sheetView>
  </sheetViews>
  <sheetFormatPr baseColWidth="10" defaultRowHeight="16" x14ac:dyDescent="0.2"/>
  <sheetData>
    <row r="1" spans="1:7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">
      <c r="A2" t="s">
        <v>18</v>
      </c>
      <c r="B2">
        <v>1.1636</v>
      </c>
      <c r="C2">
        <v>2.4984000000000002</v>
      </c>
      <c r="D2">
        <v>0</v>
      </c>
      <c r="E2">
        <v>0</v>
      </c>
      <c r="F2">
        <v>17.479500000000002</v>
      </c>
      <c r="G2" s="1">
        <v>12.805300000000001</v>
      </c>
    </row>
    <row r="3" spans="1:7" x14ac:dyDescent="0.2">
      <c r="A3" t="s">
        <v>15</v>
      </c>
      <c r="B3">
        <v>110</v>
      </c>
      <c r="C3">
        <v>152</v>
      </c>
      <c r="D3">
        <v>139</v>
      </c>
      <c r="E3">
        <v>180</v>
      </c>
      <c r="F3">
        <v>250</v>
      </c>
      <c r="G3" s="1">
        <f>235+112+185</f>
        <v>532</v>
      </c>
    </row>
    <row r="4" spans="1:7" x14ac:dyDescent="0.2">
      <c r="A4" t="s">
        <v>0</v>
      </c>
      <c r="B4">
        <v>24</v>
      </c>
      <c r="C4">
        <v>410</v>
      </c>
      <c r="D4">
        <v>113</v>
      </c>
      <c r="E4">
        <v>164</v>
      </c>
      <c r="F4">
        <f>0.1+148.31</f>
        <v>148.41</v>
      </c>
      <c r="G4" s="1">
        <v>158.94999999999999</v>
      </c>
    </row>
    <row r="5" spans="1:7" x14ac:dyDescent="0.2">
      <c r="A5" t="s">
        <v>22</v>
      </c>
      <c r="B5">
        <v>10.66</v>
      </c>
      <c r="C5">
        <v>8.3000000000000007</v>
      </c>
      <c r="D5">
        <v>73.680000000000007</v>
      </c>
      <c r="E5">
        <v>58.879999999999995</v>
      </c>
      <c r="F5">
        <v>80.100000000000009</v>
      </c>
      <c r="G5" s="1">
        <f>24.44+22.28+35.61+27.72</f>
        <v>110.05</v>
      </c>
    </row>
    <row r="6" spans="1:7" x14ac:dyDescent="0.2">
      <c r="A6" t="s">
        <v>29</v>
      </c>
      <c r="B6">
        <v>0</v>
      </c>
      <c r="C6">
        <v>5.5899999999999998E-2</v>
      </c>
      <c r="D6">
        <v>8.0730999999999997E-2</v>
      </c>
      <c r="E6">
        <v>0</v>
      </c>
      <c r="F6">
        <v>6.8220000000000003E-2</v>
      </c>
      <c r="G6" s="1">
        <v>0.14493</v>
      </c>
    </row>
    <row r="7" spans="1:7" x14ac:dyDescent="0.2">
      <c r="A7" t="s">
        <v>17</v>
      </c>
      <c r="B7">
        <v>5.99</v>
      </c>
      <c r="C7">
        <v>7.2</v>
      </c>
      <c r="D7">
        <v>7.2</v>
      </c>
      <c r="E7">
        <v>7.89</v>
      </c>
      <c r="F7">
        <v>8.0396999999999998</v>
      </c>
      <c r="G7" s="1">
        <v>8.0399999999999991</v>
      </c>
    </row>
    <row r="8" spans="1:7" x14ac:dyDescent="0.2">
      <c r="A8" t="s">
        <v>23</v>
      </c>
      <c r="B8">
        <v>400.83</v>
      </c>
      <c r="C8">
        <v>469.17999999999995</v>
      </c>
      <c r="D8">
        <v>1432.38</v>
      </c>
      <c r="E8">
        <v>857.16</v>
      </c>
      <c r="F8">
        <v>890.35</v>
      </c>
      <c r="G8" s="1">
        <f>224.2+607.98</f>
        <v>832.18000000000006</v>
      </c>
    </row>
    <row r="9" spans="1:7" x14ac:dyDescent="0.2">
      <c r="A9" t="s">
        <v>31</v>
      </c>
      <c r="B9">
        <v>9.5560599999999999E-3</v>
      </c>
      <c r="C9">
        <v>1.3587510000000001E-2</v>
      </c>
      <c r="D9">
        <v>1.561855E-2</v>
      </c>
      <c r="E9">
        <v>3.8863000000000002E-2</v>
      </c>
      <c r="F9">
        <v>4.6624499999999999E-2</v>
      </c>
      <c r="G9" s="1">
        <v>2.6333499999999999E-2</v>
      </c>
    </row>
    <row r="10" spans="1:7" x14ac:dyDescent="0.2">
      <c r="A10" t="s">
        <v>6</v>
      </c>
      <c r="B10">
        <v>5</v>
      </c>
      <c r="C10">
        <v>5</v>
      </c>
      <c r="D10">
        <v>0</v>
      </c>
      <c r="E10">
        <v>2.5</v>
      </c>
      <c r="F10">
        <v>6</v>
      </c>
      <c r="G10" s="1">
        <v>6</v>
      </c>
    </row>
    <row r="11" spans="1:7" x14ac:dyDescent="0.2">
      <c r="A11" t="s">
        <v>28</v>
      </c>
      <c r="B11">
        <v>90</v>
      </c>
      <c r="C11">
        <v>110</v>
      </c>
      <c r="D11">
        <v>154</v>
      </c>
      <c r="E11">
        <v>177</v>
      </c>
      <c r="F11">
        <v>195</v>
      </c>
      <c r="G11" s="1">
        <f>85+130</f>
        <v>215</v>
      </c>
    </row>
    <row r="12" spans="1:7" x14ac:dyDescent="0.2">
      <c r="A12" t="s">
        <v>12</v>
      </c>
      <c r="B12">
        <v>1.3234735039000001</v>
      </c>
      <c r="C12">
        <v>0.4556</v>
      </c>
      <c r="D12">
        <v>0</v>
      </c>
      <c r="E12">
        <v>0</v>
      </c>
      <c r="F12">
        <v>8.107405</v>
      </c>
      <c r="G12" s="1">
        <v>13.4682</v>
      </c>
    </row>
    <row r="13" spans="1:7" x14ac:dyDescent="0.2">
      <c r="A13" t="s">
        <v>11</v>
      </c>
      <c r="B13">
        <v>20</v>
      </c>
      <c r="C13">
        <v>40</v>
      </c>
      <c r="D13">
        <v>78</v>
      </c>
      <c r="E13">
        <v>78</v>
      </c>
      <c r="F13">
        <v>78</v>
      </c>
      <c r="G13" s="1">
        <v>78</v>
      </c>
    </row>
    <row r="14" spans="1:7" x14ac:dyDescent="0.2">
      <c r="A14" t="s">
        <v>4</v>
      </c>
      <c r="B14">
        <v>0.28000000000000003</v>
      </c>
      <c r="C14">
        <v>0</v>
      </c>
      <c r="D14">
        <v>0.57999999999999996</v>
      </c>
      <c r="E14">
        <v>0.8899999999999999</v>
      </c>
      <c r="F14">
        <v>1.962</v>
      </c>
      <c r="G14" s="1">
        <f>0.869+1.11+0.806</f>
        <v>2.7850000000000001</v>
      </c>
    </row>
    <row r="15" spans="1:7" x14ac:dyDescent="0.2">
      <c r="A15" t="s">
        <v>1</v>
      </c>
      <c r="B15">
        <v>299.11060000000003</v>
      </c>
      <c r="C15">
        <v>74.850000000000009</v>
      </c>
      <c r="D15">
        <v>16.13</v>
      </c>
      <c r="E15">
        <v>112.89000000000001</v>
      </c>
      <c r="F15">
        <v>64.5</v>
      </c>
      <c r="G15" s="1">
        <v>0</v>
      </c>
    </row>
    <row r="16" spans="1:7" x14ac:dyDescent="0.2">
      <c r="A16" t="s">
        <v>7</v>
      </c>
      <c r="B16">
        <v>1.22</v>
      </c>
      <c r="C16">
        <v>2.38</v>
      </c>
      <c r="D16">
        <v>3.87</v>
      </c>
      <c r="E16">
        <v>7.11</v>
      </c>
      <c r="F16">
        <v>7.68</v>
      </c>
      <c r="G16" s="1">
        <f>2.49+5.47</f>
        <v>7.96</v>
      </c>
    </row>
    <row r="17" spans="1:7" x14ac:dyDescent="0.2">
      <c r="A17" t="s">
        <v>16</v>
      </c>
      <c r="B17">
        <v>2.044E-2</v>
      </c>
      <c r="C17">
        <v>1.8E-3</v>
      </c>
      <c r="D17">
        <v>1.9699999999999999E-2</v>
      </c>
      <c r="E17">
        <v>1.0800000000000001E-2</v>
      </c>
      <c r="F17">
        <v>4.4215194999999999E-2</v>
      </c>
      <c r="G17" s="1">
        <v>2.0821200000000002E-2</v>
      </c>
    </row>
    <row r="18" spans="1:7" x14ac:dyDescent="0.2">
      <c r="A18" t="s">
        <v>27</v>
      </c>
      <c r="B18">
        <v>0</v>
      </c>
      <c r="C18">
        <v>0</v>
      </c>
      <c r="D18">
        <v>0</v>
      </c>
      <c r="E18">
        <v>3.09971E-2</v>
      </c>
      <c r="F18">
        <v>5.1999999999999998E-2</v>
      </c>
      <c r="G18" s="1">
        <f>0.0116502+0.0185868</f>
        <v>3.0237E-2</v>
      </c>
    </row>
    <row r="19" spans="1:7" x14ac:dyDescent="0.2">
      <c r="A19" t="s">
        <v>19</v>
      </c>
      <c r="B19">
        <v>8.8201000000000002E-2</v>
      </c>
      <c r="C19">
        <v>5.9749999999999998E-2</v>
      </c>
      <c r="D19">
        <v>4.2200000000000001E-2</v>
      </c>
      <c r="E19">
        <v>0.12970000000000001</v>
      </c>
      <c r="F19">
        <v>3.1205E-2</v>
      </c>
      <c r="G19" s="1">
        <v>3.1629999999999998E-2</v>
      </c>
    </row>
    <row r="20" spans="1:7" x14ac:dyDescent="0.2">
      <c r="A20" t="s">
        <v>5</v>
      </c>
      <c r="B20">
        <v>7.8</v>
      </c>
      <c r="C20">
        <v>7.09</v>
      </c>
      <c r="D20">
        <v>7.09</v>
      </c>
      <c r="E20">
        <v>10.64</v>
      </c>
      <c r="F20">
        <v>10.64</v>
      </c>
      <c r="G20" s="1">
        <f>8.45+2.19</f>
        <v>10.639999999999999</v>
      </c>
    </row>
    <row r="21" spans="1:7" x14ac:dyDescent="0.2">
      <c r="A21" t="s">
        <v>32</v>
      </c>
      <c r="B21">
        <v>0.05</v>
      </c>
      <c r="C21">
        <v>0.05</v>
      </c>
      <c r="D21">
        <v>0.05</v>
      </c>
      <c r="E21">
        <v>0.05</v>
      </c>
      <c r="F21">
        <v>10.28</v>
      </c>
      <c r="G21" s="1">
        <v>16.66</v>
      </c>
    </row>
    <row r="22" spans="1:7" x14ac:dyDescent="0.2">
      <c r="A22" t="s">
        <v>14</v>
      </c>
      <c r="B22">
        <v>14.6</v>
      </c>
      <c r="C22">
        <v>23.82</v>
      </c>
      <c r="D22">
        <v>25.759999999999998</v>
      </c>
      <c r="E22">
        <v>19.62</v>
      </c>
      <c r="F22">
        <v>27.59</v>
      </c>
      <c r="G22" s="1">
        <f>10.4+23.4</f>
        <v>33.799999999999997</v>
      </c>
    </row>
    <row r="23" spans="1:7" x14ac:dyDescent="0.2">
      <c r="A23" t="s">
        <v>30</v>
      </c>
      <c r="B23">
        <v>30</v>
      </c>
      <c r="C23">
        <v>33.799999999999997</v>
      </c>
      <c r="D23">
        <v>52</v>
      </c>
      <c r="E23">
        <v>20</v>
      </c>
      <c r="F23">
        <v>0</v>
      </c>
      <c r="G23" s="1">
        <v>0</v>
      </c>
    </row>
    <row r="24" spans="1:7" x14ac:dyDescent="0.2">
      <c r="A24" t="s">
        <v>9</v>
      </c>
      <c r="B24">
        <v>2.3619999999999999E-2</v>
      </c>
      <c r="C24">
        <v>2.3363999999999999E-2</v>
      </c>
      <c r="D24">
        <v>0.2336</v>
      </c>
      <c r="E24">
        <v>0</v>
      </c>
      <c r="F24">
        <v>1.2977452999999999</v>
      </c>
      <c r="G24" s="1">
        <v>0</v>
      </c>
    </row>
    <row r="25" spans="1:7" x14ac:dyDescent="0.2">
      <c r="A25" t="s">
        <v>26</v>
      </c>
      <c r="B25">
        <v>82.9</v>
      </c>
      <c r="C25">
        <f>15.45+19.3</f>
        <v>34.75</v>
      </c>
      <c r="D25">
        <f>25+20+15</f>
        <v>60</v>
      </c>
      <c r="E25">
        <f>48+57+63+57</f>
        <v>225</v>
      </c>
      <c r="F25">
        <f>63+33+39+30</f>
        <v>165</v>
      </c>
      <c r="G25" s="1">
        <f>21+24+21+15</f>
        <v>81</v>
      </c>
    </row>
    <row r="26" spans="1:7" x14ac:dyDescent="0.2">
      <c r="A26" t="s">
        <v>21</v>
      </c>
      <c r="B26">
        <v>11.456977999999999</v>
      </c>
      <c r="C26">
        <v>6.80762</v>
      </c>
      <c r="D26">
        <v>6.8545569999999998</v>
      </c>
      <c r="E26">
        <v>6.8774629999999997</v>
      </c>
      <c r="F26">
        <v>6.9754079999999998</v>
      </c>
      <c r="G26" s="2">
        <v>8.3675929999999994</v>
      </c>
    </row>
    <row r="27" spans="1:7" x14ac:dyDescent="0.2">
      <c r="A27" t="s">
        <v>13</v>
      </c>
      <c r="B27">
        <v>3.24</v>
      </c>
      <c r="C27">
        <v>5.85</v>
      </c>
      <c r="D27">
        <v>1.9</v>
      </c>
      <c r="E27">
        <v>16</v>
      </c>
      <c r="F27">
        <v>7.5</v>
      </c>
      <c r="G27" s="1">
        <v>5.67</v>
      </c>
    </row>
    <row r="28" spans="1:7" x14ac:dyDescent="0.2">
      <c r="A28" t="s">
        <v>25</v>
      </c>
      <c r="B28">
        <v>0.08</v>
      </c>
      <c r="C28">
        <v>0</v>
      </c>
      <c r="D28">
        <v>0</v>
      </c>
      <c r="E28">
        <v>0</v>
      </c>
      <c r="F28">
        <v>0.442881421</v>
      </c>
      <c r="G28" s="1">
        <v>0</v>
      </c>
    </row>
    <row r="29" spans="1:7" x14ac:dyDescent="0.2">
      <c r="A29" t="s">
        <v>3</v>
      </c>
      <c r="B29">
        <v>2.4369000000000001</v>
      </c>
      <c r="C29">
        <v>3.1159598600780001</v>
      </c>
      <c r="D29">
        <v>3.3410827942322801</v>
      </c>
      <c r="E29">
        <v>5.9154669462660001</v>
      </c>
      <c r="F29">
        <v>5.3870020455900001</v>
      </c>
      <c r="G29" s="1">
        <v>5.0457999999999998</v>
      </c>
    </row>
    <row r="30" spans="1:7" x14ac:dyDescent="0.2">
      <c r="A30" t="s">
        <v>8</v>
      </c>
      <c r="B30">
        <v>4.1021999999999998</v>
      </c>
      <c r="C30">
        <v>4.848555414552</v>
      </c>
      <c r="D30">
        <v>4.0500339046320004</v>
      </c>
      <c r="E30">
        <v>5.9154669462660001</v>
      </c>
      <c r="F30">
        <v>5.3870020455900001</v>
      </c>
      <c r="G30" s="1">
        <v>5.0457999999999998</v>
      </c>
    </row>
    <row r="31" spans="1:7" x14ac:dyDescent="0.2">
      <c r="A31" t="s">
        <v>2</v>
      </c>
      <c r="B31">
        <v>1.48</v>
      </c>
      <c r="C31">
        <v>2.36</v>
      </c>
      <c r="D31">
        <v>8.2100000000000009</v>
      </c>
      <c r="E31">
        <v>6.92</v>
      </c>
      <c r="F31">
        <v>0.6</v>
      </c>
      <c r="G31" s="1">
        <v>1.38</v>
      </c>
    </row>
    <row r="32" spans="1:7" x14ac:dyDescent="0.2">
      <c r="A32" t="s">
        <v>10</v>
      </c>
      <c r="B32">
        <v>1.06E-2</v>
      </c>
      <c r="C32">
        <v>1.0699999999999999E-2</v>
      </c>
      <c r="D32">
        <v>5.0000000000000001E-3</v>
      </c>
      <c r="E32">
        <v>1.136E-2</v>
      </c>
      <c r="F32">
        <v>9.1000000000000004E-3</v>
      </c>
      <c r="G32" s="2">
        <v>1.9222E-2</v>
      </c>
    </row>
    <row r="33" spans="1:7" x14ac:dyDescent="0.2">
      <c r="A33" t="s">
        <v>20</v>
      </c>
      <c r="B33">
        <v>0.28954127873380597</v>
      </c>
      <c r="C33">
        <v>0.37949300000000002</v>
      </c>
      <c r="D33">
        <v>0.27764239606770003</v>
      </c>
      <c r="E33">
        <v>0.197253780372175</v>
      </c>
      <c r="F33">
        <v>0.209476292284</v>
      </c>
      <c r="G33" s="1">
        <f>0.017349+0.111+0.111</f>
        <v>0.23934899999999998</v>
      </c>
    </row>
    <row r="34" spans="1:7" x14ac:dyDescent="0.2">
      <c r="A34" t="s">
        <v>24</v>
      </c>
      <c r="B34">
        <v>279.83</v>
      </c>
      <c r="C34">
        <v>533.91</v>
      </c>
      <c r="D34">
        <v>831.07</v>
      </c>
      <c r="E34">
        <v>1246.22</v>
      </c>
      <c r="F34">
        <v>2116</v>
      </c>
      <c r="G34" s="1">
        <f>762.68+890.45</f>
        <v>1653.13</v>
      </c>
    </row>
  </sheetData>
  <sortState ref="A2:G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Владимирович</dc:creator>
  <cp:lastModifiedBy>Михаил Коротков</cp:lastModifiedBy>
  <dcterms:created xsi:type="dcterms:W3CDTF">2018-03-16T04:51:38Z</dcterms:created>
  <dcterms:modified xsi:type="dcterms:W3CDTF">2018-06-10T06:15:11Z</dcterms:modified>
</cp:coreProperties>
</file>