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iwork.GH\R.projects\55 Kazarin\data-verification\"/>
    </mc:Choice>
  </mc:AlternateContent>
  <bookViews>
    <workbookView xWindow="0" yWindow="0" windowWidth="28800" windowHeight="11910" tabRatio="492"/>
  </bookViews>
  <sheets>
    <sheet name="см.ст" sheetId="5" r:id="rId1"/>
  </sheets>
  <definedNames>
    <definedName name="_xlnm._FilterDatabase" localSheetId="0" hidden="1">см.ст!$A$14:$S$1136</definedName>
    <definedName name="_xlnm.Print_Area" localSheetId="0">см.ст!$A$1:$S$759</definedName>
  </definedNames>
  <calcPr calcId="171027"/>
</workbook>
</file>

<file path=xl/calcChain.xml><?xml version="1.0" encoding="utf-8"?>
<calcChain xmlns="http://schemas.openxmlformats.org/spreadsheetml/2006/main">
  <c r="N473" i="5" l="1"/>
  <c r="I270" i="5"/>
  <c r="O279" i="5"/>
  <c r="O280" i="5"/>
  <c r="O281" i="5"/>
  <c r="O283" i="5"/>
  <c r="O293" i="5"/>
  <c r="O294" i="5"/>
  <c r="O295" i="5"/>
  <c r="O296" i="5"/>
  <c r="O307" i="5"/>
  <c r="O308" i="5"/>
  <c r="O317" i="5"/>
  <c r="O318" i="5"/>
  <c r="O329" i="5"/>
  <c r="O330" i="5"/>
  <c r="O339" i="5"/>
  <c r="O348" i="5"/>
  <c r="O349" i="5"/>
  <c r="O350" i="5"/>
  <c r="O351" i="5"/>
  <c r="O369" i="5"/>
  <c r="O376" i="5"/>
  <c r="O384" i="5"/>
  <c r="O487" i="5"/>
  <c r="O490" i="5"/>
  <c r="O492" i="5"/>
  <c r="H270" i="5"/>
  <c r="K1126" i="5"/>
  <c r="O1126" i="5"/>
  <c r="K1123" i="5"/>
  <c r="G270" i="5"/>
  <c r="L270" i="5"/>
  <c r="M270" i="5"/>
  <c r="F272" i="5"/>
  <c r="J272" i="5"/>
  <c r="F273" i="5"/>
  <c r="J273" i="5"/>
  <c r="F274" i="5"/>
  <c r="J274" i="5"/>
  <c r="F275" i="5"/>
  <c r="J275" i="5"/>
  <c r="F276" i="5"/>
  <c r="J276" i="5"/>
  <c r="F277" i="5"/>
  <c r="J277" i="5"/>
  <c r="F278" i="5"/>
  <c r="J278" i="5"/>
  <c r="F279" i="5"/>
  <c r="F280" i="5"/>
  <c r="J280" i="5"/>
  <c r="F281" i="5"/>
  <c r="J281" i="5"/>
  <c r="F282" i="5"/>
  <c r="J282" i="5"/>
  <c r="F283" i="5"/>
  <c r="J283" i="5"/>
  <c r="F284" i="5"/>
  <c r="J284" i="5"/>
  <c r="F285" i="5"/>
  <c r="J285" i="5"/>
  <c r="F286" i="5"/>
  <c r="J286" i="5"/>
  <c r="F287" i="5"/>
  <c r="J287" i="5"/>
  <c r="F288" i="5"/>
  <c r="J288" i="5"/>
  <c r="F289" i="5"/>
  <c r="J289" i="5"/>
  <c r="F290" i="5"/>
  <c r="F291" i="5"/>
  <c r="J291" i="5"/>
  <c r="F292" i="5"/>
  <c r="J292" i="5"/>
  <c r="F293" i="5"/>
  <c r="F294" i="5"/>
  <c r="F295" i="5"/>
  <c r="J295" i="5"/>
  <c r="F296" i="5"/>
  <c r="J296" i="5"/>
  <c r="F297" i="5"/>
  <c r="F298" i="5"/>
  <c r="J298" i="5"/>
  <c r="F299" i="5"/>
  <c r="J299" i="5"/>
  <c r="F300" i="5"/>
  <c r="J300" i="5"/>
  <c r="F301" i="5"/>
  <c r="J301" i="5"/>
  <c r="F302" i="5"/>
  <c r="J302" i="5"/>
  <c r="F303" i="5"/>
  <c r="J303" i="5"/>
  <c r="F304" i="5"/>
  <c r="J304" i="5"/>
  <c r="F305" i="5"/>
  <c r="J305" i="5"/>
  <c r="F306" i="5"/>
  <c r="J306" i="5"/>
  <c r="F307" i="5"/>
  <c r="J307" i="5"/>
  <c r="F308" i="5"/>
  <c r="J308" i="5"/>
  <c r="F309" i="5"/>
  <c r="J309" i="5"/>
  <c r="F310" i="5"/>
  <c r="J310" i="5"/>
  <c r="F311" i="5"/>
  <c r="F312" i="5"/>
  <c r="J312" i="5"/>
  <c r="F313" i="5"/>
  <c r="J313" i="5"/>
  <c r="F314" i="5"/>
  <c r="J314" i="5"/>
  <c r="F315" i="5"/>
  <c r="J315" i="5"/>
  <c r="F316" i="5"/>
  <c r="J316" i="5"/>
  <c r="F317" i="5"/>
  <c r="F318" i="5"/>
  <c r="J318" i="5"/>
  <c r="F319" i="5"/>
  <c r="J319" i="5"/>
  <c r="F320" i="5"/>
  <c r="J320" i="5"/>
  <c r="F321" i="5"/>
  <c r="J321" i="5"/>
  <c r="F322" i="5"/>
  <c r="J322" i="5"/>
  <c r="F323" i="5"/>
  <c r="J323" i="5"/>
  <c r="F324" i="5"/>
  <c r="J324" i="5"/>
  <c r="F325" i="5"/>
  <c r="F326" i="5"/>
  <c r="J326" i="5"/>
  <c r="F327" i="5"/>
  <c r="J327" i="5"/>
  <c r="F328" i="5"/>
  <c r="J328" i="5"/>
  <c r="F329" i="5"/>
  <c r="J329" i="5"/>
  <c r="F330" i="5"/>
  <c r="J330" i="5"/>
  <c r="F331" i="5"/>
  <c r="J331" i="5"/>
  <c r="F332" i="5"/>
  <c r="J332" i="5"/>
  <c r="F333" i="5"/>
  <c r="F334" i="5"/>
  <c r="J334" i="5"/>
  <c r="F335" i="5"/>
  <c r="J335" i="5"/>
  <c r="F336" i="5"/>
  <c r="J336" i="5"/>
  <c r="F337" i="5"/>
  <c r="J337" i="5"/>
  <c r="F338" i="5"/>
  <c r="J338" i="5"/>
  <c r="F339" i="5"/>
  <c r="F340" i="5"/>
  <c r="J340" i="5"/>
  <c r="F341" i="5"/>
  <c r="F342" i="5"/>
  <c r="F343" i="5"/>
  <c r="J343" i="5"/>
  <c r="F344" i="5"/>
  <c r="J344" i="5"/>
  <c r="F345" i="5"/>
  <c r="J345" i="5"/>
  <c r="F346" i="5"/>
  <c r="F347" i="5"/>
  <c r="F348" i="5"/>
  <c r="J348" i="5"/>
  <c r="F349" i="5"/>
  <c r="J349" i="5"/>
  <c r="F350" i="5"/>
  <c r="J350" i="5"/>
  <c r="F351" i="5"/>
  <c r="J351" i="5"/>
  <c r="F352" i="5"/>
  <c r="J352" i="5"/>
  <c r="F353" i="5"/>
  <c r="J353" i="5"/>
  <c r="F354" i="5"/>
  <c r="J354" i="5"/>
  <c r="F355" i="5"/>
  <c r="J355" i="5"/>
  <c r="F356" i="5"/>
  <c r="J356" i="5"/>
  <c r="F357" i="5"/>
  <c r="J357" i="5"/>
  <c r="F358" i="5"/>
  <c r="J358" i="5"/>
  <c r="F359" i="5"/>
  <c r="J359" i="5"/>
  <c r="F360" i="5"/>
  <c r="J360" i="5"/>
  <c r="F361" i="5"/>
  <c r="J361" i="5"/>
  <c r="F362" i="5"/>
  <c r="J362" i="5"/>
  <c r="F363" i="5"/>
  <c r="J363" i="5"/>
  <c r="F364" i="5"/>
  <c r="J364" i="5"/>
  <c r="F365" i="5"/>
  <c r="J365" i="5"/>
  <c r="F366" i="5"/>
  <c r="F367" i="5"/>
  <c r="J367" i="5"/>
  <c r="F368" i="5"/>
  <c r="J368" i="5"/>
  <c r="F369" i="5"/>
  <c r="J369" i="5"/>
  <c r="F370" i="5"/>
  <c r="J370" i="5"/>
  <c r="F371" i="5"/>
  <c r="F372" i="5"/>
  <c r="J372" i="5"/>
  <c r="F373" i="5"/>
  <c r="J373" i="5"/>
  <c r="F374" i="5"/>
  <c r="J374" i="5"/>
  <c r="F375" i="5"/>
  <c r="J375" i="5"/>
  <c r="F376" i="5"/>
  <c r="J376" i="5"/>
  <c r="F377" i="5"/>
  <c r="J377" i="5"/>
  <c r="F378" i="5"/>
  <c r="F379" i="5"/>
  <c r="J379" i="5"/>
  <c r="F380" i="5"/>
  <c r="J380" i="5"/>
  <c r="F381" i="5"/>
  <c r="J381" i="5"/>
  <c r="F382" i="5"/>
  <c r="J382" i="5"/>
  <c r="F383" i="5"/>
  <c r="J383" i="5"/>
  <c r="F384" i="5"/>
  <c r="J384" i="5"/>
  <c r="F385" i="5"/>
  <c r="F386" i="5"/>
  <c r="J386" i="5"/>
  <c r="F387" i="5"/>
  <c r="J387" i="5"/>
  <c r="F388" i="5"/>
  <c r="J388" i="5"/>
  <c r="F389" i="5"/>
  <c r="F390" i="5"/>
  <c r="J390" i="5"/>
  <c r="F391" i="5"/>
  <c r="J391" i="5"/>
  <c r="F392" i="5"/>
  <c r="J392" i="5"/>
  <c r="F393" i="5"/>
  <c r="J393" i="5"/>
  <c r="F394" i="5"/>
  <c r="J394" i="5"/>
  <c r="F395" i="5"/>
  <c r="J395" i="5"/>
  <c r="F396" i="5"/>
  <c r="J396" i="5"/>
  <c r="F397" i="5"/>
  <c r="F398" i="5"/>
  <c r="J398" i="5"/>
  <c r="F399" i="5"/>
  <c r="J399" i="5"/>
  <c r="F400" i="5"/>
  <c r="J400" i="5"/>
  <c r="F401" i="5"/>
  <c r="F402" i="5"/>
  <c r="J402" i="5"/>
  <c r="F403" i="5"/>
  <c r="J403" i="5"/>
  <c r="F404" i="5"/>
  <c r="J404" i="5"/>
  <c r="F405" i="5"/>
  <c r="J405" i="5"/>
  <c r="F406" i="5"/>
  <c r="J406" i="5"/>
  <c r="F407" i="5"/>
  <c r="F408" i="5"/>
  <c r="J408" i="5"/>
  <c r="F409" i="5"/>
  <c r="J409" i="5"/>
  <c r="F410" i="5"/>
  <c r="J410" i="5"/>
  <c r="F411" i="5"/>
  <c r="J411" i="5"/>
  <c r="F412" i="5"/>
  <c r="J412" i="5"/>
  <c r="F413" i="5"/>
  <c r="F414" i="5"/>
  <c r="J414" i="5"/>
  <c r="F415" i="5"/>
  <c r="J415" i="5"/>
  <c r="F416" i="5"/>
  <c r="J416" i="5"/>
  <c r="F417" i="5"/>
  <c r="J417" i="5"/>
  <c r="F418" i="5"/>
  <c r="J418" i="5"/>
  <c r="F419" i="5"/>
  <c r="F420" i="5"/>
  <c r="J420" i="5"/>
  <c r="F421" i="5"/>
  <c r="J421" i="5"/>
  <c r="F422" i="5"/>
  <c r="J422" i="5"/>
  <c r="F423" i="5"/>
  <c r="J423" i="5"/>
  <c r="F424" i="5"/>
  <c r="F425" i="5"/>
  <c r="J425" i="5"/>
  <c r="F426" i="5"/>
  <c r="J426" i="5"/>
  <c r="F427" i="5"/>
  <c r="J427" i="5"/>
  <c r="F428" i="5"/>
  <c r="J428" i="5"/>
  <c r="F429" i="5"/>
  <c r="F430" i="5"/>
  <c r="J430" i="5"/>
  <c r="F431" i="5"/>
  <c r="J431" i="5"/>
  <c r="F432" i="5"/>
  <c r="J432" i="5"/>
  <c r="F433" i="5"/>
  <c r="J433" i="5"/>
  <c r="F434" i="5"/>
  <c r="J434" i="5"/>
  <c r="F435" i="5"/>
  <c r="F436" i="5"/>
  <c r="J436" i="5"/>
  <c r="F437" i="5"/>
  <c r="J437" i="5"/>
  <c r="F438" i="5"/>
  <c r="F439" i="5"/>
  <c r="J439" i="5"/>
  <c r="F440" i="5"/>
  <c r="J440" i="5"/>
  <c r="F441" i="5"/>
  <c r="J441" i="5"/>
  <c r="F442" i="5"/>
  <c r="F443" i="5"/>
  <c r="F444" i="5"/>
  <c r="J444" i="5"/>
  <c r="F445" i="5"/>
  <c r="J445" i="5"/>
  <c r="F446" i="5"/>
  <c r="J446" i="5"/>
  <c r="F447" i="5"/>
  <c r="J447" i="5"/>
  <c r="F448" i="5"/>
  <c r="J448" i="5"/>
  <c r="F449" i="5"/>
  <c r="J449" i="5"/>
  <c r="F450" i="5"/>
  <c r="F451" i="5"/>
  <c r="F452" i="5"/>
  <c r="J452" i="5"/>
  <c r="F453" i="5"/>
  <c r="J453" i="5"/>
  <c r="F454" i="5"/>
  <c r="J454" i="5"/>
  <c r="F455" i="5"/>
  <c r="J455" i="5"/>
  <c r="F456" i="5"/>
  <c r="J456" i="5"/>
  <c r="F457" i="5"/>
  <c r="J457" i="5"/>
  <c r="F458" i="5"/>
  <c r="J458" i="5"/>
  <c r="F459" i="5"/>
  <c r="F460" i="5"/>
  <c r="J460" i="5"/>
  <c r="F461" i="5"/>
  <c r="J461" i="5"/>
  <c r="F462" i="5"/>
  <c r="J462" i="5"/>
  <c r="F463" i="5"/>
  <c r="J463" i="5"/>
  <c r="F464" i="5"/>
  <c r="J464" i="5"/>
  <c r="F465" i="5"/>
  <c r="J465" i="5"/>
  <c r="F466" i="5"/>
  <c r="F467" i="5"/>
  <c r="J467" i="5"/>
  <c r="F468" i="5"/>
  <c r="J468" i="5"/>
  <c r="F469" i="5"/>
  <c r="J469" i="5"/>
  <c r="F470" i="5"/>
  <c r="J470" i="5"/>
  <c r="F471" i="5"/>
  <c r="J471" i="5"/>
  <c r="F472" i="5"/>
  <c r="J472" i="5"/>
  <c r="F474" i="5"/>
  <c r="J474" i="5"/>
  <c r="F475" i="5"/>
  <c r="J475" i="5"/>
  <c r="F476" i="5"/>
  <c r="F477" i="5"/>
  <c r="J477" i="5"/>
  <c r="F478" i="5"/>
  <c r="J478" i="5"/>
  <c r="F479" i="5"/>
  <c r="J479" i="5"/>
  <c r="F480" i="5"/>
  <c r="J480" i="5"/>
  <c r="F481" i="5"/>
  <c r="J481" i="5"/>
  <c r="F482" i="5"/>
  <c r="J482" i="5"/>
  <c r="F483" i="5"/>
  <c r="J483" i="5"/>
  <c r="F484" i="5"/>
  <c r="J484" i="5"/>
  <c r="F485" i="5"/>
  <c r="J485" i="5"/>
  <c r="F486" i="5"/>
  <c r="J486" i="5"/>
  <c r="F487" i="5"/>
  <c r="F488" i="5"/>
  <c r="J488" i="5"/>
  <c r="F489" i="5"/>
  <c r="J489" i="5"/>
  <c r="F490" i="5"/>
  <c r="F491" i="5"/>
  <c r="J491" i="5"/>
  <c r="F492" i="5"/>
  <c r="J492" i="5"/>
  <c r="F493" i="5"/>
  <c r="J493" i="5"/>
  <c r="F494" i="5"/>
  <c r="J494" i="5"/>
  <c r="F495" i="5"/>
  <c r="J495" i="5"/>
  <c r="F496" i="5"/>
  <c r="J496" i="5"/>
  <c r="F497" i="5"/>
  <c r="J497" i="5"/>
  <c r="F498" i="5"/>
  <c r="F499" i="5"/>
  <c r="J499" i="5"/>
  <c r="F500" i="5"/>
  <c r="J500" i="5"/>
  <c r="F501" i="5"/>
  <c r="J501" i="5"/>
  <c r="F502" i="5"/>
  <c r="J502" i="5"/>
  <c r="F503" i="5"/>
  <c r="J503" i="5"/>
  <c r="F504" i="5"/>
  <c r="J504" i="5"/>
  <c r="F505" i="5"/>
  <c r="J505" i="5"/>
  <c r="F506" i="5"/>
  <c r="F507" i="5"/>
  <c r="J507" i="5"/>
  <c r="F508" i="5"/>
  <c r="J508" i="5"/>
  <c r="F509" i="5"/>
  <c r="J509" i="5"/>
  <c r="F510" i="5"/>
  <c r="J510" i="5"/>
  <c r="F511" i="5"/>
  <c r="J511" i="5"/>
  <c r="F512" i="5"/>
  <c r="J512" i="5"/>
  <c r="F513" i="5"/>
  <c r="J513" i="5"/>
  <c r="F514" i="5"/>
  <c r="F515" i="5"/>
  <c r="J515" i="5"/>
  <c r="F516" i="5"/>
  <c r="J516" i="5"/>
  <c r="F517" i="5"/>
  <c r="J517" i="5"/>
  <c r="F518" i="5"/>
  <c r="J518" i="5"/>
  <c r="F519" i="5"/>
  <c r="J519" i="5"/>
  <c r="F520" i="5"/>
  <c r="F521" i="5"/>
  <c r="J521" i="5"/>
  <c r="F522" i="5"/>
  <c r="J522" i="5"/>
  <c r="F523" i="5"/>
  <c r="J523" i="5"/>
  <c r="F524" i="5"/>
  <c r="J524" i="5"/>
  <c r="F525" i="5"/>
  <c r="J525" i="5"/>
  <c r="F526" i="5"/>
  <c r="J526" i="5"/>
  <c r="F527" i="5"/>
  <c r="J527" i="5"/>
  <c r="F528" i="5"/>
  <c r="J528" i="5"/>
  <c r="F529" i="5"/>
  <c r="J529" i="5"/>
  <c r="F530" i="5"/>
  <c r="J530" i="5"/>
  <c r="F531" i="5"/>
  <c r="J531" i="5"/>
  <c r="F532" i="5"/>
  <c r="J532" i="5"/>
  <c r="F533" i="5"/>
  <c r="J533" i="5"/>
  <c r="F534" i="5"/>
  <c r="F535" i="5"/>
  <c r="J535" i="5"/>
  <c r="F536" i="5"/>
  <c r="J536" i="5"/>
  <c r="F537" i="5"/>
  <c r="J537" i="5"/>
  <c r="F538" i="5"/>
  <c r="J538" i="5"/>
  <c r="F539" i="5"/>
  <c r="J539" i="5"/>
  <c r="F540" i="5"/>
  <c r="J540" i="5"/>
  <c r="F541" i="5"/>
  <c r="J541" i="5"/>
  <c r="F542" i="5"/>
  <c r="F543" i="5"/>
  <c r="J543" i="5"/>
  <c r="F544" i="5"/>
  <c r="J544" i="5"/>
  <c r="F545" i="5"/>
  <c r="J545" i="5"/>
  <c r="F546" i="5"/>
  <c r="J546" i="5"/>
  <c r="F547" i="5"/>
  <c r="J547" i="5"/>
  <c r="F548" i="5"/>
  <c r="J548" i="5"/>
  <c r="F549" i="5"/>
  <c r="J549" i="5"/>
  <c r="F550" i="5"/>
  <c r="J550" i="5"/>
  <c r="F551" i="5"/>
  <c r="F552" i="5"/>
  <c r="J552" i="5"/>
  <c r="F553" i="5"/>
  <c r="J553" i="5"/>
  <c r="F554" i="5"/>
  <c r="J554" i="5"/>
  <c r="F555" i="5"/>
  <c r="J555" i="5"/>
  <c r="F556" i="5"/>
  <c r="J556" i="5"/>
  <c r="F557" i="5"/>
  <c r="J557" i="5"/>
  <c r="F558" i="5"/>
  <c r="F559" i="5"/>
  <c r="J559" i="5"/>
  <c r="F560" i="5"/>
  <c r="J560" i="5"/>
  <c r="F561" i="5"/>
  <c r="J561" i="5"/>
  <c r="F562" i="5"/>
  <c r="J562" i="5"/>
  <c r="F563" i="5"/>
  <c r="J563" i="5"/>
  <c r="F564" i="5"/>
  <c r="J564" i="5"/>
  <c r="F565" i="5"/>
  <c r="J565" i="5"/>
  <c r="F566" i="5"/>
  <c r="J566" i="5"/>
  <c r="F567" i="5"/>
  <c r="J567" i="5"/>
  <c r="F568" i="5"/>
  <c r="J568" i="5"/>
  <c r="F569" i="5"/>
  <c r="J569" i="5"/>
  <c r="F570" i="5"/>
  <c r="F571" i="5"/>
  <c r="J571" i="5"/>
  <c r="F572" i="5"/>
  <c r="J572" i="5"/>
  <c r="F573" i="5"/>
  <c r="F574" i="5"/>
  <c r="J574" i="5"/>
  <c r="F575" i="5"/>
  <c r="J575" i="5"/>
  <c r="F576" i="5"/>
  <c r="J576" i="5"/>
  <c r="F577" i="5"/>
  <c r="J577" i="5"/>
  <c r="F578" i="5"/>
  <c r="J578" i="5"/>
  <c r="F579" i="5"/>
  <c r="J579" i="5"/>
  <c r="F580" i="5"/>
  <c r="J580" i="5"/>
  <c r="F581" i="5"/>
  <c r="J581" i="5"/>
  <c r="F582" i="5"/>
  <c r="J582" i="5"/>
  <c r="F583" i="5"/>
  <c r="J583" i="5"/>
  <c r="F584" i="5"/>
  <c r="J584" i="5"/>
  <c r="F585" i="5"/>
  <c r="J585" i="5"/>
  <c r="F586" i="5"/>
  <c r="J586" i="5"/>
  <c r="F587" i="5"/>
  <c r="F588" i="5"/>
  <c r="J588" i="5"/>
  <c r="F589" i="5"/>
  <c r="J589" i="5"/>
  <c r="F590" i="5"/>
  <c r="J590" i="5"/>
  <c r="F591" i="5"/>
  <c r="J591" i="5"/>
  <c r="F592" i="5"/>
  <c r="J592" i="5"/>
  <c r="F593" i="5"/>
  <c r="J593" i="5"/>
  <c r="F594" i="5"/>
  <c r="J594" i="5"/>
  <c r="F595" i="5"/>
  <c r="J595" i="5"/>
  <c r="F596" i="5"/>
  <c r="J596" i="5"/>
  <c r="F597" i="5"/>
  <c r="J597" i="5"/>
  <c r="F598" i="5"/>
  <c r="J598" i="5"/>
  <c r="F599" i="5"/>
  <c r="J599" i="5"/>
  <c r="F600" i="5"/>
  <c r="J600" i="5"/>
  <c r="F601" i="5"/>
  <c r="J601" i="5"/>
  <c r="F602" i="5"/>
  <c r="J602" i="5"/>
  <c r="F603" i="5"/>
  <c r="F604" i="5"/>
  <c r="J604" i="5"/>
  <c r="F605" i="5"/>
  <c r="J605" i="5"/>
  <c r="F606" i="5"/>
  <c r="J606" i="5"/>
  <c r="F607" i="5"/>
  <c r="J607" i="5"/>
  <c r="F608" i="5"/>
  <c r="J608" i="5"/>
  <c r="F609" i="5"/>
  <c r="J609" i="5"/>
  <c r="F610" i="5"/>
  <c r="J610" i="5"/>
  <c r="F611" i="5"/>
  <c r="J611" i="5"/>
  <c r="F612" i="5"/>
  <c r="J612" i="5"/>
  <c r="F613" i="5"/>
  <c r="J613" i="5"/>
  <c r="F614" i="5"/>
  <c r="J614" i="5"/>
  <c r="F615" i="5"/>
  <c r="J615" i="5"/>
  <c r="F616" i="5"/>
  <c r="J616" i="5"/>
  <c r="F617" i="5"/>
  <c r="J617" i="5"/>
  <c r="F618" i="5"/>
  <c r="F619" i="5"/>
  <c r="J619" i="5"/>
  <c r="F620" i="5"/>
  <c r="J620" i="5"/>
  <c r="F621" i="5"/>
  <c r="J621" i="5"/>
  <c r="F622" i="5"/>
  <c r="J622" i="5"/>
  <c r="F623" i="5"/>
  <c r="J623" i="5"/>
  <c r="F624" i="5"/>
  <c r="J624" i="5"/>
  <c r="F625" i="5"/>
  <c r="J625" i="5"/>
  <c r="F626" i="5"/>
  <c r="J626" i="5"/>
  <c r="F627" i="5"/>
  <c r="J627" i="5"/>
  <c r="F628" i="5"/>
  <c r="J628" i="5"/>
  <c r="F629" i="5"/>
  <c r="J629" i="5"/>
  <c r="F630" i="5"/>
  <c r="J630" i="5"/>
  <c r="F631" i="5"/>
  <c r="F632" i="5"/>
  <c r="J632" i="5"/>
  <c r="F633" i="5"/>
  <c r="J633" i="5"/>
  <c r="F634" i="5"/>
  <c r="J634" i="5"/>
  <c r="F635" i="5"/>
  <c r="J635" i="5"/>
  <c r="F636" i="5"/>
  <c r="J636" i="5"/>
  <c r="F637" i="5"/>
  <c r="J637" i="5"/>
  <c r="F638" i="5"/>
  <c r="F639" i="5"/>
  <c r="J639" i="5"/>
  <c r="F640" i="5"/>
  <c r="J640" i="5"/>
  <c r="F641" i="5"/>
  <c r="J641" i="5"/>
  <c r="F642" i="5"/>
  <c r="J642" i="5"/>
  <c r="F643" i="5"/>
  <c r="J643" i="5"/>
  <c r="F644" i="5"/>
  <c r="J644" i="5"/>
  <c r="F645" i="5"/>
  <c r="J645" i="5"/>
  <c r="F646" i="5"/>
  <c r="J646" i="5"/>
  <c r="F647" i="5"/>
  <c r="J647" i="5"/>
  <c r="F648" i="5"/>
  <c r="J648" i="5"/>
  <c r="F649" i="5"/>
  <c r="J649" i="5"/>
  <c r="F650" i="5"/>
  <c r="J650" i="5"/>
  <c r="F651" i="5"/>
  <c r="J651" i="5"/>
  <c r="F652" i="5"/>
  <c r="J652" i="5"/>
  <c r="F653" i="5"/>
  <c r="J653" i="5"/>
  <c r="F654" i="5"/>
  <c r="F655" i="5"/>
  <c r="J655" i="5"/>
  <c r="F656" i="5"/>
  <c r="J656" i="5"/>
  <c r="F657" i="5"/>
  <c r="J657" i="5"/>
  <c r="F658" i="5"/>
  <c r="J658" i="5"/>
  <c r="F659" i="5"/>
  <c r="J659" i="5"/>
  <c r="F660" i="5"/>
  <c r="J660" i="5"/>
  <c r="F661" i="5"/>
  <c r="J661" i="5"/>
  <c r="F662" i="5"/>
  <c r="J662" i="5"/>
  <c r="F663" i="5"/>
  <c r="J663" i="5"/>
  <c r="F664" i="5"/>
  <c r="J664" i="5"/>
  <c r="F665" i="5"/>
  <c r="J665" i="5"/>
  <c r="F666" i="5"/>
  <c r="J666" i="5"/>
  <c r="F667" i="5"/>
  <c r="J667" i="5"/>
  <c r="F668" i="5"/>
  <c r="J668" i="5"/>
  <c r="F669" i="5"/>
  <c r="J669" i="5"/>
  <c r="F670" i="5"/>
  <c r="J670" i="5"/>
  <c r="F671" i="5"/>
  <c r="J671" i="5"/>
  <c r="F672" i="5"/>
  <c r="J672" i="5"/>
  <c r="F673" i="5"/>
  <c r="J673" i="5"/>
  <c r="F674" i="5"/>
  <c r="J674" i="5"/>
  <c r="F675" i="5"/>
  <c r="J675" i="5"/>
  <c r="F676" i="5"/>
  <c r="J676" i="5"/>
  <c r="F677" i="5"/>
  <c r="J677" i="5"/>
  <c r="F678" i="5"/>
  <c r="J678" i="5"/>
  <c r="F679" i="5"/>
  <c r="J679" i="5"/>
  <c r="F680" i="5"/>
  <c r="J680" i="5"/>
  <c r="F681" i="5"/>
  <c r="J681" i="5"/>
  <c r="F682" i="5"/>
  <c r="J682" i="5"/>
  <c r="F683" i="5"/>
  <c r="J683" i="5"/>
  <c r="F684" i="5"/>
  <c r="J684" i="5"/>
  <c r="F685" i="5"/>
  <c r="J685" i="5"/>
  <c r="F686" i="5"/>
  <c r="J686" i="5"/>
  <c r="F687" i="5"/>
  <c r="F688" i="5"/>
  <c r="J688" i="5"/>
  <c r="F689" i="5"/>
  <c r="J689" i="5"/>
  <c r="F690" i="5"/>
  <c r="J690" i="5"/>
  <c r="F691" i="5"/>
  <c r="J691" i="5"/>
  <c r="F692" i="5"/>
  <c r="J692" i="5"/>
  <c r="F693" i="5"/>
  <c r="J693" i="5"/>
  <c r="F694" i="5"/>
  <c r="J694" i="5"/>
  <c r="F695" i="5"/>
  <c r="J695" i="5"/>
  <c r="F696" i="5"/>
  <c r="J696" i="5"/>
  <c r="F697" i="5"/>
  <c r="J697" i="5"/>
  <c r="F698" i="5"/>
  <c r="J698" i="5"/>
  <c r="F699" i="5"/>
  <c r="J699" i="5"/>
  <c r="F700" i="5"/>
  <c r="J700" i="5"/>
  <c r="F701" i="5"/>
  <c r="J701" i="5"/>
  <c r="F702" i="5"/>
  <c r="J702" i="5"/>
  <c r="F703" i="5"/>
  <c r="J703" i="5"/>
  <c r="F704" i="5"/>
  <c r="J704" i="5"/>
  <c r="F705" i="5"/>
  <c r="J705" i="5"/>
  <c r="F706" i="5"/>
  <c r="J706" i="5"/>
  <c r="F707" i="5"/>
  <c r="J707" i="5"/>
  <c r="F708" i="5"/>
  <c r="J708" i="5"/>
  <c r="F709" i="5"/>
  <c r="J709" i="5"/>
  <c r="F710" i="5"/>
  <c r="J710" i="5"/>
  <c r="F711" i="5"/>
  <c r="J711" i="5"/>
  <c r="F712" i="5"/>
  <c r="J712" i="5"/>
  <c r="F713" i="5"/>
  <c r="J713" i="5"/>
  <c r="F714" i="5"/>
  <c r="F715" i="5"/>
  <c r="J715" i="5"/>
  <c r="F716" i="5"/>
  <c r="J716" i="5"/>
  <c r="F717" i="5"/>
  <c r="J717" i="5"/>
  <c r="F718" i="5"/>
  <c r="J718" i="5"/>
  <c r="F719" i="5"/>
  <c r="J719" i="5"/>
  <c r="F720" i="5"/>
  <c r="J720" i="5"/>
  <c r="F721" i="5"/>
  <c r="J721" i="5"/>
  <c r="F722" i="5"/>
  <c r="J722" i="5"/>
  <c r="F723" i="5"/>
  <c r="J723" i="5"/>
  <c r="F724" i="5"/>
  <c r="J724" i="5"/>
  <c r="F725" i="5"/>
  <c r="J725" i="5"/>
  <c r="F726" i="5"/>
  <c r="J726" i="5"/>
  <c r="F727" i="5"/>
  <c r="J727" i="5"/>
  <c r="F728" i="5"/>
  <c r="J728" i="5"/>
  <c r="F729" i="5"/>
  <c r="J729" i="5"/>
  <c r="F730" i="5"/>
  <c r="J730" i="5"/>
  <c r="F731" i="5"/>
  <c r="J731" i="5"/>
  <c r="F732" i="5"/>
  <c r="J732" i="5"/>
  <c r="F733" i="5"/>
  <c r="J733" i="5"/>
  <c r="F734" i="5"/>
  <c r="J734" i="5"/>
  <c r="F735" i="5"/>
  <c r="J735" i="5"/>
  <c r="F736" i="5"/>
  <c r="J736" i="5"/>
  <c r="F737" i="5"/>
  <c r="J737" i="5"/>
  <c r="F738" i="5"/>
  <c r="J738" i="5"/>
  <c r="F739" i="5"/>
  <c r="J739" i="5"/>
  <c r="F740" i="5"/>
  <c r="J740" i="5"/>
  <c r="F741" i="5"/>
  <c r="J741" i="5"/>
  <c r="F742" i="5"/>
  <c r="J742" i="5"/>
  <c r="F743" i="5"/>
  <c r="J743" i="5"/>
  <c r="F744" i="5"/>
  <c r="J744" i="5"/>
  <c r="F745" i="5"/>
  <c r="J745" i="5"/>
  <c r="F746" i="5"/>
  <c r="J746" i="5"/>
  <c r="F747" i="5"/>
  <c r="J747" i="5"/>
  <c r="F748" i="5"/>
  <c r="J748" i="5"/>
  <c r="F749" i="5"/>
  <c r="J749" i="5"/>
  <c r="F750" i="5"/>
  <c r="J750" i="5"/>
  <c r="F751" i="5"/>
  <c r="J751" i="5"/>
  <c r="F752" i="5"/>
  <c r="J752" i="5"/>
  <c r="F753" i="5"/>
  <c r="J753" i="5"/>
  <c r="F754" i="5"/>
  <c r="J754" i="5"/>
  <c r="F755" i="5"/>
  <c r="J755" i="5"/>
  <c r="F756" i="5"/>
  <c r="J756" i="5"/>
  <c r="F757" i="5"/>
  <c r="J757" i="5"/>
  <c r="F758" i="5"/>
  <c r="J758" i="5"/>
  <c r="F759" i="5"/>
  <c r="J759" i="5"/>
  <c r="F271" i="5"/>
  <c r="J271" i="5"/>
  <c r="N755" i="5"/>
  <c r="K755" i="5"/>
  <c r="O755" i="5"/>
  <c r="N754" i="5"/>
  <c r="K754" i="5"/>
  <c r="O754" i="5"/>
  <c r="N753" i="5"/>
  <c r="K753" i="5"/>
  <c r="O753" i="5"/>
  <c r="N752" i="5"/>
  <c r="K752" i="5"/>
  <c r="O752" i="5"/>
  <c r="N751" i="5"/>
  <c r="K751" i="5"/>
  <c r="O751" i="5"/>
  <c r="N750" i="5"/>
  <c r="K750" i="5"/>
  <c r="O750" i="5"/>
  <c r="N749" i="5"/>
  <c r="K749" i="5"/>
  <c r="O749" i="5"/>
  <c r="N748" i="5"/>
  <c r="K748" i="5"/>
  <c r="O748" i="5"/>
  <c r="N747" i="5"/>
  <c r="K747" i="5"/>
  <c r="O747" i="5"/>
  <c r="N746" i="5"/>
  <c r="K746" i="5"/>
  <c r="O746" i="5"/>
  <c r="K744" i="5"/>
  <c r="O744" i="5"/>
  <c r="K743" i="5"/>
  <c r="O743" i="5"/>
  <c r="K742" i="5"/>
  <c r="O742" i="5"/>
  <c r="K741" i="5"/>
  <c r="O741" i="5"/>
  <c r="J714" i="5"/>
  <c r="J687" i="5"/>
  <c r="J654" i="5"/>
  <c r="J638" i="5"/>
  <c r="J631" i="5"/>
  <c r="J618" i="5"/>
  <c r="J603" i="5"/>
  <c r="J587" i="5"/>
  <c r="J573" i="5"/>
  <c r="J570" i="5"/>
  <c r="J558" i="5"/>
  <c r="J551" i="5"/>
  <c r="J542" i="5"/>
  <c r="N538" i="5"/>
  <c r="K538" i="5"/>
  <c r="O538" i="5"/>
  <c r="N537" i="5"/>
  <c r="K537" i="5"/>
  <c r="O537" i="5"/>
  <c r="N536" i="5"/>
  <c r="K536" i="5"/>
  <c r="O536" i="5"/>
  <c r="N535" i="5"/>
  <c r="K535" i="5"/>
  <c r="O535" i="5"/>
  <c r="N534" i="5"/>
  <c r="K534" i="5"/>
  <c r="O534" i="5"/>
  <c r="J534" i="5"/>
  <c r="N533" i="5"/>
  <c r="K533" i="5"/>
  <c r="O533" i="5"/>
  <c r="N532" i="5"/>
  <c r="K532" i="5"/>
  <c r="O532" i="5"/>
  <c r="N531" i="5"/>
  <c r="K531" i="5"/>
  <c r="O531" i="5"/>
  <c r="N530" i="5"/>
  <c r="K530" i="5"/>
  <c r="O530" i="5"/>
  <c r="N529" i="5"/>
  <c r="K529" i="5"/>
  <c r="O529" i="5"/>
  <c r="N528" i="5"/>
  <c r="K528" i="5"/>
  <c r="O528" i="5"/>
  <c r="N527" i="5"/>
  <c r="K527" i="5"/>
  <c r="O527" i="5"/>
  <c r="N526" i="5"/>
  <c r="K526" i="5"/>
  <c r="O526" i="5"/>
  <c r="N525" i="5"/>
  <c r="K525" i="5"/>
  <c r="O525" i="5"/>
  <c r="N524" i="5"/>
  <c r="K524" i="5"/>
  <c r="O524" i="5"/>
  <c r="N523" i="5"/>
  <c r="K523" i="5"/>
  <c r="O523" i="5"/>
  <c r="N522" i="5"/>
  <c r="K522" i="5"/>
  <c r="O522" i="5"/>
  <c r="N521" i="5"/>
  <c r="K521" i="5"/>
  <c r="O521" i="5"/>
  <c r="N520" i="5"/>
  <c r="K520" i="5"/>
  <c r="O520" i="5"/>
  <c r="J520" i="5"/>
  <c r="N519" i="5"/>
  <c r="K519" i="5"/>
  <c r="O519" i="5"/>
  <c r="N518" i="5"/>
  <c r="K518" i="5"/>
  <c r="O518" i="5"/>
  <c r="N517" i="5"/>
  <c r="K517" i="5"/>
  <c r="O517" i="5"/>
  <c r="N516" i="5"/>
  <c r="K516" i="5"/>
  <c r="O516" i="5"/>
  <c r="N515" i="5"/>
  <c r="K515" i="5"/>
  <c r="O515" i="5"/>
  <c r="N514" i="5"/>
  <c r="K514" i="5"/>
  <c r="O514" i="5"/>
  <c r="J514" i="5"/>
  <c r="N513" i="5"/>
  <c r="K513" i="5"/>
  <c r="O513" i="5"/>
  <c r="N512" i="5"/>
  <c r="K512" i="5"/>
  <c r="O512" i="5"/>
  <c r="N511" i="5"/>
  <c r="K511" i="5"/>
  <c r="O511" i="5"/>
  <c r="N510" i="5"/>
  <c r="K510" i="5"/>
  <c r="O510" i="5"/>
  <c r="N509" i="5"/>
  <c r="K509" i="5"/>
  <c r="O509" i="5"/>
  <c r="N508" i="5"/>
  <c r="K508" i="5"/>
  <c r="O508" i="5"/>
  <c r="N507" i="5"/>
  <c r="K507" i="5"/>
  <c r="O507" i="5"/>
  <c r="N506" i="5"/>
  <c r="K506" i="5"/>
  <c r="O506" i="5"/>
  <c r="J506" i="5"/>
  <c r="N505" i="5"/>
  <c r="K505" i="5"/>
  <c r="O505" i="5"/>
  <c r="N504" i="5"/>
  <c r="K504" i="5"/>
  <c r="O504" i="5"/>
  <c r="N503" i="5"/>
  <c r="K503" i="5"/>
  <c r="O503" i="5"/>
  <c r="N502" i="5"/>
  <c r="K502" i="5"/>
  <c r="O502" i="5"/>
  <c r="N501" i="5"/>
  <c r="K501" i="5"/>
  <c r="O501" i="5"/>
  <c r="N500" i="5"/>
  <c r="K500" i="5"/>
  <c r="O500" i="5"/>
  <c r="N499" i="5"/>
  <c r="K499" i="5"/>
  <c r="O499" i="5"/>
  <c r="N498" i="5"/>
  <c r="K498" i="5"/>
  <c r="O498" i="5"/>
  <c r="J498" i="5"/>
  <c r="N497" i="5"/>
  <c r="K497" i="5"/>
  <c r="O497" i="5"/>
  <c r="N496" i="5"/>
  <c r="K496" i="5"/>
  <c r="O496" i="5"/>
  <c r="N495" i="5"/>
  <c r="K495" i="5"/>
  <c r="O495" i="5"/>
  <c r="N494" i="5"/>
  <c r="K494" i="5"/>
  <c r="O494" i="5"/>
  <c r="N493" i="5"/>
  <c r="K493" i="5"/>
  <c r="O493" i="5"/>
  <c r="N492" i="5"/>
  <c r="N491" i="5"/>
  <c r="K491" i="5"/>
  <c r="O491" i="5"/>
  <c r="N490" i="5"/>
  <c r="J490" i="5"/>
  <c r="N489" i="5"/>
  <c r="K489" i="5"/>
  <c r="O489" i="5"/>
  <c r="N488" i="5"/>
  <c r="K488" i="5"/>
  <c r="O488" i="5"/>
  <c r="J487" i="5"/>
  <c r="N486" i="5"/>
  <c r="K486" i="5"/>
  <c r="O486" i="5"/>
  <c r="N485" i="5"/>
  <c r="K485" i="5"/>
  <c r="O485" i="5"/>
  <c r="N484" i="5"/>
  <c r="K484" i="5"/>
  <c r="O484" i="5"/>
  <c r="N483" i="5"/>
  <c r="K483" i="5"/>
  <c r="O483" i="5"/>
  <c r="N482" i="5"/>
  <c r="K482" i="5"/>
  <c r="O482" i="5"/>
  <c r="N481" i="5"/>
  <c r="K481" i="5"/>
  <c r="O481" i="5"/>
  <c r="N480" i="5"/>
  <c r="K480" i="5"/>
  <c r="O480" i="5"/>
  <c r="N479" i="5"/>
  <c r="K479" i="5"/>
  <c r="O479" i="5"/>
  <c r="N478" i="5"/>
  <c r="K478" i="5"/>
  <c r="O478" i="5"/>
  <c r="N477" i="5"/>
  <c r="K477" i="5"/>
  <c r="O477" i="5"/>
  <c r="N476" i="5"/>
  <c r="K476" i="5"/>
  <c r="O476" i="5"/>
  <c r="J476" i="5"/>
  <c r="N475" i="5"/>
  <c r="K475" i="5"/>
  <c r="O475" i="5"/>
  <c r="N474" i="5"/>
  <c r="K474" i="5"/>
  <c r="O474" i="5"/>
  <c r="N472" i="5"/>
  <c r="K472" i="5"/>
  <c r="O472" i="5"/>
  <c r="N471" i="5"/>
  <c r="K471" i="5"/>
  <c r="O471" i="5"/>
  <c r="N470" i="5"/>
  <c r="K470" i="5"/>
  <c r="O470" i="5"/>
  <c r="N469" i="5"/>
  <c r="K469" i="5"/>
  <c r="O469" i="5"/>
  <c r="N468" i="5"/>
  <c r="K468" i="5"/>
  <c r="O468" i="5"/>
  <c r="N467" i="5"/>
  <c r="K467" i="5"/>
  <c r="O467" i="5"/>
  <c r="N466" i="5"/>
  <c r="K466" i="5"/>
  <c r="O466" i="5"/>
  <c r="J466" i="5"/>
  <c r="N465" i="5"/>
  <c r="K465" i="5"/>
  <c r="O465" i="5"/>
  <c r="N464" i="5"/>
  <c r="K464" i="5"/>
  <c r="O464" i="5"/>
  <c r="N463" i="5"/>
  <c r="K463" i="5"/>
  <c r="O463" i="5"/>
  <c r="N462" i="5"/>
  <c r="K462" i="5"/>
  <c r="O462" i="5"/>
  <c r="N461" i="5"/>
  <c r="K461" i="5"/>
  <c r="O461" i="5"/>
  <c r="N460" i="5"/>
  <c r="K460" i="5"/>
  <c r="O460" i="5"/>
  <c r="N459" i="5"/>
  <c r="K459" i="5"/>
  <c r="O459" i="5"/>
  <c r="J459" i="5"/>
  <c r="N458" i="5"/>
  <c r="K458" i="5"/>
  <c r="O458" i="5"/>
  <c r="N457" i="5"/>
  <c r="K457" i="5"/>
  <c r="O457" i="5"/>
  <c r="N456" i="5"/>
  <c r="K456" i="5"/>
  <c r="O456" i="5"/>
  <c r="N455" i="5"/>
  <c r="K455" i="5"/>
  <c r="O455" i="5"/>
  <c r="N454" i="5"/>
  <c r="K454" i="5"/>
  <c r="O454" i="5"/>
  <c r="N453" i="5"/>
  <c r="K453" i="5"/>
  <c r="O453" i="5"/>
  <c r="N452" i="5"/>
  <c r="K452" i="5"/>
  <c r="O452" i="5"/>
  <c r="N451" i="5"/>
  <c r="K451" i="5"/>
  <c r="O451" i="5"/>
  <c r="J451" i="5"/>
  <c r="N450" i="5"/>
  <c r="K450" i="5"/>
  <c r="O450" i="5"/>
  <c r="J450" i="5"/>
  <c r="N449" i="5"/>
  <c r="K449" i="5"/>
  <c r="O449" i="5"/>
  <c r="N448" i="5"/>
  <c r="K448" i="5"/>
  <c r="O448" i="5"/>
  <c r="N447" i="5"/>
  <c r="K447" i="5"/>
  <c r="O447" i="5"/>
  <c r="N446" i="5"/>
  <c r="K446" i="5"/>
  <c r="O446" i="5"/>
  <c r="N445" i="5"/>
  <c r="K445" i="5"/>
  <c r="O445" i="5"/>
  <c r="N444" i="5"/>
  <c r="K444" i="5"/>
  <c r="O444" i="5"/>
  <c r="N443" i="5"/>
  <c r="K443" i="5"/>
  <c r="O443" i="5"/>
  <c r="J443" i="5"/>
  <c r="N442" i="5"/>
  <c r="K442" i="5"/>
  <c r="O442" i="5"/>
  <c r="J442" i="5"/>
  <c r="N441" i="5"/>
  <c r="K441" i="5"/>
  <c r="O441" i="5"/>
  <c r="N440" i="5"/>
  <c r="K440" i="5"/>
  <c r="O440" i="5"/>
  <c r="N439" i="5"/>
  <c r="K439" i="5"/>
  <c r="O439" i="5"/>
  <c r="N438" i="5"/>
  <c r="K438" i="5"/>
  <c r="O438" i="5"/>
  <c r="J438" i="5"/>
  <c r="N437" i="5"/>
  <c r="K437" i="5"/>
  <c r="O437" i="5"/>
  <c r="N436" i="5"/>
  <c r="K436" i="5"/>
  <c r="O436" i="5"/>
  <c r="N435" i="5"/>
  <c r="K435" i="5"/>
  <c r="O435" i="5"/>
  <c r="J435" i="5"/>
  <c r="N434" i="5"/>
  <c r="K434" i="5"/>
  <c r="O434" i="5"/>
  <c r="N433" i="5"/>
  <c r="K433" i="5"/>
  <c r="O433" i="5"/>
  <c r="N432" i="5"/>
  <c r="K432" i="5"/>
  <c r="O432" i="5"/>
  <c r="N431" i="5"/>
  <c r="K431" i="5"/>
  <c r="O431" i="5"/>
  <c r="N430" i="5"/>
  <c r="K430" i="5"/>
  <c r="O430" i="5"/>
  <c r="N429" i="5"/>
  <c r="K429" i="5"/>
  <c r="O429" i="5"/>
  <c r="J429" i="5"/>
  <c r="N428" i="5"/>
  <c r="K428" i="5"/>
  <c r="O428" i="5"/>
  <c r="N427" i="5"/>
  <c r="K427" i="5"/>
  <c r="O427" i="5"/>
  <c r="N426" i="5"/>
  <c r="K426" i="5"/>
  <c r="O426" i="5"/>
  <c r="N425" i="5"/>
  <c r="K425" i="5"/>
  <c r="O425" i="5"/>
  <c r="N424" i="5"/>
  <c r="K424" i="5"/>
  <c r="O424" i="5"/>
  <c r="J424" i="5"/>
  <c r="N423" i="5"/>
  <c r="K423" i="5"/>
  <c r="O423" i="5"/>
  <c r="N422" i="5"/>
  <c r="K422" i="5"/>
  <c r="O422" i="5"/>
  <c r="N421" i="5"/>
  <c r="K421" i="5"/>
  <c r="O421" i="5"/>
  <c r="N420" i="5"/>
  <c r="K420" i="5"/>
  <c r="O420" i="5"/>
  <c r="N419" i="5"/>
  <c r="K419" i="5"/>
  <c r="O419" i="5"/>
  <c r="J419" i="5"/>
  <c r="N418" i="5"/>
  <c r="K418" i="5"/>
  <c r="O418" i="5"/>
  <c r="J413" i="5"/>
  <c r="J407" i="5"/>
  <c r="J401" i="5"/>
  <c r="N400" i="5"/>
  <c r="K400" i="5"/>
  <c r="O400" i="5"/>
  <c r="N399" i="5"/>
  <c r="K399" i="5"/>
  <c r="O399" i="5"/>
  <c r="N398" i="5"/>
  <c r="K398" i="5"/>
  <c r="O398" i="5"/>
  <c r="N397" i="5"/>
  <c r="K397" i="5"/>
  <c r="O397" i="5"/>
  <c r="J397" i="5"/>
  <c r="N396" i="5"/>
  <c r="K396" i="5"/>
  <c r="O396" i="5"/>
  <c r="N395" i="5"/>
  <c r="K395" i="5"/>
  <c r="O395" i="5"/>
  <c r="N394" i="5"/>
  <c r="K394" i="5"/>
  <c r="O394" i="5"/>
  <c r="N393" i="5"/>
  <c r="K393" i="5"/>
  <c r="O393" i="5"/>
  <c r="N390" i="5"/>
  <c r="K390" i="5"/>
  <c r="O390" i="5"/>
  <c r="N389" i="5"/>
  <c r="K389" i="5"/>
  <c r="O389" i="5"/>
  <c r="J389" i="5"/>
  <c r="N388" i="5"/>
  <c r="K388" i="5"/>
  <c r="O388" i="5"/>
  <c r="N387" i="5"/>
  <c r="K387" i="5"/>
  <c r="O387" i="5"/>
  <c r="N386" i="5"/>
  <c r="K386" i="5"/>
  <c r="O386" i="5"/>
  <c r="N385" i="5"/>
  <c r="K385" i="5"/>
  <c r="O385" i="5"/>
  <c r="J385" i="5"/>
  <c r="N383" i="5"/>
  <c r="K383" i="5"/>
  <c r="O383" i="5"/>
  <c r="N382" i="5"/>
  <c r="K382" i="5"/>
  <c r="O382" i="5"/>
  <c r="N381" i="5"/>
  <c r="K381" i="5"/>
  <c r="O381" i="5"/>
  <c r="N380" i="5"/>
  <c r="K380" i="5"/>
  <c r="O380" i="5"/>
  <c r="N379" i="5"/>
  <c r="K379" i="5"/>
  <c r="O379" i="5"/>
  <c r="N378" i="5"/>
  <c r="K378" i="5"/>
  <c r="O378" i="5"/>
  <c r="J378" i="5"/>
  <c r="N377" i="5"/>
  <c r="K377" i="5"/>
  <c r="O377" i="5"/>
  <c r="N375" i="5"/>
  <c r="K375" i="5"/>
  <c r="O375" i="5"/>
  <c r="N374" i="5"/>
  <c r="K374" i="5"/>
  <c r="O374" i="5"/>
  <c r="N373" i="5"/>
  <c r="K373" i="5"/>
  <c r="O373" i="5"/>
  <c r="N372" i="5"/>
  <c r="K372" i="5"/>
  <c r="O372" i="5"/>
  <c r="N371" i="5"/>
  <c r="K371" i="5"/>
  <c r="O371" i="5"/>
  <c r="J371" i="5"/>
  <c r="N370" i="5"/>
  <c r="K370" i="5"/>
  <c r="O370" i="5"/>
  <c r="N368" i="5"/>
  <c r="K368" i="5"/>
  <c r="O368" i="5"/>
  <c r="N367" i="5"/>
  <c r="K367" i="5"/>
  <c r="O367" i="5"/>
  <c r="N366" i="5"/>
  <c r="K366" i="5"/>
  <c r="O366" i="5"/>
  <c r="J366" i="5"/>
  <c r="N365" i="5"/>
  <c r="K365" i="5"/>
  <c r="O365" i="5"/>
  <c r="N364" i="5"/>
  <c r="K364" i="5"/>
  <c r="O364" i="5"/>
  <c r="N363" i="5"/>
  <c r="K363" i="5"/>
  <c r="O363" i="5"/>
  <c r="N362" i="5"/>
  <c r="K362" i="5"/>
  <c r="O362" i="5"/>
  <c r="N360" i="5"/>
  <c r="K360" i="5"/>
  <c r="O360" i="5"/>
  <c r="N359" i="5"/>
  <c r="K359" i="5"/>
  <c r="O359" i="5"/>
  <c r="N358" i="5"/>
  <c r="K358" i="5"/>
  <c r="O358" i="5"/>
  <c r="N357" i="5"/>
  <c r="K357" i="5"/>
  <c r="O357" i="5"/>
  <c r="N356" i="5"/>
  <c r="K356" i="5"/>
  <c r="O356" i="5"/>
  <c r="N355" i="5"/>
  <c r="K355" i="5"/>
  <c r="O355" i="5"/>
  <c r="N354" i="5"/>
  <c r="K354" i="5"/>
  <c r="O354" i="5"/>
  <c r="N353" i="5"/>
  <c r="K353" i="5"/>
  <c r="O353" i="5"/>
  <c r="N352" i="5"/>
  <c r="K352" i="5"/>
  <c r="O352" i="5"/>
  <c r="N347" i="5"/>
  <c r="K347" i="5"/>
  <c r="O347" i="5"/>
  <c r="J347" i="5"/>
  <c r="N346" i="5"/>
  <c r="K346" i="5"/>
  <c r="O346" i="5"/>
  <c r="J346" i="5"/>
  <c r="N345" i="5"/>
  <c r="K345" i="5"/>
  <c r="O345" i="5"/>
  <c r="N344" i="5"/>
  <c r="K344" i="5"/>
  <c r="O344" i="5"/>
  <c r="N343" i="5"/>
  <c r="K343" i="5"/>
  <c r="O343" i="5"/>
  <c r="N342" i="5"/>
  <c r="K342" i="5"/>
  <c r="O342" i="5"/>
  <c r="J342" i="5"/>
  <c r="N341" i="5"/>
  <c r="K341" i="5"/>
  <c r="O341" i="5"/>
  <c r="J341" i="5"/>
  <c r="N340" i="5"/>
  <c r="K340" i="5"/>
  <c r="O340" i="5"/>
  <c r="J339" i="5"/>
  <c r="N338" i="5"/>
  <c r="K338" i="5"/>
  <c r="O338" i="5"/>
  <c r="N337" i="5"/>
  <c r="K337" i="5"/>
  <c r="O337" i="5"/>
  <c r="N336" i="5"/>
  <c r="K336" i="5"/>
  <c r="O336" i="5"/>
  <c r="N335" i="5"/>
  <c r="K335" i="5"/>
  <c r="O335" i="5"/>
  <c r="N334" i="5"/>
  <c r="K334" i="5"/>
  <c r="O334" i="5"/>
  <c r="N333" i="5"/>
  <c r="K333" i="5"/>
  <c r="O333" i="5"/>
  <c r="J333" i="5"/>
  <c r="N332" i="5"/>
  <c r="K332" i="5"/>
  <c r="O332" i="5"/>
  <c r="N331" i="5"/>
  <c r="K331" i="5"/>
  <c r="O331" i="5"/>
  <c r="N328" i="5"/>
  <c r="K328" i="5"/>
  <c r="O328" i="5"/>
  <c r="N327" i="5"/>
  <c r="K327" i="5"/>
  <c r="O327" i="5"/>
  <c r="N326" i="5"/>
  <c r="K326" i="5"/>
  <c r="O326" i="5"/>
  <c r="N325" i="5"/>
  <c r="K325" i="5"/>
  <c r="O325" i="5"/>
  <c r="J325" i="5"/>
  <c r="N324" i="5"/>
  <c r="K324" i="5"/>
  <c r="O324" i="5"/>
  <c r="N323" i="5"/>
  <c r="K323" i="5"/>
  <c r="O323" i="5"/>
  <c r="N322" i="5"/>
  <c r="K322" i="5"/>
  <c r="O322" i="5"/>
  <c r="N321" i="5"/>
  <c r="K321" i="5"/>
  <c r="O321" i="5"/>
  <c r="N320" i="5"/>
  <c r="K320" i="5"/>
  <c r="O320" i="5"/>
  <c r="N319" i="5"/>
  <c r="K319" i="5"/>
  <c r="O319" i="5"/>
  <c r="J317" i="5"/>
  <c r="N316" i="5"/>
  <c r="K316" i="5"/>
  <c r="O316" i="5"/>
  <c r="N315" i="5"/>
  <c r="K315" i="5"/>
  <c r="O315" i="5"/>
  <c r="N314" i="5"/>
  <c r="K314" i="5"/>
  <c r="O314" i="5"/>
  <c r="N313" i="5"/>
  <c r="K313" i="5"/>
  <c r="O313" i="5"/>
  <c r="N312" i="5"/>
  <c r="K312" i="5"/>
  <c r="O312" i="5"/>
  <c r="N311" i="5"/>
  <c r="K311" i="5"/>
  <c r="O311" i="5"/>
  <c r="J311" i="5"/>
  <c r="N310" i="5"/>
  <c r="K310" i="5"/>
  <c r="O310" i="5"/>
  <c r="N309" i="5"/>
  <c r="K309" i="5"/>
  <c r="O309" i="5"/>
  <c r="N306" i="5"/>
  <c r="K306" i="5"/>
  <c r="O306" i="5"/>
  <c r="N305" i="5"/>
  <c r="K305" i="5"/>
  <c r="O305" i="5"/>
  <c r="N304" i="5"/>
  <c r="K304" i="5"/>
  <c r="O304" i="5"/>
  <c r="N303" i="5"/>
  <c r="K303" i="5"/>
  <c r="O303" i="5"/>
  <c r="N302" i="5"/>
  <c r="K302" i="5"/>
  <c r="O302" i="5"/>
  <c r="N301" i="5"/>
  <c r="K301" i="5"/>
  <c r="O301" i="5"/>
  <c r="N300" i="5"/>
  <c r="K300" i="5"/>
  <c r="O300" i="5"/>
  <c r="N299" i="5"/>
  <c r="K299" i="5"/>
  <c r="O299" i="5"/>
  <c r="N298" i="5"/>
  <c r="K298" i="5"/>
  <c r="O298" i="5"/>
  <c r="N297" i="5"/>
  <c r="K297" i="5"/>
  <c r="O297" i="5"/>
  <c r="J297" i="5"/>
  <c r="J294" i="5"/>
  <c r="J293" i="5"/>
  <c r="N292" i="5"/>
  <c r="K292" i="5"/>
  <c r="O292" i="5"/>
  <c r="N291" i="5"/>
  <c r="K291" i="5"/>
  <c r="O291" i="5"/>
  <c r="N290" i="5"/>
  <c r="K290" i="5"/>
  <c r="O290" i="5"/>
  <c r="J290" i="5"/>
  <c r="N289" i="5"/>
  <c r="K289" i="5"/>
  <c r="O289" i="5"/>
  <c r="N288" i="5"/>
  <c r="K288" i="5"/>
  <c r="O288" i="5"/>
  <c r="N287" i="5"/>
  <c r="K287" i="5"/>
  <c r="O287" i="5"/>
  <c r="N286" i="5"/>
  <c r="K286" i="5"/>
  <c r="O286" i="5"/>
  <c r="N285" i="5"/>
  <c r="K285" i="5"/>
  <c r="O285" i="5"/>
  <c r="N284" i="5"/>
  <c r="K284" i="5"/>
  <c r="O284" i="5"/>
  <c r="N283" i="5"/>
  <c r="N282" i="5"/>
  <c r="K282" i="5"/>
  <c r="O282" i="5"/>
  <c r="J279" i="5"/>
  <c r="N278" i="5"/>
  <c r="K278" i="5"/>
  <c r="O278" i="5"/>
  <c r="N277" i="5"/>
  <c r="K277" i="5"/>
  <c r="O277" i="5"/>
  <c r="N276" i="5"/>
  <c r="K276" i="5"/>
  <c r="O276" i="5"/>
  <c r="N275" i="5"/>
  <c r="K275" i="5"/>
  <c r="O275" i="5"/>
  <c r="N274" i="5"/>
  <c r="K274" i="5"/>
  <c r="O274" i="5"/>
  <c r="N273" i="5"/>
  <c r="K273" i="5"/>
  <c r="O273" i="5"/>
  <c r="N272" i="5"/>
  <c r="K272" i="5"/>
  <c r="O272" i="5"/>
  <c r="N271" i="5"/>
  <c r="N270" i="5"/>
  <c r="K271" i="5"/>
  <c r="K473" i="5"/>
  <c r="O473" i="5"/>
  <c r="F473" i="5"/>
  <c r="J473" i="5"/>
  <c r="G38" i="5"/>
  <c r="I38" i="5"/>
  <c r="I15" i="5"/>
  <c r="H38" i="5"/>
  <c r="F38" i="5"/>
  <c r="J269" i="5"/>
  <c r="J268" i="5"/>
  <c r="J123" i="5"/>
  <c r="J122" i="5"/>
  <c r="N1112" i="5"/>
  <c r="N1095" i="5"/>
  <c r="M1112" i="5"/>
  <c r="M1095" i="5"/>
  <c r="L1112" i="5"/>
  <c r="L1095" i="5"/>
  <c r="K1112" i="5"/>
  <c r="O1112" i="5"/>
  <c r="O1095" i="5"/>
  <c r="G1095" i="5"/>
  <c r="H1095" i="5"/>
  <c r="I1095" i="5"/>
  <c r="J1095" i="5"/>
  <c r="F1095" i="5"/>
  <c r="P760" i="5"/>
  <c r="H15" i="5"/>
  <c r="K15" i="5"/>
  <c r="L15" i="5"/>
  <c r="M15" i="5"/>
  <c r="N15" i="5"/>
  <c r="O15" i="5"/>
  <c r="G15" i="5"/>
  <c r="F270" i="5"/>
  <c r="J270" i="5"/>
  <c r="J38" i="5"/>
  <c r="J15" i="5"/>
  <c r="F15" i="5"/>
  <c r="K270" i="5"/>
  <c r="K1095" i="5"/>
  <c r="O271" i="5"/>
  <c r="O270" i="5"/>
</calcChain>
</file>

<file path=xl/sharedStrings.xml><?xml version="1.0" encoding="utf-8"?>
<sst xmlns="http://schemas.openxmlformats.org/spreadsheetml/2006/main" count="3381" uniqueCount="1384">
  <si>
    <t>Уровень цен</t>
  </si>
  <si>
    <t>Индекс-дефлятор</t>
  </si>
  <si>
    <t>Признак легитимности отсутствия данных</t>
  </si>
  <si>
    <t>по ПД</t>
  </si>
  <si>
    <t>ПД</t>
  </si>
  <si>
    <t>РД</t>
  </si>
  <si>
    <t>Всего</t>
  </si>
  <si>
    <t>Подрядные работы</t>
  </si>
  <si>
    <t>Прочие работы и услуги</t>
  </si>
  <si>
    <t>Примечание</t>
  </si>
  <si>
    <t>Оборудо-
вание</t>
  </si>
  <si>
    <t>по РД</t>
  </si>
  <si>
    <t>НДС</t>
  </si>
  <si>
    <t xml:space="preserve">Сметная стоимость без НДС </t>
  </si>
  <si>
    <t>Дата ввода в эксплуатацию (Акт)</t>
  </si>
  <si>
    <t>1</t>
  </si>
  <si>
    <t>Отчет о сметной стоимости инвестиционных проектов</t>
  </si>
  <si>
    <t>Приложение 1 к письму от __________ № __________</t>
  </si>
  <si>
    <t>Наименование организации Генпроектировщика
по РД</t>
  </si>
  <si>
    <t>сметная документация по РД не разработана</t>
  </si>
  <si>
    <t>Код
ОИП КС/ОКС</t>
  </si>
  <si>
    <t>Наименование объекта</t>
  </si>
  <si>
    <t>022-2000815</t>
  </si>
  <si>
    <t>022-2000815.0001</t>
  </si>
  <si>
    <t>022-2000815.0002</t>
  </si>
  <si>
    <t>022-2000815.0003</t>
  </si>
  <si>
    <t>022-2000815.0004</t>
  </si>
  <si>
    <t>022-2000815.0005</t>
  </si>
  <si>
    <t>022-2000815.0006</t>
  </si>
  <si>
    <t>022-2000815.0007</t>
  </si>
  <si>
    <t>022-2000815.0008</t>
  </si>
  <si>
    <t>022-2000815.0009</t>
  </si>
  <si>
    <t>022-2000815.0010</t>
  </si>
  <si>
    <t>022-2000815.0011</t>
  </si>
  <si>
    <t>022-2000815.0012</t>
  </si>
  <si>
    <t>022-2000815.0013</t>
  </si>
  <si>
    <t>022-2000815.0014</t>
  </si>
  <si>
    <t>022-2000815.0015</t>
  </si>
  <si>
    <t>022-2000815.0016</t>
  </si>
  <si>
    <t>022-2000815.0017</t>
  </si>
  <si>
    <t>022-2000815.0018</t>
  </si>
  <si>
    <t>022-2000815.0019</t>
  </si>
  <si>
    <t>022-2000815.0020</t>
  </si>
  <si>
    <t>022-2000815.0021</t>
  </si>
  <si>
    <t>022-2000815.0022</t>
  </si>
  <si>
    <t>022-2000815.0023</t>
  </si>
  <si>
    <t>022-2000815.0024</t>
  </si>
  <si>
    <t>022-2000815.0025</t>
  </si>
  <si>
    <t>022-2000815.0026</t>
  </si>
  <si>
    <t>022-2000815.0027</t>
  </si>
  <si>
    <t>022-2000815.0028</t>
  </si>
  <si>
    <t>022-2000815.0029</t>
  </si>
  <si>
    <t>022-2000815.0030</t>
  </si>
  <si>
    <t>022-2000815.0031</t>
  </si>
  <si>
    <t>022-2000815.0032</t>
  </si>
  <si>
    <t>022-2000815.0033</t>
  </si>
  <si>
    <t>022-2000815.0034</t>
  </si>
  <si>
    <t>022-2000815.0035</t>
  </si>
  <si>
    <t>022-2000815.0036</t>
  </si>
  <si>
    <t>022-2000815.0037</t>
  </si>
  <si>
    <t>022-2000815.0038</t>
  </si>
  <si>
    <t>022-2000815.0039</t>
  </si>
  <si>
    <t>022-2000815.0040</t>
  </si>
  <si>
    <t>022-2000815.0041</t>
  </si>
  <si>
    <t>022-2000815.0042</t>
  </si>
  <si>
    <t>022-2000815.0043</t>
  </si>
  <si>
    <t>022-2000815.0044</t>
  </si>
  <si>
    <t>022-2000815.0045</t>
  </si>
  <si>
    <t>022-2000815.0046</t>
  </si>
  <si>
    <t>022-2000815.0047</t>
  </si>
  <si>
    <t>022-2000815.0048</t>
  </si>
  <si>
    <t>022-2000815.0049</t>
  </si>
  <si>
    <t>022-2000815.0050</t>
  </si>
  <si>
    <t>022-2000815.0051</t>
  </si>
  <si>
    <t>022-2000815.0052</t>
  </si>
  <si>
    <t>022-2000815.0053</t>
  </si>
  <si>
    <t>022-2000815.0054</t>
  </si>
  <si>
    <t>022-2000815.0055</t>
  </si>
  <si>
    <t>022-2000815.0056</t>
  </si>
  <si>
    <t>022-2000815.0057</t>
  </si>
  <si>
    <t>022-2000815.0058</t>
  </si>
  <si>
    <t>022-2000815.0059</t>
  </si>
  <si>
    <t>022-2000815.0060</t>
  </si>
  <si>
    <t>022-2000815.0061</t>
  </si>
  <si>
    <t>022-2000815.0062</t>
  </si>
  <si>
    <t>022-2000815.0063</t>
  </si>
  <si>
    <t>022-2000815.0064</t>
  </si>
  <si>
    <t>022-2000815.0065</t>
  </si>
  <si>
    <t>022-2000815.0066</t>
  </si>
  <si>
    <t>022-2000815.0067</t>
  </si>
  <si>
    <t>022-2000815.0068</t>
  </si>
  <si>
    <t>022-2000815.0069</t>
  </si>
  <si>
    <t>022-2000815.0070</t>
  </si>
  <si>
    <t>022-2000815.0071</t>
  </si>
  <si>
    <t>022-2000815.0072</t>
  </si>
  <si>
    <t>022-2000815.0073</t>
  </si>
  <si>
    <t>022-2000815.0074</t>
  </si>
  <si>
    <t>022-2000815.0075</t>
  </si>
  <si>
    <t>022-2000815.0076</t>
  </si>
  <si>
    <t>022-2000815.0077</t>
  </si>
  <si>
    <t>022-2000815.0078</t>
  </si>
  <si>
    <t>022-2000815.0079</t>
  </si>
  <si>
    <t>022-2000815.0080</t>
  </si>
  <si>
    <t>022-2000815.0081</t>
  </si>
  <si>
    <t>022-2000815.0082</t>
  </si>
  <si>
    <t>022-2000815.0083</t>
  </si>
  <si>
    <t>022-2000815.0084</t>
  </si>
  <si>
    <t>022-2000815.0085</t>
  </si>
  <si>
    <t>022-2000815.0086</t>
  </si>
  <si>
    <t>022-2000815.0087</t>
  </si>
  <si>
    <t>022-2000815.0088</t>
  </si>
  <si>
    <t>022-2000815.0089</t>
  </si>
  <si>
    <t>022-2000815.0090</t>
  </si>
  <si>
    <t>022-2000815.0091</t>
  </si>
  <si>
    <t>022-2000815.0092</t>
  </si>
  <si>
    <t>022-2000815.0093</t>
  </si>
  <si>
    <t>022-2000815.0094</t>
  </si>
  <si>
    <t>022-2000815.0095</t>
  </si>
  <si>
    <t>022-2000815.0096</t>
  </si>
  <si>
    <t>022-2000815.0097</t>
  </si>
  <si>
    <t>022-2000815.0098</t>
  </si>
  <si>
    <t>022-2000815.0099</t>
  </si>
  <si>
    <t>022-2000815.0100</t>
  </si>
  <si>
    <t>022-2000815.0101</t>
  </si>
  <si>
    <t>022-2000815.0102</t>
  </si>
  <si>
    <t>022-2000815.0103</t>
  </si>
  <si>
    <t>022-2000815.0104</t>
  </si>
  <si>
    <t>022-2000815.0105</t>
  </si>
  <si>
    <t>022-2000815.0106</t>
  </si>
  <si>
    <t>022-2000815.0107</t>
  </si>
  <si>
    <t>022-2000815.0108</t>
  </si>
  <si>
    <t>022-2000815.0109</t>
  </si>
  <si>
    <t>022-2000815.0110</t>
  </si>
  <si>
    <t>022-2000815.0111</t>
  </si>
  <si>
    <t>022-2000815.0112</t>
  </si>
  <si>
    <t>022-2000815.0113</t>
  </si>
  <si>
    <t>022-2000815.0114</t>
  </si>
  <si>
    <t>022-2000815.0115</t>
  </si>
  <si>
    <t>022-2000815.0116</t>
  </si>
  <si>
    <t>022-2000815.0117</t>
  </si>
  <si>
    <t>022-2000815.0118</t>
  </si>
  <si>
    <t>022-2000815.0119</t>
  </si>
  <si>
    <t>022-2000815.0120</t>
  </si>
  <si>
    <t>022-2000815.0121</t>
  </si>
  <si>
    <t>022-2000815.0122</t>
  </si>
  <si>
    <t>022-2000815.0123</t>
  </si>
  <si>
    <t>022-2000815.0124</t>
  </si>
  <si>
    <t>022-2000815.0125</t>
  </si>
  <si>
    <t>022-2000815.0126</t>
  </si>
  <si>
    <t>022-2000815.0127</t>
  </si>
  <si>
    <t>022-2000815.0128</t>
  </si>
  <si>
    <t>022-2000815.0129</t>
  </si>
  <si>
    <t>022-2000815.0130</t>
  </si>
  <si>
    <t>022-2000815.0131</t>
  </si>
  <si>
    <t>022-2000815.0132</t>
  </si>
  <si>
    <t>022-2000815.0133</t>
  </si>
  <si>
    <t>022-2000815.0134</t>
  </si>
  <si>
    <t>022-2000815.0135</t>
  </si>
  <si>
    <t>022-2000815.0136</t>
  </si>
  <si>
    <t>022-2000815.0137</t>
  </si>
  <si>
    <t>022-2000815.0138</t>
  </si>
  <si>
    <t>022-2000815.0139</t>
  </si>
  <si>
    <t>022-2000815.0140</t>
  </si>
  <si>
    <t>022-2000815.0141</t>
  </si>
  <si>
    <t>022-2000815.0142</t>
  </si>
  <si>
    <t>022-2000815.0143</t>
  </si>
  <si>
    <t>022-2000815.0144</t>
  </si>
  <si>
    <t>022-2000815.0145</t>
  </si>
  <si>
    <t>022-2000815.0146</t>
  </si>
  <si>
    <t>022-2000815.0147</t>
  </si>
  <si>
    <t>022-2000815.0148</t>
  </si>
  <si>
    <t>022-2000815.0149</t>
  </si>
  <si>
    <t>022-2000815.0150</t>
  </si>
  <si>
    <t>022-2000815.0151</t>
  </si>
  <si>
    <t>022-2000815.0152</t>
  </si>
  <si>
    <t>022-2000815.0153</t>
  </si>
  <si>
    <t>022-2000815.0154</t>
  </si>
  <si>
    <t>022-2000815.0155</t>
  </si>
  <si>
    <t>022-2000815.0156</t>
  </si>
  <si>
    <t>022-2000815.0157</t>
  </si>
  <si>
    <t>022-2000815.0158</t>
  </si>
  <si>
    <t>022-2000815.0159</t>
  </si>
  <si>
    <t>022-2000815.0160</t>
  </si>
  <si>
    <t>022-2000815.0161</t>
  </si>
  <si>
    <t>022-2000815.0162</t>
  </si>
  <si>
    <t>022-2000815.0163</t>
  </si>
  <si>
    <t>022-2000815.0164</t>
  </si>
  <si>
    <t>022-2000815.0165</t>
  </si>
  <si>
    <t>022-2000815.0166</t>
  </si>
  <si>
    <t>022-2000815.0167</t>
  </si>
  <si>
    <t>022-2000815.0168</t>
  </si>
  <si>
    <t>022-2000815.0169</t>
  </si>
  <si>
    <t>022-2000815.0170</t>
  </si>
  <si>
    <t>022-2000815.0171</t>
  </si>
  <si>
    <t>022-2000815.0172</t>
  </si>
  <si>
    <t>022-2000815.0173</t>
  </si>
  <si>
    <t>022-2000815.0174</t>
  </si>
  <si>
    <t>022-2000815.0175</t>
  </si>
  <si>
    <t>022-2000815.0176</t>
  </si>
  <si>
    <t>022-2000815.0177</t>
  </si>
  <si>
    <t>022-2000815.0178</t>
  </si>
  <si>
    <t>022-2000815.0179</t>
  </si>
  <si>
    <t>022-2000815.0180</t>
  </si>
  <si>
    <t>022-2000815.0181</t>
  </si>
  <si>
    <t>022-2000815.0182</t>
  </si>
  <si>
    <t>022-2000815.0183</t>
  </si>
  <si>
    <t>022-2000815.0184</t>
  </si>
  <si>
    <t>022-2000815.0185</t>
  </si>
  <si>
    <t>022-2000815.0186</t>
  </si>
  <si>
    <t>022-2000815.0187</t>
  </si>
  <si>
    <t>022-2000815.0188</t>
  </si>
  <si>
    <t>022-2000815.0189</t>
  </si>
  <si>
    <t>022-2000815.0190</t>
  </si>
  <si>
    <t>022-2000815.0191</t>
  </si>
  <si>
    <t>022-2000815.0192</t>
  </si>
  <si>
    <t>022-2000815.0193</t>
  </si>
  <si>
    <t>022-2000815.0194</t>
  </si>
  <si>
    <t>022-2000815.0195</t>
  </si>
  <si>
    <t>022-2000815.0196</t>
  </si>
  <si>
    <t>022-2000815.0197</t>
  </si>
  <si>
    <t>022-2000815.0198</t>
  </si>
  <si>
    <t>022-2000815.0199</t>
  </si>
  <si>
    <t>022-2000815.0200</t>
  </si>
  <si>
    <t>022-2000815.0201</t>
  </si>
  <si>
    <t>022-2000815.0202</t>
  </si>
  <si>
    <t>022-2000815.0203</t>
  </si>
  <si>
    <t>022-2000815.0204</t>
  </si>
  <si>
    <t>022-2000815.0205</t>
  </si>
  <si>
    <t>022-2000815.0206</t>
  </si>
  <si>
    <t>022-2000815.0207</t>
  </si>
  <si>
    <t>022-2000815.0208</t>
  </si>
  <si>
    <t>022-2000815.0209</t>
  </si>
  <si>
    <t>022-2000815.0210</t>
  </si>
  <si>
    <t>022-2000815.0211</t>
  </si>
  <si>
    <t>022-2000815.0212</t>
  </si>
  <si>
    <t>022-2000815.0213</t>
  </si>
  <si>
    <t>022-2000815.0214</t>
  </si>
  <si>
    <t>022-2000815.0215</t>
  </si>
  <si>
    <t>022-2000815.0216</t>
  </si>
  <si>
    <t>022-2000815.0217</t>
  </si>
  <si>
    <t>022-2000815.0218</t>
  </si>
  <si>
    <t>022-2000815.0219</t>
  </si>
  <si>
    <t>022-2000815.0220</t>
  </si>
  <si>
    <t>022-2000815.0221</t>
  </si>
  <si>
    <t>022-2000815.0222</t>
  </si>
  <si>
    <t>022-2000815.0223</t>
  </si>
  <si>
    <t>022-2000815.0224</t>
  </si>
  <si>
    <t>022-2000815.0225</t>
  </si>
  <si>
    <t>022-2000815.0226</t>
  </si>
  <si>
    <t>022-2000815.0227</t>
  </si>
  <si>
    <t>022-2000815.0228</t>
  </si>
  <si>
    <t>022-2000815.0229</t>
  </si>
  <si>
    <t>022-2000815.0230</t>
  </si>
  <si>
    <t>022-2000815.0231</t>
  </si>
  <si>
    <t>022-2000815.0232</t>
  </si>
  <si>
    <t>022-2000815.0233</t>
  </si>
  <si>
    <t>022-2000815.0234</t>
  </si>
  <si>
    <t>022-2000815.0235</t>
  </si>
  <si>
    <t>022-2000815.0236</t>
  </si>
  <si>
    <t>022-2000815.0237</t>
  </si>
  <si>
    <t>022-2000815.0238</t>
  </si>
  <si>
    <t>022-2000815.0239</t>
  </si>
  <si>
    <t>022-2000815.0240</t>
  </si>
  <si>
    <t>022-2000815.0241</t>
  </si>
  <si>
    <t>022-2000815.0242</t>
  </si>
  <si>
    <t>022-2000815.0243</t>
  </si>
  <si>
    <t>022-2000815.0244</t>
  </si>
  <si>
    <t>022-2000815.0245</t>
  </si>
  <si>
    <t>022-2000815.0246</t>
  </si>
  <si>
    <t>022-2000815.0247</t>
  </si>
  <si>
    <t>022-2000815.0248</t>
  </si>
  <si>
    <t>022-2000815.0249</t>
  </si>
  <si>
    <t>022-2000815.0250</t>
  </si>
  <si>
    <t>022-2000815.0251</t>
  </si>
  <si>
    <t>022-2000815.0252</t>
  </si>
  <si>
    <t>022-2000815.0254</t>
  </si>
  <si>
    <t>022-2000815.0255</t>
  </si>
  <si>
    <t>022-2000813</t>
  </si>
  <si>
    <t>022-2000813.0001</t>
  </si>
  <si>
    <t>№ 223 от 30.09.2014</t>
  </si>
  <si>
    <t>022-2000813.0002</t>
  </si>
  <si>
    <t>022-2000813.0003</t>
  </si>
  <si>
    <t>№ 283 от 31.10.2014</t>
  </si>
  <si>
    <t>022-2000813.0004</t>
  </si>
  <si>
    <t>№ 349 от 28.11.2014</t>
  </si>
  <si>
    <t>022-2000813.0005</t>
  </si>
  <si>
    <t>022-2000813.0006</t>
  </si>
  <si>
    <t>№ 280 от 31.10.2014</t>
  </si>
  <si>
    <t>022-2000813.0007</t>
  </si>
  <si>
    <t>№ 488 от 31.12.2015</t>
  </si>
  <si>
    <t>022-2000813.0008</t>
  </si>
  <si>
    <t>№ 282 от 31.10.2014</t>
  </si>
  <si>
    <t>022-2000813.0009</t>
  </si>
  <si>
    <t>022-2000813.0010</t>
  </si>
  <si>
    <t>022-2000813.0011</t>
  </si>
  <si>
    <t>022-2000813.0012</t>
  </si>
  <si>
    <t>№ 281 от 31.10.2014</t>
  </si>
  <si>
    <t>022-2000813.0013</t>
  </si>
  <si>
    <t>№ 284 от 31.10.2014</t>
  </si>
  <si>
    <t>022-2000813.0014</t>
  </si>
  <si>
    <t>022-2000813.0015</t>
  </si>
  <si>
    <t>№ 285 от 31.10.2014</t>
  </si>
  <si>
    <t>022-2000813.0016</t>
  </si>
  <si>
    <t>№ 487 от 31.12.2015</t>
  </si>
  <si>
    <t>022-2000813.0017</t>
  </si>
  <si>
    <t>022-2000813.0018</t>
  </si>
  <si>
    <t>№ 287 от 31.10.2014</t>
  </si>
  <si>
    <t>022-2000813.0019</t>
  </si>
  <si>
    <t>022-2000813.0020</t>
  </si>
  <si>
    <t>022-2000813.0021</t>
  </si>
  <si>
    <t>022-2000813.0022</t>
  </si>
  <si>
    <t>№ 461 от 31.10.2014</t>
  </si>
  <si>
    <t>022-2000813.0023</t>
  </si>
  <si>
    <t>022-2000813.0024</t>
  </si>
  <si>
    <t>022-2000813.0025</t>
  </si>
  <si>
    <t>№ 274 от 30.09.2013</t>
  </si>
  <si>
    <t>022-2000813.0026</t>
  </si>
  <si>
    <t>№ 270 от 30.09.2013</t>
  </si>
  <si>
    <t>022-2000813.0027</t>
  </si>
  <si>
    <t>№ 617 от 29.12.2012</t>
  </si>
  <si>
    <t>022-2000813.0028</t>
  </si>
  <si>
    <t>№ 464 от 29.11.2013</t>
  </si>
  <si>
    <t>022-2000813.0029</t>
  </si>
  <si>
    <t>№ 405 от 29.11.2013</t>
  </si>
  <si>
    <t>022-2000813.0030</t>
  </si>
  <si>
    <t>№ 402 от 29.11.2013</t>
  </si>
  <si>
    <t>022-2000813.0031</t>
  </si>
  <si>
    <t>№ 451 от 30.11.2012</t>
  </si>
  <si>
    <t>022-2000813.0032</t>
  </si>
  <si>
    <t>№ 400 от 29.11.2013</t>
  </si>
  <si>
    <t>022-2000791</t>
  </si>
  <si>
    <t>022-2000791.0001</t>
  </si>
  <si>
    <t>022-2000791.0002</t>
  </si>
  <si>
    <t>022-2000791.0003</t>
  </si>
  <si>
    <t>022-2000791.0004</t>
  </si>
  <si>
    <t>022-2000791.0005</t>
  </si>
  <si>
    <t>022-2000791.0006</t>
  </si>
  <si>
    <t>022-2000791.0007</t>
  </si>
  <si>
    <t>022-2000791.0008</t>
  </si>
  <si>
    <t>022-2000791.0009</t>
  </si>
  <si>
    <t>022-2000791.0010</t>
  </si>
  <si>
    <t>022-2000791.0011</t>
  </si>
  <si>
    <t>022-2000791.0012</t>
  </si>
  <si>
    <t>022-2000791.0013</t>
  </si>
  <si>
    <t>022-2000791.0014</t>
  </si>
  <si>
    <t>022-2000791.0015</t>
  </si>
  <si>
    <t>022-2000791.0016</t>
  </si>
  <si>
    <t>022-2000791.0017</t>
  </si>
  <si>
    <t>022-2000791.0018</t>
  </si>
  <si>
    <t>022-2000791.0019</t>
  </si>
  <si>
    <t>022-2000791.0020</t>
  </si>
  <si>
    <t>022-2000791.0021</t>
  </si>
  <si>
    <t>022-2000791.0022</t>
  </si>
  <si>
    <t>022-2000791.0023</t>
  </si>
  <si>
    <t>022-2000791.0024</t>
  </si>
  <si>
    <t>022-2000791.0025</t>
  </si>
  <si>
    <t>022-2000791.0026</t>
  </si>
  <si>
    <t>022-2000791.0027</t>
  </si>
  <si>
    <t>022-2000791.0028</t>
  </si>
  <si>
    <t>022-2000791.0029</t>
  </si>
  <si>
    <t>022-2000791.0030</t>
  </si>
  <si>
    <t>022-2000791.0031</t>
  </si>
  <si>
    <t>022-2000791.0032</t>
  </si>
  <si>
    <t>022-2000791.0033</t>
  </si>
  <si>
    <t>022-2000791.0034</t>
  </si>
  <si>
    <t>022-2000791.0035</t>
  </si>
  <si>
    <t>022-2000791.0036</t>
  </si>
  <si>
    <t>022-2000791.0037</t>
  </si>
  <si>
    <t>022-2000791.0038</t>
  </si>
  <si>
    <t>022-2000791.0039</t>
  </si>
  <si>
    <t>022-2000791.0040</t>
  </si>
  <si>
    <t>022-2000791.0041</t>
  </si>
  <si>
    <t>022-2000791.0042</t>
  </si>
  <si>
    <t>022-2000791.0043</t>
  </si>
  <si>
    <t>022-2000791.0044</t>
  </si>
  <si>
    <t>022-2000791.0045</t>
  </si>
  <si>
    <t>022-2000791.0046</t>
  </si>
  <si>
    <t>022-2000791.0047</t>
  </si>
  <si>
    <t>022-2000791.0048</t>
  </si>
  <si>
    <t>022-2000791.0049</t>
  </si>
  <si>
    <t>№ 493 от 30.12.2014</t>
  </si>
  <si>
    <t>022-2000791.0050</t>
  </si>
  <si>
    <t>№ 483 от 31.12.2014</t>
  </si>
  <si>
    <t>022-2000791.0051</t>
  </si>
  <si>
    <t>№ 240 от 30.09.2014</t>
  </si>
  <si>
    <t>022-2000791.0052</t>
  </si>
  <si>
    <t>№ 226 от 30.09.2014</t>
  </si>
  <si>
    <t>022-2000791.0053</t>
  </si>
  <si>
    <t>022-2000791.0054</t>
  </si>
  <si>
    <t>022-2000791.0055</t>
  </si>
  <si>
    <t>022-2000791.0056</t>
  </si>
  <si>
    <t>022-2000791.0057</t>
  </si>
  <si>
    <t>022-2000791.0058</t>
  </si>
  <si>
    <t>022-2000791.0059</t>
  </si>
  <si>
    <t>022-2000791.0060</t>
  </si>
  <si>
    <t>022-2000791.0061</t>
  </si>
  <si>
    <t>022-2000791.0062</t>
  </si>
  <si>
    <t>022-2000791.0063</t>
  </si>
  <si>
    <t>022-2000791.0064</t>
  </si>
  <si>
    <t>022-2000791.0065</t>
  </si>
  <si>
    <t>022-2000791.0066</t>
  </si>
  <si>
    <t>022-2000791.0067</t>
  </si>
  <si>
    <t>022-2000791.0068</t>
  </si>
  <si>
    <t>022-2000791.0069</t>
  </si>
  <si>
    <t>№ 499 от 31.12.2015</t>
  </si>
  <si>
    <t>022-2000791.0070</t>
  </si>
  <si>
    <t>022-2000791.0071</t>
  </si>
  <si>
    <t>022-2000791.0072</t>
  </si>
  <si>
    <t>022-2000791.0073</t>
  </si>
  <si>
    <t>022-2000791.0074</t>
  </si>
  <si>
    <t>022-2000791.0075</t>
  </si>
  <si>
    <t>022-2000791.0076</t>
  </si>
  <si>
    <t>022-2000791.0077</t>
  </si>
  <si>
    <t>022-2000791.0078</t>
  </si>
  <si>
    <t>022-2000791.0079</t>
  </si>
  <si>
    <t>022-2000791.0080</t>
  </si>
  <si>
    <t>022-2000791.0081</t>
  </si>
  <si>
    <t>022-2000791.0082</t>
  </si>
  <si>
    <t>022-2000791.0083</t>
  </si>
  <si>
    <t>022-2000791.0084</t>
  </si>
  <si>
    <t>022-2000791.0085</t>
  </si>
  <si>
    <t>022-2000791.0086</t>
  </si>
  <si>
    <t>022-2000791.0087</t>
  </si>
  <si>
    <t>022-2000791.0088</t>
  </si>
  <si>
    <t>022-2000791.0089</t>
  </si>
  <si>
    <t>022-2000791.0090</t>
  </si>
  <si>
    <t>022-2000791.0091</t>
  </si>
  <si>
    <t>022-2000791.0092</t>
  </si>
  <si>
    <t>022-2000791.0093</t>
  </si>
  <si>
    <t>022-2000791.0094</t>
  </si>
  <si>
    <t>022-2000791.0095</t>
  </si>
  <si>
    <t>022-2000791.0096</t>
  </si>
  <si>
    <t>022-2000791.0097</t>
  </si>
  <si>
    <t>022-2000791.0098</t>
  </si>
  <si>
    <t>022-2000791.0099</t>
  </si>
  <si>
    <t>022-2000791.0100</t>
  </si>
  <si>
    <t>022-2000791.0101</t>
  </si>
  <si>
    <t>022-2000791.0102</t>
  </si>
  <si>
    <t>022-2000791.0103</t>
  </si>
  <si>
    <t>022-2000791.0104</t>
  </si>
  <si>
    <t>022-2000791.0105</t>
  </si>
  <si>
    <t>022-2000791.0106</t>
  </si>
  <si>
    <t>022-2000791.0107</t>
  </si>
  <si>
    <t>№ 458 от 31.12.2014</t>
  </si>
  <si>
    <t>022-2000791.0108</t>
  </si>
  <si>
    <t>022-2000791.0109</t>
  </si>
  <si>
    <t>022-2000791.0110</t>
  </si>
  <si>
    <t>022-2000791.0111</t>
  </si>
  <si>
    <t>022-2000791.0112</t>
  </si>
  <si>
    <t>022-2000791.0113</t>
  </si>
  <si>
    <t>022-2000791.0114</t>
  </si>
  <si>
    <t>022-2000791.0115</t>
  </si>
  <si>
    <t>022-2000791.0116</t>
  </si>
  <si>
    <t>022-2000791.0117</t>
  </si>
  <si>
    <t>022-2000791.0118</t>
  </si>
  <si>
    <t>022-2000791.0119</t>
  </si>
  <si>
    <t>022-2000791.0120</t>
  </si>
  <si>
    <t>022-2000791.0121</t>
  </si>
  <si>
    <t>№ 465 от 29.11.2013</t>
  </si>
  <si>
    <t>022-2000791.0122</t>
  </si>
  <si>
    <t>022-2000791.0123</t>
  </si>
  <si>
    <t>022-2000791.0124</t>
  </si>
  <si>
    <t>022-2000791.0125</t>
  </si>
  <si>
    <t>022-2000791.0126</t>
  </si>
  <si>
    <t>022-2000791.0127</t>
  </si>
  <si>
    <t>022-2000791.0128</t>
  </si>
  <si>
    <t>022-2000791.0129</t>
  </si>
  <si>
    <t>022-2000791.0130</t>
  </si>
  <si>
    <t>022-2000791.0131</t>
  </si>
  <si>
    <t>022-2000791.0132</t>
  </si>
  <si>
    <t>022-2000791.0133</t>
  </si>
  <si>
    <t>022-2000791.0134</t>
  </si>
  <si>
    <t>022-2000791.0135</t>
  </si>
  <si>
    <t>022-2000791.0136</t>
  </si>
  <si>
    <t>022-2000791.0137</t>
  </si>
  <si>
    <t>022-2000791.0138</t>
  </si>
  <si>
    <t>022-2000791.0139</t>
  </si>
  <si>
    <t>№ 462 от 31.12.2014</t>
  </si>
  <si>
    <t>022-2000791.0140</t>
  </si>
  <si>
    <t>022-2000791.0141</t>
  </si>
  <si>
    <t>022-2000791.0142</t>
  </si>
  <si>
    <t>022-2000791.0143</t>
  </si>
  <si>
    <t>022-2000791.0144</t>
  </si>
  <si>
    <t>022-2000791.0145</t>
  </si>
  <si>
    <t>022-2000791.0146</t>
  </si>
  <si>
    <t>022-2000791.0147</t>
  </si>
  <si>
    <t>022-2000791.0148</t>
  </si>
  <si>
    <t>022-2000791.0149</t>
  </si>
  <si>
    <t>022-2000791.0150</t>
  </si>
  <si>
    <t>022-2000791.0151</t>
  </si>
  <si>
    <t>022-2000791.0152</t>
  </si>
  <si>
    <t>022-2000791.0153</t>
  </si>
  <si>
    <t>022-2000791.0154</t>
  </si>
  <si>
    <t>022-2000791.0155</t>
  </si>
  <si>
    <t>022-2000791.0156</t>
  </si>
  <si>
    <t>022-2000791.0157</t>
  </si>
  <si>
    <t>№ 450 от 31.12.2014</t>
  </si>
  <si>
    <t>022-2000791.0158</t>
  </si>
  <si>
    <t>022-2000791.0159</t>
  </si>
  <si>
    <t>№ 241 от 30.09.2014</t>
  </si>
  <si>
    <t>022-2000791.0160</t>
  </si>
  <si>
    <t>022-2000791.0161</t>
  </si>
  <si>
    <t>022-2000791.0162</t>
  </si>
  <si>
    <t>022-2000791.0163</t>
  </si>
  <si>
    <t>022-2000791.0164</t>
  </si>
  <si>
    <t>022-2000791.0165</t>
  </si>
  <si>
    <t>022-2000791.0166</t>
  </si>
  <si>
    <t>022-2000791.0167</t>
  </si>
  <si>
    <t>022-2000791.0168</t>
  </si>
  <si>
    <t>022-2000791.0169</t>
  </si>
  <si>
    <t>022-2000791.0170</t>
  </si>
  <si>
    <t>022-2000791.0171</t>
  </si>
  <si>
    <t>022-2000791.0172</t>
  </si>
  <si>
    <t>022-2000791.0173</t>
  </si>
  <si>
    <t>022-2000791.0174</t>
  </si>
  <si>
    <t>022-2000791.0175</t>
  </si>
  <si>
    <t>022-2000791.0176</t>
  </si>
  <si>
    <t>022-2000791.0177</t>
  </si>
  <si>
    <t>022-2000791.0178</t>
  </si>
  <si>
    <t>022-2000791.0179</t>
  </si>
  <si>
    <t>022-2000791.0180</t>
  </si>
  <si>
    <t>022-2000791.0181</t>
  </si>
  <si>
    <t>022-2000791.0182</t>
  </si>
  <si>
    <t>022-2000791.0183</t>
  </si>
  <si>
    <t>022-2000791.0184</t>
  </si>
  <si>
    <t>022-2000791.0185</t>
  </si>
  <si>
    <t>022-2000791.0186</t>
  </si>
  <si>
    <t>022-2000791.0187</t>
  </si>
  <si>
    <t>022-2000791.0188</t>
  </si>
  <si>
    <t>022-2000791.0189</t>
  </si>
  <si>
    <t>022-2000791.0190</t>
  </si>
  <si>
    <t>022-2000791.0191</t>
  </si>
  <si>
    <t>022-2000791.0192</t>
  </si>
  <si>
    <t>022-2000791.0193</t>
  </si>
  <si>
    <t>022-2000791.0194</t>
  </si>
  <si>
    <t>022-2000791.0195</t>
  </si>
  <si>
    <t>022-2000791.0196</t>
  </si>
  <si>
    <t>022-2000791.0197</t>
  </si>
  <si>
    <t>022-2000791.0198</t>
  </si>
  <si>
    <t>022-2000791.0199</t>
  </si>
  <si>
    <t>022-2000791.0200</t>
  </si>
  <si>
    <t>022-2000791.0201</t>
  </si>
  <si>
    <t>022-2000791.0202</t>
  </si>
  <si>
    <t>022-2000791.0203</t>
  </si>
  <si>
    <t>022-2000791.0204</t>
  </si>
  <si>
    <t>022-2000791.0205</t>
  </si>
  <si>
    <t>022-2000791.0206</t>
  </si>
  <si>
    <t>022-2000791.0207</t>
  </si>
  <si>
    <t>022-2000791.0208</t>
  </si>
  <si>
    <t>022-2000791.0209</t>
  </si>
  <si>
    <t>022-2000791.0210</t>
  </si>
  <si>
    <t>022-2000791.0211</t>
  </si>
  <si>
    <t>022-2000791.0212</t>
  </si>
  <si>
    <t>022-2000791.0213</t>
  </si>
  <si>
    <t>022-2000791.0214</t>
  </si>
  <si>
    <t>022-2000791.0215</t>
  </si>
  <si>
    <t>022-2000791.0216</t>
  </si>
  <si>
    <t>022-2000791.0217</t>
  </si>
  <si>
    <t>022-2000791.0218</t>
  </si>
  <si>
    <t>022-2000791.0219</t>
  </si>
  <si>
    <t>022-2000791.0220</t>
  </si>
  <si>
    <t>022-2000791.0221</t>
  </si>
  <si>
    <t>022-2000791.0222</t>
  </si>
  <si>
    <t>022-2000791.0223</t>
  </si>
  <si>
    <t>022-2000791.0224</t>
  </si>
  <si>
    <t>022-2000791.0225</t>
  </si>
  <si>
    <t>022-2000791.0226</t>
  </si>
  <si>
    <t>022-2000791.0227</t>
  </si>
  <si>
    <t>№ 227 от 30.09.2014</t>
  </si>
  <si>
    <t>022-2000791.0228</t>
  </si>
  <si>
    <t>022-2000791.0229</t>
  </si>
  <si>
    <t>№ 474 от 31.12.2015</t>
  </si>
  <si>
    <t>022-2000791.0230</t>
  </si>
  <si>
    <t>022-2000791.0231</t>
  </si>
  <si>
    <t>022-2000791.0232</t>
  </si>
  <si>
    <t>022-2000791.0233</t>
  </si>
  <si>
    <t>022-2000791.0234</t>
  </si>
  <si>
    <t>022-2000791.0235</t>
  </si>
  <si>
    <t>022-2000791.0236</t>
  </si>
  <si>
    <t>022-2000791.0237</t>
  </si>
  <si>
    <t>022-2000791.0238</t>
  </si>
  <si>
    <t>№ 397 от 29.11.2013</t>
  </si>
  <si>
    <t>022-2000791.0239</t>
  </si>
  <si>
    <t>№ 260 от 30.09.2013</t>
  </si>
  <si>
    <t>022-2000791.0240</t>
  </si>
  <si>
    <t>№ 271 от 30.09.2013</t>
  </si>
  <si>
    <t>022-2000791.0241</t>
  </si>
  <si>
    <t>№ 277 от 30.09.2013</t>
  </si>
  <si>
    <t>022-2000791.0242</t>
  </si>
  <si>
    <t>№ 269 от 30.09.2013</t>
  </si>
  <si>
    <t>022-2000791.0244</t>
  </si>
  <si>
    <t>№ 399 от 29.11.2013</t>
  </si>
  <si>
    <t>022-2000791.0245</t>
  </si>
  <si>
    <t>№ 454 от 29.11.2013</t>
  </si>
  <si>
    <t>022-2000791.0246</t>
  </si>
  <si>
    <t>№ 273 от 30.09.2013</t>
  </si>
  <si>
    <t>022-2000791.0247</t>
  </si>
  <si>
    <t>№ 272 от 30.09.2013</t>
  </si>
  <si>
    <t>022-2000791.0248</t>
  </si>
  <si>
    <t>022-2000791.0249</t>
  </si>
  <si>
    <t>022-2000791.0250</t>
  </si>
  <si>
    <t>022-2000791.0251</t>
  </si>
  <si>
    <t>№ 276 от 30.09.2013</t>
  </si>
  <si>
    <t>022-2000791.0252</t>
  </si>
  <si>
    <t>№ 275 от 30.09.2013</t>
  </si>
  <si>
    <t>022-2000791.0253</t>
  </si>
  <si>
    <t>№ 279 от 30.09.2013</t>
  </si>
  <si>
    <t>022-2000791.0256</t>
  </si>
  <si>
    <t>022-2000792</t>
  </si>
  <si>
    <t>022-2000792.0001</t>
  </si>
  <si>
    <t>022-2000792.0002</t>
  </si>
  <si>
    <t>022-2000792.0003</t>
  </si>
  <si>
    <t>022-2000792.0004</t>
  </si>
  <si>
    <t>022-2000792.0005</t>
  </si>
  <si>
    <t>022-2000792.0006</t>
  </si>
  <si>
    <t>022-2000792.0007</t>
  </si>
  <si>
    <t>022-2000792.0008</t>
  </si>
  <si>
    <t>022-2000792.0009</t>
  </si>
  <si>
    <t>022-2000792.0010</t>
  </si>
  <si>
    <t>022-2000792.0011</t>
  </si>
  <si>
    <t>022-2000792.0012</t>
  </si>
  <si>
    <t>022-2000792.0013</t>
  </si>
  <si>
    <t>022-2000792.0014</t>
  </si>
  <si>
    <t>022-2000792.0015</t>
  </si>
  <si>
    <t>022-2000792.0016</t>
  </si>
  <si>
    <t>022-2000792.0017</t>
  </si>
  <si>
    <t>022-2000792.0018</t>
  </si>
  <si>
    <t>022-2000792.0019</t>
  </si>
  <si>
    <t>№ 489 от 31.12.2015</t>
  </si>
  <si>
    <t>022-2000792.0020</t>
  </si>
  <si>
    <t>022-2000792.0021</t>
  </si>
  <si>
    <t>022-2000792.0022</t>
  </si>
  <si>
    <t>022-2000792.0023</t>
  </si>
  <si>
    <t>022-2000792.0024</t>
  </si>
  <si>
    <t>022-2000792.0025</t>
  </si>
  <si>
    <t>022-2000792.0026</t>
  </si>
  <si>
    <t>022-2000792.0027</t>
  </si>
  <si>
    <t>022-2000792.0028</t>
  </si>
  <si>
    <t>022-2000792.0029</t>
  </si>
  <si>
    <t>022-2000792.0030</t>
  </si>
  <si>
    <t>022-2000792.0031</t>
  </si>
  <si>
    <t>022-2000792.0032</t>
  </si>
  <si>
    <t>022-2000792.0033</t>
  </si>
  <si>
    <t>022-2000792.0034</t>
  </si>
  <si>
    <t>022-2000792.0035</t>
  </si>
  <si>
    <t>022-2000792.0036</t>
  </si>
  <si>
    <t>022-2000792.0037</t>
  </si>
  <si>
    <t>022-2000792.0038</t>
  </si>
  <si>
    <t>022-2000792.0039</t>
  </si>
  <si>
    <t>022-2000792.0040</t>
  </si>
  <si>
    <t>022-2000792.0041</t>
  </si>
  <si>
    <t>022-2000792.0042</t>
  </si>
  <si>
    <t>022-2000792.0043</t>
  </si>
  <si>
    <t>022-2000792.0044</t>
  </si>
  <si>
    <t>022-2000792.0045</t>
  </si>
  <si>
    <t>022-2000793</t>
  </si>
  <si>
    <t>022-2000793.0001</t>
  </si>
  <si>
    <t>022-2000793.0002</t>
  </si>
  <si>
    <t>022-2000793.0003</t>
  </si>
  <si>
    <t>022-2000793.0004</t>
  </si>
  <si>
    <t>022-2000793.0005</t>
  </si>
  <si>
    <t>022-2000793.0006</t>
  </si>
  <si>
    <t>022-2000793.0007</t>
  </si>
  <si>
    <t>022-2000793.0008</t>
  </si>
  <si>
    <t>022-2000793.0009</t>
  </si>
  <si>
    <t>022-2000793.0010</t>
  </si>
  <si>
    <t>022-2000793.0011</t>
  </si>
  <si>
    <t>022-2000793.0012</t>
  </si>
  <si>
    <t>022-2000793.0013</t>
  </si>
  <si>
    <t>022-2000793.0014</t>
  </si>
  <si>
    <t>№ 486 от 31.12.2015</t>
  </si>
  <si>
    <t>022-2000793.0015</t>
  </si>
  <si>
    <t>022-2000793.0016</t>
  </si>
  <si>
    <t>022-2000822</t>
  </si>
  <si>
    <t>022-2000822.0001</t>
  </si>
  <si>
    <t>022-2000822.0002</t>
  </si>
  <si>
    <t>022-2000798</t>
  </si>
  <si>
    <t>№453 от 31.12.2013 г.</t>
  </si>
  <si>
    <t>022-2000798.0001</t>
  </si>
  <si>
    <t>022-2000806</t>
  </si>
  <si>
    <t>№494 от31.12.2015 г.</t>
  </si>
  <si>
    <t>022-2000806.0001</t>
  </si>
  <si>
    <t>022-2000808</t>
  </si>
  <si>
    <t>022-2000808.0001</t>
  </si>
  <si>
    <t>№398 от 29.11.2013 г.</t>
  </si>
  <si>
    <t>022-2000808.0002</t>
  </si>
  <si>
    <t>№ 244 от 30.09.2014 г.</t>
  </si>
  <si>
    <t>1,194</t>
  </si>
  <si>
    <t>код не присвоен</t>
  </si>
  <si>
    <t>№ 808 от 30.11.11</t>
  </si>
  <si>
    <t>022-3000806</t>
  </si>
  <si>
    <t>№ 466 от 31.12.2015</t>
  </si>
  <si>
    <t>022-3000794</t>
  </si>
  <si>
    <t>022-3000795</t>
  </si>
  <si>
    <t>022-3000812</t>
  </si>
  <si>
    <t>022-2002903</t>
  </si>
  <si>
    <t>022-3000796</t>
  </si>
  <si>
    <t>022-3000814</t>
  </si>
  <si>
    <t>022-3000817</t>
  </si>
  <si>
    <t>022-3004024</t>
  </si>
  <si>
    <t>706 от 31.12.2013</t>
  </si>
  <si>
    <t>498  от 31.12.2015</t>
  </si>
  <si>
    <t>339 от 28.11.2014</t>
  </si>
  <si>
    <t>359 от 28.11.2014</t>
  </si>
  <si>
    <t>751 от 31.12.2013</t>
  </si>
  <si>
    <t>771 от 31.12.2013</t>
  </si>
  <si>
    <t>448 от 31.12.2013</t>
  </si>
  <si>
    <t>160 от 28.06.2013</t>
  </si>
  <si>
    <t>442 от 31.12.2013</t>
  </si>
  <si>
    <t>404 от 29.11.2013</t>
  </si>
  <si>
    <t>165 от 28.06.2013</t>
  </si>
  <si>
    <t>164 от 28.06.2013</t>
  </si>
  <si>
    <t>441 от 31.12.2013</t>
  </si>
  <si>
    <t>445 от 29.11.2013</t>
  </si>
  <si>
    <t>340 от 28.11.2014</t>
  </si>
  <si>
    <t>343 от 28.11.2014</t>
  </si>
  <si>
    <t>344 от 28.11.2014</t>
  </si>
  <si>
    <t>350 от 28.11.2014</t>
  </si>
  <si>
    <t>366 от 28.11.2014</t>
  </si>
  <si>
    <t>428 от 31.12.2014</t>
  </si>
  <si>
    <t>351 от 28.11.2014</t>
  </si>
  <si>
    <t>485 от 31.12.2015</t>
  </si>
  <si>
    <t>352 от 28.11.2014</t>
  </si>
  <si>
    <t>451 от 31.12.2014</t>
  </si>
  <si>
    <t>452 от 31.12.2014</t>
  </si>
  <si>
    <t>446 от 31.12.2014</t>
  </si>
  <si>
    <t>346 от 28.11.2014</t>
  </si>
  <si>
    <t>341 от 28.11.2014</t>
  </si>
  <si>
    <t>342 от 28.11.2014</t>
  </si>
  <si>
    <t>338 от 28.11.2014</t>
  </si>
  <si>
    <t>347 от 28.11.2014</t>
  </si>
  <si>
    <t>345 от 28.11.2014</t>
  </si>
  <si>
    <t>460 от 31.12.2014</t>
  </si>
  <si>
    <t>348 от 28.11.2014</t>
  </si>
  <si>
    <t>363 от 28.11.2014</t>
  </si>
  <si>
    <t>453 от 31.12.2014</t>
  </si>
  <si>
    <t>454 от 31.12.2014</t>
  </si>
  <si>
    <t>473 от 31.12.2014</t>
  </si>
  <si>
    <t>365 от 28.11.2014</t>
  </si>
  <si>
    <t>232 от 30.09.2014</t>
  </si>
  <si>
    <t>447 от 29.11.2013</t>
  </si>
  <si>
    <t>449 от 29.11.2013</t>
  </si>
  <si>
    <t>233 от 30.09.2014</t>
  </si>
  <si>
    <t>243 от 30.09.2014</t>
  </si>
  <si>
    <t>231 от 30.09.2014</t>
  </si>
  <si>
    <t>230 от 30.09.2014</t>
  </si>
  <si>
    <t>225 от 30.09.2014</t>
  </si>
  <si>
    <t>224 от 30.09.2014</t>
  </si>
  <si>
    <t>237 от 30.09.2014</t>
  </si>
  <si>
    <t>444 от 29.11.2013</t>
  </si>
  <si>
    <t>242 от 30.09.2014</t>
  </si>
  <si>
    <t>229 от 30.09.2014</t>
  </si>
  <si>
    <t>238 от 30.09.2014</t>
  </si>
  <si>
    <t>228 от 30.09.2014</t>
  </si>
  <si>
    <t>239 от 30.09.2014</t>
  </si>
  <si>
    <t>353 от 28.11.2014</t>
  </si>
  <si>
    <t>362 от 28.11.2014</t>
  </si>
  <si>
    <t>354 от 28.11.2014</t>
  </si>
  <si>
    <t>355 от 28.11.2014</t>
  </si>
  <si>
    <t>369 от 28.11.2014</t>
  </si>
  <si>
    <t>367 от 28.11.2014</t>
  </si>
  <si>
    <t>370 от 28.11.2014</t>
  </si>
  <si>
    <t>470 от 31.12.2015</t>
  </si>
  <si>
    <t>484 от 31.12.2014</t>
  </si>
  <si>
    <t>455 от 31.12.2014</t>
  </si>
  <si>
    <t>472 от 31.12.2014</t>
  </si>
  <si>
    <t>448 от 31.12.2014</t>
  </si>
  <si>
    <t>356 от 28.11.2014</t>
  </si>
  <si>
    <t>360 от 28.11.2014</t>
  </si>
  <si>
    <t>357 от 28.11.2014</t>
  </si>
  <si>
    <t>456 от 31.12.2014</t>
  </si>
  <si>
    <t>457 от 31.12.2014</t>
  </si>
  <si>
    <t>471 от 31.12.2015</t>
  </si>
  <si>
    <t>483 от 31.12.2015</t>
  </si>
  <si>
    <t>022-3000815.0001</t>
  </si>
  <si>
    <t>022-3000815.0002</t>
  </si>
  <si>
    <t>022-3000815.0003</t>
  </si>
  <si>
    <t>022-3000815.0004</t>
  </si>
  <si>
    <t>022-3000815.0005</t>
  </si>
  <si>
    <t>022-3000815.0006</t>
  </si>
  <si>
    <t>022-3000815.0007</t>
  </si>
  <si>
    <t>022-3000815.0008</t>
  </si>
  <si>
    <t>022-3000815.0009</t>
  </si>
  <si>
    <t>022-3000815.0010</t>
  </si>
  <si>
    <t>022-3000815.0011</t>
  </si>
  <si>
    <t>022-3000815.0012</t>
  </si>
  <si>
    <t>№ 340 от 28.11.2014</t>
  </si>
  <si>
    <t>022-3000815.0013</t>
  </si>
  <si>
    <t>022-3000815.0014</t>
  </si>
  <si>
    <t>022-3000815.0015</t>
  </si>
  <si>
    <t>022-3000815.0016</t>
  </si>
  <si>
    <t>022-3000815.0017</t>
  </si>
  <si>
    <t>022-3000815.0018</t>
  </si>
  <si>
    <t>№ 449 от 31.12.2014</t>
  </si>
  <si>
    <t>022-3000815.0019</t>
  </si>
  <si>
    <t>022-3000815.0020</t>
  </si>
  <si>
    <t>022-3000815.0021</t>
  </si>
  <si>
    <t>022-3000815.0022</t>
  </si>
  <si>
    <t>022-3000815.0023</t>
  </si>
  <si>
    <t>022-3000815.0024</t>
  </si>
  <si>
    <t>022-3000815.0025</t>
  </si>
  <si>
    <t>022-3000815.0026</t>
  </si>
  <si>
    <t>022-3000815.0027</t>
  </si>
  <si>
    <t>№ 343 от 28.11.2014</t>
  </si>
  <si>
    <t>022-3000815.0028</t>
  </si>
  <si>
    <t>022-3000815.0029</t>
  </si>
  <si>
    <t>022-3000815.0030</t>
  </si>
  <si>
    <t>022-3000815.0031</t>
  </si>
  <si>
    <t>022-3000815.0032</t>
  </si>
  <si>
    <t>022-3000815.0033</t>
  </si>
  <si>
    <t>022-3000815.0034</t>
  </si>
  <si>
    <t>022-3000815.0035</t>
  </si>
  <si>
    <t>022-3000815.0036</t>
  </si>
  <si>
    <t>022-3000815.0037</t>
  </si>
  <si>
    <t>022-3000815.0038</t>
  </si>
  <si>
    <t>022-3000815.0039</t>
  </si>
  <si>
    <t>№ 344 от 28.11.2014</t>
  </si>
  <si>
    <t>022-3000815.0040</t>
  </si>
  <si>
    <t>138,,456</t>
  </si>
  <si>
    <t>022-3000815.0041</t>
  </si>
  <si>
    <t>022-3000815.0042</t>
  </si>
  <si>
    <t>022-3000815.0043</t>
  </si>
  <si>
    <t>022-3000815.0044</t>
  </si>
  <si>
    <t>022-3000815.0045</t>
  </si>
  <si>
    <t>022-3000815.0046</t>
  </si>
  <si>
    <t>022-3000815.0047</t>
  </si>
  <si>
    <t>022-3000815.0048</t>
  </si>
  <si>
    <t>022-3000815.0049</t>
  </si>
  <si>
    <t>№ 350 от 28.11.2014</t>
  </si>
  <si>
    <t>022-3000815.0050</t>
  </si>
  <si>
    <t>022-3000815.0051</t>
  </si>
  <si>
    <t>022-3000815.0052</t>
  </si>
  <si>
    <t>022-3000815.0053</t>
  </si>
  <si>
    <t>022-3000815.0054</t>
  </si>
  <si>
    <t>022-3000815.0055</t>
  </si>
  <si>
    <t>022-3000815.0056</t>
  </si>
  <si>
    <t>022-3000815.0057</t>
  </si>
  <si>
    <t>022-3000815.0058</t>
  </si>
  <si>
    <t>022-3000815.0059</t>
  </si>
  <si>
    <t>022-3000815.0060</t>
  </si>
  <si>
    <t>022-3000815.0061</t>
  </si>
  <si>
    <t>№ 366 от 28.11.2014</t>
  </si>
  <si>
    <t>022-3000815.0062</t>
  </si>
  <si>
    <t>022-3000815.0063</t>
  </si>
  <si>
    <t>022-3000815.0064</t>
  </si>
  <si>
    <t>022-3000815.0065</t>
  </si>
  <si>
    <t>022-3000815.0066</t>
  </si>
  <si>
    <t>022-3000815.0067</t>
  </si>
  <si>
    <t>022-3000815.0068</t>
  </si>
  <si>
    <t>022-3000815.0069</t>
  </si>
  <si>
    <t>022-3000815.0071</t>
  </si>
  <si>
    <t>№ 351 от 28.11.2014</t>
  </si>
  <si>
    <t>022-3000815.0072</t>
  </si>
  <si>
    <t>022-3000815.0073</t>
  </si>
  <si>
    <t>022-3000815.0074</t>
  </si>
  <si>
    <t>022-3000815.0075</t>
  </si>
  <si>
    <t>022-3000815.0076</t>
  </si>
  <si>
    <t>022-3000815.0077</t>
  </si>
  <si>
    <t>022-3000815.0078</t>
  </si>
  <si>
    <t>022-3000815.0079</t>
  </si>
  <si>
    <t>022-3000815.0080</t>
  </si>
  <si>
    <t>022-3000815.0081</t>
  </si>
  <si>
    <t>022-3000815.0082</t>
  </si>
  <si>
    <t>022-3000815.0088</t>
  </si>
  <si>
    <t>022-3000815.0089</t>
  </si>
  <si>
    <t>022-3000815.0090</t>
  </si>
  <si>
    <t>022-3000815.0091</t>
  </si>
  <si>
    <t>022-3000815.0092</t>
  </si>
  <si>
    <t>022-3000815.0093</t>
  </si>
  <si>
    <t>№ 352 от 28.11.2014</t>
  </si>
  <si>
    <t>022-3000815.0094</t>
  </si>
  <si>
    <t>022-3000815.0095</t>
  </si>
  <si>
    <t>022-3000815.0096</t>
  </si>
  <si>
    <t>022-3000815.0097</t>
  </si>
  <si>
    <t>022-3000815.0098</t>
  </si>
  <si>
    <t>022-3000815.0099</t>
  </si>
  <si>
    <t>022-3000815.0100</t>
  </si>
  <si>
    <t>022-3000815.0101</t>
  </si>
  <si>
    <t>№ 451 от 31.12.2014</t>
  </si>
  <si>
    <t>022-3000815.0102</t>
  </si>
  <si>
    <t>022-3000815.0103</t>
  </si>
  <si>
    <t>022-3000815.0104</t>
  </si>
  <si>
    <t>022-3000815.0105</t>
  </si>
  <si>
    <t>022-3000815.0106</t>
  </si>
  <si>
    <t>022-3000815.0107</t>
  </si>
  <si>
    <t>022-3000815.0108</t>
  </si>
  <si>
    <t>№ 452 от 31.12.2014</t>
  </si>
  <si>
    <t>022-3000815.0109</t>
  </si>
  <si>
    <t>022-3000815.0110</t>
  </si>
  <si>
    <t>022-3000815.0111</t>
  </si>
  <si>
    <t>022-3000815.0112</t>
  </si>
  <si>
    <t>022-3000815.0113</t>
  </si>
  <si>
    <t>022-3000815.0114</t>
  </si>
  <si>
    <t>022-3000815.0115</t>
  </si>
  <si>
    <t>022-3000815.0116</t>
  </si>
  <si>
    <t>№ 446 от 31.12.2014</t>
  </si>
  <si>
    <t>022-3000815.0117</t>
  </si>
  <si>
    <t>022-3000815.0118</t>
  </si>
  <si>
    <t>022-3000815.0119</t>
  </si>
  <si>
    <t>022-3000815.0120</t>
  </si>
  <si>
    <t>022-3000815.0121</t>
  </si>
  <si>
    <t>022-3000815.0122</t>
  </si>
  <si>
    <t>022-3000815.0123</t>
  </si>
  <si>
    <t>022-3000815.0124</t>
  </si>
  <si>
    <t>№ 346 от 31.12.2014</t>
  </si>
  <si>
    <t>022-3000815.0125</t>
  </si>
  <si>
    <t>022-3000815.0126</t>
  </si>
  <si>
    <t>022-3000815.0127</t>
  </si>
  <si>
    <t>022-3000815.0128</t>
  </si>
  <si>
    <t>022-3000815.0129</t>
  </si>
  <si>
    <t>022-3000815.0130</t>
  </si>
  <si>
    <t>022-3000815.0184</t>
  </si>
  <si>
    <t>№ 160 от 28.06.2013</t>
  </si>
  <si>
    <t>022-3000815.0185</t>
  </si>
  <si>
    <t>022-3000815.0186</t>
  </si>
  <si>
    <t>022-3000815.0187</t>
  </si>
  <si>
    <t>022-3000815.0188</t>
  </si>
  <si>
    <t>022-3000815.0189</t>
  </si>
  <si>
    <t>022-3000815.0190</t>
  </si>
  <si>
    <t>022-3000815.0191</t>
  </si>
  <si>
    <t>022-3000815.0192</t>
  </si>
  <si>
    <t>022-3000815.0193</t>
  </si>
  <si>
    <t>022-3000815.0194</t>
  </si>
  <si>
    <t>022-3000815.0195</t>
  </si>
  <si>
    <t>022-3000815.0196</t>
  </si>
  <si>
    <t>022-3000815.0204</t>
  </si>
  <si>
    <t>№592 о 29.12.2012</t>
  </si>
  <si>
    <t>022-3000815.0205</t>
  </si>
  <si>
    <t>022-3000815.0206</t>
  </si>
  <si>
    <t>022-3000815.0207</t>
  </si>
  <si>
    <t>022-3000815.0208</t>
  </si>
  <si>
    <t>022-3000815.0212</t>
  </si>
  <si>
    <t>№593 о 29.12.2012</t>
  </si>
  <si>
    <t>022-3000815.0213</t>
  </si>
  <si>
    <t>022-3000815.0214</t>
  </si>
  <si>
    <t>022-3000815.0222</t>
  </si>
  <si>
    <t>022-3000815.0225</t>
  </si>
  <si>
    <t>№442 от 31.12.2012</t>
  </si>
  <si>
    <t>022-3000815.0226</t>
  </si>
  <si>
    <t>022-3000815.0227</t>
  </si>
  <si>
    <t>022-3000815.0228</t>
  </si>
  <si>
    <t>022-3000815.0229</t>
  </si>
  <si>
    <t>022-3000815.0230</t>
  </si>
  <si>
    <t>022-3000815.0231</t>
  </si>
  <si>
    <t>022-3000815.0232</t>
  </si>
  <si>
    <t>022-3000815.0233</t>
  </si>
  <si>
    <t>022-3000815.0234</t>
  </si>
  <si>
    <t>022-3000815.0235</t>
  </si>
  <si>
    <t>022-3000815.0236</t>
  </si>
  <si>
    <t>022-3000815.0237</t>
  </si>
  <si>
    <t>022-3000815.0238</t>
  </si>
  <si>
    <t>022-3000815.0247</t>
  </si>
  <si>
    <t>№404 от 29.11.2013</t>
  </si>
  <si>
    <t>022-3000815.0248</t>
  </si>
  <si>
    <t>022-3000815.0249</t>
  </si>
  <si>
    <t>022-3000815.0250</t>
  </si>
  <si>
    <t>022-3000815.0251</t>
  </si>
  <si>
    <t>022-3000815.0254</t>
  </si>
  <si>
    <t>№165 от 28.06.2013</t>
  </si>
  <si>
    <t>022-3000815.0255</t>
  </si>
  <si>
    <t>022-3000815.0256</t>
  </si>
  <si>
    <t>022-3000815.0257</t>
  </si>
  <si>
    <t>022-3000815.0258</t>
  </si>
  <si>
    <t>022-3000815.0259</t>
  </si>
  <si>
    <t>022-3000815.0260</t>
  </si>
  <si>
    <t>022-3000815.0261</t>
  </si>
  <si>
    <t>022-3000815.0262</t>
  </si>
  <si>
    <t>022-3000815.0263</t>
  </si>
  <si>
    <t>022-3000815.0264</t>
  </si>
  <si>
    <t>022-3000815.0265</t>
  </si>
  <si>
    <t>022-3000815.0488</t>
  </si>
  <si>
    <t>№ 428 от 31.12.2014</t>
  </si>
  <si>
    <t>022-3000815.0489</t>
  </si>
  <si>
    <t>022-3000815.0490</t>
  </si>
  <si>
    <t>022-3000815.0491</t>
  </si>
  <si>
    <t>022-3000815.0492</t>
  </si>
  <si>
    <t>022-3000815.0493</t>
  </si>
  <si>
    <t>022-3000815.0494</t>
  </si>
  <si>
    <t>022-3000815.0495</t>
  </si>
  <si>
    <t>022-3000815.0496</t>
  </si>
  <si>
    <t>022-3000815.0497</t>
  </si>
  <si>
    <t>022-3000815.0083</t>
  </si>
  <si>
    <t>№ 485 от 31.12.2015</t>
  </si>
  <si>
    <t>022-3000815.0084</t>
  </si>
  <si>
    <t>022-3000815.0085</t>
  </si>
  <si>
    <t>022-3000815.0086</t>
  </si>
  <si>
    <t>022-3000815.0087</t>
  </si>
  <si>
    <t>022-3000815.0131</t>
  </si>
  <si>
    <t>022-3000815.0132</t>
  </si>
  <si>
    <t>022-3000815.0133</t>
  </si>
  <si>
    <t>022-3000815.0134</t>
  </si>
  <si>
    <t>022-3000815.0135</t>
  </si>
  <si>
    <t>022-3000815.0136</t>
  </si>
  <si>
    <t>022-3000815.0137</t>
  </si>
  <si>
    <t>022-3000815.0138</t>
  </si>
  <si>
    <t>022-3000815.0139</t>
  </si>
  <si>
    <t>022-3000815.0140</t>
  </si>
  <si>
    <t>022-3000815.0141</t>
  </si>
  <si>
    <t>022-3000815.0142</t>
  </si>
  <si>
    <t>022-3000815.0143</t>
  </si>
  <si>
    <t>022-3000815.0144</t>
  </si>
  <si>
    <t>022-3000815.0145</t>
  </si>
  <si>
    <t>022-3000815.0146</t>
  </si>
  <si>
    <t>022-3000815.0147</t>
  </si>
  <si>
    <t>022-3000815.0148</t>
  </si>
  <si>
    <t>022-3000815.0149</t>
  </si>
  <si>
    <t>022-3000815.0150</t>
  </si>
  <si>
    <t>022-3000815.0151</t>
  </si>
  <si>
    <t>022-3000815.0152</t>
  </si>
  <si>
    <t>022-3000815.0153</t>
  </si>
  <si>
    <t>022-3000815.0154</t>
  </si>
  <si>
    <t>022-3000815.0155</t>
  </si>
  <si>
    <t>022-3000815.0156</t>
  </si>
  <si>
    <t>022-3000815.0157</t>
  </si>
  <si>
    <t>022-3000815.0158</t>
  </si>
  <si>
    <t>022-3000815.0159</t>
  </si>
  <si>
    <t>022-3000815.0160</t>
  </si>
  <si>
    <t>022-3000815.0161</t>
  </si>
  <si>
    <t>022-3000815.0162</t>
  </si>
  <si>
    <t>022-3000815.0163</t>
  </si>
  <si>
    <t>022-3000815.0164</t>
  </si>
  <si>
    <t>022-3000815.0165</t>
  </si>
  <si>
    <t>022-3000815.0166</t>
  </si>
  <si>
    <t>022-3000815.0167</t>
  </si>
  <si>
    <t>022-3000815.0168</t>
  </si>
  <si>
    <t>022-3000815.0169</t>
  </si>
  <si>
    <t>022-3000815.0170</t>
  </si>
  <si>
    <t>022-3000815.0171</t>
  </si>
  <si>
    <t>022-3000815.0172</t>
  </si>
  <si>
    <t>022-3000815.0173</t>
  </si>
  <si>
    <t>022-3000815.0174</t>
  </si>
  <si>
    <t>022-3000815.0175</t>
  </si>
  <si>
    <t>022-3000815.0176</t>
  </si>
  <si>
    <t>022-3000815.0177</t>
  </si>
  <si>
    <t>022-3000815.0178</t>
  </si>
  <si>
    <t>022-3000815.0179</t>
  </si>
  <si>
    <t>022-3000815.0180</t>
  </si>
  <si>
    <t>022-3000815.0181</t>
  </si>
  <si>
    <t>022-3000815.0182</t>
  </si>
  <si>
    <t>022-3000815.0183</t>
  </si>
  <si>
    <t>022-3000815.0197</t>
  </si>
  <si>
    <t>022-3000815.0198</t>
  </si>
  <si>
    <t>022-3000815.0199</t>
  </si>
  <si>
    <t>022-3000815.0200</t>
  </si>
  <si>
    <t>022-3000815.0201</t>
  </si>
  <si>
    <t>022-3000815.0202</t>
  </si>
  <si>
    <t>022-3000815.0203</t>
  </si>
  <si>
    <t>022-3000815.0209</t>
  </si>
  <si>
    <t>022-3000815.0210</t>
  </si>
  <si>
    <t>022-3000815.0211</t>
  </si>
  <si>
    <t>022-3000815.0215</t>
  </si>
  <si>
    <t>022-3000815.0216</t>
  </si>
  <si>
    <t>022-3000815.0217</t>
  </si>
  <si>
    <t>022-3000815.0218</t>
  </si>
  <si>
    <t>022-3000815.0219</t>
  </si>
  <si>
    <t>022-3000815.0220</t>
  </si>
  <si>
    <t>022-3000815.0221</t>
  </si>
  <si>
    <t>022-3000815.0223</t>
  </si>
  <si>
    <t>022-3000815.0224</t>
  </si>
  <si>
    <t>022-3000815.0239</t>
  </si>
  <si>
    <t>022-3000815.0240</t>
  </si>
  <si>
    <t>022-3000815.0241</t>
  </si>
  <si>
    <t>022-3000815.0242</t>
  </si>
  <si>
    <t>022-3000815.0243</t>
  </si>
  <si>
    <t>022-3000815.0244</t>
  </si>
  <si>
    <t>022-3000815.0245</t>
  </si>
  <si>
    <t>022-3000815.0246</t>
  </si>
  <si>
    <t>022-3000815.0252</t>
  </si>
  <si>
    <t>022-3000815.0253</t>
  </si>
  <si>
    <t>022-3000815.0266</t>
  </si>
  <si>
    <t>022-3000815.0267</t>
  </si>
  <si>
    <t>022-3000815.0268</t>
  </si>
  <si>
    <t>022-3000815.0269</t>
  </si>
  <si>
    <t>022-3000815.0270</t>
  </si>
  <si>
    <t>022-3000815.0271</t>
  </si>
  <si>
    <t>022-3000815.0272</t>
  </si>
  <si>
    <t>022-3000815.0273</t>
  </si>
  <si>
    <t>022-3000815.0274</t>
  </si>
  <si>
    <t>022-3000815.0275</t>
  </si>
  <si>
    <t>022-3000815.0276</t>
  </si>
  <si>
    <t>022-3000815.0277</t>
  </si>
  <si>
    <t>022-3000815.0278</t>
  </si>
  <si>
    <t>022-3000815.0279</t>
  </si>
  <si>
    <t>022-3000815.0280</t>
  </si>
  <si>
    <t>022-3000815.0281</t>
  </si>
  <si>
    <t>022-3000815.0282</t>
  </si>
  <si>
    <t>022-3000815.0283</t>
  </si>
  <si>
    <t>022-3000815.0284</t>
  </si>
  <si>
    <t>022-3000815.0285</t>
  </si>
  <si>
    <t>022-3000815.0286</t>
  </si>
  <si>
    <t>022-3000815.0287</t>
  </si>
  <si>
    <t>022-3000815.0288</t>
  </si>
  <si>
    <t>022-3000815.0289</t>
  </si>
  <si>
    <t>022-3000815.0290</t>
  </si>
  <si>
    <t>022-3000815.0291</t>
  </si>
  <si>
    <t>022-3000815.0292</t>
  </si>
  <si>
    <t>022-3000815.0293</t>
  </si>
  <si>
    <t>022-3000815.0294</t>
  </si>
  <si>
    <t>022-3000815.0295</t>
  </si>
  <si>
    <t>022-3000815.0296</t>
  </si>
  <si>
    <t>022-3000815.0297</t>
  </si>
  <si>
    <t>022-3000815.0298</t>
  </si>
  <si>
    <t>022-3000815.0299</t>
  </si>
  <si>
    <t>022-3000815.0300</t>
  </si>
  <si>
    <t>022-3000815.0301</t>
  </si>
  <si>
    <t>022-3000815.0302</t>
  </si>
  <si>
    <t>022-3000815.0303</t>
  </si>
  <si>
    <t>022-3000815.0304</t>
  </si>
  <si>
    <t>022-3000815.0305</t>
  </si>
  <si>
    <t>022-3000815.0306</t>
  </si>
  <si>
    <t>022-3000815.0307</t>
  </si>
  <si>
    <t>022-3000815.0308</t>
  </si>
  <si>
    <t>022-3000815.0309</t>
  </si>
  <si>
    <t>022-3000815.0310</t>
  </si>
  <si>
    <t>022-3000815.0311</t>
  </si>
  <si>
    <t>022-3000815.0312</t>
  </si>
  <si>
    <t>022-3000815.0313</t>
  </si>
  <si>
    <t>022-3000815.0314</t>
  </si>
  <si>
    <t>022-3000815.0315</t>
  </si>
  <si>
    <t>022-3000815.0316</t>
  </si>
  <si>
    <t>022-3000815.0317</t>
  </si>
  <si>
    <t>022-3000815.0318</t>
  </si>
  <si>
    <t>022-3000815.0319</t>
  </si>
  <si>
    <t>022-3000815.0320</t>
  </si>
  <si>
    <t>022-3000815.0321</t>
  </si>
  <si>
    <t>022-3000815.0322</t>
  </si>
  <si>
    <t>022-3000815.0323</t>
  </si>
  <si>
    <t>022-3000815.0324</t>
  </si>
  <si>
    <t>022-3000815.0325</t>
  </si>
  <si>
    <t>022-3000815.0326</t>
  </si>
  <si>
    <t>022-3000815.0327</t>
  </si>
  <si>
    <t>022-3000815.0328</t>
  </si>
  <si>
    <t>022-3000815.0329</t>
  </si>
  <si>
    <t>022-3000815.0330</t>
  </si>
  <si>
    <t>022-3000815.0331</t>
  </si>
  <si>
    <t>022-3000815.0332</t>
  </si>
  <si>
    <t>022-3000815.0333</t>
  </si>
  <si>
    <t>022-3000815.0334</t>
  </si>
  <si>
    <t>022-3000815.0335</t>
  </si>
  <si>
    <t>022-3000815.0336</t>
  </si>
  <si>
    <t>022-3000815.0337</t>
  </si>
  <si>
    <t>022-3000815.0338</t>
  </si>
  <si>
    <t>022-3000815.0339</t>
  </si>
  <si>
    <t>022-3000815.0340</t>
  </si>
  <si>
    <t>022-3000815.0341</t>
  </si>
  <si>
    <t>022-3000815.0342</t>
  </si>
  <si>
    <t>022-3000815.0343</t>
  </si>
  <si>
    <t>022-3000815.0344</t>
  </si>
  <si>
    <t>022-3000815.0345</t>
  </si>
  <si>
    <t>022-3000815.0346</t>
  </si>
  <si>
    <t>022-3000815.0347</t>
  </si>
  <si>
    <t>022-3000815.0348</t>
  </si>
  <si>
    <t>022-3000815.0349</t>
  </si>
  <si>
    <t>022-3000815.0350</t>
  </si>
  <si>
    <t>022-3000815.0351</t>
  </si>
  <si>
    <t>022-3000815.0352</t>
  </si>
  <si>
    <t>022-3000815.0353</t>
  </si>
  <si>
    <t>022-3000815.0354</t>
  </si>
  <si>
    <t>022-3000815.0355</t>
  </si>
  <si>
    <t>022-3000815.0356</t>
  </si>
  <si>
    <t>022-3000815.0357</t>
  </si>
  <si>
    <t>022-3000815.0358</t>
  </si>
  <si>
    <t>022-3000815.0359</t>
  </si>
  <si>
    <t>022-3000815.0360</t>
  </si>
  <si>
    <t>022-3000815.0361</t>
  </si>
  <si>
    <t>022-3000815.0362</t>
  </si>
  <si>
    <t>022-3000815.0363</t>
  </si>
  <si>
    <t>022-3000815.0364</t>
  </si>
  <si>
    <t>022-3000815.0365</t>
  </si>
  <si>
    <t>022-3000815.0366</t>
  </si>
  <si>
    <t>022-3000815.0367</t>
  </si>
  <si>
    <t>022-3000815.0368</t>
  </si>
  <si>
    <t>022-3000815.0369</t>
  </si>
  <si>
    <t>022-3000815.0370</t>
  </si>
  <si>
    <t>022-3000815.0371</t>
  </si>
  <si>
    <t>022-3000815.0372</t>
  </si>
  <si>
    <t>022-3000815.0373</t>
  </si>
  <si>
    <t>022-3000815.0374</t>
  </si>
  <si>
    <t>022-3000815.0375</t>
  </si>
  <si>
    <t>022-3000815.0376</t>
  </si>
  <si>
    <t>022-3000815.0377</t>
  </si>
  <si>
    <t>022-3000815.0378</t>
  </si>
  <si>
    <t>022-3000815.0379</t>
  </si>
  <si>
    <t>022-3000815.0380</t>
  </si>
  <si>
    <t>022-3000815.0381</t>
  </si>
  <si>
    <t>022-3000815.0382</t>
  </si>
  <si>
    <t>022-3000815.0383</t>
  </si>
  <si>
    <t>022-3000815.0384</t>
  </si>
  <si>
    <t>022-3000815.0385</t>
  </si>
  <si>
    <t>022-3000815.0386</t>
  </si>
  <si>
    <t>022-3000815.0387</t>
  </si>
  <si>
    <t>022-3000815.0388</t>
  </si>
  <si>
    <t>022-3000815.0389</t>
  </si>
  <si>
    <t>022-3000815.0390</t>
  </si>
  <si>
    <t>022-3000815.0391</t>
  </si>
  <si>
    <t>022-3000815.0392</t>
  </si>
  <si>
    <t>022-3000815.0393</t>
  </si>
  <si>
    <t>022-3000815.0394</t>
  </si>
  <si>
    <t>022-3000815.0395</t>
  </si>
  <si>
    <t>022-3000815.0396</t>
  </si>
  <si>
    <t>022-3000815.0397</t>
  </si>
  <si>
    <t>022-3000815.0398</t>
  </si>
  <si>
    <t>022-3000815.0399</t>
  </si>
  <si>
    <t>022-3000815.0400</t>
  </si>
  <si>
    <t>022-3000815.0401</t>
  </si>
  <si>
    <t>022-3000815.0402</t>
  </si>
  <si>
    <t>022-3000815.0403</t>
  </si>
  <si>
    <t>022-3000815.0404</t>
  </si>
  <si>
    <t>022-3000815.0405</t>
  </si>
  <si>
    <t>022-3000815.0406</t>
  </si>
  <si>
    <t>022-3000815.0407</t>
  </si>
  <si>
    <t>022-3000815.0408</t>
  </si>
  <si>
    <t>022-3000815.0409</t>
  </si>
  <si>
    <t>022-3000815.0410</t>
  </si>
  <si>
    <t>022-3000815.0411</t>
  </si>
  <si>
    <t>022-3000815.0412</t>
  </si>
  <si>
    <t>022-3000815.0413</t>
  </si>
  <si>
    <t>022-3000815.0414</t>
  </si>
  <si>
    <t>022-3000815.0415</t>
  </si>
  <si>
    <t>022-3000815.0416</t>
  </si>
  <si>
    <t>022-3000815.0417</t>
  </si>
  <si>
    <t>022-3000815.0418</t>
  </si>
  <si>
    <t>022-3000815.0419</t>
  </si>
  <si>
    <t>022-3000815.0420</t>
  </si>
  <si>
    <t>022-3000815.0421</t>
  </si>
  <si>
    <t>022-3000815.0422</t>
  </si>
  <si>
    <t>022-3000815.0423</t>
  </si>
  <si>
    <t>022-3000815.0424</t>
  </si>
  <si>
    <t>022-3000815.0425</t>
  </si>
  <si>
    <t>022-3000815.0426</t>
  </si>
  <si>
    <t>022-3000815.0427</t>
  </si>
  <si>
    <t>022-3000815.0428</t>
  </si>
  <si>
    <t>022-3000815.0429</t>
  </si>
  <si>
    <t>022-3000815.0430</t>
  </si>
  <si>
    <t>022-3000815.0431</t>
  </si>
  <si>
    <t>022-3000815.0432</t>
  </si>
  <si>
    <t>022-3000815.0433</t>
  </si>
  <si>
    <t>022-3000815.0434</t>
  </si>
  <si>
    <t>022-3000815.0435</t>
  </si>
  <si>
    <t>022-3000815.0436</t>
  </si>
  <si>
    <t>022-3000815.0437</t>
  </si>
  <si>
    <t>022-3000815.0438</t>
  </si>
  <si>
    <t>022-3000815.0439</t>
  </si>
  <si>
    <t>022-3000815.0440</t>
  </si>
  <si>
    <t>022-3000815.0441</t>
  </si>
  <si>
    <t>022-3000815.0442</t>
  </si>
  <si>
    <t>022-3000815.0443</t>
  </si>
  <si>
    <t>022-3000815.0444</t>
  </si>
  <si>
    <t>022-3000815.0445</t>
  </si>
  <si>
    <t>022-3000815.0446</t>
  </si>
  <si>
    <t>№ 441 от 30.12.2014</t>
  </si>
  <si>
    <t>022-3000815.0447</t>
  </si>
  <si>
    <t>022-3000815.0448</t>
  </si>
  <si>
    <t>022-3000815.0449</t>
  </si>
  <si>
    <t>022-3000815.0450</t>
  </si>
  <si>
    <t>022-3000815.0451</t>
  </si>
  <si>
    <t>022-3000815.0452</t>
  </si>
  <si>
    <t>022-3000815.0453</t>
  </si>
  <si>
    <t>022-3000815.0454</t>
  </si>
  <si>
    <t>022-3000815.0456</t>
  </si>
  <si>
    <t>022-3000815.0457</t>
  </si>
  <si>
    <t>022-3000815.0458</t>
  </si>
  <si>
    <t>022-3000815.0459</t>
  </si>
  <si>
    <t>022-3000815.0460</t>
  </si>
  <si>
    <t>022-3000815.0461</t>
  </si>
  <si>
    <t>022-3000815.0462</t>
  </si>
  <si>
    <t>022-3000815.0464</t>
  </si>
  <si>
    <t>022-3000815.0465</t>
  </si>
  <si>
    <t>022-3000815.0466</t>
  </si>
  <si>
    <t>022-3000815.0467</t>
  </si>
  <si>
    <t>022-3000815.0468</t>
  </si>
  <si>
    <t>022-3000815.0470</t>
  </si>
  <si>
    <t>022-3000815.0471</t>
  </si>
  <si>
    <t>022-3000815.0472</t>
  </si>
  <si>
    <t>022-3000815.0473</t>
  </si>
  <si>
    <t>022-3000815.0475</t>
  </si>
  <si>
    <t>022-3000815.0476</t>
  </si>
  <si>
    <t>022-3000815.0477</t>
  </si>
  <si>
    <t>022-3000815.0478</t>
  </si>
  <si>
    <t>№457 от 29.11.2013</t>
  </si>
  <si>
    <t>022-3000815.0479</t>
  </si>
  <si>
    <t>022-3000815.0480</t>
  </si>
  <si>
    <t>022-3000815.0481</t>
  </si>
  <si>
    <t>022-3000815.0482</t>
  </si>
  <si>
    <t>022-3000815.0483</t>
  </si>
  <si>
    <t>022-3000815.0487</t>
  </si>
  <si>
    <t>№169 от 28.06.2013</t>
  </si>
  <si>
    <t>022-3000815</t>
  </si>
  <si>
    <t>022-2000794</t>
  </si>
  <si>
    <t>№204 от 29 июня 2012 г.,№207 от 29 июня 2012 г.,№584 от 29 декабря 2012 г.</t>
  </si>
  <si>
    <t>022-2000795</t>
  </si>
  <si>
    <t>№763 от 31 декабря 2013 г.</t>
  </si>
  <si>
    <t>022-2000809</t>
  </si>
  <si>
    <t>№452 от13 декабря 2013 г.</t>
  </si>
  <si>
    <t>022-2000814</t>
  </si>
  <si>
    <t>№784 от30.11.2011 г.,№783 от 30.11.2011 г.,№ 782 от 30.11.2011 г.,№781 от 30.11.2011 г.,№26 от 29.02.2012 г.,№27 от 29.02.2012 г.</t>
  </si>
  <si>
    <t>022-2000817</t>
  </si>
  <si>
    <t>022-2000813.хххх</t>
  </si>
  <si>
    <t xml:space="preserve">          Утв.04.04.2006г. Решение от 31.03.2006г. №11</t>
  </si>
  <si>
    <t xml:space="preserve">          Утв.12.08.2010г. Решение от 05.07.2010г. №042-2010/03179-022</t>
  </si>
  <si>
    <t>передан на баланс   (расп.№ 219 от 10.07.2012)</t>
  </si>
  <si>
    <t>передан на баланс   (расп.№ 219 от 10.07.2012)  в составе общего стройки (022-2000817 + 022-3000817)</t>
  </si>
  <si>
    <t>Решение   по ПД отсутствует</t>
  </si>
  <si>
    <t xml:space="preserve">Решение : № 027-2010/03040-022 от 28.04.2010
</t>
  </si>
  <si>
    <t>Решение  : № 015-2012/03903-022 от 13.03.2012</t>
  </si>
  <si>
    <t>Решение  : № 100-2011/03828-022 от 13.12.2011</t>
  </si>
  <si>
    <t>Решение  : № 036-2013/05253-022 от 01.07.2013</t>
  </si>
  <si>
    <t>Решение  : № 104-2012/04331-022 от 06.11.2012</t>
  </si>
  <si>
    <t>Решение  : № 002-2011/03204-022 от 31.01.2011</t>
  </si>
  <si>
    <t>Решение  : №024-2011/03565-022 от 16.05.2011</t>
  </si>
  <si>
    <t>Решение  : № 103-2012/043330-022 от 06.11.2012</t>
  </si>
  <si>
    <t>Решение  : №012-2010/02971-022 от 17.02.2010</t>
  </si>
  <si>
    <t xml:space="preserve">Сметная стоимость, руб. </t>
  </si>
  <si>
    <t>"Обустрой</t>
  </si>
  <si>
    <t>База буре</t>
  </si>
  <si>
    <t>База авто</t>
  </si>
  <si>
    <t>База зака</t>
  </si>
  <si>
    <t>Вертолетн</t>
  </si>
  <si>
    <t>Установка</t>
  </si>
  <si>
    <t>Внутрипро</t>
  </si>
  <si>
    <t>Склад ГСМ</t>
  </si>
  <si>
    <t>Станция к</t>
  </si>
  <si>
    <t xml:space="preserve">Вахтовый </t>
  </si>
  <si>
    <t>Администр</t>
  </si>
  <si>
    <t>Водопрово</t>
  </si>
  <si>
    <t>Технологи</t>
  </si>
  <si>
    <t>Линия эле</t>
  </si>
  <si>
    <t>Временные</t>
  </si>
  <si>
    <t xml:space="preserve">Аэpопорт </t>
  </si>
  <si>
    <t>Куст газо</t>
  </si>
  <si>
    <t>Коллектор</t>
  </si>
  <si>
    <t>Больничны</t>
  </si>
  <si>
    <t>Офисный к</t>
  </si>
  <si>
    <t>Подъездна</t>
  </si>
  <si>
    <t>УКПГ. ГП-</t>
  </si>
  <si>
    <t>ДКС (1 оч</t>
  </si>
  <si>
    <t>Канализац</t>
  </si>
  <si>
    <t xml:space="preserve">Скважина </t>
  </si>
  <si>
    <t>Электрост</t>
  </si>
  <si>
    <t>База серв</t>
  </si>
  <si>
    <t>База по р</t>
  </si>
  <si>
    <t>ДКС (2 оч</t>
  </si>
  <si>
    <t>Внеплощад</t>
  </si>
  <si>
    <t>Водовод м</t>
  </si>
  <si>
    <t>Эксплуата</t>
  </si>
  <si>
    <t>Реконстру</t>
  </si>
  <si>
    <t>Газовые п</t>
  </si>
  <si>
    <t>Станция н</t>
  </si>
  <si>
    <t>Резервуар</t>
  </si>
  <si>
    <t>Станция в</t>
  </si>
  <si>
    <t>Сети внеп</t>
  </si>
  <si>
    <t>Станция г</t>
  </si>
  <si>
    <t>Сети внут</t>
  </si>
  <si>
    <t xml:space="preserve">Объекты, </t>
  </si>
  <si>
    <t>Блок служ</t>
  </si>
  <si>
    <t>Проходная</t>
  </si>
  <si>
    <t>Подстанци</t>
  </si>
  <si>
    <t>Станция р</t>
  </si>
  <si>
    <t>Котельная</t>
  </si>
  <si>
    <t>Система и</t>
  </si>
  <si>
    <t>Сеть газо</t>
  </si>
  <si>
    <t>Узел заме</t>
  </si>
  <si>
    <t>Узел подк</t>
  </si>
  <si>
    <t>Устройств</t>
  </si>
  <si>
    <t>Свеча рас</t>
  </si>
  <si>
    <t>Система о</t>
  </si>
  <si>
    <t>Сборный п</t>
  </si>
  <si>
    <t>Узлы подк</t>
  </si>
  <si>
    <t>Линия рад</t>
  </si>
  <si>
    <t>Система с</t>
  </si>
  <si>
    <t>Система а</t>
  </si>
  <si>
    <t>Автоматиз</t>
  </si>
  <si>
    <t>Сооружени</t>
  </si>
  <si>
    <t>Модерниза</t>
  </si>
  <si>
    <t>Здание за</t>
  </si>
  <si>
    <t>Пункт кон</t>
  </si>
  <si>
    <t xml:space="preserve"> Реконстр</t>
  </si>
  <si>
    <t>Техническ</t>
  </si>
  <si>
    <t>Сеть авто</t>
  </si>
  <si>
    <t xml:space="preserve">Комплекс </t>
  </si>
  <si>
    <t>"Модерниз</t>
  </si>
  <si>
    <t xml:space="preserve"> Внедрени</t>
  </si>
  <si>
    <t>Расширени</t>
  </si>
  <si>
    <t>Обустройс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</si>
</sst>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#,##0.00&quot;р.&quot;;\-#,##0.00&quot;р.&quot;"/>
    <numFmt numFmtId="193" formatCode="#,##0.000_р_."/>
    <numFmt numFmtId="194" formatCode="0.000"/>
    <numFmt numFmtId="198" formatCode="#,##0.000"/>
  </numFmts>
  <fonts count="24" x14ac:knownFonts="1">
    <font>
      <sz val="10"/>
      <name val="Arial"/>
    </font>
    <font>
      <sz val="10"/>
      <name val="Arial"/>
    </font>
    <font>
      <sz val="10"/>
      <name val="Helv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u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</cellStyleXfs>
  <cellXfs count="153">
    <xf numFmtId="0" fontId="0" fillId="0" borderId="0" xfId="0"/>
    <xf numFmtId="0" fontId="5" fillId="0" borderId="0" xfId="4" applyFont="1"/>
    <xf numFmtId="0" fontId="7" fillId="0" borderId="1" xfId="4" applyFont="1" applyBorder="1"/>
    <xf numFmtId="0" fontId="7" fillId="0" borderId="2" xfId="4" applyFont="1" applyBorder="1"/>
    <xf numFmtId="0" fontId="7" fillId="0" borderId="0" xfId="4" applyFont="1" applyBorder="1"/>
    <xf numFmtId="0" fontId="5" fillId="0" borderId="0" xfId="4" applyFont="1" applyBorder="1"/>
    <xf numFmtId="0" fontId="7" fillId="0" borderId="0" xfId="4" quotePrefix="1" applyFont="1" applyBorder="1" applyAlignment="1">
      <alignment horizontal="left"/>
    </xf>
    <xf numFmtId="0" fontId="7" fillId="0" borderId="3" xfId="4" applyFont="1" applyBorder="1"/>
    <xf numFmtId="0" fontId="7" fillId="0" borderId="4" xfId="4" applyFont="1" applyBorder="1"/>
    <xf numFmtId="0" fontId="7" fillId="0" borderId="1" xfId="4" applyFont="1" applyBorder="1" applyAlignment="1"/>
    <xf numFmtId="0" fontId="6" fillId="0" borderId="0" xfId="4" applyFont="1" applyBorder="1"/>
    <xf numFmtId="0" fontId="6" fillId="0" borderId="0" xfId="4" applyFont="1"/>
    <xf numFmtId="0" fontId="6" fillId="0" borderId="0" xfId="4" applyFont="1" applyAlignment="1">
      <alignment wrapText="1"/>
    </xf>
    <xf numFmtId="0" fontId="5" fillId="0" borderId="0" xfId="4" applyFont="1" applyAlignment="1">
      <alignment wrapText="1"/>
    </xf>
    <xf numFmtId="0" fontId="5" fillId="0" borderId="0" xfId="4" applyFont="1" applyAlignment="1">
      <alignment horizontal="center"/>
    </xf>
    <xf numFmtId="0" fontId="7" fillId="0" borderId="0" xfId="4" applyFont="1" applyAlignment="1">
      <alignment horizontal="center"/>
    </xf>
    <xf numFmtId="0" fontId="7" fillId="0" borderId="0" xfId="4" applyFont="1"/>
    <xf numFmtId="0" fontId="16" fillId="0" borderId="5" xfId="0" applyFont="1" applyBorder="1" applyAlignment="1">
      <alignment horizontal="center" vertical="center" wrapText="1"/>
    </xf>
    <xf numFmtId="0" fontId="7" fillId="0" borderId="0" xfId="4" applyFont="1" applyAlignment="1">
      <alignment horizontal="left"/>
    </xf>
    <xf numFmtId="0" fontId="7" fillId="0" borderId="0" xfId="4" applyFont="1" applyBorder="1" applyAlignment="1">
      <alignment horizontal="center"/>
    </xf>
    <xf numFmtId="0" fontId="11" fillId="0" borderId="0" xfId="4" applyFont="1" applyBorder="1"/>
    <xf numFmtId="0" fontId="7" fillId="0" borderId="6" xfId="4" applyFont="1" applyBorder="1"/>
    <xf numFmtId="0" fontId="7" fillId="0" borderId="0" xfId="4" quotePrefix="1" applyFont="1" applyBorder="1" applyAlignment="1"/>
    <xf numFmtId="0" fontId="7" fillId="0" borderId="0" xfId="4" applyFont="1" applyBorder="1" applyAlignment="1"/>
    <xf numFmtId="0" fontId="7" fillId="0" borderId="7" xfId="4" quotePrefix="1" applyFont="1" applyBorder="1" applyAlignment="1">
      <alignment horizontal="left"/>
    </xf>
    <xf numFmtId="0" fontId="7" fillId="0" borderId="8" xfId="4" quotePrefix="1" applyFont="1" applyBorder="1" applyAlignment="1">
      <alignment horizontal="left"/>
    </xf>
    <xf numFmtId="0" fontId="7" fillId="0" borderId="0" xfId="0" applyFont="1" applyBorder="1" applyAlignment="1"/>
    <xf numFmtId="0" fontId="7" fillId="0" borderId="9" xfId="4" applyFont="1" applyBorder="1"/>
    <xf numFmtId="0" fontId="7" fillId="0" borderId="2" xfId="4" applyFont="1" applyBorder="1" applyAlignment="1"/>
    <xf numFmtId="0" fontId="7" fillId="0" borderId="6" xfId="4" applyFont="1" applyBorder="1" applyAlignment="1"/>
    <xf numFmtId="0" fontId="9" fillId="0" borderId="0" xfId="4" applyFont="1"/>
    <xf numFmtId="0" fontId="17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2" fillId="0" borderId="0" xfId="4" applyFont="1" applyBorder="1"/>
    <xf numFmtId="49" fontId="12" fillId="0" borderId="0" xfId="4" applyNumberFormat="1" applyFont="1" applyBorder="1"/>
    <xf numFmtId="0" fontId="12" fillId="0" borderId="0" xfId="4" applyFont="1"/>
    <xf numFmtId="0" fontId="12" fillId="0" borderId="0" xfId="4" applyFont="1" applyAlignment="1">
      <alignment horizontal="center"/>
    </xf>
    <xf numFmtId="49" fontId="12" fillId="0" borderId="0" xfId="4" applyNumberFormat="1" applyFont="1"/>
    <xf numFmtId="0" fontId="8" fillId="0" borderId="0" xfId="4" applyFont="1"/>
    <xf numFmtId="0" fontId="6" fillId="0" borderId="0" xfId="4" applyFont="1" applyAlignment="1">
      <alignment horizontal="right" vertical="center"/>
    </xf>
    <xf numFmtId="49" fontId="12" fillId="0" borderId="0" xfId="4" applyNumberFormat="1" applyFont="1" applyBorder="1" applyAlignment="1"/>
    <xf numFmtId="0" fontId="16" fillId="0" borderId="5" xfId="0" applyFont="1" applyFill="1" applyBorder="1" applyAlignment="1">
      <alignment horizontal="center" vertical="center" wrapText="1"/>
    </xf>
    <xf numFmtId="0" fontId="7" fillId="0" borderId="0" xfId="4" quotePrefix="1" applyFont="1" applyBorder="1" applyAlignment="1">
      <alignment horizontal="center"/>
    </xf>
    <xf numFmtId="198" fontId="5" fillId="0" borderId="5" xfId="1" applyNumberFormat="1" applyFont="1" applyFill="1" applyBorder="1" applyAlignment="1">
      <alignment horizontal="right" vertical="center"/>
    </xf>
    <xf numFmtId="0" fontId="13" fillId="0" borderId="5" xfId="0" applyFont="1" applyBorder="1" applyAlignment="1">
      <alignment vertical="top" wrapText="1"/>
    </xf>
    <xf numFmtId="14" fontId="13" fillId="0" borderId="5" xfId="0" applyNumberFormat="1" applyFont="1" applyBorder="1" applyAlignment="1">
      <alignment horizontal="center" vertical="top" wrapText="1"/>
    </xf>
    <xf numFmtId="193" fontId="13" fillId="0" borderId="5" xfId="0" applyNumberFormat="1" applyFont="1" applyFill="1" applyBorder="1" applyAlignment="1">
      <alignment horizontal="right" vertical="top"/>
    </xf>
    <xf numFmtId="193" fontId="13" fillId="0" borderId="5" xfId="0" applyNumberFormat="1" applyFont="1" applyBorder="1" applyAlignment="1">
      <alignment horizontal="right" vertical="top"/>
    </xf>
    <xf numFmtId="194" fontId="13" fillId="0" borderId="5" xfId="5" applyNumberFormat="1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14" fontId="5" fillId="0" borderId="5" xfId="0" applyNumberFormat="1" applyFont="1" applyBorder="1" applyAlignment="1">
      <alignment horizontal="center" vertical="top" wrapText="1"/>
    </xf>
    <xf numFmtId="194" fontId="5" fillId="0" borderId="5" xfId="5" applyNumberFormat="1" applyFont="1" applyBorder="1" applyAlignment="1">
      <alignment horizontal="center" vertical="top" wrapText="1"/>
    </xf>
    <xf numFmtId="49" fontId="5" fillId="0" borderId="5" xfId="5" applyNumberFormat="1" applyFont="1" applyFill="1" applyBorder="1" applyAlignment="1">
      <alignment horizontal="center" vertical="top" wrapText="1"/>
    </xf>
    <xf numFmtId="49" fontId="13" fillId="0" borderId="5" xfId="5" applyNumberFormat="1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center" wrapText="1"/>
    </xf>
    <xf numFmtId="198" fontId="9" fillId="2" borderId="5" xfId="0" applyNumberFormat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wrapText="1"/>
    </xf>
    <xf numFmtId="198" fontId="9" fillId="2" borderId="5" xfId="5" applyNumberFormat="1" applyFont="1" applyFill="1" applyBorder="1" applyAlignment="1">
      <alignment horizontal="center" vertical="center" wrapText="1"/>
    </xf>
    <xf numFmtId="14" fontId="9" fillId="2" borderId="5" xfId="0" applyNumberFormat="1" applyFont="1" applyFill="1" applyBorder="1" applyAlignment="1">
      <alignment horizontal="center" vertical="center" wrapText="1"/>
    </xf>
    <xf numFmtId="49" fontId="9" fillId="2" borderId="5" xfId="5" applyNumberFormat="1" applyFont="1" applyFill="1" applyBorder="1" applyAlignment="1">
      <alignment horizontal="center" vertical="center" wrapText="1"/>
    </xf>
    <xf numFmtId="49" fontId="9" fillId="2" borderId="5" xfId="2" applyNumberFormat="1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left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0" fontId="9" fillId="2" borderId="5" xfId="3" applyFont="1" applyFill="1" applyBorder="1" applyAlignment="1">
      <alignment horizontal="left" vertical="center" wrapText="1"/>
    </xf>
    <xf numFmtId="0" fontId="9" fillId="2" borderId="5" xfId="6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0" xfId="4" applyFont="1" applyBorder="1" applyAlignment="1">
      <alignment horizontal="center"/>
    </xf>
    <xf numFmtId="0" fontId="12" fillId="0" borderId="0" xfId="4" applyFont="1" applyBorder="1" applyAlignment="1">
      <alignment horizontal="center"/>
    </xf>
    <xf numFmtId="0" fontId="10" fillId="0" borderId="0" xfId="4" applyFont="1" applyAlignment="1">
      <alignment horizontal="center"/>
    </xf>
    <xf numFmtId="0" fontId="6" fillId="0" borderId="0" xfId="4" applyFont="1" applyAlignment="1">
      <alignment horizontal="center"/>
    </xf>
    <xf numFmtId="0" fontId="6" fillId="0" borderId="0" xfId="4" applyFont="1" applyAlignment="1">
      <alignment horizont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14" fontId="15" fillId="2" borderId="5" xfId="0" applyNumberFormat="1" applyFont="1" applyFill="1" applyBorder="1" applyAlignment="1">
      <alignment horizontal="center" vertical="center" wrapText="1"/>
    </xf>
    <xf numFmtId="198" fontId="15" fillId="2" borderId="5" xfId="0" applyNumberFormat="1" applyFont="1" applyFill="1" applyBorder="1" applyAlignment="1">
      <alignment horizontal="center" vertical="center"/>
    </xf>
    <xf numFmtId="49" fontId="15" fillId="2" borderId="5" xfId="5" applyNumberFormat="1" applyFont="1" applyFill="1" applyBorder="1" applyAlignment="1">
      <alignment horizontal="center" vertical="center" wrapText="1"/>
    </xf>
    <xf numFmtId="198" fontId="15" fillId="2" borderId="5" xfId="5" applyNumberFormat="1" applyFont="1" applyFill="1" applyBorder="1" applyAlignment="1">
      <alignment horizontal="center" vertical="center" wrapText="1"/>
    </xf>
    <xf numFmtId="166" fontId="15" fillId="2" borderId="5" xfId="0" applyNumberFormat="1" applyFont="1" applyFill="1" applyBorder="1" applyAlignment="1">
      <alignment horizontal="center" vertical="center" wrapText="1"/>
    </xf>
    <xf numFmtId="3" fontId="9" fillId="2" borderId="5" xfId="0" applyNumberFormat="1" applyFont="1" applyFill="1" applyBorder="1" applyAlignment="1">
      <alignment horizontal="center" vertical="center"/>
    </xf>
    <xf numFmtId="4" fontId="9" fillId="2" borderId="5" xfId="5" applyNumberFormat="1" applyFont="1" applyFill="1" applyBorder="1" applyAlignment="1">
      <alignment horizontal="center" vertical="center" wrapText="1"/>
    </xf>
    <xf numFmtId="198" fontId="9" fillId="2" borderId="5" xfId="0" applyNumberFormat="1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left" vertical="center" wrapText="1"/>
    </xf>
    <xf numFmtId="14" fontId="15" fillId="0" borderId="5" xfId="0" applyNumberFormat="1" applyFont="1" applyFill="1" applyBorder="1" applyAlignment="1">
      <alignment horizontal="center" vertical="center" wrapText="1"/>
    </xf>
    <xf numFmtId="198" fontId="15" fillId="0" borderId="5" xfId="0" applyNumberFormat="1" applyFont="1" applyFill="1" applyBorder="1" applyAlignment="1">
      <alignment horizontal="center" vertical="center"/>
    </xf>
    <xf numFmtId="49" fontId="15" fillId="0" borderId="5" xfId="5" applyNumberFormat="1" applyFont="1" applyFill="1" applyBorder="1" applyAlignment="1">
      <alignment horizontal="center" vertical="center" wrapText="1"/>
    </xf>
    <xf numFmtId="198" fontId="15" fillId="0" borderId="5" xfId="5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top" wrapText="1"/>
    </xf>
    <xf numFmtId="49" fontId="5" fillId="2" borderId="5" xfId="0" applyNumberFormat="1" applyFont="1" applyFill="1" applyBorder="1" applyAlignment="1">
      <alignment horizontal="center" vertical="top" wrapText="1"/>
    </xf>
    <xf numFmtId="14" fontId="18" fillId="0" borderId="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top" wrapText="1"/>
    </xf>
    <xf numFmtId="194" fontId="5" fillId="0" borderId="5" xfId="5" applyNumberFormat="1" applyFont="1" applyBorder="1" applyAlignment="1">
      <alignment horizontal="center" vertical="center" wrapText="1"/>
    </xf>
    <xf numFmtId="14" fontId="18" fillId="2" borderId="10" xfId="0" applyNumberFormat="1" applyFont="1" applyFill="1" applyBorder="1" applyAlignment="1">
      <alignment horizontal="center" vertical="center"/>
    </xf>
    <xf numFmtId="14" fontId="5" fillId="2" borderId="11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top"/>
    </xf>
    <xf numFmtId="0" fontId="9" fillId="0" borderId="5" xfId="0" applyFont="1" applyBorder="1" applyAlignment="1">
      <alignment vertical="top" wrapText="1"/>
    </xf>
    <xf numFmtId="0" fontId="9" fillId="0" borderId="5" xfId="0" applyFont="1" applyBorder="1" applyAlignment="1">
      <alignment horizontal="center" vertical="center" wrapText="1"/>
    </xf>
    <xf numFmtId="14" fontId="9" fillId="0" borderId="5" xfId="0" applyNumberFormat="1" applyFont="1" applyFill="1" applyBorder="1" applyAlignment="1">
      <alignment horizontal="center" vertical="center" wrapText="1"/>
    </xf>
    <xf numFmtId="198" fontId="9" fillId="0" borderId="5" xfId="0" applyNumberFormat="1" applyFont="1" applyFill="1" applyBorder="1" applyAlignment="1">
      <alignment horizontal="center" vertical="center"/>
    </xf>
    <xf numFmtId="193" fontId="9" fillId="0" borderId="5" xfId="0" applyNumberFormat="1" applyFont="1" applyBorder="1" applyAlignment="1">
      <alignment horizontal="center" vertical="center"/>
    </xf>
    <xf numFmtId="193" fontId="9" fillId="0" borderId="5" xfId="0" applyNumberFormat="1" applyFont="1" applyFill="1" applyBorder="1" applyAlignment="1">
      <alignment horizontal="center" vertical="center"/>
    </xf>
    <xf numFmtId="49" fontId="9" fillId="0" borderId="5" xfId="5" applyNumberFormat="1" applyFont="1" applyFill="1" applyBorder="1" applyAlignment="1">
      <alignment horizontal="center" vertical="center" wrapText="1"/>
    </xf>
    <xf numFmtId="194" fontId="9" fillId="0" borderId="5" xfId="5" applyNumberFormat="1" applyFont="1" applyBorder="1" applyAlignment="1">
      <alignment horizontal="center" vertical="top" wrapText="1"/>
    </xf>
    <xf numFmtId="0" fontId="9" fillId="0" borderId="5" xfId="0" applyFont="1" applyFill="1" applyBorder="1" applyAlignment="1">
      <alignment vertical="top" wrapText="1"/>
    </xf>
    <xf numFmtId="49" fontId="9" fillId="0" borderId="5" xfId="5" applyNumberFormat="1" applyFont="1" applyBorder="1" applyAlignment="1">
      <alignment horizontal="center" vertical="center" wrapText="1"/>
    </xf>
    <xf numFmtId="198" fontId="9" fillId="0" borderId="5" xfId="0" applyNumberFormat="1" applyFont="1" applyBorder="1" applyAlignment="1">
      <alignment horizontal="center" vertical="center"/>
    </xf>
    <xf numFmtId="0" fontId="14" fillId="0" borderId="5" xfId="0" applyFont="1" applyFill="1" applyBorder="1" applyAlignment="1">
      <alignment vertical="top" wrapText="1"/>
    </xf>
    <xf numFmtId="49" fontId="9" fillId="0" borderId="5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top" wrapText="1"/>
    </xf>
    <xf numFmtId="0" fontId="13" fillId="0" borderId="10" xfId="0" applyFont="1" applyBorder="1" applyAlignment="1">
      <alignment vertical="top" wrapText="1"/>
    </xf>
    <xf numFmtId="0" fontId="15" fillId="0" borderId="10" xfId="0" applyFont="1" applyBorder="1" applyAlignment="1">
      <alignment horizontal="center" vertical="center" wrapText="1"/>
    </xf>
    <xf numFmtId="14" fontId="15" fillId="0" borderId="10" xfId="0" applyNumberFormat="1" applyFont="1" applyFill="1" applyBorder="1" applyAlignment="1">
      <alignment horizontal="center" vertical="center" wrapText="1"/>
    </xf>
    <xf numFmtId="198" fontId="13" fillId="0" borderId="10" xfId="1" applyNumberFormat="1" applyFont="1" applyFill="1" applyBorder="1" applyAlignment="1">
      <alignment horizontal="right" vertical="center"/>
    </xf>
    <xf numFmtId="49" fontId="13" fillId="0" borderId="10" xfId="5" applyNumberFormat="1" applyFont="1" applyFill="1" applyBorder="1" applyAlignment="1">
      <alignment horizontal="center" vertical="top" wrapText="1"/>
    </xf>
    <xf numFmtId="194" fontId="13" fillId="0" borderId="10" xfId="5" applyNumberFormat="1" applyFont="1" applyBorder="1" applyAlignment="1">
      <alignment horizontal="center" vertical="top" wrapText="1"/>
    </xf>
    <xf numFmtId="4" fontId="15" fillId="2" borderId="5" xfId="5" applyNumberFormat="1" applyFont="1" applyFill="1" applyBorder="1" applyAlignment="1">
      <alignment horizontal="center" vertical="center" wrapText="1"/>
    </xf>
    <xf numFmtId="194" fontId="15" fillId="2" borderId="5" xfId="5" applyNumberFormat="1" applyFont="1" applyFill="1" applyBorder="1" applyAlignment="1">
      <alignment horizontal="center" vertical="center" wrapText="1"/>
    </xf>
    <xf numFmtId="0" fontId="5" fillId="0" borderId="5" xfId="4" applyFont="1" applyBorder="1"/>
    <xf numFmtId="194" fontId="19" fillId="0" borderId="5" xfId="5" applyNumberFormat="1" applyFont="1" applyFill="1" applyBorder="1" applyAlignment="1">
      <alignment horizontal="center" vertical="top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horizontal="center" vertical="top" wrapText="1"/>
    </xf>
    <xf numFmtId="14" fontId="20" fillId="2" borderId="11" xfId="0" applyNumberFormat="1" applyFont="1" applyFill="1" applyBorder="1" applyAlignment="1">
      <alignment horizontal="center" vertical="top" wrapText="1"/>
    </xf>
    <xf numFmtId="193" fontId="20" fillId="2" borderId="11" xfId="0" applyNumberFormat="1" applyFont="1" applyFill="1" applyBorder="1" applyAlignment="1">
      <alignment horizontal="right" vertical="top"/>
    </xf>
    <xf numFmtId="193" fontId="20" fillId="2" borderId="5" xfId="0" applyNumberFormat="1" applyFont="1" applyFill="1" applyBorder="1" applyAlignment="1">
      <alignment horizontal="right" vertical="top"/>
    </xf>
    <xf numFmtId="49" fontId="20" fillId="2" borderId="5" xfId="5" applyNumberFormat="1" applyFont="1" applyFill="1" applyBorder="1" applyAlignment="1">
      <alignment horizontal="center" vertical="top" wrapText="1"/>
    </xf>
    <xf numFmtId="198" fontId="13" fillId="2" borderId="5" xfId="5" applyNumberFormat="1" applyFont="1" applyFill="1" applyBorder="1" applyAlignment="1">
      <alignment horizontal="center" vertical="center" wrapText="1"/>
    </xf>
    <xf numFmtId="14" fontId="20" fillId="2" borderId="5" xfId="0" applyNumberFormat="1" applyFont="1" applyFill="1" applyBorder="1" applyAlignment="1">
      <alignment horizontal="center" vertical="top" wrapText="1"/>
    </xf>
    <xf numFmtId="0" fontId="21" fillId="2" borderId="5" xfId="0" applyFont="1" applyFill="1" applyBorder="1" applyAlignment="1">
      <alignment wrapText="1"/>
    </xf>
    <xf numFmtId="198" fontId="13" fillId="2" borderId="5" xfId="0" applyNumberFormat="1" applyFont="1" applyFill="1" applyBorder="1" applyAlignment="1">
      <alignment horizontal="center" vertical="center"/>
    </xf>
    <xf numFmtId="198" fontId="5" fillId="2" borderId="5" xfId="5" applyNumberFormat="1" applyFont="1" applyFill="1" applyBorder="1" applyAlignment="1">
      <alignment horizontal="center" vertical="center" wrapText="1"/>
    </xf>
    <xf numFmtId="194" fontId="9" fillId="2" borderId="5" xfId="5" applyNumberFormat="1" applyFont="1" applyFill="1" applyBorder="1" applyAlignment="1">
      <alignment horizontal="center" vertical="center" wrapText="1"/>
    </xf>
    <xf numFmtId="198" fontId="9" fillId="0" borderId="5" xfId="5" applyNumberFormat="1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9" fillId="0" borderId="3" xfId="4" quotePrefix="1" applyFont="1" applyBorder="1" applyAlignment="1">
      <alignment horizontal="center"/>
    </xf>
    <xf numFmtId="0" fontId="9" fillId="0" borderId="4" xfId="4" quotePrefix="1" applyFont="1" applyBorder="1" applyAlignment="1">
      <alignment horizontal="center"/>
    </xf>
    <xf numFmtId="0" fontId="9" fillId="0" borderId="9" xfId="4" quotePrefix="1" applyFont="1" applyBorder="1" applyAlignment="1">
      <alignment horizontal="center"/>
    </xf>
    <xf numFmtId="0" fontId="7" fillId="0" borderId="7" xfId="4" quotePrefix="1" applyFont="1" applyBorder="1" applyAlignment="1">
      <alignment horizontal="center"/>
    </xf>
    <xf numFmtId="0" fontId="7" fillId="0" borderId="0" xfId="4" quotePrefix="1" applyFont="1" applyBorder="1" applyAlignment="1">
      <alignment horizontal="center"/>
    </xf>
    <xf numFmtId="0" fontId="7" fillId="0" borderId="8" xfId="4" quotePrefix="1" applyFont="1" applyBorder="1" applyAlignment="1">
      <alignment horizontal="center"/>
    </xf>
    <xf numFmtId="0" fontId="7" fillId="0" borderId="7" xfId="4" applyFont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8" xfId="4" applyFont="1" applyBorder="1" applyAlignment="1">
      <alignment horizontal="center"/>
    </xf>
    <xf numFmtId="0" fontId="23" fillId="0" borderId="5" xfId="0" applyFont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 wrapText="1"/>
    </xf>
    <xf numFmtId="0" fontId="6" fillId="0" borderId="0" xfId="4" applyFont="1" applyAlignment="1">
      <alignment horizontal="center" vertical="center"/>
    </xf>
  </cellXfs>
  <cellStyles count="7">
    <cellStyle name="Обычный" xfId="0" builtinId="0"/>
    <cellStyle name="Обычный 2" xfId="1"/>
    <cellStyle name="Обычный 3" xfId="2"/>
    <cellStyle name="Обычный_Перечни для печати " xfId="3"/>
    <cellStyle name="Обычный_Формы 21-газ-30-газ" xfId="4"/>
    <cellStyle name="Процентный" xfId="5" builtinId="5"/>
    <cellStyle name="Стиль 1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indexed="12"/>
  </sheetPr>
  <dimension ref="A1:S1300"/>
  <sheetViews>
    <sheetView tabSelected="1" zoomScale="70" zoomScaleNormal="70" zoomScaleSheetLayoutView="80" workbookViewId="0">
      <selection activeCell="M6" sqref="M6"/>
    </sheetView>
  </sheetViews>
  <sheetFormatPr defaultRowHeight="12.75" x14ac:dyDescent="0.2"/>
  <cols>
    <col min="1" max="1" width="22.140625" style="14" bestFit="1" customWidth="1"/>
    <col min="2" max="2" width="30.42578125" style="1" customWidth="1"/>
    <col min="3" max="3" width="26" style="1" customWidth="1"/>
    <col min="4" max="4" width="10.85546875" style="1" bestFit="1" customWidth="1"/>
    <col min="5" max="5" width="11.28515625" style="1" bestFit="1" customWidth="1"/>
    <col min="6" max="6" width="14" style="1" customWidth="1"/>
    <col min="7" max="15" width="12.7109375" style="1" customWidth="1"/>
    <col min="16" max="16" width="10" style="1" customWidth="1"/>
    <col min="17" max="17" width="21.85546875" style="1" customWidth="1"/>
    <col min="18" max="18" width="16" style="1" customWidth="1"/>
    <col min="19" max="19" width="20.7109375" style="1" customWidth="1"/>
    <col min="20" max="16384" width="9.140625" style="1"/>
  </cols>
  <sheetData>
    <row r="1" spans="1:19" ht="18.75" x14ac:dyDescent="0.2">
      <c r="S1" s="39" t="s">
        <v>17</v>
      </c>
    </row>
    <row r="2" spans="1:19" ht="18.75" x14ac:dyDescent="0.2">
      <c r="S2" s="39"/>
    </row>
    <row r="3" spans="1:19" ht="18.75" x14ac:dyDescent="0.2">
      <c r="S3" s="39"/>
    </row>
    <row r="4" spans="1:19" ht="18.75" x14ac:dyDescent="0.2">
      <c r="S4" s="39"/>
    </row>
    <row r="5" spans="1:19" ht="18.75" x14ac:dyDescent="0.2">
      <c r="S5" s="39"/>
    </row>
    <row r="6" spans="1:19" ht="18.75" x14ac:dyDescent="0.2">
      <c r="S6" s="39"/>
    </row>
    <row r="7" spans="1:19" ht="18.75" x14ac:dyDescent="0.2">
      <c r="S7" s="39"/>
    </row>
    <row r="8" spans="1:19" ht="18.75" x14ac:dyDescent="0.2">
      <c r="A8" s="152" t="s">
        <v>16</v>
      </c>
      <c r="B8" s="152"/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</row>
    <row r="10" spans="1:19" s="16" customFormat="1" ht="24" customHeight="1" x14ac:dyDescent="0.25">
      <c r="A10" s="140" t="s">
        <v>20</v>
      </c>
      <c r="B10" s="140" t="s">
        <v>21</v>
      </c>
      <c r="C10" s="140" t="s">
        <v>18</v>
      </c>
      <c r="D10" s="140" t="s">
        <v>0</v>
      </c>
      <c r="E10" s="140"/>
      <c r="F10" s="150" t="s">
        <v>1312</v>
      </c>
      <c r="G10" s="150"/>
      <c r="H10" s="150"/>
      <c r="I10" s="150"/>
      <c r="J10" s="150"/>
      <c r="K10" s="150"/>
      <c r="L10" s="150"/>
      <c r="M10" s="150"/>
      <c r="N10" s="150"/>
      <c r="O10" s="150"/>
      <c r="P10" s="140" t="s">
        <v>1</v>
      </c>
      <c r="Q10" s="140" t="s">
        <v>2</v>
      </c>
      <c r="R10" s="140" t="s">
        <v>14</v>
      </c>
      <c r="S10" s="140" t="s">
        <v>9</v>
      </c>
    </row>
    <row r="11" spans="1:19" s="30" customFormat="1" ht="26.25" customHeight="1" x14ac:dyDescent="0.25">
      <c r="A11" s="140"/>
      <c r="B11" s="140"/>
      <c r="C11" s="140"/>
      <c r="D11" s="140"/>
      <c r="E11" s="140"/>
      <c r="F11" s="139" t="s">
        <v>3</v>
      </c>
      <c r="G11" s="139"/>
      <c r="H11" s="139"/>
      <c r="I11" s="139"/>
      <c r="J11" s="139"/>
      <c r="K11" s="139" t="s">
        <v>11</v>
      </c>
      <c r="L11" s="139"/>
      <c r="M11" s="139"/>
      <c r="N11" s="139"/>
      <c r="O11" s="139"/>
      <c r="P11" s="140"/>
      <c r="Q11" s="140"/>
      <c r="R11" s="140"/>
      <c r="S11" s="140"/>
    </row>
    <row r="12" spans="1:19" s="30" customFormat="1" ht="26.25" customHeight="1" x14ac:dyDescent="0.25">
      <c r="A12" s="140"/>
      <c r="B12" s="140"/>
      <c r="C12" s="140"/>
      <c r="D12" s="140" t="s">
        <v>4</v>
      </c>
      <c r="E12" s="151" t="s">
        <v>5</v>
      </c>
      <c r="F12" s="139" t="s">
        <v>13</v>
      </c>
      <c r="G12" s="139"/>
      <c r="H12" s="139"/>
      <c r="I12" s="139"/>
      <c r="J12" s="139" t="s">
        <v>12</v>
      </c>
      <c r="K12" s="139" t="s">
        <v>13</v>
      </c>
      <c r="L12" s="139"/>
      <c r="M12" s="139"/>
      <c r="N12" s="139"/>
      <c r="O12" s="139" t="s">
        <v>12</v>
      </c>
      <c r="P12" s="140"/>
      <c r="Q12" s="140"/>
      <c r="R12" s="140"/>
      <c r="S12" s="140"/>
    </row>
    <row r="13" spans="1:19" s="30" customFormat="1" ht="53.25" customHeight="1" x14ac:dyDescent="0.25">
      <c r="A13" s="140"/>
      <c r="B13" s="140"/>
      <c r="C13" s="140"/>
      <c r="D13" s="140"/>
      <c r="E13" s="151"/>
      <c r="F13" s="31" t="s">
        <v>6</v>
      </c>
      <c r="G13" s="32" t="s">
        <v>7</v>
      </c>
      <c r="H13" s="32" t="s">
        <v>10</v>
      </c>
      <c r="I13" s="32" t="s">
        <v>8</v>
      </c>
      <c r="J13" s="139"/>
      <c r="K13" s="31" t="s">
        <v>6</v>
      </c>
      <c r="L13" s="32" t="s">
        <v>7</v>
      </c>
      <c r="M13" s="32" t="s">
        <v>10</v>
      </c>
      <c r="N13" s="32" t="s">
        <v>8</v>
      </c>
      <c r="O13" s="139"/>
      <c r="P13" s="140"/>
      <c r="Q13" s="140"/>
      <c r="R13" s="140"/>
      <c r="S13" s="140"/>
    </row>
    <row r="14" spans="1:19" s="16" customFormat="1" ht="15.75" x14ac:dyDescent="0.25">
      <c r="A14" s="17">
        <v>1</v>
      </c>
      <c r="B14" s="17">
        <v>2</v>
      </c>
      <c r="C14" s="17">
        <v>3</v>
      </c>
      <c r="D14" s="17">
        <v>4</v>
      </c>
      <c r="E14" s="41">
        <v>5</v>
      </c>
      <c r="F14" s="17">
        <v>6</v>
      </c>
      <c r="G14" s="17">
        <v>7</v>
      </c>
      <c r="H14" s="17">
        <v>8</v>
      </c>
      <c r="I14" s="17">
        <v>9</v>
      </c>
      <c r="J14" s="17">
        <v>10</v>
      </c>
      <c r="K14" s="17">
        <v>11</v>
      </c>
      <c r="L14" s="17">
        <v>12</v>
      </c>
      <c r="M14" s="17">
        <v>13</v>
      </c>
      <c r="N14" s="17">
        <v>14</v>
      </c>
      <c r="O14" s="17">
        <v>15</v>
      </c>
      <c r="P14" s="17">
        <v>16</v>
      </c>
      <c r="Q14" s="17">
        <v>17</v>
      </c>
      <c r="R14" s="17">
        <v>18</v>
      </c>
      <c r="S14" s="17">
        <v>19</v>
      </c>
    </row>
    <row r="15" spans="1:19" s="38" customFormat="1" ht="48" customHeight="1" x14ac:dyDescent="0.25">
      <c r="A15" s="66" t="s">
        <v>22</v>
      </c>
      <c r="B15" s="44" t="s">
        <v>1313</v>
      </c>
      <c r="C15" s="44"/>
      <c r="D15" s="45">
        <v>39448</v>
      </c>
      <c r="E15" s="45">
        <v>39448</v>
      </c>
      <c r="F15" s="46">
        <f t="shared" ref="F15:O15" si="0">SUM(F16:F269)</f>
        <v>416413.8976961227</v>
      </c>
      <c r="G15" s="46">
        <f t="shared" si="0"/>
        <v>328966.9782234311</v>
      </c>
      <c r="H15" s="46">
        <f t="shared" si="0"/>
        <v>58297.946431399199</v>
      </c>
      <c r="I15" s="46">
        <f t="shared" si="0"/>
        <v>29148.973041292229</v>
      </c>
      <c r="J15" s="46">
        <f t="shared" si="0"/>
        <v>74954.501585302045</v>
      </c>
      <c r="K15" s="46">
        <f t="shared" si="0"/>
        <v>424434.00906000205</v>
      </c>
      <c r="L15" s="46">
        <f t="shared" si="0"/>
        <v>332473.51835108123</v>
      </c>
      <c r="M15" s="46">
        <f t="shared" si="0"/>
        <v>63233.898652456046</v>
      </c>
      <c r="N15" s="46">
        <f t="shared" si="0"/>
        <v>28726.592056465226</v>
      </c>
      <c r="O15" s="46">
        <f t="shared" si="0"/>
        <v>76398.121630800408</v>
      </c>
      <c r="P15" s="53" t="s">
        <v>15</v>
      </c>
      <c r="Q15" s="51"/>
      <c r="R15" s="48"/>
      <c r="S15" s="48"/>
    </row>
    <row r="16" spans="1:19" s="16" customFormat="1" ht="15.75" x14ac:dyDescent="0.25">
      <c r="A16" s="67" t="s">
        <v>23</v>
      </c>
      <c r="B16" s="49" t="s">
        <v>1314</v>
      </c>
      <c r="C16" s="49"/>
      <c r="D16" s="50">
        <v>39448</v>
      </c>
      <c r="E16" s="50">
        <v>39448</v>
      </c>
      <c r="F16" s="43">
        <v>2377.5593220338983</v>
      </c>
      <c r="G16" s="43">
        <v>2149.6355932203392</v>
      </c>
      <c r="H16" s="43">
        <v>125.92372881355934</v>
      </c>
      <c r="I16" s="43">
        <v>102</v>
      </c>
      <c r="J16" s="43">
        <v>427.96067796610168</v>
      </c>
      <c r="K16" s="43">
        <v>2377.5593220338983</v>
      </c>
      <c r="L16" s="43">
        <v>2149.6355932203392</v>
      </c>
      <c r="M16" s="43">
        <v>125.92372881355932</v>
      </c>
      <c r="N16" s="43">
        <v>102</v>
      </c>
      <c r="O16" s="43">
        <v>427.96067796610168</v>
      </c>
      <c r="P16" s="52" t="s">
        <v>15</v>
      </c>
      <c r="Q16" s="51"/>
      <c r="R16" s="91" t="s">
        <v>700</v>
      </c>
      <c r="S16" s="51"/>
    </row>
    <row r="17" spans="1:19" s="16" customFormat="1" ht="15.75" x14ac:dyDescent="0.25">
      <c r="A17" s="67" t="s">
        <v>24</v>
      </c>
      <c r="B17" s="49" t="s">
        <v>1314</v>
      </c>
      <c r="C17" s="49"/>
      <c r="D17" s="50">
        <v>39448</v>
      </c>
      <c r="E17" s="50">
        <v>39448</v>
      </c>
      <c r="F17" s="43">
        <v>3346.5593220338988</v>
      </c>
      <c r="G17" s="43">
        <v>3105.1779661016953</v>
      </c>
      <c r="H17" s="43">
        <v>103.22881355932203</v>
      </c>
      <c r="I17" s="43">
        <v>138.15254237288138</v>
      </c>
      <c r="J17" s="43">
        <v>602.3806779661013</v>
      </c>
      <c r="K17" s="43">
        <v>3516.6253898592395</v>
      </c>
      <c r="L17" s="43">
        <v>3305.920068236358</v>
      </c>
      <c r="M17" s="43">
        <v>72.552779249999986</v>
      </c>
      <c r="N17" s="43">
        <v>138.15254237288138</v>
      </c>
      <c r="O17" s="43">
        <v>632.99257017466311</v>
      </c>
      <c r="P17" s="52" t="s">
        <v>15</v>
      </c>
      <c r="Q17" s="51"/>
      <c r="R17" s="89" t="s">
        <v>701</v>
      </c>
      <c r="S17" s="51"/>
    </row>
    <row r="18" spans="1:19" s="16" customFormat="1" ht="15.75" x14ac:dyDescent="0.25">
      <c r="A18" s="67" t="s">
        <v>25</v>
      </c>
      <c r="B18" s="49" t="s">
        <v>1315</v>
      </c>
      <c r="C18" s="49"/>
      <c r="D18" s="50">
        <v>39448</v>
      </c>
      <c r="E18" s="50">
        <v>39448</v>
      </c>
      <c r="F18" s="43">
        <v>2681.6440677966102</v>
      </c>
      <c r="G18" s="43">
        <v>2480.4830508474574</v>
      </c>
      <c r="H18" s="43">
        <v>95.669491525423737</v>
      </c>
      <c r="I18" s="43">
        <v>105.49152542372882</v>
      </c>
      <c r="J18" s="43">
        <v>482.69593220338948</v>
      </c>
      <c r="K18" s="43">
        <v>2681.6440677966102</v>
      </c>
      <c r="L18" s="43">
        <v>2480.4830508474574</v>
      </c>
      <c r="M18" s="43">
        <v>95.669491525423737</v>
      </c>
      <c r="N18" s="43">
        <v>105.49152542372882</v>
      </c>
      <c r="O18" s="43">
        <v>482.69593220338982</v>
      </c>
      <c r="P18" s="52" t="s">
        <v>15</v>
      </c>
      <c r="Q18" s="51"/>
      <c r="R18" s="51"/>
      <c r="S18" s="51"/>
    </row>
    <row r="19" spans="1:19" s="16" customFormat="1" ht="15.75" x14ac:dyDescent="0.25">
      <c r="A19" s="67" t="s">
        <v>26</v>
      </c>
      <c r="B19" s="49" t="s">
        <v>1316</v>
      </c>
      <c r="C19" s="49"/>
      <c r="D19" s="50">
        <v>39448</v>
      </c>
      <c r="E19" s="50">
        <v>39448</v>
      </c>
      <c r="F19" s="43">
        <v>3738.8813559322034</v>
      </c>
      <c r="G19" s="43">
        <v>3240.3559322033898</v>
      </c>
      <c r="H19" s="43">
        <v>237.26271186440681</v>
      </c>
      <c r="I19" s="43">
        <v>261.26271186440681</v>
      </c>
      <c r="J19" s="43">
        <v>672.9986440677967</v>
      </c>
      <c r="K19" s="43">
        <v>3738.8813559322034</v>
      </c>
      <c r="L19" s="43">
        <v>3240.3559322033898</v>
      </c>
      <c r="M19" s="43">
        <v>237.26271186440681</v>
      </c>
      <c r="N19" s="43">
        <v>261.26271186440681</v>
      </c>
      <c r="O19" s="43">
        <v>672.99864406779659</v>
      </c>
      <c r="P19" s="52" t="s">
        <v>15</v>
      </c>
      <c r="Q19" s="51"/>
      <c r="R19" s="51"/>
      <c r="S19" s="51"/>
    </row>
    <row r="20" spans="1:19" s="16" customFormat="1" ht="32.25" customHeight="1" x14ac:dyDescent="0.25">
      <c r="A20" s="67" t="s">
        <v>27</v>
      </c>
      <c r="B20" s="49" t="s">
        <v>1317</v>
      </c>
      <c r="C20" s="49"/>
      <c r="D20" s="50">
        <v>39448</v>
      </c>
      <c r="E20" s="50">
        <v>39448</v>
      </c>
      <c r="F20" s="43">
        <v>275.02542372881356</v>
      </c>
      <c r="G20" s="43">
        <v>135.27966101694915</v>
      </c>
      <c r="H20" s="43">
        <v>104.10169491525424</v>
      </c>
      <c r="I20" s="43">
        <v>35.644067796610173</v>
      </c>
      <c r="J20" s="43">
        <v>49.504576271186465</v>
      </c>
      <c r="K20" s="43">
        <v>275.02542372881356</v>
      </c>
      <c r="L20" s="43">
        <v>135.27966101694915</v>
      </c>
      <c r="M20" s="43">
        <v>104.10169491525424</v>
      </c>
      <c r="N20" s="43">
        <v>35.644067796610173</v>
      </c>
      <c r="O20" s="43">
        <v>49.504576271186437</v>
      </c>
      <c r="P20" s="52" t="s">
        <v>15</v>
      </c>
      <c r="Q20" s="51"/>
      <c r="R20" s="51"/>
      <c r="S20" s="51"/>
    </row>
    <row r="21" spans="1:19" s="16" customFormat="1" ht="32.25" customHeight="1" x14ac:dyDescent="0.25">
      <c r="A21" s="67" t="s">
        <v>28</v>
      </c>
      <c r="B21" s="49" t="s">
        <v>1318</v>
      </c>
      <c r="C21" s="49"/>
      <c r="D21" s="50">
        <v>39448</v>
      </c>
      <c r="E21" s="50">
        <v>39448</v>
      </c>
      <c r="F21" s="43">
        <v>99.491525423728817</v>
      </c>
      <c r="G21" s="43">
        <v>74.144067796610173</v>
      </c>
      <c r="H21" s="43">
        <v>17.237288135593221</v>
      </c>
      <c r="I21" s="43">
        <v>8.1101694915254239</v>
      </c>
      <c r="J21" s="43">
        <v>17.908474576271189</v>
      </c>
      <c r="K21" s="43">
        <v>99.491525423728817</v>
      </c>
      <c r="L21" s="43">
        <v>74.144067796610173</v>
      </c>
      <c r="M21" s="43">
        <v>17.237288135593221</v>
      </c>
      <c r="N21" s="43">
        <v>8.1101694915254239</v>
      </c>
      <c r="O21" s="43">
        <v>17.908474576271185</v>
      </c>
      <c r="P21" s="52" t="s">
        <v>15</v>
      </c>
      <c r="Q21" s="51"/>
      <c r="R21" s="51"/>
      <c r="S21" s="51"/>
    </row>
    <row r="22" spans="1:19" s="16" customFormat="1" ht="44.25" customHeight="1" x14ac:dyDescent="0.25">
      <c r="A22" s="67" t="s">
        <v>29</v>
      </c>
      <c r="B22" s="49" t="s">
        <v>1319</v>
      </c>
      <c r="C22" s="49"/>
      <c r="D22" s="50">
        <v>39448</v>
      </c>
      <c r="E22" s="50">
        <v>39448</v>
      </c>
      <c r="F22" s="43">
        <v>541.29200765579913</v>
      </c>
      <c r="G22" s="43">
        <v>496.46266216906139</v>
      </c>
      <c r="H22" s="43">
        <v>11.018734297540199</v>
      </c>
      <c r="I22" s="43">
        <v>33.810611189197573</v>
      </c>
      <c r="J22" s="43">
        <v>97.432561378043829</v>
      </c>
      <c r="K22" s="43">
        <v>497.18187136373831</v>
      </c>
      <c r="L22" s="43">
        <v>447.49157555780073</v>
      </c>
      <c r="M22" s="43">
        <v>15.879684616739999</v>
      </c>
      <c r="N22" s="43">
        <v>33.810611189197573</v>
      </c>
      <c r="O22" s="43">
        <v>89.492736845472891</v>
      </c>
      <c r="P22" s="52" t="s">
        <v>15</v>
      </c>
      <c r="Q22" s="51"/>
      <c r="R22" s="92" t="s">
        <v>702</v>
      </c>
      <c r="S22" s="51"/>
    </row>
    <row r="23" spans="1:19" s="16" customFormat="1" ht="15.75" x14ac:dyDescent="0.25">
      <c r="A23" s="67" t="s">
        <v>30</v>
      </c>
      <c r="B23" s="49" t="s">
        <v>1319</v>
      </c>
      <c r="C23" s="49"/>
      <c r="D23" s="50">
        <v>39448</v>
      </c>
      <c r="E23" s="50">
        <v>39448</v>
      </c>
      <c r="F23" s="43">
        <v>57.856483475936962</v>
      </c>
      <c r="G23" s="43">
        <v>54.268583720943774</v>
      </c>
      <c r="H23" s="43">
        <v>0</v>
      </c>
      <c r="I23" s="43">
        <v>3.5878997549931886</v>
      </c>
      <c r="J23" s="43">
        <v>10.41416702566864</v>
      </c>
      <c r="K23" s="43">
        <v>9.7356237853183618</v>
      </c>
      <c r="L23" s="43">
        <v>6.1477240303251737</v>
      </c>
      <c r="M23" s="43">
        <v>0</v>
      </c>
      <c r="N23" s="43">
        <v>3.5878997549931886</v>
      </c>
      <c r="O23" s="43">
        <v>1.7524122813573051</v>
      </c>
      <c r="P23" s="52" t="s">
        <v>15</v>
      </c>
      <c r="Q23" s="51"/>
      <c r="R23" s="92" t="s">
        <v>703</v>
      </c>
      <c r="S23" s="51"/>
    </row>
    <row r="24" spans="1:19" s="16" customFormat="1" ht="41.25" customHeight="1" x14ac:dyDescent="0.25">
      <c r="A24" s="67" t="s">
        <v>31</v>
      </c>
      <c r="B24" s="49" t="s">
        <v>1318</v>
      </c>
      <c r="C24" s="49"/>
      <c r="D24" s="50">
        <v>39448</v>
      </c>
      <c r="E24" s="50">
        <v>39448</v>
      </c>
      <c r="F24" s="43">
        <v>2737.5</v>
      </c>
      <c r="G24" s="43">
        <v>2206.8135593220341</v>
      </c>
      <c r="H24" s="43">
        <v>373.96610169491527</v>
      </c>
      <c r="I24" s="43">
        <v>156.72033898305085</v>
      </c>
      <c r="J24" s="43">
        <v>492.74999999999955</v>
      </c>
      <c r="K24" s="43">
        <v>2579.1603389830507</v>
      </c>
      <c r="L24" s="43">
        <v>2056.056</v>
      </c>
      <c r="M24" s="43">
        <v>366.38400000000001</v>
      </c>
      <c r="N24" s="43">
        <v>156.72033898305085</v>
      </c>
      <c r="O24" s="43">
        <v>464.24886101694909</v>
      </c>
      <c r="P24" s="52" t="s">
        <v>15</v>
      </c>
      <c r="Q24" s="51"/>
      <c r="R24" s="51"/>
      <c r="S24" s="51"/>
    </row>
    <row r="25" spans="1:19" s="16" customFormat="1" ht="35.25" customHeight="1" x14ac:dyDescent="0.25">
      <c r="A25" s="67" t="s">
        <v>32</v>
      </c>
      <c r="B25" s="49" t="s">
        <v>1318</v>
      </c>
      <c r="C25" s="49"/>
      <c r="D25" s="50">
        <v>39448</v>
      </c>
      <c r="E25" s="50">
        <v>39448</v>
      </c>
      <c r="F25" s="43">
        <v>322.44915254237287</v>
      </c>
      <c r="G25" s="43">
        <v>176.52542372881356</v>
      </c>
      <c r="H25" s="43">
        <v>110.07627118644068</v>
      </c>
      <c r="I25" s="43">
        <v>35.847457627118644</v>
      </c>
      <c r="J25" s="43">
        <v>58.040847457627137</v>
      </c>
      <c r="K25" s="43">
        <v>322.89045762711862</v>
      </c>
      <c r="L25" s="43">
        <v>254.119</v>
      </c>
      <c r="M25" s="43">
        <v>32.923999999999999</v>
      </c>
      <c r="N25" s="43">
        <v>35.847457627118644</v>
      </c>
      <c r="O25" s="43">
        <v>58.120282372881348</v>
      </c>
      <c r="P25" s="52" t="s">
        <v>15</v>
      </c>
      <c r="Q25" s="51"/>
      <c r="R25" s="51"/>
      <c r="S25" s="51"/>
    </row>
    <row r="26" spans="1:19" s="16" customFormat="1" ht="15.75" x14ac:dyDescent="0.25">
      <c r="A26" s="67" t="s">
        <v>33</v>
      </c>
      <c r="B26" s="49" t="s">
        <v>1320</v>
      </c>
      <c r="C26" s="49"/>
      <c r="D26" s="50">
        <v>39448</v>
      </c>
      <c r="E26" s="50">
        <v>39448</v>
      </c>
      <c r="F26" s="43">
        <v>7556.3135593220341</v>
      </c>
      <c r="G26" s="43">
        <v>6119.3559322033907</v>
      </c>
      <c r="H26" s="43">
        <v>806.13559322033905</v>
      </c>
      <c r="I26" s="43">
        <v>630.82203389830511</v>
      </c>
      <c r="J26" s="43">
        <v>1360.1364406779667</v>
      </c>
      <c r="K26" s="43">
        <v>9235.0213308474576</v>
      </c>
      <c r="L26" s="43">
        <v>7654.8242488135593</v>
      </c>
      <c r="M26" s="43">
        <v>949.37504813559303</v>
      </c>
      <c r="N26" s="43">
        <v>630.82203389830511</v>
      </c>
      <c r="O26" s="43">
        <v>1662.3038395525423</v>
      </c>
      <c r="P26" s="52" t="s">
        <v>15</v>
      </c>
      <c r="Q26" s="51"/>
      <c r="R26" s="91" t="s">
        <v>704</v>
      </c>
      <c r="S26" s="51"/>
    </row>
    <row r="27" spans="1:19" s="16" customFormat="1" ht="15.75" x14ac:dyDescent="0.25">
      <c r="A27" s="67" t="s">
        <v>34</v>
      </c>
      <c r="B27" s="49" t="s">
        <v>1320</v>
      </c>
      <c r="C27" s="49"/>
      <c r="D27" s="50">
        <v>39448</v>
      </c>
      <c r="E27" s="50">
        <v>39448</v>
      </c>
      <c r="F27" s="43">
        <v>2332.4322033898306</v>
      </c>
      <c r="G27" s="43">
        <v>1833.8305084745764</v>
      </c>
      <c r="H27" s="43">
        <v>311.79661016949154</v>
      </c>
      <c r="I27" s="43">
        <v>186.80508474576274</v>
      </c>
      <c r="J27" s="43">
        <v>419.83779661016933</v>
      </c>
      <c r="K27" s="43">
        <v>2903.9206522033892</v>
      </c>
      <c r="L27" s="43">
        <v>2417.3129206779658</v>
      </c>
      <c r="M27" s="43">
        <v>299.80264677966096</v>
      </c>
      <c r="N27" s="43">
        <v>186.80508474576274</v>
      </c>
      <c r="O27" s="43">
        <v>522.70571739661</v>
      </c>
      <c r="P27" s="52" t="s">
        <v>15</v>
      </c>
      <c r="Q27" s="51"/>
      <c r="R27" s="91" t="s">
        <v>705</v>
      </c>
      <c r="S27" s="51"/>
    </row>
    <row r="28" spans="1:19" s="16" customFormat="1" ht="15.75" x14ac:dyDescent="0.25">
      <c r="A28" s="67" t="s">
        <v>35</v>
      </c>
      <c r="B28" s="49" t="s">
        <v>1321</v>
      </c>
      <c r="C28" s="49"/>
      <c r="D28" s="50">
        <v>39448</v>
      </c>
      <c r="E28" s="50">
        <v>39448</v>
      </c>
      <c r="F28" s="43">
        <v>75.677816400207476</v>
      </c>
      <c r="G28" s="43">
        <v>42.348998832730906</v>
      </c>
      <c r="H28" s="43">
        <v>27.871190448832504</v>
      </c>
      <c r="I28" s="43">
        <v>5.4576271186440684</v>
      </c>
      <c r="J28" s="43">
        <v>13.622006952037339</v>
      </c>
      <c r="K28" s="43">
        <v>181.60312560293406</v>
      </c>
      <c r="L28" s="43">
        <v>110.5071308832285</v>
      </c>
      <c r="M28" s="43">
        <v>65.638367601061503</v>
      </c>
      <c r="N28" s="43">
        <v>5.4576271186440684</v>
      </c>
      <c r="O28" s="43">
        <v>32.68856260852813</v>
      </c>
      <c r="P28" s="52" t="s">
        <v>15</v>
      </c>
      <c r="Q28" s="51"/>
      <c r="R28" s="51"/>
      <c r="S28" s="51"/>
    </row>
    <row r="29" spans="1:19" s="16" customFormat="1" ht="15.75" x14ac:dyDescent="0.25">
      <c r="A29" s="67" t="s">
        <v>36</v>
      </c>
      <c r="B29" s="49" t="s">
        <v>1322</v>
      </c>
      <c r="C29" s="49"/>
      <c r="D29" s="50">
        <v>39448</v>
      </c>
      <c r="E29" s="50">
        <v>39448</v>
      </c>
      <c r="F29" s="43">
        <v>1742.6440677966102</v>
      </c>
      <c r="G29" s="43">
        <v>1602.9745762711866</v>
      </c>
      <c r="H29" s="43">
        <v>27.83898305084746</v>
      </c>
      <c r="I29" s="43">
        <v>111.83050847457628</v>
      </c>
      <c r="J29" s="43">
        <v>313.67593220338949</v>
      </c>
      <c r="K29" s="43">
        <v>1775.818508474576</v>
      </c>
      <c r="L29" s="43">
        <v>1501.3109999999999</v>
      </c>
      <c r="M29" s="43">
        <v>162.67699999999999</v>
      </c>
      <c r="N29" s="43">
        <v>111.83050847457628</v>
      </c>
      <c r="O29" s="43">
        <v>319.64733152542368</v>
      </c>
      <c r="P29" s="52" t="s">
        <v>15</v>
      </c>
      <c r="Q29" s="51"/>
      <c r="R29" s="51"/>
      <c r="S29" s="51"/>
    </row>
    <row r="30" spans="1:19" s="16" customFormat="1" ht="15.75" x14ac:dyDescent="0.25">
      <c r="A30" s="67" t="s">
        <v>37</v>
      </c>
      <c r="B30" s="49" t="s">
        <v>1322</v>
      </c>
      <c r="C30" s="49"/>
      <c r="D30" s="50">
        <v>39448</v>
      </c>
      <c r="E30" s="50">
        <v>39448</v>
      </c>
      <c r="F30" s="43">
        <v>146.73728813559322</v>
      </c>
      <c r="G30" s="43">
        <v>139.38983050847457</v>
      </c>
      <c r="H30" s="43">
        <v>1.4661016949152543</v>
      </c>
      <c r="I30" s="43">
        <v>5.8813559322033901</v>
      </c>
      <c r="J30" s="43">
        <v>26.412711864406759</v>
      </c>
      <c r="K30" s="43">
        <v>590.52535593220341</v>
      </c>
      <c r="L30" s="43">
        <v>527.48699999999997</v>
      </c>
      <c r="M30" s="43">
        <v>57.156999999999996</v>
      </c>
      <c r="N30" s="43">
        <v>5.8813559322033901</v>
      </c>
      <c r="O30" s="43">
        <v>106.29456406779661</v>
      </c>
      <c r="P30" s="52" t="s">
        <v>15</v>
      </c>
      <c r="Q30" s="51"/>
      <c r="R30" s="51"/>
      <c r="S30" s="51"/>
    </row>
    <row r="31" spans="1:19" s="16" customFormat="1" ht="15.75" x14ac:dyDescent="0.25">
      <c r="A31" s="67" t="s">
        <v>38</v>
      </c>
      <c r="B31" s="49" t="s">
        <v>1323</v>
      </c>
      <c r="C31" s="49"/>
      <c r="D31" s="50">
        <v>39448</v>
      </c>
      <c r="E31" s="50">
        <v>39448</v>
      </c>
      <c r="F31" s="43">
        <v>249.68644067796612</v>
      </c>
      <c r="G31" s="43">
        <v>233.36440677966104</v>
      </c>
      <c r="H31" s="43">
        <v>0.84745762711864414</v>
      </c>
      <c r="I31" s="43">
        <v>15.474576271186443</v>
      </c>
      <c r="J31" s="43">
        <v>44.943559322033877</v>
      </c>
      <c r="K31" s="43">
        <v>15.474576271186443</v>
      </c>
      <c r="L31" s="43">
        <v>0</v>
      </c>
      <c r="M31" s="43">
        <v>0</v>
      </c>
      <c r="N31" s="43">
        <v>15.474576271186443</v>
      </c>
      <c r="O31" s="43">
        <v>2.7854237288135595</v>
      </c>
      <c r="P31" s="52" t="s">
        <v>15</v>
      </c>
      <c r="Q31" s="51"/>
      <c r="R31" s="51"/>
      <c r="S31" s="51"/>
    </row>
    <row r="32" spans="1:19" s="16" customFormat="1" ht="15.75" x14ac:dyDescent="0.25">
      <c r="A32" s="67" t="s">
        <v>39</v>
      </c>
      <c r="B32" s="49" t="s">
        <v>1324</v>
      </c>
      <c r="C32" s="49"/>
      <c r="D32" s="50">
        <v>39448</v>
      </c>
      <c r="E32" s="50">
        <v>39448</v>
      </c>
      <c r="F32" s="43">
        <v>547.56779661016958</v>
      </c>
      <c r="G32" s="43">
        <v>361.70338983050851</v>
      </c>
      <c r="H32" s="43">
        <v>147.83050847457628</v>
      </c>
      <c r="I32" s="43">
        <v>38.033898305084747</v>
      </c>
      <c r="J32" s="43">
        <v>98.562203389830415</v>
      </c>
      <c r="K32" s="43">
        <v>601.17443419293102</v>
      </c>
      <c r="L32" s="43">
        <v>270.78798261556631</v>
      </c>
      <c r="M32" s="43">
        <v>292.35255327227998</v>
      </c>
      <c r="N32" s="43">
        <v>38.033898305084747</v>
      </c>
      <c r="O32" s="43">
        <v>108.21139815472758</v>
      </c>
      <c r="P32" s="52" t="s">
        <v>15</v>
      </c>
      <c r="Q32" s="51"/>
      <c r="R32" s="51"/>
      <c r="S32" s="51"/>
    </row>
    <row r="33" spans="1:19" s="16" customFormat="1" ht="15.75" x14ac:dyDescent="0.25">
      <c r="A33" s="67" t="s">
        <v>40</v>
      </c>
      <c r="B33" s="49" t="s">
        <v>1325</v>
      </c>
      <c r="C33" s="49"/>
      <c r="D33" s="50">
        <v>39448</v>
      </c>
      <c r="E33" s="50">
        <v>39448</v>
      </c>
      <c r="F33" s="43">
        <v>357.54237288135596</v>
      </c>
      <c r="G33" s="43">
        <v>306.66101694915255</v>
      </c>
      <c r="H33" s="43">
        <v>27.923728813559325</v>
      </c>
      <c r="I33" s="43">
        <v>22.957627118644069</v>
      </c>
      <c r="J33" s="43">
        <v>64.357627118644018</v>
      </c>
      <c r="K33" s="43">
        <v>22.957627118644069</v>
      </c>
      <c r="L33" s="43">
        <v>0</v>
      </c>
      <c r="M33" s="43">
        <v>0</v>
      </c>
      <c r="N33" s="43">
        <v>22.957627118644069</v>
      </c>
      <c r="O33" s="43">
        <v>4.1323728813559324</v>
      </c>
      <c r="P33" s="52" t="s">
        <v>15</v>
      </c>
      <c r="Q33" s="51"/>
      <c r="R33" s="51"/>
      <c r="S33" s="51"/>
    </row>
    <row r="34" spans="1:19" s="16" customFormat="1" ht="15.75" x14ac:dyDescent="0.25">
      <c r="A34" s="67" t="s">
        <v>41</v>
      </c>
      <c r="B34" s="49" t="s">
        <v>1326</v>
      </c>
      <c r="C34" s="49"/>
      <c r="D34" s="50">
        <v>39448</v>
      </c>
      <c r="E34" s="50">
        <v>39448</v>
      </c>
      <c r="F34" s="43">
        <v>466.25806871465852</v>
      </c>
      <c r="G34" s="43">
        <v>268.49711098808223</v>
      </c>
      <c r="H34" s="43">
        <v>168.04671037908599</v>
      </c>
      <c r="I34" s="43">
        <v>29.714247347490286</v>
      </c>
      <c r="J34" s="43">
        <v>83.926452368638479</v>
      </c>
      <c r="K34" s="43">
        <v>876.61604248828962</v>
      </c>
      <c r="L34" s="43">
        <v>343.24259686771882</v>
      </c>
      <c r="M34" s="43">
        <v>503.65919827308056</v>
      </c>
      <c r="N34" s="43">
        <v>29.714247347490286</v>
      </c>
      <c r="O34" s="43">
        <v>157.79088764789213</v>
      </c>
      <c r="P34" s="52" t="s">
        <v>15</v>
      </c>
      <c r="Q34" s="51"/>
      <c r="R34" s="93" t="s">
        <v>706</v>
      </c>
      <c r="S34" s="51"/>
    </row>
    <row r="35" spans="1:19" s="16" customFormat="1" ht="15.75" x14ac:dyDescent="0.25">
      <c r="A35" s="67" t="s">
        <v>42</v>
      </c>
      <c r="B35" s="49" t="s">
        <v>1327</v>
      </c>
      <c r="C35" s="49"/>
      <c r="D35" s="50">
        <v>39448</v>
      </c>
      <c r="E35" s="50">
        <v>39448</v>
      </c>
      <c r="F35" s="43">
        <v>46.974576271186443</v>
      </c>
      <c r="G35" s="43">
        <v>0</v>
      </c>
      <c r="H35" s="43">
        <v>0.11016949152542374</v>
      </c>
      <c r="I35" s="43">
        <v>46.864406779661017</v>
      </c>
      <c r="J35" s="43">
        <v>8.4554237288135567</v>
      </c>
      <c r="K35" s="43">
        <v>46.864406779661017</v>
      </c>
      <c r="L35" s="43">
        <v>0</v>
      </c>
      <c r="M35" s="43">
        <v>0</v>
      </c>
      <c r="N35" s="43">
        <v>46.864406779661017</v>
      </c>
      <c r="O35" s="43">
        <v>8.4355932203389834</v>
      </c>
      <c r="P35" s="52" t="s">
        <v>15</v>
      </c>
      <c r="Q35" s="51"/>
      <c r="R35" s="51"/>
      <c r="S35" s="51"/>
    </row>
    <row r="36" spans="1:19" s="16" customFormat="1" ht="15.75" x14ac:dyDescent="0.25">
      <c r="A36" s="67" t="s">
        <v>43</v>
      </c>
      <c r="B36" s="49" t="s">
        <v>1328</v>
      </c>
      <c r="C36" s="49"/>
      <c r="D36" s="50">
        <v>39448</v>
      </c>
      <c r="E36" s="50">
        <v>39448</v>
      </c>
      <c r="F36" s="43">
        <v>1531.2966101694917</v>
      </c>
      <c r="G36" s="43">
        <v>1373.4406779661019</v>
      </c>
      <c r="H36" s="43">
        <v>59.29661016949153</v>
      </c>
      <c r="I36" s="43">
        <v>98.559322033898312</v>
      </c>
      <c r="J36" s="43">
        <v>275.63338983050835</v>
      </c>
      <c r="K36" s="43">
        <v>1350.3013182674199</v>
      </c>
      <c r="L36" s="43">
        <v>1167.5544794188861</v>
      </c>
      <c r="M36" s="43">
        <v>84.187516814635458</v>
      </c>
      <c r="N36" s="43">
        <v>98.559322033898312</v>
      </c>
      <c r="O36" s="43">
        <v>243.05423728813557</v>
      </c>
      <c r="P36" s="52" t="s">
        <v>15</v>
      </c>
      <c r="Q36" s="51"/>
      <c r="R36" s="51"/>
      <c r="S36" s="51"/>
    </row>
    <row r="37" spans="1:19" s="16" customFormat="1" ht="15.75" x14ac:dyDescent="0.25">
      <c r="A37" s="67" t="s">
        <v>44</v>
      </c>
      <c r="B37" s="49" t="s">
        <v>1328</v>
      </c>
      <c r="C37" s="49"/>
      <c r="D37" s="50">
        <v>39448</v>
      </c>
      <c r="E37" s="50">
        <v>39448</v>
      </c>
      <c r="F37" s="43">
        <v>730.44915254237299</v>
      </c>
      <c r="G37" s="43">
        <v>670.77118644067798</v>
      </c>
      <c r="H37" s="43">
        <v>38.593220338983052</v>
      </c>
      <c r="I37" s="43">
        <v>21.084745762711865</v>
      </c>
      <c r="J37" s="43">
        <v>131.48084745762696</v>
      </c>
      <c r="K37" s="43">
        <v>579.63939677031908</v>
      </c>
      <c r="L37" s="43">
        <v>528.16628853596694</v>
      </c>
      <c r="M37" s="43">
        <v>30.388362471640196</v>
      </c>
      <c r="N37" s="43">
        <v>21.084745762711865</v>
      </c>
      <c r="O37" s="43">
        <v>104.33509141865743</v>
      </c>
      <c r="P37" s="52" t="s">
        <v>15</v>
      </c>
      <c r="Q37" s="51"/>
      <c r="R37" s="51"/>
      <c r="S37" s="51"/>
    </row>
    <row r="38" spans="1:19" s="16" customFormat="1" ht="15.75" x14ac:dyDescent="0.25">
      <c r="A38" s="67" t="s">
        <v>45</v>
      </c>
      <c r="B38" s="49" t="s">
        <v>1329</v>
      </c>
      <c r="C38" s="49"/>
      <c r="D38" s="50">
        <v>39448</v>
      </c>
      <c r="E38" s="50">
        <v>39448</v>
      </c>
      <c r="F38" s="43">
        <f>G38+H38+I38</f>
        <v>191032.85496087288</v>
      </c>
      <c r="G38" s="43">
        <f>158176.084473804-5134.794</f>
        <v>153041.29047380399</v>
      </c>
      <c r="H38" s="43">
        <f>21637.3054862063+1803.905</f>
        <v>23441.210486206299</v>
      </c>
      <c r="I38" s="43">
        <f>11219.4650008626+3330.889</f>
        <v>14550.354000862601</v>
      </c>
      <c r="J38" s="43">
        <f>F38*0.18</f>
        <v>34385.91389295712</v>
      </c>
      <c r="K38" s="43">
        <v>196236.35023876675</v>
      </c>
      <c r="L38" s="43">
        <v>155015.65359102096</v>
      </c>
      <c r="M38" s="43">
        <v>26381.085646883173</v>
      </c>
      <c r="N38" s="43">
        <v>14839.611000862624</v>
      </c>
      <c r="O38" s="43">
        <v>35322.543042978017</v>
      </c>
      <c r="P38" s="52" t="s">
        <v>15</v>
      </c>
      <c r="Q38" s="51"/>
      <c r="R38" s="89" t="s">
        <v>707</v>
      </c>
      <c r="S38" s="51"/>
    </row>
    <row r="39" spans="1:19" s="16" customFormat="1" ht="15.75" x14ac:dyDescent="0.25">
      <c r="A39" s="67" t="s">
        <v>46</v>
      </c>
      <c r="B39" s="49" t="s">
        <v>1329</v>
      </c>
      <c r="C39" s="49"/>
      <c r="D39" s="50">
        <v>39448</v>
      </c>
      <c r="E39" s="50">
        <v>39448</v>
      </c>
      <c r="F39" s="43">
        <v>919.43220338983053</v>
      </c>
      <c r="G39" s="43">
        <v>794.80508474576277</v>
      </c>
      <c r="H39" s="43">
        <v>72.77118644067798</v>
      </c>
      <c r="I39" s="43">
        <v>51.855932203389834</v>
      </c>
      <c r="J39" s="43">
        <v>165.49779661016953</v>
      </c>
      <c r="K39" s="43">
        <v>1319.7000580865481</v>
      </c>
      <c r="L39" s="43">
        <v>1086.4623857871011</v>
      </c>
      <c r="M39" s="43">
        <v>181.38174009605729</v>
      </c>
      <c r="N39" s="43">
        <v>51.855932203389834</v>
      </c>
      <c r="O39" s="43">
        <v>237.54601045557865</v>
      </c>
      <c r="P39" s="52" t="s">
        <v>15</v>
      </c>
      <c r="Q39" s="51"/>
      <c r="R39" s="91" t="s">
        <v>708</v>
      </c>
      <c r="S39" s="51"/>
    </row>
    <row r="40" spans="1:19" s="16" customFormat="1" ht="15.75" x14ac:dyDescent="0.25">
      <c r="A40" s="67" t="s">
        <v>47</v>
      </c>
      <c r="B40" s="49" t="s">
        <v>1329</v>
      </c>
      <c r="C40" s="49"/>
      <c r="D40" s="50">
        <v>39448</v>
      </c>
      <c r="E40" s="50">
        <v>39448</v>
      </c>
      <c r="F40" s="43">
        <v>851.63716905980141</v>
      </c>
      <c r="G40" s="43">
        <v>733.86124275593568</v>
      </c>
      <c r="H40" s="43">
        <v>70.555747371686863</v>
      </c>
      <c r="I40" s="43">
        <v>47.220178932178904</v>
      </c>
      <c r="J40" s="43">
        <v>153.29469043076415</v>
      </c>
      <c r="K40" s="43">
        <v>1034.3032452620669</v>
      </c>
      <c r="L40" s="43">
        <v>888.74772574142378</v>
      </c>
      <c r="M40" s="43">
        <v>98.335340588464248</v>
      </c>
      <c r="N40" s="43">
        <v>47.220178932178904</v>
      </c>
      <c r="O40" s="43">
        <v>186.17458414717203</v>
      </c>
      <c r="P40" s="52" t="s">
        <v>15</v>
      </c>
      <c r="Q40" s="51"/>
      <c r="R40" s="94" t="s">
        <v>709</v>
      </c>
      <c r="S40" s="51"/>
    </row>
    <row r="41" spans="1:19" s="16" customFormat="1" ht="15.75" x14ac:dyDescent="0.25">
      <c r="A41" s="67" t="s">
        <v>48</v>
      </c>
      <c r="B41" s="49" t="s">
        <v>1329</v>
      </c>
      <c r="C41" s="49"/>
      <c r="D41" s="50">
        <v>39448</v>
      </c>
      <c r="E41" s="50">
        <v>39448</v>
      </c>
      <c r="F41" s="43">
        <v>797.78493479183101</v>
      </c>
      <c r="G41" s="43">
        <v>685.44050943782202</v>
      </c>
      <c r="H41" s="43">
        <v>67.171574892574583</v>
      </c>
      <c r="I41" s="43">
        <v>45.172850461434408</v>
      </c>
      <c r="J41" s="43">
        <v>143.60128826252958</v>
      </c>
      <c r="K41" s="43">
        <v>968.89904603221964</v>
      </c>
      <c r="L41" s="43">
        <v>830.10746228562846</v>
      </c>
      <c r="M41" s="43">
        <v>93.618733285156779</v>
      </c>
      <c r="N41" s="43">
        <v>45.172850461434408</v>
      </c>
      <c r="O41" s="43">
        <v>174.40182828579952</v>
      </c>
      <c r="P41" s="52" t="s">
        <v>15</v>
      </c>
      <c r="Q41" s="51"/>
      <c r="R41" s="89" t="s">
        <v>710</v>
      </c>
      <c r="S41" s="51"/>
    </row>
    <row r="42" spans="1:19" s="16" customFormat="1" ht="15.75" x14ac:dyDescent="0.25">
      <c r="A42" s="67" t="s">
        <v>49</v>
      </c>
      <c r="B42" s="49" t="s">
        <v>1330</v>
      </c>
      <c r="C42" s="49"/>
      <c r="D42" s="50">
        <v>39448</v>
      </c>
      <c r="E42" s="50">
        <v>39448</v>
      </c>
      <c r="F42" s="43">
        <v>1843.3120199220541</v>
      </c>
      <c r="G42" s="43">
        <v>1735.8813559322036</v>
      </c>
      <c r="H42" s="43">
        <v>7.2711864406779663</v>
      </c>
      <c r="I42" s="43">
        <v>100.15947754917265</v>
      </c>
      <c r="J42" s="43">
        <v>331.79616358596991</v>
      </c>
      <c r="K42" s="43">
        <v>1841.6848334813762</v>
      </c>
      <c r="L42" s="43">
        <v>1735.8813559322036</v>
      </c>
      <c r="M42" s="43">
        <v>5.6440000000000001</v>
      </c>
      <c r="N42" s="43">
        <v>100.15947754917265</v>
      </c>
      <c r="O42" s="43">
        <v>331.50327002664773</v>
      </c>
      <c r="P42" s="52" t="s">
        <v>15</v>
      </c>
      <c r="Q42" s="51"/>
      <c r="R42" s="89" t="s">
        <v>711</v>
      </c>
      <c r="S42" s="51"/>
    </row>
    <row r="43" spans="1:19" s="16" customFormat="1" ht="15.75" x14ac:dyDescent="0.25">
      <c r="A43" s="67" t="s">
        <v>50</v>
      </c>
      <c r="B43" s="49" t="s">
        <v>1330</v>
      </c>
      <c r="C43" s="49"/>
      <c r="D43" s="50">
        <v>39448</v>
      </c>
      <c r="E43" s="50">
        <v>39448</v>
      </c>
      <c r="F43" s="43">
        <v>1034.7118644067798</v>
      </c>
      <c r="G43" s="43">
        <v>971.13559322033905</v>
      </c>
      <c r="H43" s="43">
        <v>7.2711864406779663</v>
      </c>
      <c r="I43" s="43">
        <v>56.305084745762713</v>
      </c>
      <c r="J43" s="43">
        <v>186.24813559322024</v>
      </c>
      <c r="K43" s="43">
        <v>792.72713452511857</v>
      </c>
      <c r="L43" s="43">
        <v>728.78898846080688</v>
      </c>
      <c r="M43" s="43">
        <v>7.6330613185489371</v>
      </c>
      <c r="N43" s="43">
        <v>56.305084745762713</v>
      </c>
      <c r="O43" s="43">
        <v>142.69088421452133</v>
      </c>
      <c r="P43" s="52" t="s">
        <v>15</v>
      </c>
      <c r="Q43" s="51"/>
      <c r="R43" s="91" t="s">
        <v>712</v>
      </c>
      <c r="S43" s="51"/>
    </row>
    <row r="44" spans="1:19" s="16" customFormat="1" ht="15.75" x14ac:dyDescent="0.25">
      <c r="A44" s="67" t="s">
        <v>51</v>
      </c>
      <c r="B44" s="49" t="s">
        <v>1330</v>
      </c>
      <c r="C44" s="49"/>
      <c r="D44" s="50">
        <v>39448</v>
      </c>
      <c r="E44" s="50">
        <v>39448</v>
      </c>
      <c r="F44" s="43">
        <v>2017.8983050847457</v>
      </c>
      <c r="G44" s="43">
        <v>1901</v>
      </c>
      <c r="H44" s="43">
        <v>7.2711864406779663</v>
      </c>
      <c r="I44" s="43">
        <v>109.62711864406782</v>
      </c>
      <c r="J44" s="43">
        <v>363.22169491525415</v>
      </c>
      <c r="K44" s="43">
        <v>2016.2717138829378</v>
      </c>
      <c r="L44" s="43">
        <v>1901</v>
      </c>
      <c r="M44" s="43">
        <v>5.6445952388699139</v>
      </c>
      <c r="N44" s="43">
        <v>109.62711864406782</v>
      </c>
      <c r="O44" s="43">
        <v>362.92890849892876</v>
      </c>
      <c r="P44" s="52" t="s">
        <v>15</v>
      </c>
      <c r="Q44" s="51"/>
      <c r="R44" s="94" t="s">
        <v>713</v>
      </c>
      <c r="S44" s="51"/>
    </row>
    <row r="45" spans="1:19" s="16" customFormat="1" ht="15.75" x14ac:dyDescent="0.25">
      <c r="A45" s="67" t="s">
        <v>52</v>
      </c>
      <c r="B45" s="49" t="s">
        <v>1330</v>
      </c>
      <c r="C45" s="49"/>
      <c r="D45" s="50">
        <v>39448</v>
      </c>
      <c r="E45" s="50">
        <v>39448</v>
      </c>
      <c r="F45" s="43">
        <v>1514.4025326460724</v>
      </c>
      <c r="G45" s="43">
        <v>1424.8096348753509</v>
      </c>
      <c r="H45" s="43">
        <v>7.2711864406779663</v>
      </c>
      <c r="I45" s="43">
        <v>82.32171133004374</v>
      </c>
      <c r="J45" s="43">
        <v>272.59245587629312</v>
      </c>
      <c r="K45" s="43">
        <v>1512.7713913146763</v>
      </c>
      <c r="L45" s="43">
        <v>1424.8050847457628</v>
      </c>
      <c r="M45" s="43">
        <v>5.6445952388699139</v>
      </c>
      <c r="N45" s="43">
        <v>82.32171133004374</v>
      </c>
      <c r="O45" s="43">
        <v>272.29885043664171</v>
      </c>
      <c r="P45" s="52" t="s">
        <v>15</v>
      </c>
      <c r="Q45" s="51"/>
      <c r="R45" s="95" t="s">
        <v>711</v>
      </c>
      <c r="S45" s="51"/>
    </row>
    <row r="46" spans="1:19" s="16" customFormat="1" ht="15.75" x14ac:dyDescent="0.25">
      <c r="A46" s="67" t="s">
        <v>53</v>
      </c>
      <c r="B46" s="49" t="s">
        <v>1331</v>
      </c>
      <c r="C46" s="49"/>
      <c r="D46" s="50">
        <v>39448</v>
      </c>
      <c r="E46" s="50">
        <v>39448</v>
      </c>
      <c r="F46" s="43">
        <v>788.28205932203389</v>
      </c>
      <c r="G46" s="43">
        <v>661.20338983050851</v>
      </c>
      <c r="H46" s="43">
        <v>47.400703389830511</v>
      </c>
      <c r="I46" s="43">
        <v>79.677966101694921</v>
      </c>
      <c r="J46" s="43">
        <v>141.89077067796609</v>
      </c>
      <c r="K46" s="43">
        <v>1222.1963898305085</v>
      </c>
      <c r="L46" s="43">
        <v>1077.2822881355933</v>
      </c>
      <c r="M46" s="43">
        <v>65.23613559322034</v>
      </c>
      <c r="N46" s="43">
        <v>79.677966101694921</v>
      </c>
      <c r="O46" s="43">
        <v>219.9953501694915</v>
      </c>
      <c r="P46" s="52" t="s">
        <v>15</v>
      </c>
      <c r="Q46" s="51"/>
      <c r="R46" s="51"/>
      <c r="S46" s="51"/>
    </row>
    <row r="47" spans="1:19" s="16" customFormat="1" ht="15.75" x14ac:dyDescent="0.25">
      <c r="A47" s="67" t="s">
        <v>54</v>
      </c>
      <c r="B47" s="49" t="s">
        <v>1332</v>
      </c>
      <c r="C47" s="49"/>
      <c r="D47" s="50">
        <v>39448</v>
      </c>
      <c r="E47" s="50">
        <v>39448</v>
      </c>
      <c r="F47" s="43">
        <v>1092.3220338983051</v>
      </c>
      <c r="G47" s="43">
        <v>786.5593220338983</v>
      </c>
      <c r="H47" s="43">
        <v>208.10169491525426</v>
      </c>
      <c r="I47" s="43">
        <v>97.66101694915254</v>
      </c>
      <c r="J47" s="43">
        <v>196.61796610169495</v>
      </c>
      <c r="K47" s="43">
        <v>963.45695762711875</v>
      </c>
      <c r="L47" s="43">
        <v>705.61839830508484</v>
      </c>
      <c r="M47" s="43">
        <v>160.17754237288139</v>
      </c>
      <c r="N47" s="43">
        <v>97.66101694915254</v>
      </c>
      <c r="O47" s="43">
        <v>173.42225237288136</v>
      </c>
      <c r="P47" s="52" t="s">
        <v>15</v>
      </c>
      <c r="Q47" s="51"/>
      <c r="R47" s="51"/>
      <c r="S47" s="51"/>
    </row>
    <row r="48" spans="1:19" s="16" customFormat="1" ht="15.75" x14ac:dyDescent="0.25">
      <c r="A48" s="67" t="s">
        <v>55</v>
      </c>
      <c r="B48" s="49" t="s">
        <v>1326</v>
      </c>
      <c r="C48" s="49"/>
      <c r="D48" s="50">
        <v>39448</v>
      </c>
      <c r="E48" s="50">
        <v>39448</v>
      </c>
      <c r="F48" s="43">
        <v>973.75423728813564</v>
      </c>
      <c r="G48" s="43">
        <v>446.8983050847458</v>
      </c>
      <c r="H48" s="43">
        <v>444.32203389830505</v>
      </c>
      <c r="I48" s="43">
        <v>82.533898305084747</v>
      </c>
      <c r="J48" s="43">
        <v>175.27576271186433</v>
      </c>
      <c r="K48" s="43">
        <v>973.75423728813564</v>
      </c>
      <c r="L48" s="43">
        <v>446.8983050847458</v>
      </c>
      <c r="M48" s="43">
        <v>444.32203389830505</v>
      </c>
      <c r="N48" s="43">
        <v>82.533898305084747</v>
      </c>
      <c r="O48" s="43">
        <v>175.27576271186442</v>
      </c>
      <c r="P48" s="52" t="s">
        <v>15</v>
      </c>
      <c r="Q48" s="51"/>
      <c r="R48" s="51"/>
      <c r="S48" s="51"/>
    </row>
    <row r="49" spans="1:19" s="16" customFormat="1" ht="15.75" x14ac:dyDescent="0.25">
      <c r="A49" s="67" t="s">
        <v>56</v>
      </c>
      <c r="B49" s="49" t="s">
        <v>1329</v>
      </c>
      <c r="C49" s="49"/>
      <c r="D49" s="50">
        <v>39448</v>
      </c>
      <c r="E49" s="50">
        <v>39448</v>
      </c>
      <c r="F49" s="43">
        <v>637.5847457627118</v>
      </c>
      <c r="G49" s="43">
        <v>533.88983050847457</v>
      </c>
      <c r="H49" s="43">
        <v>67.288135593220346</v>
      </c>
      <c r="I49" s="43">
        <v>36.406779661016955</v>
      </c>
      <c r="J49" s="43">
        <v>114.76525423728822</v>
      </c>
      <c r="K49" s="43">
        <v>651.86769216558548</v>
      </c>
      <c r="L49" s="43">
        <v>491.29019347219895</v>
      </c>
      <c r="M49" s="43">
        <v>124.17071903236962</v>
      </c>
      <c r="N49" s="43">
        <v>36.406779661016955</v>
      </c>
      <c r="O49" s="43">
        <v>117.33618458980538</v>
      </c>
      <c r="P49" s="52" t="s">
        <v>15</v>
      </c>
      <c r="Q49" s="51"/>
      <c r="R49" s="51"/>
      <c r="S49" s="51"/>
    </row>
    <row r="50" spans="1:19" s="16" customFormat="1" ht="15.75" x14ac:dyDescent="0.25">
      <c r="A50" s="67" t="s">
        <v>57</v>
      </c>
      <c r="B50" s="49" t="s">
        <v>1329</v>
      </c>
      <c r="C50" s="49"/>
      <c r="D50" s="50">
        <v>39448</v>
      </c>
      <c r="E50" s="50">
        <v>39448</v>
      </c>
      <c r="F50" s="43">
        <v>726.94915254237299</v>
      </c>
      <c r="G50" s="43">
        <v>604.74576271186447</v>
      </c>
      <c r="H50" s="43">
        <v>80.601694915254242</v>
      </c>
      <c r="I50" s="43">
        <v>41.601694915254242</v>
      </c>
      <c r="J50" s="43">
        <v>130.85084745762708</v>
      </c>
      <c r="K50" s="43">
        <v>726.94299141719353</v>
      </c>
      <c r="L50" s="43">
        <v>604.74429650193929</v>
      </c>
      <c r="M50" s="43">
        <v>80.596999999999994</v>
      </c>
      <c r="N50" s="43">
        <v>41.601694915254242</v>
      </c>
      <c r="O50" s="43">
        <v>130.84973845509484</v>
      </c>
      <c r="P50" s="52" t="s">
        <v>15</v>
      </c>
      <c r="Q50" s="51"/>
      <c r="R50" s="92" t="s">
        <v>714</v>
      </c>
      <c r="S50" s="51"/>
    </row>
    <row r="51" spans="1:19" s="16" customFormat="1" ht="15.75" x14ac:dyDescent="0.25">
      <c r="A51" s="67" t="s">
        <v>58</v>
      </c>
      <c r="B51" s="49" t="s">
        <v>1329</v>
      </c>
      <c r="C51" s="49"/>
      <c r="D51" s="50">
        <v>39448</v>
      </c>
      <c r="E51" s="50">
        <v>39448</v>
      </c>
      <c r="F51" s="43">
        <v>711.44915254237287</v>
      </c>
      <c r="G51" s="43">
        <v>583.18644067796606</v>
      </c>
      <c r="H51" s="43">
        <v>87.31355932203391</v>
      </c>
      <c r="I51" s="43">
        <v>40.949152542372886</v>
      </c>
      <c r="J51" s="43">
        <v>128.06084745762712</v>
      </c>
      <c r="K51" s="43">
        <v>711.45320413892307</v>
      </c>
      <c r="L51" s="43">
        <v>583.18975535944674</v>
      </c>
      <c r="M51" s="43">
        <v>87.31429623710352</v>
      </c>
      <c r="N51" s="43">
        <v>40.949152542372886</v>
      </c>
      <c r="O51" s="43">
        <v>128.06157674500614</v>
      </c>
      <c r="P51" s="52" t="s">
        <v>15</v>
      </c>
      <c r="Q51" s="51"/>
      <c r="R51" s="92" t="s">
        <v>715</v>
      </c>
      <c r="S51" s="51"/>
    </row>
    <row r="52" spans="1:19" s="16" customFormat="1" ht="15.75" x14ac:dyDescent="0.25">
      <c r="A52" s="67" t="s">
        <v>59</v>
      </c>
      <c r="B52" s="49" t="s">
        <v>1329</v>
      </c>
      <c r="C52" s="49"/>
      <c r="D52" s="50">
        <v>39448</v>
      </c>
      <c r="E52" s="50">
        <v>39448</v>
      </c>
      <c r="F52" s="43">
        <v>679.2033898305084</v>
      </c>
      <c r="G52" s="43">
        <v>566.33050847457628</v>
      </c>
      <c r="H52" s="43">
        <v>74.016949152542381</v>
      </c>
      <c r="I52" s="43">
        <v>38.855932203389834</v>
      </c>
      <c r="J52" s="43">
        <v>122.25661016949164</v>
      </c>
      <c r="K52" s="43">
        <v>679.20812659144178</v>
      </c>
      <c r="L52" s="43">
        <v>566.33299172602301</v>
      </c>
      <c r="M52" s="43">
        <v>74.019202662028945</v>
      </c>
      <c r="N52" s="43">
        <v>38.855932203389834</v>
      </c>
      <c r="O52" s="43">
        <v>122.25746278645951</v>
      </c>
      <c r="P52" s="52" t="s">
        <v>15</v>
      </c>
      <c r="Q52" s="51"/>
      <c r="R52" s="92" t="s">
        <v>716</v>
      </c>
      <c r="S52" s="51"/>
    </row>
    <row r="53" spans="1:19" s="16" customFormat="1" ht="15.75" x14ac:dyDescent="0.25">
      <c r="A53" s="67" t="s">
        <v>60</v>
      </c>
      <c r="B53" s="49" t="s">
        <v>1329</v>
      </c>
      <c r="C53" s="49"/>
      <c r="D53" s="50">
        <v>39448</v>
      </c>
      <c r="E53" s="50">
        <v>39448</v>
      </c>
      <c r="F53" s="43">
        <v>730.72853727847382</v>
      </c>
      <c r="G53" s="43">
        <v>594.51676402008866</v>
      </c>
      <c r="H53" s="43">
        <v>87.31355932203391</v>
      </c>
      <c r="I53" s="43">
        <v>48.898213936351269</v>
      </c>
      <c r="J53" s="43">
        <v>131.53113671012522</v>
      </c>
      <c r="K53" s="43">
        <v>730.72927419354335</v>
      </c>
      <c r="L53" s="43">
        <v>594.51676402008854</v>
      </c>
      <c r="M53" s="43">
        <v>87.31429623710352</v>
      </c>
      <c r="N53" s="43">
        <v>48.898213936351269</v>
      </c>
      <c r="O53" s="43">
        <v>131.5312693548378</v>
      </c>
      <c r="P53" s="52" t="s">
        <v>15</v>
      </c>
      <c r="Q53" s="51"/>
      <c r="R53" s="92" t="s">
        <v>717</v>
      </c>
      <c r="S53" s="51"/>
    </row>
    <row r="54" spans="1:19" s="16" customFormat="1" ht="15.75" x14ac:dyDescent="0.25">
      <c r="A54" s="67" t="s">
        <v>61</v>
      </c>
      <c r="B54" s="49" t="s">
        <v>1329</v>
      </c>
      <c r="C54" s="49"/>
      <c r="D54" s="50">
        <v>39448</v>
      </c>
      <c r="E54" s="50">
        <v>39448</v>
      </c>
      <c r="F54" s="43">
        <v>675.55061046422963</v>
      </c>
      <c r="G54" s="43">
        <v>530.72033898305085</v>
      </c>
      <c r="H54" s="43">
        <v>93.135249319577085</v>
      </c>
      <c r="I54" s="43">
        <v>51.695022161601727</v>
      </c>
      <c r="J54" s="43">
        <v>121.59910988356125</v>
      </c>
      <c r="K54" s="43">
        <v>675.55492909113389</v>
      </c>
      <c r="L54" s="43">
        <v>530.7246576099551</v>
      </c>
      <c r="M54" s="43">
        <v>93.135249319577099</v>
      </c>
      <c r="N54" s="43">
        <v>51.695022161601727</v>
      </c>
      <c r="O54" s="43">
        <v>121.5998872364041</v>
      </c>
      <c r="P54" s="52" t="s">
        <v>15</v>
      </c>
      <c r="Q54" s="51"/>
      <c r="R54" s="92" t="s">
        <v>718</v>
      </c>
      <c r="S54" s="51"/>
    </row>
    <row r="55" spans="1:19" s="16" customFormat="1" ht="15.75" x14ac:dyDescent="0.25">
      <c r="A55" s="67" t="s">
        <v>62</v>
      </c>
      <c r="B55" s="49" t="s">
        <v>1329</v>
      </c>
      <c r="C55" s="49"/>
      <c r="D55" s="50">
        <v>39448</v>
      </c>
      <c r="E55" s="50">
        <v>39448</v>
      </c>
      <c r="F55" s="43">
        <v>633.02507982805173</v>
      </c>
      <c r="G55" s="43">
        <v>503.05932203389835</v>
      </c>
      <c r="H55" s="43">
        <v>93.135249319577085</v>
      </c>
      <c r="I55" s="43">
        <v>36.830508474576277</v>
      </c>
      <c r="J55" s="43">
        <v>113.94451436904933</v>
      </c>
      <c r="K55" s="43">
        <v>633.02137465219528</v>
      </c>
      <c r="L55" s="43">
        <v>503.0556168580419</v>
      </c>
      <c r="M55" s="43">
        <v>93.135249319577099</v>
      </c>
      <c r="N55" s="43">
        <v>36.830508474576277</v>
      </c>
      <c r="O55" s="43">
        <v>113.94384743739515</v>
      </c>
      <c r="P55" s="52" t="s">
        <v>15</v>
      </c>
      <c r="Q55" s="51"/>
      <c r="R55" s="96" t="s">
        <v>719</v>
      </c>
      <c r="S55" s="51"/>
    </row>
    <row r="56" spans="1:19" s="16" customFormat="1" ht="15.75" x14ac:dyDescent="0.25">
      <c r="A56" s="67" t="s">
        <v>63</v>
      </c>
      <c r="B56" s="49" t="s">
        <v>1329</v>
      </c>
      <c r="C56" s="49"/>
      <c r="D56" s="50">
        <v>39448</v>
      </c>
      <c r="E56" s="50">
        <v>39448</v>
      </c>
      <c r="F56" s="43">
        <v>639.74541881110258</v>
      </c>
      <c r="G56" s="43">
        <v>509.40677966101697</v>
      </c>
      <c r="H56" s="43">
        <v>93.135249319577085</v>
      </c>
      <c r="I56" s="43">
        <v>37.203389830508478</v>
      </c>
      <c r="J56" s="43">
        <v>115.15417538599843</v>
      </c>
      <c r="K56" s="43">
        <v>639.7440584693361</v>
      </c>
      <c r="L56" s="43">
        <v>509.40541931925043</v>
      </c>
      <c r="M56" s="43">
        <v>93.135249319577099</v>
      </c>
      <c r="N56" s="43">
        <v>37.203389830508478</v>
      </c>
      <c r="O56" s="43">
        <v>115.15393052448049</v>
      </c>
      <c r="P56" s="52" t="s">
        <v>15</v>
      </c>
      <c r="Q56" s="51"/>
      <c r="R56" s="92" t="s">
        <v>720</v>
      </c>
      <c r="S56" s="51"/>
    </row>
    <row r="57" spans="1:19" s="16" customFormat="1" ht="15.75" x14ac:dyDescent="0.25">
      <c r="A57" s="67" t="s">
        <v>64</v>
      </c>
      <c r="B57" s="49" t="s">
        <v>1329</v>
      </c>
      <c r="C57" s="49"/>
      <c r="D57" s="50">
        <v>39448</v>
      </c>
      <c r="E57" s="50">
        <v>39448</v>
      </c>
      <c r="F57" s="43">
        <v>731.96649778544088</v>
      </c>
      <c r="G57" s="43">
        <v>610.77118644067798</v>
      </c>
      <c r="H57" s="43">
        <v>72.034294395610388</v>
      </c>
      <c r="I57" s="43">
        <v>49.16101694915254</v>
      </c>
      <c r="J57" s="43">
        <v>131.75396960137937</v>
      </c>
      <c r="K57" s="43">
        <v>1007.2611964350353</v>
      </c>
      <c r="L57" s="43">
        <v>766.41800000000001</v>
      </c>
      <c r="M57" s="43">
        <v>191.68217948588276</v>
      </c>
      <c r="N57" s="43">
        <v>49.16101694915254</v>
      </c>
      <c r="O57" s="43">
        <v>181.30701535830636</v>
      </c>
      <c r="P57" s="52" t="s">
        <v>15</v>
      </c>
      <c r="Q57" s="51"/>
      <c r="R57" s="51"/>
      <c r="S57" s="51"/>
    </row>
    <row r="58" spans="1:19" s="16" customFormat="1" ht="15.75" x14ac:dyDescent="0.25">
      <c r="A58" s="67" t="s">
        <v>65</v>
      </c>
      <c r="B58" s="49" t="s">
        <v>1329</v>
      </c>
      <c r="C58" s="49"/>
      <c r="D58" s="50">
        <v>39448</v>
      </c>
      <c r="E58" s="50">
        <v>39448</v>
      </c>
      <c r="F58" s="43">
        <v>589.81355932203394</v>
      </c>
      <c r="G58" s="43">
        <v>453.32203389830505</v>
      </c>
      <c r="H58" s="43">
        <v>91.677966101694921</v>
      </c>
      <c r="I58" s="43">
        <v>44.813559322033903</v>
      </c>
      <c r="J58" s="43">
        <v>106.16644067796597</v>
      </c>
      <c r="K58" s="43">
        <v>805.68572283599508</v>
      </c>
      <c r="L58" s="43">
        <v>615.17855871374672</v>
      </c>
      <c r="M58" s="43">
        <v>145.69360480021442</v>
      </c>
      <c r="N58" s="43">
        <v>44.813559322033903</v>
      </c>
      <c r="O58" s="43">
        <v>145.0234301104791</v>
      </c>
      <c r="P58" s="52" t="s">
        <v>15</v>
      </c>
      <c r="Q58" s="51"/>
      <c r="R58" s="89" t="s">
        <v>721</v>
      </c>
      <c r="S58" s="51"/>
    </row>
    <row r="59" spans="1:19" s="16" customFormat="1" ht="15.75" x14ac:dyDescent="0.25">
      <c r="A59" s="67" t="s">
        <v>66</v>
      </c>
      <c r="B59" s="49" t="s">
        <v>1329</v>
      </c>
      <c r="C59" s="49"/>
      <c r="D59" s="50">
        <v>39448</v>
      </c>
      <c r="E59" s="50">
        <v>39448</v>
      </c>
      <c r="F59" s="43">
        <v>621.8361996556855</v>
      </c>
      <c r="G59" s="43">
        <v>484.76271186440681</v>
      </c>
      <c r="H59" s="43">
        <v>91.677966101694921</v>
      </c>
      <c r="I59" s="43">
        <v>45.395521689583816</v>
      </c>
      <c r="J59" s="43">
        <v>111.9305159380234</v>
      </c>
      <c r="K59" s="43">
        <v>621.84023868286101</v>
      </c>
      <c r="L59" s="43">
        <v>484.76470594431851</v>
      </c>
      <c r="M59" s="43">
        <v>91.68001104895869</v>
      </c>
      <c r="N59" s="43">
        <v>45.395521689583816</v>
      </c>
      <c r="O59" s="43">
        <v>111.93124296291498</v>
      </c>
      <c r="P59" s="52" t="s">
        <v>15</v>
      </c>
      <c r="Q59" s="51"/>
      <c r="R59" s="92" t="s">
        <v>722</v>
      </c>
      <c r="S59" s="51"/>
    </row>
    <row r="60" spans="1:19" s="16" customFormat="1" ht="15.75" x14ac:dyDescent="0.25">
      <c r="A60" s="67" t="s">
        <v>67</v>
      </c>
      <c r="B60" s="49" t="s">
        <v>1329</v>
      </c>
      <c r="C60" s="49"/>
      <c r="D60" s="50">
        <v>39448</v>
      </c>
      <c r="E60" s="50">
        <v>39448</v>
      </c>
      <c r="F60" s="43">
        <v>547.83898305084745</v>
      </c>
      <c r="G60" s="43">
        <v>417.75423728813558</v>
      </c>
      <c r="H60" s="43">
        <v>89.805084745762713</v>
      </c>
      <c r="I60" s="43">
        <v>40.279661016949156</v>
      </c>
      <c r="J60" s="43">
        <v>98.611016949152486</v>
      </c>
      <c r="K60" s="43">
        <v>547.84468827773401</v>
      </c>
      <c r="L60" s="43">
        <v>417.75702726078487</v>
      </c>
      <c r="M60" s="43">
        <v>89.808000000000007</v>
      </c>
      <c r="N60" s="43">
        <v>40.279661016949156</v>
      </c>
      <c r="O60" s="43">
        <v>98.612043889992123</v>
      </c>
      <c r="P60" s="52" t="s">
        <v>15</v>
      </c>
      <c r="Q60" s="51"/>
      <c r="R60" s="96" t="s">
        <v>723</v>
      </c>
      <c r="S60" s="51"/>
    </row>
    <row r="61" spans="1:19" s="16" customFormat="1" ht="15.75" x14ac:dyDescent="0.25">
      <c r="A61" s="67" t="s">
        <v>68</v>
      </c>
      <c r="B61" s="49" t="s">
        <v>1329</v>
      </c>
      <c r="C61" s="49"/>
      <c r="D61" s="50">
        <v>39448</v>
      </c>
      <c r="E61" s="50">
        <v>39448</v>
      </c>
      <c r="F61" s="43">
        <v>632.05941522830892</v>
      </c>
      <c r="G61" s="43">
        <v>514.63568641474967</v>
      </c>
      <c r="H61" s="43">
        <v>80.957627118644069</v>
      </c>
      <c r="I61" s="43">
        <v>36.46610169491526</v>
      </c>
      <c r="J61" s="43">
        <v>113.77069474109555</v>
      </c>
      <c r="K61" s="43">
        <v>632.05978810966485</v>
      </c>
      <c r="L61" s="43">
        <v>514.63568641474967</v>
      </c>
      <c r="M61" s="43">
        <v>80.957999999999998</v>
      </c>
      <c r="N61" s="43">
        <v>36.46610169491526</v>
      </c>
      <c r="O61" s="43">
        <v>113.77076185973966</v>
      </c>
      <c r="P61" s="52" t="s">
        <v>15</v>
      </c>
      <c r="Q61" s="51"/>
      <c r="R61" s="96" t="s">
        <v>724</v>
      </c>
      <c r="S61" s="51"/>
    </row>
    <row r="62" spans="1:19" s="16" customFormat="1" ht="15.75" x14ac:dyDescent="0.25">
      <c r="A62" s="67" t="s">
        <v>69</v>
      </c>
      <c r="B62" s="49" t="s">
        <v>1329</v>
      </c>
      <c r="C62" s="49"/>
      <c r="D62" s="50">
        <v>39448</v>
      </c>
      <c r="E62" s="50">
        <v>39448</v>
      </c>
      <c r="F62" s="43">
        <v>605.93220338983053</v>
      </c>
      <c r="G62" s="43">
        <v>484.38983050847463</v>
      </c>
      <c r="H62" s="43">
        <v>79.305084745762713</v>
      </c>
      <c r="I62" s="43">
        <v>42.237288135593225</v>
      </c>
      <c r="J62" s="43">
        <v>109.06779661016958</v>
      </c>
      <c r="K62" s="43">
        <v>605.92936407433876</v>
      </c>
      <c r="L62" s="43">
        <v>484.38578737228596</v>
      </c>
      <c r="M62" s="43">
        <v>79.306288566459585</v>
      </c>
      <c r="N62" s="43">
        <v>42.237288135593225</v>
      </c>
      <c r="O62" s="43">
        <v>109.06728553338097</v>
      </c>
      <c r="P62" s="52" t="s">
        <v>15</v>
      </c>
      <c r="Q62" s="51"/>
      <c r="R62" s="96" t="s">
        <v>725</v>
      </c>
      <c r="S62" s="51"/>
    </row>
    <row r="63" spans="1:19" s="16" customFormat="1" ht="15.75" x14ac:dyDescent="0.25">
      <c r="A63" s="67" t="s">
        <v>70</v>
      </c>
      <c r="B63" s="49" t="s">
        <v>1329</v>
      </c>
      <c r="C63" s="49"/>
      <c r="D63" s="50">
        <v>39448</v>
      </c>
      <c r="E63" s="50">
        <v>39448</v>
      </c>
      <c r="F63" s="43">
        <v>531.13559322033905</v>
      </c>
      <c r="G63" s="43">
        <v>412.86440677966107</v>
      </c>
      <c r="H63" s="43">
        <v>79.305084745762713</v>
      </c>
      <c r="I63" s="43">
        <v>38.966101694915253</v>
      </c>
      <c r="J63" s="43">
        <v>95.604406779660962</v>
      </c>
      <c r="K63" s="43">
        <v>634.39577883913535</v>
      </c>
      <c r="L63" s="43">
        <v>489.96664864178456</v>
      </c>
      <c r="M63" s="43">
        <v>105.46302850243559</v>
      </c>
      <c r="N63" s="43">
        <v>38.966101694915253</v>
      </c>
      <c r="O63" s="43">
        <v>114.19124019104436</v>
      </c>
      <c r="P63" s="52" t="s">
        <v>15</v>
      </c>
      <c r="Q63" s="51"/>
      <c r="R63" s="51"/>
      <c r="S63" s="51"/>
    </row>
    <row r="64" spans="1:19" s="16" customFormat="1" ht="15.75" x14ac:dyDescent="0.25">
      <c r="A64" s="67" t="s">
        <v>71</v>
      </c>
      <c r="B64" s="49" t="s">
        <v>1329</v>
      </c>
      <c r="C64" s="49"/>
      <c r="D64" s="50">
        <v>39448</v>
      </c>
      <c r="E64" s="50">
        <v>39448</v>
      </c>
      <c r="F64" s="43">
        <v>630.67763789040953</v>
      </c>
      <c r="G64" s="43">
        <v>513.32170568701974</v>
      </c>
      <c r="H64" s="43">
        <v>80.957627118644069</v>
      </c>
      <c r="I64" s="43">
        <v>36.398305084745765</v>
      </c>
      <c r="J64" s="43">
        <v>113.52197482027373</v>
      </c>
      <c r="K64" s="43">
        <v>630.67730508474574</v>
      </c>
      <c r="L64" s="43">
        <v>513.32100000000003</v>
      </c>
      <c r="M64" s="43">
        <v>80.957999999999998</v>
      </c>
      <c r="N64" s="43">
        <v>36.398305084745765</v>
      </c>
      <c r="O64" s="43">
        <v>113.52191491525423</v>
      </c>
      <c r="P64" s="52" t="s">
        <v>15</v>
      </c>
      <c r="Q64" s="51"/>
      <c r="R64" s="92" t="s">
        <v>726</v>
      </c>
      <c r="S64" s="51"/>
    </row>
    <row r="65" spans="1:19" s="16" customFormat="1" ht="15.75" x14ac:dyDescent="0.25">
      <c r="A65" s="67" t="s">
        <v>72</v>
      </c>
      <c r="B65" s="49" t="s">
        <v>1330</v>
      </c>
      <c r="C65" s="49"/>
      <c r="D65" s="50">
        <v>39448</v>
      </c>
      <c r="E65" s="50">
        <v>39448</v>
      </c>
      <c r="F65" s="43">
        <v>1720.9915254237289</v>
      </c>
      <c r="G65" s="43">
        <v>1619.5508474576272</v>
      </c>
      <c r="H65" s="43">
        <v>7.889830508474577</v>
      </c>
      <c r="I65" s="43">
        <v>93.550847457627128</v>
      </c>
      <c r="J65" s="43">
        <v>309.77847457627104</v>
      </c>
      <c r="K65" s="43">
        <v>1960.7858474576269</v>
      </c>
      <c r="L65" s="43">
        <v>1826.6559999999999</v>
      </c>
      <c r="M65" s="43">
        <v>40.579000000000001</v>
      </c>
      <c r="N65" s="43">
        <v>93.550847457627128</v>
      </c>
      <c r="O65" s="43">
        <v>352.94145254237282</v>
      </c>
      <c r="P65" s="52" t="s">
        <v>15</v>
      </c>
      <c r="Q65" s="51"/>
      <c r="R65" s="51"/>
      <c r="S65" s="51"/>
    </row>
    <row r="66" spans="1:19" s="16" customFormat="1" ht="15.75" x14ac:dyDescent="0.25">
      <c r="A66" s="67" t="s">
        <v>73</v>
      </c>
      <c r="B66" s="49" t="s">
        <v>1330</v>
      </c>
      <c r="C66" s="49"/>
      <c r="D66" s="50">
        <v>39448</v>
      </c>
      <c r="E66" s="50">
        <v>39448</v>
      </c>
      <c r="F66" s="43">
        <v>226.08208039071059</v>
      </c>
      <c r="G66" s="43">
        <v>205.72539826026363</v>
      </c>
      <c r="H66" s="43">
        <v>7.8873868688278144</v>
      </c>
      <c r="I66" s="43">
        <v>12.469295261619163</v>
      </c>
      <c r="J66" s="43">
        <v>40.6947744703279</v>
      </c>
      <c r="K66" s="43">
        <v>226.08208039071059</v>
      </c>
      <c r="L66" s="43">
        <v>205.72539826026363</v>
      </c>
      <c r="M66" s="43">
        <v>7.8873868688278135</v>
      </c>
      <c r="N66" s="43">
        <v>12.469295261619163</v>
      </c>
      <c r="O66" s="43">
        <v>40.694774470327907</v>
      </c>
      <c r="P66" s="52" t="s">
        <v>15</v>
      </c>
      <c r="Q66" s="51"/>
      <c r="R66" s="92" t="s">
        <v>727</v>
      </c>
      <c r="S66" s="51"/>
    </row>
    <row r="67" spans="1:19" s="16" customFormat="1" ht="15.75" x14ac:dyDescent="0.25">
      <c r="A67" s="67" t="s">
        <v>74</v>
      </c>
      <c r="B67" s="49" t="s">
        <v>1330</v>
      </c>
      <c r="C67" s="49"/>
      <c r="D67" s="50">
        <v>39448</v>
      </c>
      <c r="E67" s="50">
        <v>39448</v>
      </c>
      <c r="F67" s="43">
        <v>443.52542372881356</v>
      </c>
      <c r="G67" s="43">
        <v>411.37288135593224</v>
      </c>
      <c r="H67" s="43">
        <v>7.889830508474577</v>
      </c>
      <c r="I67" s="43">
        <v>24.262711864406779</v>
      </c>
      <c r="J67" s="43">
        <v>79.83457627118645</v>
      </c>
      <c r="K67" s="43">
        <v>443.5222841818869</v>
      </c>
      <c r="L67" s="43">
        <v>411.37218544865232</v>
      </c>
      <c r="M67" s="43">
        <v>7.8873868688278135</v>
      </c>
      <c r="N67" s="43">
        <v>24.262711864406779</v>
      </c>
      <c r="O67" s="43">
        <v>79.834011152739635</v>
      </c>
      <c r="P67" s="52" t="s">
        <v>15</v>
      </c>
      <c r="Q67" s="51"/>
      <c r="R67" s="92" t="s">
        <v>728</v>
      </c>
      <c r="S67" s="51"/>
    </row>
    <row r="68" spans="1:19" s="16" customFormat="1" ht="15.75" x14ac:dyDescent="0.25">
      <c r="A68" s="67" t="s">
        <v>75</v>
      </c>
      <c r="B68" s="49" t="s">
        <v>1330</v>
      </c>
      <c r="C68" s="49"/>
      <c r="D68" s="50">
        <v>39448</v>
      </c>
      <c r="E68" s="50">
        <v>39448</v>
      </c>
      <c r="F68" s="43">
        <v>769.67796610169489</v>
      </c>
      <c r="G68" s="43">
        <v>719.83898305084745</v>
      </c>
      <c r="H68" s="43">
        <v>7.889830508474577</v>
      </c>
      <c r="I68" s="43">
        <v>41.949152542372886</v>
      </c>
      <c r="J68" s="43">
        <v>138.54203389830502</v>
      </c>
      <c r="K68" s="43">
        <v>769.67890564243567</v>
      </c>
      <c r="L68" s="43">
        <v>719.84236623123502</v>
      </c>
      <c r="M68" s="43">
        <v>7.8873868688278135</v>
      </c>
      <c r="N68" s="43">
        <v>41.949152542372886</v>
      </c>
      <c r="O68" s="43">
        <v>138.54220301563842</v>
      </c>
      <c r="P68" s="52" t="s">
        <v>15</v>
      </c>
      <c r="Q68" s="51"/>
      <c r="R68" s="92" t="s">
        <v>729</v>
      </c>
      <c r="S68" s="51"/>
    </row>
    <row r="69" spans="1:19" s="16" customFormat="1" ht="15.75" x14ac:dyDescent="0.25">
      <c r="A69" s="67" t="s">
        <v>76</v>
      </c>
      <c r="B69" s="49" t="s">
        <v>1330</v>
      </c>
      <c r="C69" s="49"/>
      <c r="D69" s="50">
        <v>39448</v>
      </c>
      <c r="E69" s="50">
        <v>39448</v>
      </c>
      <c r="F69" s="43">
        <v>144.54218169154069</v>
      </c>
      <c r="G69" s="43">
        <v>128.60785306461787</v>
      </c>
      <c r="H69" s="43">
        <v>7.8873868688278144</v>
      </c>
      <c r="I69" s="43">
        <v>8.04694175809502</v>
      </c>
      <c r="J69" s="43">
        <v>26.017592704477323</v>
      </c>
      <c r="K69" s="43">
        <v>144.54218169154069</v>
      </c>
      <c r="L69" s="43">
        <v>128.60785306461787</v>
      </c>
      <c r="M69" s="43">
        <v>7.8873868688278135</v>
      </c>
      <c r="N69" s="43">
        <v>8.04694175809502</v>
      </c>
      <c r="O69" s="43">
        <v>26.017592704477323</v>
      </c>
      <c r="P69" s="52" t="s">
        <v>15</v>
      </c>
      <c r="Q69" s="51"/>
      <c r="R69" s="92" t="s">
        <v>730</v>
      </c>
      <c r="S69" s="51"/>
    </row>
    <row r="70" spans="1:19" s="16" customFormat="1" ht="15.75" x14ac:dyDescent="0.25">
      <c r="A70" s="67" t="s">
        <v>77</v>
      </c>
      <c r="B70" s="49" t="s">
        <v>1330</v>
      </c>
      <c r="C70" s="49"/>
      <c r="D70" s="50">
        <v>39448</v>
      </c>
      <c r="E70" s="50">
        <v>39448</v>
      </c>
      <c r="F70" s="43">
        <v>688.1415063526731</v>
      </c>
      <c r="G70" s="43">
        <v>642.72482103558934</v>
      </c>
      <c r="H70" s="43">
        <v>7.8873868688278144</v>
      </c>
      <c r="I70" s="43">
        <v>37.52929844825595</v>
      </c>
      <c r="J70" s="43">
        <v>123.86547114348105</v>
      </c>
      <c r="K70" s="43">
        <v>688.1415063526731</v>
      </c>
      <c r="L70" s="43">
        <v>642.72482103558934</v>
      </c>
      <c r="M70" s="43">
        <v>7.8873868688278135</v>
      </c>
      <c r="N70" s="43">
        <v>37.52929844825595</v>
      </c>
      <c r="O70" s="43">
        <v>123.86547114348116</v>
      </c>
      <c r="P70" s="52" t="s">
        <v>15</v>
      </c>
      <c r="Q70" s="51"/>
      <c r="R70" s="92" t="s">
        <v>731</v>
      </c>
      <c r="S70" s="51"/>
    </row>
    <row r="71" spans="1:19" s="16" customFormat="1" ht="15.75" x14ac:dyDescent="0.25">
      <c r="A71" s="67" t="s">
        <v>78</v>
      </c>
      <c r="B71" s="49" t="s">
        <v>1330</v>
      </c>
      <c r="C71" s="49"/>
      <c r="D71" s="50">
        <v>39448</v>
      </c>
      <c r="E71" s="50">
        <v>39448</v>
      </c>
      <c r="F71" s="43">
        <v>497.88174272127691</v>
      </c>
      <c r="G71" s="43">
        <v>462.78388224574945</v>
      </c>
      <c r="H71" s="43">
        <v>7.8873868688278144</v>
      </c>
      <c r="I71" s="43">
        <v>27.210473606699633</v>
      </c>
      <c r="J71" s="43">
        <v>89.618713689829804</v>
      </c>
      <c r="K71" s="43">
        <v>497.88174272127691</v>
      </c>
      <c r="L71" s="43">
        <v>462.78388224574945</v>
      </c>
      <c r="M71" s="43">
        <v>7.8873868688278135</v>
      </c>
      <c r="N71" s="43">
        <v>27.210473606699633</v>
      </c>
      <c r="O71" s="43">
        <v>89.618713689829846</v>
      </c>
      <c r="P71" s="52" t="s">
        <v>15</v>
      </c>
      <c r="Q71" s="51"/>
      <c r="R71" s="96" t="s">
        <v>732</v>
      </c>
      <c r="S71" s="51"/>
    </row>
    <row r="72" spans="1:19" s="16" customFormat="1" ht="15.75" x14ac:dyDescent="0.25">
      <c r="A72" s="67" t="s">
        <v>79</v>
      </c>
      <c r="B72" s="49" t="s">
        <v>1330</v>
      </c>
      <c r="C72" s="49"/>
      <c r="D72" s="50">
        <v>39448</v>
      </c>
      <c r="E72" s="50">
        <v>39448</v>
      </c>
      <c r="F72" s="43">
        <v>1041.481067382409</v>
      </c>
      <c r="G72" s="43">
        <v>976.90085021672076</v>
      </c>
      <c r="H72" s="43">
        <v>7.8873868688278144</v>
      </c>
      <c r="I72" s="43">
        <v>56.692830296860564</v>
      </c>
      <c r="J72" s="43">
        <v>187.46659212883355</v>
      </c>
      <c r="K72" s="43">
        <v>1041.4810673824093</v>
      </c>
      <c r="L72" s="43">
        <v>976.90085021672087</v>
      </c>
      <c r="M72" s="43">
        <v>7.8873868688278135</v>
      </c>
      <c r="N72" s="43">
        <v>56.692830296860564</v>
      </c>
      <c r="O72" s="43">
        <v>187.46659212883367</v>
      </c>
      <c r="P72" s="52" t="s">
        <v>15</v>
      </c>
      <c r="Q72" s="51"/>
      <c r="R72" s="92" t="s">
        <v>733</v>
      </c>
      <c r="S72" s="51"/>
    </row>
    <row r="73" spans="1:19" s="16" customFormat="1" ht="15.75" x14ac:dyDescent="0.25">
      <c r="A73" s="67" t="s">
        <v>80</v>
      </c>
      <c r="B73" s="49" t="s">
        <v>1330</v>
      </c>
      <c r="C73" s="49"/>
      <c r="D73" s="50">
        <v>39448</v>
      </c>
      <c r="E73" s="50">
        <v>39448</v>
      </c>
      <c r="F73" s="43">
        <v>1095.8409998485224</v>
      </c>
      <c r="G73" s="43">
        <v>1019.9377581618991</v>
      </c>
      <c r="H73" s="43">
        <v>7.8873868688278144</v>
      </c>
      <c r="I73" s="43">
        <v>68.0158548177955</v>
      </c>
      <c r="J73" s="43">
        <v>197.25137997273396</v>
      </c>
      <c r="K73" s="43">
        <v>1567.1794745595437</v>
      </c>
      <c r="L73" s="43">
        <v>1490.8528908545857</v>
      </c>
      <c r="M73" s="43">
        <v>8.3107288871625009</v>
      </c>
      <c r="N73" s="43">
        <v>68.0158548177955</v>
      </c>
      <c r="O73" s="43">
        <v>282.09230542071788</v>
      </c>
      <c r="P73" s="52" t="s">
        <v>15</v>
      </c>
      <c r="Q73" s="51"/>
      <c r="R73" s="51"/>
      <c r="S73" s="51"/>
    </row>
    <row r="74" spans="1:19" s="16" customFormat="1" ht="15.75" x14ac:dyDescent="0.25">
      <c r="A74" s="67" t="s">
        <v>81</v>
      </c>
      <c r="B74" s="49" t="s">
        <v>1330</v>
      </c>
      <c r="C74" s="49"/>
      <c r="D74" s="50">
        <v>39448</v>
      </c>
      <c r="E74" s="50">
        <v>39448</v>
      </c>
      <c r="F74" s="43">
        <v>1136.6101694915258</v>
      </c>
      <c r="G74" s="43">
        <v>1066.8728813559323</v>
      </c>
      <c r="H74" s="43">
        <v>7.889830508474577</v>
      </c>
      <c r="I74" s="43">
        <v>61.847457627118651</v>
      </c>
      <c r="J74" s="43">
        <v>204.58983050847428</v>
      </c>
      <c r="K74" s="43">
        <v>1428.1757662678947</v>
      </c>
      <c r="L74" s="43">
        <v>1361.5637797536135</v>
      </c>
      <c r="M74" s="43">
        <v>4.7645288871625002</v>
      </c>
      <c r="N74" s="43">
        <v>61.847457627118651</v>
      </c>
      <c r="O74" s="43">
        <v>257.07163792822104</v>
      </c>
      <c r="P74" s="52" t="s">
        <v>15</v>
      </c>
      <c r="Q74" s="51"/>
      <c r="R74" s="89" t="s">
        <v>721</v>
      </c>
      <c r="S74" s="51"/>
    </row>
    <row r="75" spans="1:19" s="16" customFormat="1" ht="15.75" x14ac:dyDescent="0.25">
      <c r="A75" s="67" t="s">
        <v>82</v>
      </c>
      <c r="B75" s="49" t="s">
        <v>1330</v>
      </c>
      <c r="C75" s="49"/>
      <c r="D75" s="50">
        <v>39448</v>
      </c>
      <c r="E75" s="50">
        <v>39448</v>
      </c>
      <c r="F75" s="43">
        <v>538.65169207086171</v>
      </c>
      <c r="G75" s="43">
        <v>501.34265484357218</v>
      </c>
      <c r="H75" s="43">
        <v>7.8873868688278144</v>
      </c>
      <c r="I75" s="43">
        <v>29.421650358461697</v>
      </c>
      <c r="J75" s="43">
        <v>96.957304572755106</v>
      </c>
      <c r="K75" s="43">
        <v>538.65169207086171</v>
      </c>
      <c r="L75" s="43">
        <v>501.34265484357218</v>
      </c>
      <c r="M75" s="43">
        <v>7.8873868688278135</v>
      </c>
      <c r="N75" s="43">
        <v>29.421650358461697</v>
      </c>
      <c r="O75" s="43">
        <v>96.957304572755106</v>
      </c>
      <c r="P75" s="52" t="s">
        <v>15</v>
      </c>
      <c r="Q75" s="51"/>
      <c r="R75" s="92" t="s">
        <v>734</v>
      </c>
      <c r="S75" s="51"/>
    </row>
    <row r="76" spans="1:19" s="16" customFormat="1" ht="15.75" x14ac:dyDescent="0.25">
      <c r="A76" s="67" t="s">
        <v>83</v>
      </c>
      <c r="B76" s="49" t="s">
        <v>1330</v>
      </c>
      <c r="C76" s="49"/>
      <c r="D76" s="50">
        <v>39448</v>
      </c>
      <c r="E76" s="50">
        <v>39448</v>
      </c>
      <c r="F76" s="43">
        <v>1326.8707128295039</v>
      </c>
      <c r="G76" s="43">
        <v>1246.8122584014809</v>
      </c>
      <c r="H76" s="43">
        <v>7.8873868688278144</v>
      </c>
      <c r="I76" s="43">
        <v>72.171067559195066</v>
      </c>
      <c r="J76" s="43">
        <v>238.83672830931027</v>
      </c>
      <c r="K76" s="43">
        <v>1326.8707128295036</v>
      </c>
      <c r="L76" s="43">
        <v>1246.8122584014807</v>
      </c>
      <c r="M76" s="43">
        <v>7.8873868688278135</v>
      </c>
      <c r="N76" s="43">
        <v>72.171067559195066</v>
      </c>
      <c r="O76" s="43">
        <v>238.83672830931064</v>
      </c>
      <c r="P76" s="52" t="s">
        <v>15</v>
      </c>
      <c r="Q76" s="51"/>
      <c r="R76" s="96" t="s">
        <v>735</v>
      </c>
      <c r="S76" s="51"/>
    </row>
    <row r="77" spans="1:19" s="16" customFormat="1" ht="15.75" x14ac:dyDescent="0.25">
      <c r="A77" s="67" t="s">
        <v>84</v>
      </c>
      <c r="B77" s="49" t="s">
        <v>1330</v>
      </c>
      <c r="C77" s="49"/>
      <c r="D77" s="50">
        <v>39448</v>
      </c>
      <c r="E77" s="50">
        <v>39448</v>
      </c>
      <c r="F77" s="43">
        <v>1190.9708816642208</v>
      </c>
      <c r="G77" s="43">
        <v>1118.2830164087381</v>
      </c>
      <c r="H77" s="43">
        <v>7.8873868688278144</v>
      </c>
      <c r="I77" s="43">
        <v>64.800478386654802</v>
      </c>
      <c r="J77" s="43">
        <v>214.37475869955961</v>
      </c>
      <c r="K77" s="43">
        <v>1190.9708816642205</v>
      </c>
      <c r="L77" s="43">
        <v>1118.2830164087379</v>
      </c>
      <c r="M77" s="43">
        <v>7.8873868688278135</v>
      </c>
      <c r="N77" s="43">
        <v>64.800478386654802</v>
      </c>
      <c r="O77" s="43">
        <v>214.37475869955969</v>
      </c>
      <c r="P77" s="52" t="s">
        <v>15</v>
      </c>
      <c r="Q77" s="51"/>
      <c r="R77" s="96" t="s">
        <v>736</v>
      </c>
      <c r="S77" s="51"/>
    </row>
    <row r="78" spans="1:19" s="16" customFormat="1" ht="15.75" x14ac:dyDescent="0.25">
      <c r="A78" s="67" t="s">
        <v>85</v>
      </c>
      <c r="B78" s="49" t="s">
        <v>1330</v>
      </c>
      <c r="C78" s="49"/>
      <c r="D78" s="50">
        <v>39448</v>
      </c>
      <c r="E78" s="50">
        <v>39448</v>
      </c>
      <c r="F78" s="43">
        <v>1639.4403245096548</v>
      </c>
      <c r="G78" s="43">
        <v>1542.4295149847894</v>
      </c>
      <c r="H78" s="43">
        <v>7.8873868688278144</v>
      </c>
      <c r="I78" s="43">
        <v>89.123422656037562</v>
      </c>
      <c r="J78" s="43">
        <v>295.09925841173776</v>
      </c>
      <c r="K78" s="43">
        <v>1639.4403245096551</v>
      </c>
      <c r="L78" s="43">
        <v>1542.4295149847896</v>
      </c>
      <c r="M78" s="43">
        <v>7.8873868688278135</v>
      </c>
      <c r="N78" s="43">
        <v>89.123422656037562</v>
      </c>
      <c r="O78" s="43">
        <v>295.09925841173788</v>
      </c>
      <c r="P78" s="52" t="s">
        <v>15</v>
      </c>
      <c r="Q78" s="51"/>
      <c r="R78" s="96" t="s">
        <v>737</v>
      </c>
      <c r="S78" s="51"/>
    </row>
    <row r="79" spans="1:19" s="16" customFormat="1" ht="15.75" x14ac:dyDescent="0.25">
      <c r="A79" s="67" t="s">
        <v>86</v>
      </c>
      <c r="B79" s="49" t="s">
        <v>1330</v>
      </c>
      <c r="C79" s="49"/>
      <c r="D79" s="50">
        <v>39448</v>
      </c>
      <c r="E79" s="50">
        <v>39448</v>
      </c>
      <c r="F79" s="43">
        <v>1680.21027385924</v>
      </c>
      <c r="G79" s="43">
        <v>1568.15430317392</v>
      </c>
      <c r="H79" s="43">
        <v>7.8873868688278144</v>
      </c>
      <c r="I79" s="43">
        <v>104.16858381649207</v>
      </c>
      <c r="J79" s="43">
        <v>302.43784929466278</v>
      </c>
      <c r="K79" s="43">
        <v>1121.8197156970527</v>
      </c>
      <c r="L79" s="43">
        <v>1012.8866029933981</v>
      </c>
      <c r="M79" s="43">
        <v>4.7645288871625002</v>
      </c>
      <c r="N79" s="43">
        <v>104.16858381649207</v>
      </c>
      <c r="O79" s="43">
        <v>201.92754882546947</v>
      </c>
      <c r="P79" s="52" t="s">
        <v>15</v>
      </c>
      <c r="Q79" s="51"/>
      <c r="R79" s="51"/>
      <c r="S79" s="51"/>
    </row>
    <row r="80" spans="1:19" s="16" customFormat="1" ht="15.75" x14ac:dyDescent="0.25">
      <c r="A80" s="67" t="s">
        <v>87</v>
      </c>
      <c r="B80" s="49" t="s">
        <v>1330</v>
      </c>
      <c r="C80" s="49"/>
      <c r="D80" s="50">
        <v>39448</v>
      </c>
      <c r="E80" s="50">
        <v>39448</v>
      </c>
      <c r="F80" s="43">
        <v>851.22130375101256</v>
      </c>
      <c r="G80" s="43">
        <v>796.95991142688058</v>
      </c>
      <c r="H80" s="43">
        <v>7.8873868688278144</v>
      </c>
      <c r="I80" s="43">
        <v>46.374005455304214</v>
      </c>
      <c r="J80" s="43">
        <v>153.21983467518237</v>
      </c>
      <c r="K80" s="43">
        <v>851.22130375101256</v>
      </c>
      <c r="L80" s="43">
        <v>796.95991142688058</v>
      </c>
      <c r="M80" s="43">
        <v>7.8873868688278135</v>
      </c>
      <c r="N80" s="43">
        <v>46.374005455304214</v>
      </c>
      <c r="O80" s="43">
        <v>153.21983467518226</v>
      </c>
      <c r="P80" s="52" t="s">
        <v>15</v>
      </c>
      <c r="Q80" s="51"/>
      <c r="R80" s="92" t="s">
        <v>738</v>
      </c>
      <c r="S80" s="51"/>
    </row>
    <row r="81" spans="1:19" s="16" customFormat="1" ht="15.75" x14ac:dyDescent="0.25">
      <c r="A81" s="67" t="s">
        <v>88</v>
      </c>
      <c r="B81" s="49" t="s">
        <v>1326</v>
      </c>
      <c r="C81" s="49"/>
      <c r="D81" s="50">
        <v>39448</v>
      </c>
      <c r="E81" s="50">
        <v>39448</v>
      </c>
      <c r="F81" s="43">
        <v>122.49299263986224</v>
      </c>
      <c r="G81" s="43">
        <v>114.84831252800358</v>
      </c>
      <c r="H81" s="43">
        <v>0.97514808971146871</v>
      </c>
      <c r="I81" s="43">
        <v>6.6695320221471892</v>
      </c>
      <c r="J81" s="43">
        <v>22.048738675175187</v>
      </c>
      <c r="K81" s="43">
        <v>250.4754400387163</v>
      </c>
      <c r="L81" s="43">
        <v>243.2089080165691</v>
      </c>
      <c r="M81" s="43">
        <v>0.59699999999999998</v>
      </c>
      <c r="N81" s="43">
        <v>6.6695320221471892</v>
      </c>
      <c r="O81" s="43">
        <v>45.08557920696893</v>
      </c>
      <c r="P81" s="52" t="s">
        <v>15</v>
      </c>
      <c r="Q81" s="51"/>
      <c r="R81" s="97" t="s">
        <v>739</v>
      </c>
      <c r="S81" s="51"/>
    </row>
    <row r="82" spans="1:19" s="16" customFormat="1" ht="15.75" x14ac:dyDescent="0.25">
      <c r="A82" s="67" t="s">
        <v>89</v>
      </c>
      <c r="B82" s="49" t="s">
        <v>1326</v>
      </c>
      <c r="C82" s="49"/>
      <c r="D82" s="50">
        <v>39448</v>
      </c>
      <c r="E82" s="50">
        <v>39448</v>
      </c>
      <c r="F82" s="43">
        <v>51.481305427799789</v>
      </c>
      <c r="G82" s="43">
        <v>47.688209614363721</v>
      </c>
      <c r="H82" s="43">
        <v>0.97514808971146871</v>
      </c>
      <c r="I82" s="43">
        <v>2.8179477237245978</v>
      </c>
      <c r="J82" s="43">
        <v>9.2666349770039531</v>
      </c>
      <c r="K82" s="43">
        <v>104.40204218143944</v>
      </c>
      <c r="L82" s="43">
        <v>100.98709445771485</v>
      </c>
      <c r="M82" s="43">
        <v>0.59699999999999998</v>
      </c>
      <c r="N82" s="43">
        <v>2.8179477237245978</v>
      </c>
      <c r="O82" s="43">
        <v>18.792367592659097</v>
      </c>
      <c r="P82" s="52" t="s">
        <v>15</v>
      </c>
      <c r="Q82" s="51"/>
      <c r="R82" s="94" t="s">
        <v>740</v>
      </c>
      <c r="S82" s="51"/>
    </row>
    <row r="83" spans="1:19" s="16" customFormat="1" ht="15.75" x14ac:dyDescent="0.25">
      <c r="A83" s="67" t="s">
        <v>90</v>
      </c>
      <c r="B83" s="49" t="s">
        <v>1326</v>
      </c>
      <c r="C83" s="49"/>
      <c r="D83" s="50">
        <v>39448</v>
      </c>
      <c r="E83" s="50">
        <v>39448</v>
      </c>
      <c r="F83" s="43">
        <v>23.519633569381998</v>
      </c>
      <c r="G83" s="43">
        <v>21.243143550227536</v>
      </c>
      <c r="H83" s="43">
        <v>0.97514808971146871</v>
      </c>
      <c r="I83" s="43">
        <v>1.3013419294429931</v>
      </c>
      <c r="J83" s="43">
        <v>4.2335340424887598</v>
      </c>
      <c r="K83" s="43">
        <v>46.883954969515344</v>
      </c>
      <c r="L83" s="43">
        <v>44.985613040072352</v>
      </c>
      <c r="M83" s="43">
        <v>0.59699999999999998</v>
      </c>
      <c r="N83" s="43">
        <v>1.3013419294429931</v>
      </c>
      <c r="O83" s="43">
        <v>8.4391118945127612</v>
      </c>
      <c r="P83" s="52" t="s">
        <v>15</v>
      </c>
      <c r="Q83" s="51"/>
      <c r="R83" s="94" t="s">
        <v>741</v>
      </c>
      <c r="S83" s="51"/>
    </row>
    <row r="84" spans="1:19" s="16" customFormat="1" ht="15.75" x14ac:dyDescent="0.25">
      <c r="A84" s="67" t="s">
        <v>91</v>
      </c>
      <c r="B84" s="49" t="s">
        <v>1326</v>
      </c>
      <c r="C84" s="49"/>
      <c r="D84" s="50">
        <v>39448</v>
      </c>
      <c r="E84" s="50">
        <v>39448</v>
      </c>
      <c r="F84" s="43">
        <v>58.612573657768884</v>
      </c>
      <c r="G84" s="43">
        <v>54.432686855120508</v>
      </c>
      <c r="H84" s="43">
        <v>0.97514808971146871</v>
      </c>
      <c r="I84" s="43">
        <v>3.2047387129369089</v>
      </c>
      <c r="J84" s="43">
        <v>10.550263258398395</v>
      </c>
      <c r="K84" s="43">
        <v>119.07129765585785</v>
      </c>
      <c r="L84" s="43">
        <v>115.26955894292094</v>
      </c>
      <c r="M84" s="43">
        <v>0.59699999999999998</v>
      </c>
      <c r="N84" s="43">
        <v>3.2047387129369089</v>
      </c>
      <c r="O84" s="43">
        <v>21.43283357805441</v>
      </c>
      <c r="P84" s="52" t="s">
        <v>15</v>
      </c>
      <c r="Q84" s="51"/>
      <c r="R84" s="97" t="s">
        <v>742</v>
      </c>
      <c r="S84" s="51"/>
    </row>
    <row r="85" spans="1:19" s="16" customFormat="1" ht="15.75" x14ac:dyDescent="0.25">
      <c r="A85" s="67" t="s">
        <v>92</v>
      </c>
      <c r="B85" s="49" t="s">
        <v>1326</v>
      </c>
      <c r="C85" s="49"/>
      <c r="D85" s="50">
        <v>39448</v>
      </c>
      <c r="E85" s="50">
        <v>39448</v>
      </c>
      <c r="F85" s="43">
        <v>1.9788135593220337</v>
      </c>
      <c r="G85" s="43">
        <v>0.87118644067796613</v>
      </c>
      <c r="H85" s="43">
        <v>0.97457627118644063</v>
      </c>
      <c r="I85" s="43">
        <v>0.13305084745762713</v>
      </c>
      <c r="J85" s="43">
        <v>0.35618644067796623</v>
      </c>
      <c r="K85" s="43">
        <v>2.5752049967504869</v>
      </c>
      <c r="L85" s="43">
        <v>1.8445325441738532</v>
      </c>
      <c r="M85" s="43">
        <v>0.59762160511900664</v>
      </c>
      <c r="N85" s="43">
        <v>0.13305084745762713</v>
      </c>
      <c r="O85" s="43">
        <v>0.46353689941508763</v>
      </c>
      <c r="P85" s="52" t="s">
        <v>15</v>
      </c>
      <c r="Q85" s="51"/>
      <c r="R85" s="97" t="s">
        <v>743</v>
      </c>
      <c r="S85" s="51"/>
    </row>
    <row r="86" spans="1:19" s="16" customFormat="1" ht="15.75" x14ac:dyDescent="0.25">
      <c r="A86" s="67" t="s">
        <v>93</v>
      </c>
      <c r="B86" s="49" t="s">
        <v>1326</v>
      </c>
      <c r="C86" s="49"/>
      <c r="D86" s="50">
        <v>39448</v>
      </c>
      <c r="E86" s="50">
        <v>39448</v>
      </c>
      <c r="F86" s="43">
        <v>38.222085926623478</v>
      </c>
      <c r="G86" s="43">
        <v>35.148153445943635</v>
      </c>
      <c r="H86" s="43">
        <v>0.97514808971146871</v>
      </c>
      <c r="I86" s="43">
        <v>2.0987843909683748</v>
      </c>
      <c r="J86" s="43">
        <v>6.8799754667922244</v>
      </c>
      <c r="K86" s="43">
        <v>77.126784390968368</v>
      </c>
      <c r="L86" s="43">
        <v>74.430999999999997</v>
      </c>
      <c r="M86" s="43">
        <v>0.59699999999999998</v>
      </c>
      <c r="N86" s="43">
        <v>2.0987843909683748</v>
      </c>
      <c r="O86" s="43">
        <v>13.882821190374306</v>
      </c>
      <c r="P86" s="52" t="s">
        <v>15</v>
      </c>
      <c r="Q86" s="51"/>
      <c r="R86" s="97" t="s">
        <v>744</v>
      </c>
      <c r="S86" s="51"/>
    </row>
    <row r="87" spans="1:19" s="16" customFormat="1" ht="15.75" x14ac:dyDescent="0.25">
      <c r="A87" s="67" t="s">
        <v>94</v>
      </c>
      <c r="B87" s="49" t="s">
        <v>1326</v>
      </c>
      <c r="C87" s="49"/>
      <c r="D87" s="50">
        <v>39448</v>
      </c>
      <c r="E87" s="50">
        <v>39448</v>
      </c>
      <c r="F87" s="43">
        <v>5.2283936288768444</v>
      </c>
      <c r="G87" s="43">
        <v>3.9439973807539594</v>
      </c>
      <c r="H87" s="43">
        <v>0.97514808971146871</v>
      </c>
      <c r="I87" s="43">
        <v>0.30924815841141667</v>
      </c>
      <c r="J87" s="43">
        <v>0.94111085319783161</v>
      </c>
      <c r="K87" s="43">
        <v>9.2588888318079228</v>
      </c>
      <c r="L87" s="43">
        <v>8.3520190682774977</v>
      </c>
      <c r="M87" s="43">
        <v>0.59762160511900664</v>
      </c>
      <c r="N87" s="43">
        <v>0.30924815841141667</v>
      </c>
      <c r="O87" s="43">
        <v>1.666599989725426</v>
      </c>
      <c r="P87" s="52" t="s">
        <v>15</v>
      </c>
      <c r="Q87" s="51"/>
      <c r="R87" s="97" t="s">
        <v>745</v>
      </c>
      <c r="S87" s="51"/>
    </row>
    <row r="88" spans="1:19" s="16" customFormat="1" ht="15.75" x14ac:dyDescent="0.25">
      <c r="A88" s="67" t="s">
        <v>95</v>
      </c>
      <c r="B88" s="49" t="s">
        <v>1326</v>
      </c>
      <c r="C88" s="49"/>
      <c r="D88" s="50">
        <v>39448</v>
      </c>
      <c r="E88" s="50">
        <v>39448</v>
      </c>
      <c r="F88" s="43">
        <v>5.884408563451923</v>
      </c>
      <c r="G88" s="43">
        <v>4.564430893161239</v>
      </c>
      <c r="H88" s="43">
        <v>0.97514808971146871</v>
      </c>
      <c r="I88" s="43">
        <v>0.34482958057921598</v>
      </c>
      <c r="J88" s="43">
        <v>1.0591935414213465</v>
      </c>
      <c r="K88" s="43">
        <v>10.607711723794502</v>
      </c>
      <c r="L88" s="43">
        <v>9.6658821432152866</v>
      </c>
      <c r="M88" s="43">
        <v>0.59699999999999998</v>
      </c>
      <c r="N88" s="43">
        <v>0.34482958057921598</v>
      </c>
      <c r="O88" s="43">
        <v>1.9093881102830101</v>
      </c>
      <c r="P88" s="52" t="s">
        <v>15</v>
      </c>
      <c r="Q88" s="51"/>
      <c r="R88" s="97" t="s">
        <v>746</v>
      </c>
      <c r="S88" s="51"/>
    </row>
    <row r="89" spans="1:19" s="16" customFormat="1" ht="15.75" x14ac:dyDescent="0.25">
      <c r="A89" s="67" t="s">
        <v>96</v>
      </c>
      <c r="B89" s="49" t="s">
        <v>1326</v>
      </c>
      <c r="C89" s="49"/>
      <c r="D89" s="50">
        <v>39448</v>
      </c>
      <c r="E89" s="50">
        <v>39448</v>
      </c>
      <c r="F89" s="43">
        <v>13.16231542585545</v>
      </c>
      <c r="G89" s="43">
        <v>11.447593271985534</v>
      </c>
      <c r="H89" s="43">
        <v>0.97514808971146871</v>
      </c>
      <c r="I89" s="43">
        <v>0.73957406415844673</v>
      </c>
      <c r="J89" s="43">
        <v>2.3692167766539782</v>
      </c>
      <c r="K89" s="43">
        <v>25.578607732860039</v>
      </c>
      <c r="L89" s="43">
        <v>24.242033668701591</v>
      </c>
      <c r="M89" s="43">
        <v>0.59699999999999998</v>
      </c>
      <c r="N89" s="43">
        <v>0.73957406415844673</v>
      </c>
      <c r="O89" s="43">
        <v>4.6041493919148069</v>
      </c>
      <c r="P89" s="52" t="s">
        <v>15</v>
      </c>
      <c r="Q89" s="51"/>
      <c r="R89" s="97" t="s">
        <v>747</v>
      </c>
      <c r="S89" s="51"/>
    </row>
    <row r="90" spans="1:19" s="16" customFormat="1" ht="15.75" x14ac:dyDescent="0.25">
      <c r="A90" s="67" t="s">
        <v>97</v>
      </c>
      <c r="B90" s="49" t="s">
        <v>1326</v>
      </c>
      <c r="C90" s="49"/>
      <c r="D90" s="50">
        <v>39448</v>
      </c>
      <c r="E90" s="50">
        <v>39448</v>
      </c>
      <c r="F90" s="43">
        <v>17.360811007135961</v>
      </c>
      <c r="G90" s="43">
        <v>15.418367751392132</v>
      </c>
      <c r="H90" s="43">
        <v>0.97514808971146871</v>
      </c>
      <c r="I90" s="43">
        <v>0.96729516603236143</v>
      </c>
      <c r="J90" s="43">
        <v>3.1249459812844727</v>
      </c>
      <c r="K90" s="43">
        <v>34.215052514335824</v>
      </c>
      <c r="L90" s="43">
        <v>32.650757348303458</v>
      </c>
      <c r="M90" s="43">
        <v>0.59699999999999998</v>
      </c>
      <c r="N90" s="43">
        <v>0.96729516603236143</v>
      </c>
      <c r="O90" s="43">
        <v>6.1587094525804478</v>
      </c>
      <c r="P90" s="52" t="s">
        <v>15</v>
      </c>
      <c r="Q90" s="51"/>
      <c r="R90" s="97" t="s">
        <v>748</v>
      </c>
      <c r="S90" s="51"/>
    </row>
    <row r="91" spans="1:19" s="16" customFormat="1" ht="15.75" x14ac:dyDescent="0.25">
      <c r="A91" s="67" t="s">
        <v>98</v>
      </c>
      <c r="B91" s="49" t="s">
        <v>1326</v>
      </c>
      <c r="C91" s="49"/>
      <c r="D91" s="50">
        <v>39448</v>
      </c>
      <c r="E91" s="50">
        <v>39448</v>
      </c>
      <c r="F91" s="43">
        <v>32.595793134797205</v>
      </c>
      <c r="G91" s="43">
        <v>29.827023674827075</v>
      </c>
      <c r="H91" s="43">
        <v>0.97514808971146871</v>
      </c>
      <c r="I91" s="43">
        <v>1.7936213702586619</v>
      </c>
      <c r="J91" s="43">
        <v>5.8672427642634943</v>
      </c>
      <c r="K91" s="43">
        <v>65.554621370258658</v>
      </c>
      <c r="L91" s="43">
        <v>63.164000000000001</v>
      </c>
      <c r="M91" s="43">
        <v>0.59699999999999998</v>
      </c>
      <c r="N91" s="43">
        <v>1.7936213702586619</v>
      </c>
      <c r="O91" s="43">
        <v>11.799831846646558</v>
      </c>
      <c r="P91" s="52" t="s">
        <v>15</v>
      </c>
      <c r="Q91" s="51"/>
      <c r="R91" s="94" t="s">
        <v>749</v>
      </c>
      <c r="S91" s="51"/>
    </row>
    <row r="92" spans="1:19" s="16" customFormat="1" ht="15.75" x14ac:dyDescent="0.25">
      <c r="A92" s="67" t="s">
        <v>99</v>
      </c>
      <c r="B92" s="49" t="s">
        <v>1326</v>
      </c>
      <c r="C92" s="49"/>
      <c r="D92" s="50">
        <v>39448</v>
      </c>
      <c r="E92" s="50">
        <v>39448</v>
      </c>
      <c r="F92" s="43">
        <v>2.7509725230109563</v>
      </c>
      <c r="G92" s="43">
        <v>1.6009484691923479</v>
      </c>
      <c r="H92" s="43">
        <v>0.97514808971146871</v>
      </c>
      <c r="I92" s="43">
        <v>0.17487596410713979</v>
      </c>
      <c r="J92" s="43">
        <v>0.49517505414197194</v>
      </c>
      <c r="K92" s="43">
        <v>4.1628759641071396</v>
      </c>
      <c r="L92" s="43">
        <v>3.391</v>
      </c>
      <c r="M92" s="43">
        <v>0.59699999999999998</v>
      </c>
      <c r="N92" s="43">
        <v>0.17487596410713979</v>
      </c>
      <c r="O92" s="43">
        <v>0.74931767353928513</v>
      </c>
      <c r="P92" s="52" t="s">
        <v>15</v>
      </c>
      <c r="Q92" s="51"/>
      <c r="R92" s="97" t="s">
        <v>750</v>
      </c>
      <c r="S92" s="51"/>
    </row>
    <row r="93" spans="1:19" s="16" customFormat="1" ht="15.75" x14ac:dyDescent="0.25">
      <c r="A93" s="67" t="s">
        <v>100</v>
      </c>
      <c r="B93" s="49" t="s">
        <v>1326</v>
      </c>
      <c r="C93" s="49"/>
      <c r="D93" s="50">
        <v>39448</v>
      </c>
      <c r="E93" s="50">
        <v>39448</v>
      </c>
      <c r="F93" s="43">
        <v>17.013508982949151</v>
      </c>
      <c r="G93" s="43">
        <v>15.089902950705921</v>
      </c>
      <c r="H93" s="43">
        <v>0.97514808971146871</v>
      </c>
      <c r="I93" s="43">
        <v>0.94845794253176163</v>
      </c>
      <c r="J93" s="43">
        <v>3.0624316169308479</v>
      </c>
      <c r="K93" s="43">
        <v>33.500640721750493</v>
      </c>
      <c r="L93" s="43">
        <v>31.955182779218735</v>
      </c>
      <c r="M93" s="43">
        <v>0.59699999999999998</v>
      </c>
      <c r="N93" s="43">
        <v>0.94845794253176163</v>
      </c>
      <c r="O93" s="43">
        <v>6.0301153299150885</v>
      </c>
      <c r="P93" s="52" t="s">
        <v>15</v>
      </c>
      <c r="Q93" s="51"/>
      <c r="R93" s="97" t="s">
        <v>751</v>
      </c>
      <c r="S93" s="51"/>
    </row>
    <row r="94" spans="1:19" s="16" customFormat="1" ht="15.75" x14ac:dyDescent="0.25">
      <c r="A94" s="67" t="s">
        <v>101</v>
      </c>
      <c r="B94" s="49" t="s">
        <v>1326</v>
      </c>
      <c r="C94" s="49"/>
      <c r="D94" s="50">
        <v>39448</v>
      </c>
      <c r="E94" s="50">
        <v>39448</v>
      </c>
      <c r="F94" s="43">
        <v>54.9080187331096</v>
      </c>
      <c r="G94" s="43">
        <v>50.929062314467622</v>
      </c>
      <c r="H94" s="43">
        <v>0.97514808971146871</v>
      </c>
      <c r="I94" s="43">
        <v>3.0038083289305133</v>
      </c>
      <c r="J94" s="43">
        <v>9.8834433719597286</v>
      </c>
      <c r="K94" s="43">
        <v>111.45090520161452</v>
      </c>
      <c r="L94" s="43">
        <v>107.85009687268401</v>
      </c>
      <c r="M94" s="43">
        <v>0.59699999999999998</v>
      </c>
      <c r="N94" s="43">
        <v>3.0038083289305133</v>
      </c>
      <c r="O94" s="43">
        <v>20.061162936290611</v>
      </c>
      <c r="P94" s="52" t="s">
        <v>15</v>
      </c>
      <c r="Q94" s="51"/>
      <c r="R94" s="97" t="s">
        <v>752</v>
      </c>
      <c r="S94" s="51"/>
    </row>
    <row r="95" spans="1:19" s="16" customFormat="1" ht="15.75" x14ac:dyDescent="0.25">
      <c r="A95" s="67" t="s">
        <v>102</v>
      </c>
      <c r="B95" s="49" t="s">
        <v>1326</v>
      </c>
      <c r="C95" s="49"/>
      <c r="D95" s="50">
        <v>39448</v>
      </c>
      <c r="E95" s="50">
        <v>39448</v>
      </c>
      <c r="F95" s="43">
        <v>2.1258288794747044</v>
      </c>
      <c r="G95" s="43">
        <v>1.0097118279571753</v>
      </c>
      <c r="H95" s="43">
        <v>0.97514808971146871</v>
      </c>
      <c r="I95" s="43">
        <v>0.14096896180606064</v>
      </c>
      <c r="J95" s="43">
        <v>0.38264919830544697</v>
      </c>
      <c r="K95" s="43">
        <v>2.8761885462601264</v>
      </c>
      <c r="L95" s="43">
        <v>2.1382195844540659</v>
      </c>
      <c r="M95" s="43">
        <v>0.59699999999999998</v>
      </c>
      <c r="N95" s="43">
        <v>0.14096896180606064</v>
      </c>
      <c r="O95" s="43">
        <v>0.51771393832682278</v>
      </c>
      <c r="P95" s="52" t="s">
        <v>15</v>
      </c>
      <c r="Q95" s="51"/>
      <c r="R95" s="97" t="s">
        <v>753</v>
      </c>
      <c r="S95" s="51"/>
    </row>
    <row r="96" spans="1:19" s="16" customFormat="1" ht="15.75" x14ac:dyDescent="0.25">
      <c r="A96" s="67" t="s">
        <v>103</v>
      </c>
      <c r="B96" s="49" t="s">
        <v>1326</v>
      </c>
      <c r="C96" s="49"/>
      <c r="D96" s="50">
        <v>39448</v>
      </c>
      <c r="E96" s="50">
        <v>39448</v>
      </c>
      <c r="F96" s="43">
        <v>11.070785457974907</v>
      </c>
      <c r="G96" s="43">
        <v>9.4695052500752688</v>
      </c>
      <c r="H96" s="43">
        <v>0.97514808971146871</v>
      </c>
      <c r="I96" s="43">
        <v>0.62613211818816927</v>
      </c>
      <c r="J96" s="43">
        <v>1.9927413824354812</v>
      </c>
      <c r="K96" s="43">
        <v>21.276261159735167</v>
      </c>
      <c r="L96" s="43">
        <v>20.053129041546995</v>
      </c>
      <c r="M96" s="43">
        <v>0.59699999999999998</v>
      </c>
      <c r="N96" s="43">
        <v>0.62613211818816927</v>
      </c>
      <c r="O96" s="43">
        <v>3.8297270087523301</v>
      </c>
      <c r="P96" s="52" t="s">
        <v>15</v>
      </c>
      <c r="Q96" s="51"/>
      <c r="R96" s="97" t="s">
        <v>754</v>
      </c>
      <c r="S96" s="51"/>
    </row>
    <row r="97" spans="1:19" s="16" customFormat="1" ht="15.75" x14ac:dyDescent="0.25">
      <c r="A97" s="67" t="s">
        <v>104</v>
      </c>
      <c r="B97" s="49" t="s">
        <v>1333</v>
      </c>
      <c r="C97" s="49"/>
      <c r="D97" s="50">
        <v>39448</v>
      </c>
      <c r="E97" s="50">
        <v>39448</v>
      </c>
      <c r="F97" s="43">
        <v>499.42372881355936</v>
      </c>
      <c r="G97" s="43">
        <v>470.52542372881362</v>
      </c>
      <c r="H97" s="43">
        <v>0</v>
      </c>
      <c r="I97" s="43">
        <v>28.898305084745765</v>
      </c>
      <c r="J97" s="43">
        <v>89.896271186440686</v>
      </c>
      <c r="K97" s="43">
        <v>1101.9273980399742</v>
      </c>
      <c r="L97" s="43">
        <v>1073.0290929552284</v>
      </c>
      <c r="M97" s="43">
        <v>0</v>
      </c>
      <c r="N97" s="43">
        <v>28.898305084745765</v>
      </c>
      <c r="O97" s="43">
        <v>198.34693164719533</v>
      </c>
      <c r="P97" s="52" t="s">
        <v>15</v>
      </c>
      <c r="Q97" s="51"/>
      <c r="R97" s="51"/>
      <c r="S97" s="51"/>
    </row>
    <row r="98" spans="1:19" s="16" customFormat="1" ht="15.75" x14ac:dyDescent="0.25">
      <c r="A98" s="67" t="s">
        <v>105</v>
      </c>
      <c r="B98" s="49" t="s">
        <v>1333</v>
      </c>
      <c r="C98" s="49"/>
      <c r="D98" s="50">
        <v>39448</v>
      </c>
      <c r="E98" s="50">
        <v>39448</v>
      </c>
      <c r="F98" s="43">
        <v>285.30159852365955</v>
      </c>
      <c r="G98" s="43">
        <v>266.91742507490585</v>
      </c>
      <c r="H98" s="43">
        <v>0</v>
      </c>
      <c r="I98" s="43">
        <v>18.3841734487537</v>
      </c>
      <c r="J98" s="43">
        <v>51.354287734258719</v>
      </c>
      <c r="K98" s="43">
        <v>300.44207409987399</v>
      </c>
      <c r="L98" s="43">
        <v>282.05790065112029</v>
      </c>
      <c r="M98" s="43">
        <v>0</v>
      </c>
      <c r="N98" s="43">
        <v>18.3841734487537</v>
      </c>
      <c r="O98" s="43">
        <v>54.079573337977315</v>
      </c>
      <c r="P98" s="52" t="s">
        <v>15</v>
      </c>
      <c r="Q98" s="51"/>
      <c r="R98" s="92" t="s">
        <v>755</v>
      </c>
      <c r="S98" s="51"/>
    </row>
    <row r="99" spans="1:19" s="16" customFormat="1" ht="15.75" x14ac:dyDescent="0.25">
      <c r="A99" s="67" t="s">
        <v>106</v>
      </c>
      <c r="B99" s="49" t="s">
        <v>1333</v>
      </c>
      <c r="C99" s="49"/>
      <c r="D99" s="50">
        <v>39448</v>
      </c>
      <c r="E99" s="50">
        <v>39448</v>
      </c>
      <c r="F99" s="43">
        <v>193.7134273638008</v>
      </c>
      <c r="G99" s="43">
        <v>182.50219768019406</v>
      </c>
      <c r="H99" s="43">
        <v>0</v>
      </c>
      <c r="I99" s="43">
        <v>11.211229683606739</v>
      </c>
      <c r="J99" s="43">
        <v>34.868416925484127</v>
      </c>
      <c r="K99" s="43">
        <v>329.12702469490335</v>
      </c>
      <c r="L99" s="43">
        <v>317.91579501129661</v>
      </c>
      <c r="M99" s="43">
        <v>0</v>
      </c>
      <c r="N99" s="43">
        <v>11.211229683606739</v>
      </c>
      <c r="O99" s="43">
        <v>59.242864445082603</v>
      </c>
      <c r="P99" s="52" t="s">
        <v>15</v>
      </c>
      <c r="Q99" s="51"/>
      <c r="R99" s="92" t="s">
        <v>756</v>
      </c>
      <c r="S99" s="51"/>
    </row>
    <row r="100" spans="1:19" s="16" customFormat="1" ht="15.75" x14ac:dyDescent="0.25">
      <c r="A100" s="67" t="s">
        <v>107</v>
      </c>
      <c r="B100" s="49" t="s">
        <v>1333</v>
      </c>
      <c r="C100" s="49"/>
      <c r="D100" s="50">
        <v>39448</v>
      </c>
      <c r="E100" s="50">
        <v>39448</v>
      </c>
      <c r="F100" s="43">
        <v>219.26188908537051</v>
      </c>
      <c r="G100" s="43">
        <v>206.57203389830508</v>
      </c>
      <c r="H100" s="43">
        <v>0</v>
      </c>
      <c r="I100" s="43">
        <v>12.689855187065431</v>
      </c>
      <c r="J100" s="43">
        <v>39.467140035366697</v>
      </c>
      <c r="K100" s="43">
        <v>1308.9135037854894</v>
      </c>
      <c r="L100" s="43">
        <v>1296.223648598424</v>
      </c>
      <c r="M100" s="43">
        <v>0</v>
      </c>
      <c r="N100" s="43">
        <v>12.689855187065431</v>
      </c>
      <c r="O100" s="43">
        <v>235.6044306813881</v>
      </c>
      <c r="P100" s="52" t="s">
        <v>15</v>
      </c>
      <c r="Q100" s="51"/>
      <c r="R100" s="92" t="s">
        <v>757</v>
      </c>
      <c r="S100" s="51"/>
    </row>
    <row r="101" spans="1:19" s="16" customFormat="1" ht="15.75" x14ac:dyDescent="0.25">
      <c r="A101" s="67" t="s">
        <v>108</v>
      </c>
      <c r="B101" s="49" t="s">
        <v>1333</v>
      </c>
      <c r="C101" s="49"/>
      <c r="D101" s="50">
        <v>39448</v>
      </c>
      <c r="E101" s="50">
        <v>39448</v>
      </c>
      <c r="F101" s="43">
        <v>22.273181137616934</v>
      </c>
      <c r="G101" s="43">
        <v>19.594546377483741</v>
      </c>
      <c r="H101" s="43">
        <v>0</v>
      </c>
      <c r="I101" s="43">
        <v>2.6786347601331926</v>
      </c>
      <c r="J101" s="43">
        <v>4.0091726047710452</v>
      </c>
      <c r="K101" s="43">
        <v>351.01231831428237</v>
      </c>
      <c r="L101" s="43">
        <v>348.33368355414916</v>
      </c>
      <c r="M101" s="43">
        <v>0</v>
      </c>
      <c r="N101" s="43">
        <v>2.6786347601331926</v>
      </c>
      <c r="O101" s="43">
        <v>63.182217296570826</v>
      </c>
      <c r="P101" s="52" t="s">
        <v>15</v>
      </c>
      <c r="Q101" s="51"/>
      <c r="R101" s="92" t="s">
        <v>758</v>
      </c>
      <c r="S101" s="51"/>
    </row>
    <row r="102" spans="1:19" s="16" customFormat="1" ht="15.75" x14ac:dyDescent="0.25">
      <c r="A102" s="67" t="s">
        <v>109</v>
      </c>
      <c r="B102" s="49" t="s">
        <v>1333</v>
      </c>
      <c r="C102" s="49"/>
      <c r="D102" s="50">
        <v>39448</v>
      </c>
      <c r="E102" s="50">
        <v>39448</v>
      </c>
      <c r="F102" s="43">
        <v>189.2935259934398</v>
      </c>
      <c r="G102" s="43">
        <v>175.54126472062987</v>
      </c>
      <c r="H102" s="43">
        <v>0</v>
      </c>
      <c r="I102" s="43">
        <v>13.752261272809946</v>
      </c>
      <c r="J102" s="43">
        <v>34.072834678819163</v>
      </c>
      <c r="K102" s="43">
        <v>632.15302432333715</v>
      </c>
      <c r="L102" s="43">
        <v>618.40076305052719</v>
      </c>
      <c r="M102" s="43">
        <v>0</v>
      </c>
      <c r="N102" s="43">
        <v>13.752261272809946</v>
      </c>
      <c r="O102" s="43">
        <v>113.78754437820068</v>
      </c>
      <c r="P102" s="52" t="s">
        <v>15</v>
      </c>
      <c r="Q102" s="51"/>
      <c r="R102" s="92" t="s">
        <v>759</v>
      </c>
      <c r="S102" s="51"/>
    </row>
    <row r="103" spans="1:19" s="16" customFormat="1" ht="15.75" x14ac:dyDescent="0.25">
      <c r="A103" s="67" t="s">
        <v>110</v>
      </c>
      <c r="B103" s="49" t="s">
        <v>1333</v>
      </c>
      <c r="C103" s="49"/>
      <c r="D103" s="50">
        <v>39448</v>
      </c>
      <c r="E103" s="50">
        <v>39448</v>
      </c>
      <c r="F103" s="43">
        <v>91.909334007675824</v>
      </c>
      <c r="G103" s="43">
        <v>86.590050426511254</v>
      </c>
      <c r="H103" s="43">
        <v>0</v>
      </c>
      <c r="I103" s="43">
        <v>5.3192835811645729</v>
      </c>
      <c r="J103" s="43">
        <v>16.543680121381641</v>
      </c>
      <c r="K103" s="43">
        <v>215.25840855418113</v>
      </c>
      <c r="L103" s="43">
        <v>209.93912497301656</v>
      </c>
      <c r="M103" s="43">
        <v>0</v>
      </c>
      <c r="N103" s="43">
        <v>5.3192835811645729</v>
      </c>
      <c r="O103" s="43">
        <v>38.746513539752605</v>
      </c>
      <c r="P103" s="52" t="s">
        <v>15</v>
      </c>
      <c r="Q103" s="51"/>
      <c r="R103" s="92" t="s">
        <v>760</v>
      </c>
      <c r="S103" s="51"/>
    </row>
    <row r="104" spans="1:19" s="16" customFormat="1" ht="15.75" x14ac:dyDescent="0.25">
      <c r="A104" s="67" t="s">
        <v>111</v>
      </c>
      <c r="B104" s="49" t="s">
        <v>1333</v>
      </c>
      <c r="C104" s="49"/>
      <c r="D104" s="50">
        <v>39448</v>
      </c>
      <c r="E104" s="50">
        <v>39448</v>
      </c>
      <c r="F104" s="43">
        <v>97.0057577364894</v>
      </c>
      <c r="G104" s="43">
        <v>89.745058901087532</v>
      </c>
      <c r="H104" s="43">
        <v>0</v>
      </c>
      <c r="I104" s="43">
        <v>7.2606988354018629</v>
      </c>
      <c r="J104" s="43">
        <v>17.461036392568076</v>
      </c>
      <c r="K104" s="43">
        <v>206.58335643495681</v>
      </c>
      <c r="L104" s="43">
        <v>199.32265759955496</v>
      </c>
      <c r="M104" s="43">
        <v>0</v>
      </c>
      <c r="N104" s="43">
        <v>7.2606988354018629</v>
      </c>
      <c r="O104" s="43">
        <v>37.185004158292223</v>
      </c>
      <c r="P104" s="52" t="s">
        <v>15</v>
      </c>
      <c r="Q104" s="51"/>
      <c r="R104" s="92" t="s">
        <v>761</v>
      </c>
      <c r="S104" s="51"/>
    </row>
    <row r="105" spans="1:19" s="16" customFormat="1" ht="15.75" x14ac:dyDescent="0.25">
      <c r="A105" s="67" t="s">
        <v>112</v>
      </c>
      <c r="B105" s="49" t="s">
        <v>1333</v>
      </c>
      <c r="C105" s="49"/>
      <c r="D105" s="50">
        <v>39448</v>
      </c>
      <c r="E105" s="50">
        <v>39448</v>
      </c>
      <c r="F105" s="43">
        <v>160.85134681718279</v>
      </c>
      <c r="G105" s="43">
        <v>141.78122741460334</v>
      </c>
      <c r="H105" s="43">
        <v>0</v>
      </c>
      <c r="I105" s="43">
        <v>19.070119402579458</v>
      </c>
      <c r="J105" s="43">
        <v>28.953242427092903</v>
      </c>
      <c r="K105" s="43">
        <v>217.95595414646087</v>
      </c>
      <c r="L105" s="43">
        <v>198.88583474388142</v>
      </c>
      <c r="M105" s="43">
        <v>0</v>
      </c>
      <c r="N105" s="43">
        <v>19.070119402579458</v>
      </c>
      <c r="O105" s="43">
        <v>39.232071746362955</v>
      </c>
      <c r="P105" s="52" t="s">
        <v>15</v>
      </c>
      <c r="Q105" s="51"/>
      <c r="R105" s="51"/>
      <c r="S105" s="51"/>
    </row>
    <row r="106" spans="1:19" s="16" customFormat="1" ht="15.75" x14ac:dyDescent="0.25">
      <c r="A106" s="67" t="s">
        <v>113</v>
      </c>
      <c r="B106" s="49" t="s">
        <v>1333</v>
      </c>
      <c r="C106" s="49"/>
      <c r="D106" s="50">
        <v>39448</v>
      </c>
      <c r="E106" s="50">
        <v>39448</v>
      </c>
      <c r="F106" s="43">
        <v>47.288135593220346</v>
      </c>
      <c r="G106" s="43">
        <v>28.711864406779664</v>
      </c>
      <c r="H106" s="43">
        <v>0</v>
      </c>
      <c r="I106" s="43">
        <v>18.576271186440682</v>
      </c>
      <c r="J106" s="43">
        <v>8.5118644067796581</v>
      </c>
      <c r="K106" s="43">
        <v>103.18527273684319</v>
      </c>
      <c r="L106" s="43">
        <v>84.60900155040251</v>
      </c>
      <c r="M106" s="43">
        <v>0</v>
      </c>
      <c r="N106" s="43">
        <v>18.576271186440682</v>
      </c>
      <c r="O106" s="43">
        <v>18.573349092631773</v>
      </c>
      <c r="P106" s="52" t="s">
        <v>15</v>
      </c>
      <c r="Q106" s="51"/>
      <c r="R106" s="89" t="s">
        <v>762</v>
      </c>
      <c r="S106" s="51"/>
    </row>
    <row r="107" spans="1:19" s="16" customFormat="1" ht="15.75" x14ac:dyDescent="0.25">
      <c r="A107" s="67" t="s">
        <v>114</v>
      </c>
      <c r="B107" s="49" t="s">
        <v>1333</v>
      </c>
      <c r="C107" s="49"/>
      <c r="D107" s="50">
        <v>39448</v>
      </c>
      <c r="E107" s="50">
        <v>39448</v>
      </c>
      <c r="F107" s="43">
        <v>14.551211864406781</v>
      </c>
      <c r="G107" s="43">
        <v>8.9178728813559331</v>
      </c>
      <c r="H107" s="43">
        <v>0</v>
      </c>
      <c r="I107" s="43">
        <v>5.633338983050848</v>
      </c>
      <c r="J107" s="43">
        <v>2.6192181355932185</v>
      </c>
      <c r="K107" s="43">
        <v>78.680783571808533</v>
      </c>
      <c r="L107" s="43">
        <v>73.047444588757685</v>
      </c>
      <c r="M107" s="43">
        <v>0</v>
      </c>
      <c r="N107" s="43">
        <v>5.633338983050848</v>
      </c>
      <c r="O107" s="43">
        <v>14.162541042925536</v>
      </c>
      <c r="P107" s="52" t="s">
        <v>15</v>
      </c>
      <c r="Q107" s="51"/>
      <c r="R107" s="96" t="s">
        <v>763</v>
      </c>
      <c r="S107" s="51"/>
    </row>
    <row r="108" spans="1:19" s="16" customFormat="1" ht="15.75" x14ac:dyDescent="0.25">
      <c r="A108" s="67" t="s">
        <v>115</v>
      </c>
      <c r="B108" s="49" t="s">
        <v>1333</v>
      </c>
      <c r="C108" s="49"/>
      <c r="D108" s="50">
        <v>39448</v>
      </c>
      <c r="E108" s="50">
        <v>39448</v>
      </c>
      <c r="F108" s="43">
        <v>35.039037069820324</v>
      </c>
      <c r="G108" s="43">
        <v>28.195487055449846</v>
      </c>
      <c r="H108" s="43">
        <v>0</v>
      </c>
      <c r="I108" s="43">
        <v>6.8435500143704813</v>
      </c>
      <c r="J108" s="43">
        <v>6.3070266725676589</v>
      </c>
      <c r="K108" s="43">
        <v>90.135311150053212</v>
      </c>
      <c r="L108" s="43">
        <v>83.291761135682734</v>
      </c>
      <c r="M108" s="43">
        <v>0</v>
      </c>
      <c r="N108" s="43">
        <v>6.8435500143704813</v>
      </c>
      <c r="O108" s="43">
        <v>16.224356007009579</v>
      </c>
      <c r="P108" s="52" t="s">
        <v>15</v>
      </c>
      <c r="Q108" s="51"/>
      <c r="R108" s="96" t="s">
        <v>764</v>
      </c>
      <c r="S108" s="51"/>
    </row>
    <row r="109" spans="1:19" s="16" customFormat="1" ht="15.75" x14ac:dyDescent="0.25">
      <c r="A109" s="67" t="s">
        <v>116</v>
      </c>
      <c r="B109" s="49" t="s">
        <v>1333</v>
      </c>
      <c r="C109" s="49"/>
      <c r="D109" s="50">
        <v>39448</v>
      </c>
      <c r="E109" s="50">
        <v>39448</v>
      </c>
      <c r="F109" s="43">
        <v>448.76493681081951</v>
      </c>
      <c r="G109" s="43">
        <v>422.79251533749243</v>
      </c>
      <c r="H109" s="43">
        <v>0</v>
      </c>
      <c r="I109" s="43">
        <v>25.97242147332706</v>
      </c>
      <c r="J109" s="43">
        <v>80.777688625947405</v>
      </c>
      <c r="K109" s="43">
        <v>793.40342147332706</v>
      </c>
      <c r="L109" s="43">
        <v>767.43100000000004</v>
      </c>
      <c r="M109" s="43">
        <v>0</v>
      </c>
      <c r="N109" s="43">
        <v>25.97242147332706</v>
      </c>
      <c r="O109" s="43">
        <v>142.81261586519886</v>
      </c>
      <c r="P109" s="52" t="s">
        <v>15</v>
      </c>
      <c r="Q109" s="51"/>
      <c r="R109" s="96" t="s">
        <v>765</v>
      </c>
      <c r="S109" s="51"/>
    </row>
    <row r="110" spans="1:19" s="16" customFormat="1" ht="15.75" x14ac:dyDescent="0.25">
      <c r="A110" s="67" t="s">
        <v>117</v>
      </c>
      <c r="B110" s="49" t="s">
        <v>1333</v>
      </c>
      <c r="C110" s="49"/>
      <c r="D110" s="50">
        <v>39448</v>
      </c>
      <c r="E110" s="50">
        <v>39448</v>
      </c>
      <c r="F110" s="43">
        <v>411.94620315449203</v>
      </c>
      <c r="G110" s="43">
        <v>384.04148802244151</v>
      </c>
      <c r="H110" s="43">
        <v>0</v>
      </c>
      <c r="I110" s="43">
        <v>27.904715132050509</v>
      </c>
      <c r="J110" s="43">
        <v>74.150316567808545</v>
      </c>
      <c r="K110" s="43">
        <v>517.59271513205044</v>
      </c>
      <c r="L110" s="43">
        <v>489.68799999999999</v>
      </c>
      <c r="M110" s="43">
        <v>0</v>
      </c>
      <c r="N110" s="43">
        <v>27.904715132050509</v>
      </c>
      <c r="O110" s="43">
        <v>93.16668872376907</v>
      </c>
      <c r="P110" s="52" t="s">
        <v>15</v>
      </c>
      <c r="Q110" s="51"/>
      <c r="R110" s="96" t="s">
        <v>766</v>
      </c>
      <c r="S110" s="51"/>
    </row>
    <row r="111" spans="1:19" s="16" customFormat="1" ht="15.75" x14ac:dyDescent="0.25">
      <c r="A111" s="67" t="s">
        <v>118</v>
      </c>
      <c r="B111" s="49" t="s">
        <v>1333</v>
      </c>
      <c r="C111" s="49"/>
      <c r="D111" s="50">
        <v>39448</v>
      </c>
      <c r="E111" s="50">
        <v>39448</v>
      </c>
      <c r="F111" s="43">
        <v>11.870855932203391</v>
      </c>
      <c r="G111" s="43">
        <v>7.1028474576271199</v>
      </c>
      <c r="H111" s="43">
        <v>0</v>
      </c>
      <c r="I111" s="43">
        <v>4.7680084745762716</v>
      </c>
      <c r="J111" s="43">
        <v>2.136754067796609</v>
      </c>
      <c r="K111" s="43">
        <v>29.657008474576273</v>
      </c>
      <c r="L111" s="43">
        <v>24.888999999999999</v>
      </c>
      <c r="M111" s="43">
        <v>0</v>
      </c>
      <c r="N111" s="43">
        <v>4.7680084745762716</v>
      </c>
      <c r="O111" s="43">
        <v>5.3382615254237287</v>
      </c>
      <c r="P111" s="52" t="s">
        <v>15</v>
      </c>
      <c r="Q111" s="51"/>
      <c r="R111" s="51"/>
      <c r="S111" s="51"/>
    </row>
    <row r="112" spans="1:19" s="16" customFormat="1" ht="15.75" x14ac:dyDescent="0.25">
      <c r="A112" s="67" t="s">
        <v>119</v>
      </c>
      <c r="B112" s="49" t="s">
        <v>1333</v>
      </c>
      <c r="C112" s="49"/>
      <c r="D112" s="50">
        <v>39448</v>
      </c>
      <c r="E112" s="50">
        <v>39448</v>
      </c>
      <c r="F112" s="43">
        <v>485.59793999932833</v>
      </c>
      <c r="G112" s="43">
        <v>454.39521331689025</v>
      </c>
      <c r="H112" s="43">
        <v>0</v>
      </c>
      <c r="I112" s="43">
        <v>31.20272668243809</v>
      </c>
      <c r="J112" s="43">
        <v>87.407629199879011</v>
      </c>
      <c r="K112" s="43">
        <v>253.20408033136505</v>
      </c>
      <c r="L112" s="43">
        <v>222.00135364892697</v>
      </c>
      <c r="M112" s="43">
        <v>0</v>
      </c>
      <c r="N112" s="43">
        <v>31.20272668243809</v>
      </c>
      <c r="O112" s="43">
        <v>45.576734459645706</v>
      </c>
      <c r="P112" s="52" t="s">
        <v>15</v>
      </c>
      <c r="Q112" s="51"/>
      <c r="R112" s="92" t="s">
        <v>767</v>
      </c>
      <c r="S112" s="51"/>
    </row>
    <row r="113" spans="1:19" s="16" customFormat="1" ht="15.75" x14ac:dyDescent="0.25">
      <c r="A113" s="67" t="s">
        <v>120</v>
      </c>
      <c r="B113" s="49" t="s">
        <v>1334</v>
      </c>
      <c r="C113" s="49"/>
      <c r="D113" s="50">
        <v>39448</v>
      </c>
      <c r="E113" s="50">
        <v>39448</v>
      </c>
      <c r="F113" s="43">
        <v>18482.247533914826</v>
      </c>
      <c r="G113" s="43">
        <v>13688.388806166162</v>
      </c>
      <c r="H113" s="43">
        <v>3694.6376984242115</v>
      </c>
      <c r="I113" s="43">
        <v>1099.221029324455</v>
      </c>
      <c r="J113" s="43">
        <v>3326.8045561046711</v>
      </c>
      <c r="K113" s="43">
        <v>18904.908164917673</v>
      </c>
      <c r="L113" s="43">
        <v>12615.803211864406</v>
      </c>
      <c r="M113" s="43">
        <v>5189.8839237288139</v>
      </c>
      <c r="N113" s="43">
        <v>1099.221029324455</v>
      </c>
      <c r="O113" s="43">
        <v>3402.8834696851809</v>
      </c>
      <c r="P113" s="52" t="s">
        <v>15</v>
      </c>
      <c r="Q113" s="51"/>
      <c r="R113" s="92" t="s">
        <v>768</v>
      </c>
      <c r="S113" s="51"/>
    </row>
    <row r="114" spans="1:19" s="16" customFormat="1" ht="15.75" x14ac:dyDescent="0.25">
      <c r="A114" s="67" t="s">
        <v>121</v>
      </c>
      <c r="B114" s="49" t="s">
        <v>1335</v>
      </c>
      <c r="C114" s="49"/>
      <c r="D114" s="50">
        <v>39448</v>
      </c>
      <c r="E114" s="50">
        <v>39448</v>
      </c>
      <c r="F114" s="43">
        <v>7114.706528146764</v>
      </c>
      <c r="G114" s="43">
        <v>3927.3781867648963</v>
      </c>
      <c r="H114" s="43">
        <v>2729.4781017389655</v>
      </c>
      <c r="I114" s="43">
        <v>457.85023964290241</v>
      </c>
      <c r="J114" s="43">
        <v>1280.6471750664186</v>
      </c>
      <c r="K114" s="43">
        <v>8148.8464769310385</v>
      </c>
      <c r="L114" s="43">
        <v>4903.1579576271188</v>
      </c>
      <c r="M114" s="43">
        <v>2787.8382796610172</v>
      </c>
      <c r="N114" s="43">
        <v>457.85023964290241</v>
      </c>
      <c r="O114" s="43">
        <v>1466.7923658475868</v>
      </c>
      <c r="P114" s="52" t="s">
        <v>15</v>
      </c>
      <c r="Q114" s="51"/>
      <c r="R114" s="92" t="s">
        <v>769</v>
      </c>
      <c r="S114" s="51"/>
    </row>
    <row r="115" spans="1:19" s="16" customFormat="1" ht="15.75" x14ac:dyDescent="0.25">
      <c r="A115" s="67" t="s">
        <v>122</v>
      </c>
      <c r="B115" s="49" t="s">
        <v>1336</v>
      </c>
      <c r="C115" s="49"/>
      <c r="D115" s="50">
        <v>39448</v>
      </c>
      <c r="E115" s="50">
        <v>39448</v>
      </c>
      <c r="F115" s="43">
        <v>953.82593451038372</v>
      </c>
      <c r="G115" s="43">
        <v>878.99905294918756</v>
      </c>
      <c r="H115" s="43">
        <v>20.004830325711001</v>
      </c>
      <c r="I115" s="43">
        <v>54.822051235485155</v>
      </c>
      <c r="J115" s="43">
        <v>171.68866821186896</v>
      </c>
      <c r="K115" s="43">
        <v>938.08811783083274</v>
      </c>
      <c r="L115" s="43">
        <v>792.32226659534763</v>
      </c>
      <c r="M115" s="43">
        <v>90.943799999999996</v>
      </c>
      <c r="N115" s="43">
        <v>54.822051235485155</v>
      </c>
      <c r="O115" s="43">
        <v>168.85586120954989</v>
      </c>
      <c r="P115" s="52" t="s">
        <v>15</v>
      </c>
      <c r="Q115" s="51"/>
      <c r="R115" s="51"/>
      <c r="S115" s="51"/>
    </row>
    <row r="116" spans="1:19" s="16" customFormat="1" ht="15.75" x14ac:dyDescent="0.25">
      <c r="A116" s="67" t="s">
        <v>123</v>
      </c>
      <c r="B116" s="49" t="s">
        <v>1337</v>
      </c>
      <c r="C116" s="49"/>
      <c r="D116" s="50">
        <v>39448</v>
      </c>
      <c r="E116" s="50">
        <v>39448</v>
      </c>
      <c r="F116" s="43">
        <v>157.24576271186442</v>
      </c>
      <c r="G116" s="43">
        <v>137.22033898305085</v>
      </c>
      <c r="H116" s="43">
        <v>12.957627118644067</v>
      </c>
      <c r="I116" s="43">
        <v>7.0677966101694913</v>
      </c>
      <c r="J116" s="43">
        <v>28.304237288135567</v>
      </c>
      <c r="K116" s="43">
        <v>157.24576271186442</v>
      </c>
      <c r="L116" s="43">
        <v>137.22033898305085</v>
      </c>
      <c r="M116" s="43">
        <v>12.957627118644067</v>
      </c>
      <c r="N116" s="43">
        <v>7.0677966101694913</v>
      </c>
      <c r="O116" s="43">
        <v>28.304237288135592</v>
      </c>
      <c r="P116" s="52" t="s">
        <v>15</v>
      </c>
      <c r="Q116" s="51"/>
      <c r="R116" s="96" t="s">
        <v>770</v>
      </c>
      <c r="S116" s="51"/>
    </row>
    <row r="117" spans="1:19" s="16" customFormat="1" ht="15.75" x14ac:dyDescent="0.25">
      <c r="A117" s="67" t="s">
        <v>124</v>
      </c>
      <c r="B117" s="49" t="s">
        <v>1337</v>
      </c>
      <c r="C117" s="49"/>
      <c r="D117" s="50">
        <v>39448</v>
      </c>
      <c r="E117" s="50">
        <v>39448</v>
      </c>
      <c r="F117" s="43">
        <v>115.71186440677967</v>
      </c>
      <c r="G117" s="43">
        <v>96.983050847457633</v>
      </c>
      <c r="H117" s="43">
        <v>12.957627118644067</v>
      </c>
      <c r="I117" s="43">
        <v>5.7711864406779663</v>
      </c>
      <c r="J117" s="43">
        <v>20.828135593220324</v>
      </c>
      <c r="K117" s="43">
        <v>115.71186440677967</v>
      </c>
      <c r="L117" s="43">
        <v>96.983050847457633</v>
      </c>
      <c r="M117" s="43">
        <v>12.957627118644067</v>
      </c>
      <c r="N117" s="43">
        <v>5.7711864406779663</v>
      </c>
      <c r="O117" s="43">
        <v>20.828135593220338</v>
      </c>
      <c r="P117" s="52" t="s">
        <v>15</v>
      </c>
      <c r="Q117" s="51"/>
      <c r="R117" s="96" t="s">
        <v>771</v>
      </c>
      <c r="S117" s="51"/>
    </row>
    <row r="118" spans="1:19" s="16" customFormat="1" ht="15.75" x14ac:dyDescent="0.25">
      <c r="A118" s="67" t="s">
        <v>125</v>
      </c>
      <c r="B118" s="49" t="s">
        <v>1338</v>
      </c>
      <c r="C118" s="49"/>
      <c r="D118" s="50">
        <v>39448</v>
      </c>
      <c r="E118" s="50">
        <v>39448</v>
      </c>
      <c r="F118" s="43">
        <v>4050.2966101694915</v>
      </c>
      <c r="G118" s="43">
        <v>3218.6355932203392</v>
      </c>
      <c r="H118" s="43">
        <v>565.10169491525426</v>
      </c>
      <c r="I118" s="43">
        <v>266.55932203389835</v>
      </c>
      <c r="J118" s="43">
        <v>729.05338983050797</v>
      </c>
      <c r="K118" s="43">
        <v>2917.4283220338984</v>
      </c>
      <c r="L118" s="43">
        <v>1684.596</v>
      </c>
      <c r="M118" s="43">
        <v>966.27300000000002</v>
      </c>
      <c r="N118" s="43">
        <v>266.55932203389835</v>
      </c>
      <c r="O118" s="43">
        <v>525.13709796610169</v>
      </c>
      <c r="P118" s="52" t="s">
        <v>15</v>
      </c>
      <c r="Q118" s="51"/>
      <c r="R118" s="51"/>
      <c r="S118" s="51"/>
    </row>
    <row r="119" spans="1:19" s="16" customFormat="1" ht="15.75" x14ac:dyDescent="0.25">
      <c r="A119" s="67" t="s">
        <v>126</v>
      </c>
      <c r="B119" s="49" t="s">
        <v>1338</v>
      </c>
      <c r="C119" s="49"/>
      <c r="D119" s="50">
        <v>39448</v>
      </c>
      <c r="E119" s="50">
        <v>39448</v>
      </c>
      <c r="F119" s="43">
        <v>1100.6271186440679</v>
      </c>
      <c r="G119" s="43">
        <v>546.18644067796617</v>
      </c>
      <c r="H119" s="43">
        <v>347.26271186440681</v>
      </c>
      <c r="I119" s="43">
        <v>207.17796610169492</v>
      </c>
      <c r="J119" s="43">
        <v>198.11288135593213</v>
      </c>
      <c r="K119" s="43">
        <v>1974.423966101695</v>
      </c>
      <c r="L119" s="43">
        <v>1123.0640000000001</v>
      </c>
      <c r="M119" s="43">
        <v>644.18200000000002</v>
      </c>
      <c r="N119" s="43">
        <v>207.17796610169492</v>
      </c>
      <c r="O119" s="43">
        <v>355.3963138983051</v>
      </c>
      <c r="P119" s="52" t="s">
        <v>15</v>
      </c>
      <c r="Q119" s="51"/>
      <c r="R119" s="51"/>
      <c r="S119" s="51"/>
    </row>
    <row r="120" spans="1:19" s="16" customFormat="1" ht="15.75" x14ac:dyDescent="0.25">
      <c r="A120" s="67" t="s">
        <v>127</v>
      </c>
      <c r="B120" s="49" t="s">
        <v>1339</v>
      </c>
      <c r="C120" s="49"/>
      <c r="D120" s="50">
        <v>39448</v>
      </c>
      <c r="E120" s="50">
        <v>39448</v>
      </c>
      <c r="F120" s="43">
        <v>1282.6525423728817</v>
      </c>
      <c r="G120" s="43">
        <v>1071.5169491525426</v>
      </c>
      <c r="H120" s="43">
        <v>128.18644067796609</v>
      </c>
      <c r="I120" s="43">
        <v>82.949152542372886</v>
      </c>
      <c r="J120" s="43">
        <v>230.87745762711847</v>
      </c>
      <c r="K120" s="43">
        <v>1257.7822933751381</v>
      </c>
      <c r="L120" s="43">
        <v>1084.0105811826386</v>
      </c>
      <c r="M120" s="43">
        <v>90.822559650126522</v>
      </c>
      <c r="N120" s="43">
        <v>82.949152542372886</v>
      </c>
      <c r="O120" s="43">
        <v>226.40081280752486</v>
      </c>
      <c r="P120" s="52" t="s">
        <v>15</v>
      </c>
      <c r="Q120" s="51"/>
      <c r="R120" s="89" t="s">
        <v>772</v>
      </c>
      <c r="S120" s="51"/>
    </row>
    <row r="121" spans="1:19" s="16" customFormat="1" ht="15.75" x14ac:dyDescent="0.25">
      <c r="A121" s="67" t="s">
        <v>128</v>
      </c>
      <c r="B121" s="49" t="s">
        <v>1340</v>
      </c>
      <c r="C121" s="49"/>
      <c r="D121" s="50">
        <v>39448</v>
      </c>
      <c r="E121" s="50">
        <v>39448</v>
      </c>
      <c r="F121" s="43">
        <v>1284.2457627118647</v>
      </c>
      <c r="G121" s="43">
        <v>1073.0169491525426</v>
      </c>
      <c r="H121" s="43">
        <v>128.18644067796609</v>
      </c>
      <c r="I121" s="43">
        <v>83.042372881355931</v>
      </c>
      <c r="J121" s="43">
        <v>231.16423728813538</v>
      </c>
      <c r="K121" s="43">
        <v>1559.3243728813559</v>
      </c>
      <c r="L121" s="43">
        <v>1362.1559999999999</v>
      </c>
      <c r="M121" s="43">
        <v>114.126</v>
      </c>
      <c r="N121" s="43">
        <v>83.042372881355931</v>
      </c>
      <c r="O121" s="43">
        <v>280.67838711864403</v>
      </c>
      <c r="P121" s="52" t="s">
        <v>15</v>
      </c>
      <c r="Q121" s="51"/>
      <c r="R121" s="89" t="s">
        <v>773</v>
      </c>
      <c r="S121" s="51"/>
    </row>
    <row r="122" spans="1:19" s="16" customFormat="1" ht="15.75" x14ac:dyDescent="0.25">
      <c r="A122" s="67" t="s">
        <v>129</v>
      </c>
      <c r="B122" s="49" t="s">
        <v>1341</v>
      </c>
      <c r="C122" s="49"/>
      <c r="D122" s="50">
        <v>39448</v>
      </c>
      <c r="E122" s="50">
        <v>39448</v>
      </c>
      <c r="F122" s="43">
        <v>7060.7</v>
      </c>
      <c r="G122" s="43">
        <v>4053.1</v>
      </c>
      <c r="H122" s="43">
        <v>2907.6</v>
      </c>
      <c r="I122" s="43">
        <v>100</v>
      </c>
      <c r="J122" s="43">
        <f>F122*0.18</f>
        <v>1270.9259999999999</v>
      </c>
      <c r="K122" s="43">
        <v>6177.7166312800082</v>
      </c>
      <c r="L122" s="43">
        <v>3701.6165925954087</v>
      </c>
      <c r="M122" s="43">
        <v>2376.1000386845994</v>
      </c>
      <c r="N122" s="43">
        <v>100</v>
      </c>
      <c r="O122" s="43">
        <v>1111.9889936304014</v>
      </c>
      <c r="P122" s="52" t="s">
        <v>15</v>
      </c>
      <c r="Q122" s="51"/>
      <c r="R122" s="51"/>
      <c r="S122" s="51"/>
    </row>
    <row r="123" spans="1:19" s="16" customFormat="1" ht="15.75" x14ac:dyDescent="0.25">
      <c r="A123" s="67" t="s">
        <v>130</v>
      </c>
      <c r="B123" s="49" t="s">
        <v>1341</v>
      </c>
      <c r="C123" s="49"/>
      <c r="D123" s="50">
        <v>39448</v>
      </c>
      <c r="E123" s="50">
        <v>39448</v>
      </c>
      <c r="F123" s="43">
        <v>7092.61</v>
      </c>
      <c r="G123" s="43">
        <v>4067.79</v>
      </c>
      <c r="H123" s="43">
        <v>2914.54</v>
      </c>
      <c r="I123" s="43">
        <v>110.28</v>
      </c>
      <c r="J123" s="43">
        <f>F123*0.18</f>
        <v>1276.6697999999999</v>
      </c>
      <c r="K123" s="43">
        <v>6087.6249200714765</v>
      </c>
      <c r="L123" s="43">
        <v>3631.9979615714765</v>
      </c>
      <c r="M123" s="43">
        <v>2345.3469585000003</v>
      </c>
      <c r="N123" s="43">
        <v>110.28</v>
      </c>
      <c r="O123" s="43">
        <v>1095.7724856128657</v>
      </c>
      <c r="P123" s="52" t="s">
        <v>15</v>
      </c>
      <c r="Q123" s="51"/>
      <c r="R123" s="51"/>
      <c r="S123" s="51"/>
    </row>
    <row r="124" spans="1:19" s="16" customFormat="1" ht="15.75" x14ac:dyDescent="0.25">
      <c r="A124" s="67" t="s">
        <v>131</v>
      </c>
      <c r="B124" s="49" t="s">
        <v>1329</v>
      </c>
      <c r="C124" s="49"/>
      <c r="D124" s="50">
        <v>39448</v>
      </c>
      <c r="E124" s="50">
        <v>39448</v>
      </c>
      <c r="F124" s="43">
        <v>263.63403069191759</v>
      </c>
      <c r="G124" s="43">
        <v>218.85914822406772</v>
      </c>
      <c r="H124" s="43">
        <v>27.662137609553874</v>
      </c>
      <c r="I124" s="43">
        <v>17.112744858296004</v>
      </c>
      <c r="J124" s="43">
        <v>47.454125524545191</v>
      </c>
      <c r="K124" s="43">
        <v>281.66654849655498</v>
      </c>
      <c r="L124" s="43">
        <v>189.03868285093276</v>
      </c>
      <c r="M124" s="43">
        <v>75.515120787326168</v>
      </c>
      <c r="N124" s="43">
        <v>17.112744858296004</v>
      </c>
      <c r="O124" s="43">
        <v>50.699978729379893</v>
      </c>
      <c r="P124" s="52" t="s">
        <v>15</v>
      </c>
      <c r="Q124" s="51"/>
      <c r="R124" s="51"/>
      <c r="S124" s="51"/>
    </row>
    <row r="125" spans="1:19" s="16" customFormat="1" ht="15.75" x14ac:dyDescent="0.25">
      <c r="A125" s="67" t="s">
        <v>132</v>
      </c>
      <c r="B125" s="49" t="s">
        <v>1329</v>
      </c>
      <c r="C125" s="49"/>
      <c r="D125" s="50">
        <v>39448</v>
      </c>
      <c r="E125" s="50">
        <v>39448</v>
      </c>
      <c r="F125" s="43">
        <v>454.1937189137613</v>
      </c>
      <c r="G125" s="43">
        <v>368.56167113469434</v>
      </c>
      <c r="H125" s="43">
        <v>55.923050847457624</v>
      </c>
      <c r="I125" s="43">
        <v>29.708996931609384</v>
      </c>
      <c r="J125" s="43">
        <v>81.754869404477006</v>
      </c>
      <c r="K125" s="43">
        <v>623.36723086567201</v>
      </c>
      <c r="L125" s="43">
        <v>483.84611052169896</v>
      </c>
      <c r="M125" s="43">
        <v>109.81212341236368</v>
      </c>
      <c r="N125" s="43">
        <v>29.708996931609384</v>
      </c>
      <c r="O125" s="43">
        <v>112.20610155582096</v>
      </c>
      <c r="P125" s="52" t="s">
        <v>15</v>
      </c>
      <c r="Q125" s="51"/>
      <c r="R125" s="51"/>
      <c r="S125" s="51"/>
    </row>
    <row r="126" spans="1:19" s="16" customFormat="1" ht="15.75" x14ac:dyDescent="0.25">
      <c r="A126" s="67" t="s">
        <v>133</v>
      </c>
      <c r="B126" s="49" t="s">
        <v>1329</v>
      </c>
      <c r="C126" s="49"/>
      <c r="D126" s="50">
        <v>39448</v>
      </c>
      <c r="E126" s="50">
        <v>39448</v>
      </c>
      <c r="F126" s="43">
        <v>542.95346803097527</v>
      </c>
      <c r="G126" s="43">
        <v>444.95996891364825</v>
      </c>
      <c r="H126" s="43">
        <v>62.591819278296001</v>
      </c>
      <c r="I126" s="43">
        <v>35.401679839031011</v>
      </c>
      <c r="J126" s="43">
        <v>97.731624245575517</v>
      </c>
      <c r="K126" s="43">
        <v>745.85057625326863</v>
      </c>
      <c r="L126" s="43">
        <v>600.58032429496245</v>
      </c>
      <c r="M126" s="43">
        <v>109.86857211927521</v>
      </c>
      <c r="N126" s="43">
        <v>35.401679839031011</v>
      </c>
      <c r="O126" s="43">
        <v>134.25310372558835</v>
      </c>
      <c r="P126" s="52" t="s">
        <v>15</v>
      </c>
      <c r="Q126" s="51"/>
      <c r="R126" s="51"/>
      <c r="S126" s="51"/>
    </row>
    <row r="127" spans="1:19" s="16" customFormat="1" ht="15.75" x14ac:dyDescent="0.25">
      <c r="A127" s="67" t="s">
        <v>134</v>
      </c>
      <c r="B127" s="49" t="s">
        <v>1329</v>
      </c>
      <c r="C127" s="49"/>
      <c r="D127" s="50">
        <v>39448</v>
      </c>
      <c r="E127" s="50">
        <v>39448</v>
      </c>
      <c r="F127" s="43">
        <v>553.64719980154337</v>
      </c>
      <c r="G127" s="43">
        <v>444.81885779375199</v>
      </c>
      <c r="H127" s="43">
        <v>72.492820042412021</v>
      </c>
      <c r="I127" s="43">
        <v>36.33552196537935</v>
      </c>
      <c r="J127" s="43">
        <v>99.656495964277724</v>
      </c>
      <c r="K127" s="43">
        <v>704.57511677461378</v>
      </c>
      <c r="L127" s="43">
        <v>523.84579573580004</v>
      </c>
      <c r="M127" s="43">
        <v>144.39379907343437</v>
      </c>
      <c r="N127" s="43">
        <v>36.33552196537935</v>
      </c>
      <c r="O127" s="43">
        <v>126.82352101943047</v>
      </c>
      <c r="P127" s="52" t="s">
        <v>15</v>
      </c>
      <c r="Q127" s="51"/>
      <c r="R127" s="51"/>
      <c r="S127" s="51"/>
    </row>
    <row r="128" spans="1:19" s="16" customFormat="1" ht="15.75" x14ac:dyDescent="0.25">
      <c r="A128" s="67" t="s">
        <v>135</v>
      </c>
      <c r="B128" s="49" t="s">
        <v>1329</v>
      </c>
      <c r="C128" s="49"/>
      <c r="D128" s="50">
        <v>39448</v>
      </c>
      <c r="E128" s="50">
        <v>39448</v>
      </c>
      <c r="F128" s="43">
        <v>499.83489566574417</v>
      </c>
      <c r="G128" s="43">
        <v>410.94923156223564</v>
      </c>
      <c r="H128" s="43">
        <v>56.332637350466399</v>
      </c>
      <c r="I128" s="43">
        <v>32.553026753042076</v>
      </c>
      <c r="J128" s="43">
        <v>89.970281219833851</v>
      </c>
      <c r="K128" s="43">
        <v>554.53169671392004</v>
      </c>
      <c r="L128" s="43">
        <v>412.18980057853025</v>
      </c>
      <c r="M128" s="43">
        <v>109.78886938234768</v>
      </c>
      <c r="N128" s="43">
        <v>32.553026753042076</v>
      </c>
      <c r="O128" s="43">
        <v>99.815705408505607</v>
      </c>
      <c r="P128" s="52" t="s">
        <v>15</v>
      </c>
      <c r="Q128" s="51"/>
      <c r="R128" s="51"/>
      <c r="S128" s="51"/>
    </row>
    <row r="129" spans="1:19" s="16" customFormat="1" ht="15.75" x14ac:dyDescent="0.25">
      <c r="A129" s="67" t="s">
        <v>136</v>
      </c>
      <c r="B129" s="49" t="s">
        <v>1329</v>
      </c>
      <c r="C129" s="49"/>
      <c r="D129" s="50">
        <v>39448</v>
      </c>
      <c r="E129" s="50">
        <v>39448</v>
      </c>
      <c r="F129" s="43">
        <v>553.64719980154337</v>
      </c>
      <c r="G129" s="43">
        <v>444.81885779375199</v>
      </c>
      <c r="H129" s="43">
        <v>72.492820042412021</v>
      </c>
      <c r="I129" s="43">
        <v>36.33552196537935</v>
      </c>
      <c r="J129" s="43">
        <v>99.656495964277724</v>
      </c>
      <c r="K129" s="43">
        <v>789.95481302666246</v>
      </c>
      <c r="L129" s="43">
        <v>609.22549198784873</v>
      </c>
      <c r="M129" s="43">
        <v>144.39379907343437</v>
      </c>
      <c r="N129" s="43">
        <v>36.33552196537935</v>
      </c>
      <c r="O129" s="43">
        <v>142.19186634479925</v>
      </c>
      <c r="P129" s="52" t="s">
        <v>15</v>
      </c>
      <c r="Q129" s="51"/>
      <c r="R129" s="51"/>
      <c r="S129" s="51"/>
    </row>
    <row r="130" spans="1:19" s="16" customFormat="1" ht="15.75" x14ac:dyDescent="0.25">
      <c r="A130" s="67" t="s">
        <v>137</v>
      </c>
      <c r="B130" s="49" t="s">
        <v>1329</v>
      </c>
      <c r="C130" s="49"/>
      <c r="D130" s="50">
        <v>39448</v>
      </c>
      <c r="E130" s="50">
        <v>39448</v>
      </c>
      <c r="F130" s="43">
        <v>448.54780428952364</v>
      </c>
      <c r="G130" s="43">
        <v>363.26582624128235</v>
      </c>
      <c r="H130" s="43">
        <v>55.923032604146407</v>
      </c>
      <c r="I130" s="43">
        <v>29.358945444094889</v>
      </c>
      <c r="J130" s="43">
        <v>80.738604772114229</v>
      </c>
      <c r="K130" s="43">
        <v>613.66072363690614</v>
      </c>
      <c r="L130" s="43">
        <v>474.45105433044762</v>
      </c>
      <c r="M130" s="43">
        <v>109.85072386236368</v>
      </c>
      <c r="N130" s="43">
        <v>29.358945444094889</v>
      </c>
      <c r="O130" s="43">
        <v>110.45893025464311</v>
      </c>
      <c r="P130" s="52" t="s">
        <v>15</v>
      </c>
      <c r="Q130" s="51"/>
      <c r="R130" s="51"/>
      <c r="S130" s="51"/>
    </row>
    <row r="131" spans="1:19" s="16" customFormat="1" ht="15.75" x14ac:dyDescent="0.25">
      <c r="A131" s="67" t="s">
        <v>138</v>
      </c>
      <c r="B131" s="49" t="s">
        <v>1329</v>
      </c>
      <c r="C131" s="49"/>
      <c r="D131" s="50">
        <v>39448</v>
      </c>
      <c r="E131" s="50">
        <v>39448</v>
      </c>
      <c r="F131" s="43">
        <v>474.60923880392733</v>
      </c>
      <c r="G131" s="43">
        <v>387.28486607157339</v>
      </c>
      <c r="H131" s="43">
        <v>56.332637350466399</v>
      </c>
      <c r="I131" s="43">
        <v>30.99173538188753</v>
      </c>
      <c r="J131" s="43">
        <v>85.429662984706795</v>
      </c>
      <c r="K131" s="43">
        <v>522.18253591324481</v>
      </c>
      <c r="L131" s="43">
        <v>381.33989434900963</v>
      </c>
      <c r="M131" s="43">
        <v>109.85090618234769</v>
      </c>
      <c r="N131" s="43">
        <v>30.99173538188753</v>
      </c>
      <c r="O131" s="43">
        <v>93.992856464384062</v>
      </c>
      <c r="P131" s="52" t="s">
        <v>15</v>
      </c>
      <c r="Q131" s="51"/>
      <c r="R131" s="51"/>
      <c r="S131" s="51"/>
    </row>
    <row r="132" spans="1:19" s="16" customFormat="1" ht="15.75" x14ac:dyDescent="0.25">
      <c r="A132" s="67" t="s">
        <v>139</v>
      </c>
      <c r="B132" s="49" t="s">
        <v>1329</v>
      </c>
      <c r="C132" s="49"/>
      <c r="D132" s="50">
        <v>39448</v>
      </c>
      <c r="E132" s="50">
        <v>39448</v>
      </c>
      <c r="F132" s="43">
        <v>480.86968221795911</v>
      </c>
      <c r="G132" s="43">
        <v>393.15720825899825</v>
      </c>
      <c r="H132" s="43">
        <v>56.332637350466399</v>
      </c>
      <c r="I132" s="43">
        <v>31.3798366084945</v>
      </c>
      <c r="J132" s="43">
        <v>86.556542799232659</v>
      </c>
      <c r="K132" s="43">
        <v>655.97370365131644</v>
      </c>
      <c r="L132" s="43">
        <v>514.74296086047423</v>
      </c>
      <c r="M132" s="43">
        <v>109.85090618234769</v>
      </c>
      <c r="N132" s="43">
        <v>31.3798366084945</v>
      </c>
      <c r="O132" s="43">
        <v>118.07526665723695</v>
      </c>
      <c r="P132" s="52" t="s">
        <v>15</v>
      </c>
      <c r="Q132" s="51"/>
      <c r="R132" s="51"/>
      <c r="S132" s="51"/>
    </row>
    <row r="133" spans="1:19" s="16" customFormat="1" ht="15.75" x14ac:dyDescent="0.25">
      <c r="A133" s="67" t="s">
        <v>140</v>
      </c>
      <c r="B133" s="49" t="s">
        <v>1329</v>
      </c>
      <c r="C133" s="49"/>
      <c r="D133" s="50">
        <v>39448</v>
      </c>
      <c r="E133" s="50">
        <v>39448</v>
      </c>
      <c r="F133" s="43">
        <v>474.55474268703728</v>
      </c>
      <c r="G133" s="43">
        <v>381.27330668035893</v>
      </c>
      <c r="H133" s="43">
        <v>62.136702893496022</v>
      </c>
      <c r="I133" s="43">
        <v>31.144733113182308</v>
      </c>
      <c r="J133" s="43">
        <v>85.419853683666645</v>
      </c>
      <c r="K133" s="43">
        <v>699.3521367164625</v>
      </c>
      <c r="L133" s="43">
        <v>555.78905971176505</v>
      </c>
      <c r="M133" s="43">
        <v>112.41834389151519</v>
      </c>
      <c r="N133" s="43">
        <v>31.144733113182308</v>
      </c>
      <c r="O133" s="43">
        <v>125.88338460896324</v>
      </c>
      <c r="P133" s="52" t="s">
        <v>15</v>
      </c>
      <c r="Q133" s="51"/>
      <c r="R133" s="51"/>
      <c r="S133" s="51"/>
    </row>
    <row r="134" spans="1:19" s="16" customFormat="1" ht="15.75" x14ac:dyDescent="0.25">
      <c r="A134" s="67" t="s">
        <v>141</v>
      </c>
      <c r="B134" s="49" t="s">
        <v>1329</v>
      </c>
      <c r="C134" s="49"/>
      <c r="D134" s="50">
        <v>39448</v>
      </c>
      <c r="E134" s="50">
        <v>39448</v>
      </c>
      <c r="F134" s="43">
        <v>616.3974232940576</v>
      </c>
      <c r="G134" s="43">
        <v>503.12934536882352</v>
      </c>
      <c r="H134" s="43">
        <v>73.023789158012008</v>
      </c>
      <c r="I134" s="43">
        <v>40.244288767222137</v>
      </c>
      <c r="J134" s="43">
        <v>110.95153619293035</v>
      </c>
      <c r="K134" s="43">
        <v>755.01765131739637</v>
      </c>
      <c r="L134" s="43">
        <v>570.41792758601991</v>
      </c>
      <c r="M134" s="43">
        <v>144.35543496415437</v>
      </c>
      <c r="N134" s="43">
        <v>40.244288767222137</v>
      </c>
      <c r="O134" s="43">
        <v>135.90317723713133</v>
      </c>
      <c r="P134" s="52" t="s">
        <v>15</v>
      </c>
      <c r="Q134" s="51"/>
      <c r="R134" s="51"/>
      <c r="S134" s="51"/>
    </row>
    <row r="135" spans="1:19" s="16" customFormat="1" ht="15.75" x14ac:dyDescent="0.25">
      <c r="A135" s="67" t="s">
        <v>142</v>
      </c>
      <c r="B135" s="49" t="s">
        <v>1329</v>
      </c>
      <c r="C135" s="49"/>
      <c r="D135" s="50">
        <v>39448</v>
      </c>
      <c r="E135" s="50">
        <v>39448</v>
      </c>
      <c r="F135" s="43">
        <v>553.64666110493783</v>
      </c>
      <c r="G135" s="43">
        <v>444.81885779375199</v>
      </c>
      <c r="H135" s="43">
        <v>72.492328404342018</v>
      </c>
      <c r="I135" s="43">
        <v>36.335474906843793</v>
      </c>
      <c r="J135" s="43">
        <v>99.656398998888676</v>
      </c>
      <c r="K135" s="43">
        <v>814.34146019067418</v>
      </c>
      <c r="L135" s="43">
        <v>633.65078687922994</v>
      </c>
      <c r="M135" s="43">
        <v>144.35519840460037</v>
      </c>
      <c r="N135" s="43">
        <v>36.335474906843793</v>
      </c>
      <c r="O135" s="43">
        <v>146.58146283432134</v>
      </c>
      <c r="P135" s="52" t="s">
        <v>15</v>
      </c>
      <c r="Q135" s="51"/>
      <c r="R135" s="51"/>
      <c r="S135" s="51"/>
    </row>
    <row r="136" spans="1:19" s="16" customFormat="1" ht="15.75" x14ac:dyDescent="0.25">
      <c r="A136" s="67" t="s">
        <v>143</v>
      </c>
      <c r="B136" s="49" t="s">
        <v>1329</v>
      </c>
      <c r="C136" s="49"/>
      <c r="D136" s="50">
        <v>39448</v>
      </c>
      <c r="E136" s="50">
        <v>39448</v>
      </c>
      <c r="F136" s="43">
        <v>586.47592750321928</v>
      </c>
      <c r="G136" s="43">
        <v>475.61333234023255</v>
      </c>
      <c r="H136" s="43">
        <v>72.492820042412021</v>
      </c>
      <c r="I136" s="43">
        <v>38.369775120574687</v>
      </c>
      <c r="J136" s="43">
        <v>105.56566695057938</v>
      </c>
      <c r="K136" s="43">
        <v>776.8597038939854</v>
      </c>
      <c r="L136" s="43">
        <v>603.24410139997633</v>
      </c>
      <c r="M136" s="43">
        <v>135.24582737343439</v>
      </c>
      <c r="N136" s="43">
        <v>38.369775120574687</v>
      </c>
      <c r="O136" s="43">
        <v>139.83474670091738</v>
      </c>
      <c r="P136" s="52" t="s">
        <v>15</v>
      </c>
      <c r="Q136" s="51"/>
      <c r="R136" s="51"/>
      <c r="S136" s="51"/>
    </row>
    <row r="137" spans="1:19" s="16" customFormat="1" ht="15.75" x14ac:dyDescent="0.25">
      <c r="A137" s="67" t="s">
        <v>144</v>
      </c>
      <c r="B137" s="49" t="s">
        <v>1329</v>
      </c>
      <c r="C137" s="49"/>
      <c r="D137" s="50">
        <v>39448</v>
      </c>
      <c r="E137" s="50">
        <v>39448</v>
      </c>
      <c r="F137" s="43">
        <v>557.11128843540791</v>
      </c>
      <c r="G137" s="43">
        <v>448.06807071735358</v>
      </c>
      <c r="H137" s="43">
        <v>72.492820042412021</v>
      </c>
      <c r="I137" s="43">
        <v>36.550397675642358</v>
      </c>
      <c r="J137" s="43">
        <v>100.28003191837342</v>
      </c>
      <c r="K137" s="43">
        <v>855.90418326170868</v>
      </c>
      <c r="L137" s="43">
        <v>674.92928276263194</v>
      </c>
      <c r="M137" s="43">
        <v>144.42450282343441</v>
      </c>
      <c r="N137" s="43">
        <v>36.550397675642358</v>
      </c>
      <c r="O137" s="43">
        <v>154.06275298710756</v>
      </c>
      <c r="P137" s="52" t="s">
        <v>15</v>
      </c>
      <c r="Q137" s="51"/>
      <c r="R137" s="51"/>
      <c r="S137" s="51"/>
    </row>
    <row r="138" spans="1:19" s="16" customFormat="1" ht="15.75" x14ac:dyDescent="0.25">
      <c r="A138" s="67" t="s">
        <v>145</v>
      </c>
      <c r="B138" s="49" t="s">
        <v>1329</v>
      </c>
      <c r="C138" s="49"/>
      <c r="D138" s="50">
        <v>39448</v>
      </c>
      <c r="E138" s="50">
        <v>39448</v>
      </c>
      <c r="F138" s="43">
        <v>503.56523076071801</v>
      </c>
      <c r="G138" s="43">
        <v>411.39057677218653</v>
      </c>
      <c r="H138" s="43">
        <v>59.312307307428021</v>
      </c>
      <c r="I138" s="43">
        <v>32.862346681103453</v>
      </c>
      <c r="J138" s="43">
        <v>90.641741536929089</v>
      </c>
      <c r="K138" s="43">
        <v>741.49767084997518</v>
      </c>
      <c r="L138" s="43">
        <v>564.21309504969815</v>
      </c>
      <c r="M138" s="43">
        <v>144.42222911917358</v>
      </c>
      <c r="N138" s="43">
        <v>32.862346681103453</v>
      </c>
      <c r="O138" s="43">
        <v>133.46958075299554</v>
      </c>
      <c r="P138" s="52" t="s">
        <v>15</v>
      </c>
      <c r="Q138" s="51"/>
      <c r="R138" s="51"/>
      <c r="S138" s="51"/>
    </row>
    <row r="139" spans="1:19" s="16" customFormat="1" ht="15.75" x14ac:dyDescent="0.25">
      <c r="A139" s="67" t="s">
        <v>146</v>
      </c>
      <c r="B139" s="49" t="s">
        <v>1329</v>
      </c>
      <c r="C139" s="49"/>
      <c r="D139" s="50">
        <v>39448</v>
      </c>
      <c r="E139" s="50">
        <v>39448</v>
      </c>
      <c r="F139" s="43">
        <v>448.54780428952364</v>
      </c>
      <c r="G139" s="43">
        <v>363.26582624128235</v>
      </c>
      <c r="H139" s="43">
        <v>55.923032604146407</v>
      </c>
      <c r="I139" s="43">
        <v>29.358945444094889</v>
      </c>
      <c r="J139" s="43">
        <v>80.738604772114229</v>
      </c>
      <c r="K139" s="43">
        <v>688.83502898972381</v>
      </c>
      <c r="L139" s="43">
        <v>547.69796603326529</v>
      </c>
      <c r="M139" s="43">
        <v>111.77811751236368</v>
      </c>
      <c r="N139" s="43">
        <v>29.358945444094889</v>
      </c>
      <c r="O139" s="43">
        <v>123.99030521815028</v>
      </c>
      <c r="P139" s="52" t="s">
        <v>15</v>
      </c>
      <c r="Q139" s="51"/>
      <c r="R139" s="51"/>
      <c r="S139" s="51"/>
    </row>
    <row r="140" spans="1:19" s="16" customFormat="1" ht="15.75" x14ac:dyDescent="0.25">
      <c r="A140" s="67" t="s">
        <v>147</v>
      </c>
      <c r="B140" s="49" t="s">
        <v>1329</v>
      </c>
      <c r="C140" s="49"/>
      <c r="D140" s="50">
        <v>39448</v>
      </c>
      <c r="E140" s="50">
        <v>39448</v>
      </c>
      <c r="F140" s="43">
        <v>529.89265078219182</v>
      </c>
      <c r="G140" s="43">
        <v>429.98861632381011</v>
      </c>
      <c r="H140" s="43">
        <v>65.243538038170811</v>
      </c>
      <c r="I140" s="43">
        <v>34.660496420210954</v>
      </c>
      <c r="J140" s="43">
        <v>95.380677140794546</v>
      </c>
      <c r="K140" s="43">
        <v>765.2723131167271</v>
      </c>
      <c r="L140" s="43">
        <v>586.22124436542515</v>
      </c>
      <c r="M140" s="43">
        <v>144.39057233109094</v>
      </c>
      <c r="N140" s="43">
        <v>34.660496420210954</v>
      </c>
      <c r="O140" s="43">
        <v>137.74901636101089</v>
      </c>
      <c r="P140" s="52" t="s">
        <v>15</v>
      </c>
      <c r="Q140" s="51"/>
      <c r="R140" s="51"/>
      <c r="S140" s="51"/>
    </row>
    <row r="141" spans="1:19" s="16" customFormat="1" ht="15.75" x14ac:dyDescent="0.25">
      <c r="A141" s="67" t="s">
        <v>148</v>
      </c>
      <c r="B141" s="49" t="s">
        <v>1329</v>
      </c>
      <c r="C141" s="49"/>
      <c r="D141" s="50">
        <v>39448</v>
      </c>
      <c r="E141" s="50">
        <v>39448</v>
      </c>
      <c r="F141" s="43">
        <v>529.89265078219182</v>
      </c>
      <c r="G141" s="43">
        <v>429.98861632381011</v>
      </c>
      <c r="H141" s="43">
        <v>65.243538038170811</v>
      </c>
      <c r="I141" s="43">
        <v>34.660496420210954</v>
      </c>
      <c r="J141" s="43">
        <v>95.380677140794546</v>
      </c>
      <c r="K141" s="43">
        <v>771.09205912458549</v>
      </c>
      <c r="L141" s="43">
        <v>592.04099037328353</v>
      </c>
      <c r="M141" s="43">
        <v>144.39057233109094</v>
      </c>
      <c r="N141" s="43">
        <v>34.660496420210954</v>
      </c>
      <c r="O141" s="43">
        <v>138.79657064242539</v>
      </c>
      <c r="P141" s="52" t="s">
        <v>15</v>
      </c>
      <c r="Q141" s="51"/>
      <c r="R141" s="51"/>
      <c r="S141" s="51"/>
    </row>
    <row r="142" spans="1:19" s="16" customFormat="1" ht="15.75" x14ac:dyDescent="0.25">
      <c r="A142" s="67" t="s">
        <v>149</v>
      </c>
      <c r="B142" s="49" t="s">
        <v>1329</v>
      </c>
      <c r="C142" s="49"/>
      <c r="D142" s="50">
        <v>39448</v>
      </c>
      <c r="E142" s="50">
        <v>39448</v>
      </c>
      <c r="F142" s="43">
        <v>588.56663617304957</v>
      </c>
      <c r="G142" s="43">
        <v>484.53016592594685</v>
      </c>
      <c r="H142" s="43">
        <v>65.721410242210794</v>
      </c>
      <c r="I142" s="43">
        <v>38.315060004891976</v>
      </c>
      <c r="J142" s="43">
        <v>105.94199451114889</v>
      </c>
      <c r="K142" s="43">
        <v>765.30075852011544</v>
      </c>
      <c r="L142" s="43">
        <v>582.6335139274845</v>
      </c>
      <c r="M142" s="43">
        <v>144.35218458773892</v>
      </c>
      <c r="N142" s="43">
        <v>38.315060004891976</v>
      </c>
      <c r="O142" s="43">
        <v>137.75413653362077</v>
      </c>
      <c r="P142" s="52" t="s">
        <v>15</v>
      </c>
      <c r="Q142" s="51"/>
      <c r="R142" s="51"/>
      <c r="S142" s="51"/>
    </row>
    <row r="143" spans="1:19" s="16" customFormat="1" ht="15.75" x14ac:dyDescent="0.25">
      <c r="A143" s="67" t="s">
        <v>150</v>
      </c>
      <c r="B143" s="49" t="s">
        <v>1330</v>
      </c>
      <c r="C143" s="49"/>
      <c r="D143" s="50">
        <v>39448</v>
      </c>
      <c r="E143" s="50">
        <v>39448</v>
      </c>
      <c r="F143" s="43">
        <v>944.63784438640459</v>
      </c>
      <c r="G143" s="43">
        <v>879.53213607581188</v>
      </c>
      <c r="H143" s="43">
        <v>6.6158693275418345</v>
      </c>
      <c r="I143" s="43">
        <v>58.489838983050845</v>
      </c>
      <c r="J143" s="43">
        <v>170.03481198955274</v>
      </c>
      <c r="K143" s="43">
        <v>771.55529125035071</v>
      </c>
      <c r="L143" s="43">
        <v>704.53761381453387</v>
      </c>
      <c r="M143" s="43">
        <v>8.5278384527660318</v>
      </c>
      <c r="N143" s="43">
        <v>58.489838983050845</v>
      </c>
      <c r="O143" s="43">
        <v>138.87995242506312</v>
      </c>
      <c r="P143" s="52" t="s">
        <v>15</v>
      </c>
      <c r="Q143" s="51"/>
      <c r="R143" s="51"/>
      <c r="S143" s="51"/>
    </row>
    <row r="144" spans="1:19" s="16" customFormat="1" ht="15.75" x14ac:dyDescent="0.25">
      <c r="A144" s="67" t="s">
        <v>151</v>
      </c>
      <c r="B144" s="49" t="s">
        <v>1330</v>
      </c>
      <c r="C144" s="49"/>
      <c r="D144" s="50">
        <v>39448</v>
      </c>
      <c r="E144" s="50">
        <v>39448</v>
      </c>
      <c r="F144" s="43">
        <v>769.12880651370574</v>
      </c>
      <c r="G144" s="43">
        <v>714.64941231467833</v>
      </c>
      <c r="H144" s="43">
        <v>6.6158693275418345</v>
      </c>
      <c r="I144" s="43">
        <v>47.863524871485588</v>
      </c>
      <c r="J144" s="43">
        <v>138.443185172467</v>
      </c>
      <c r="K144" s="43">
        <v>812.72917108457614</v>
      </c>
      <c r="L144" s="43">
        <v>756.33780776032461</v>
      </c>
      <c r="M144" s="43">
        <v>8.5278384527660318</v>
      </c>
      <c r="N144" s="43">
        <v>47.863524871485588</v>
      </c>
      <c r="O144" s="43">
        <v>146.2912507952237</v>
      </c>
      <c r="P144" s="52" t="s">
        <v>15</v>
      </c>
      <c r="Q144" s="51"/>
      <c r="R144" s="51"/>
      <c r="S144" s="51"/>
    </row>
    <row r="145" spans="1:19" s="16" customFormat="1" ht="15.75" x14ac:dyDescent="0.25">
      <c r="A145" s="67" t="s">
        <v>152</v>
      </c>
      <c r="B145" s="49" t="s">
        <v>1330</v>
      </c>
      <c r="C145" s="49"/>
      <c r="D145" s="50">
        <v>39448</v>
      </c>
      <c r="E145" s="50">
        <v>39448</v>
      </c>
      <c r="F145" s="43">
        <v>93.663451959388823</v>
      </c>
      <c r="G145" s="43">
        <v>81.129409007832407</v>
      </c>
      <c r="H145" s="43">
        <v>6.6158693275418345</v>
      </c>
      <c r="I145" s="43">
        <v>5.9181736240145799</v>
      </c>
      <c r="J145" s="43">
        <v>16.859421352689978</v>
      </c>
      <c r="K145" s="43">
        <v>120.20517719033212</v>
      </c>
      <c r="L145" s="43">
        <v>114.2840587635515</v>
      </c>
      <c r="M145" s="43">
        <v>2.944802766033333E-3</v>
      </c>
      <c r="N145" s="43">
        <v>5.9181736240145799</v>
      </c>
      <c r="O145" s="43">
        <v>21.636931894259781</v>
      </c>
      <c r="P145" s="52" t="s">
        <v>15</v>
      </c>
      <c r="Q145" s="51"/>
      <c r="R145" s="51"/>
      <c r="S145" s="51"/>
    </row>
    <row r="146" spans="1:19" s="16" customFormat="1" ht="15.75" x14ac:dyDescent="0.25">
      <c r="A146" s="67" t="s">
        <v>153</v>
      </c>
      <c r="B146" s="49" t="s">
        <v>1330</v>
      </c>
      <c r="C146" s="49"/>
      <c r="D146" s="50">
        <v>39448</v>
      </c>
      <c r="E146" s="50">
        <v>39448</v>
      </c>
      <c r="F146" s="43">
        <v>433.26074718612443</v>
      </c>
      <c r="G146" s="43">
        <v>399.71473639723342</v>
      </c>
      <c r="H146" s="43">
        <v>6.6158693275418345</v>
      </c>
      <c r="I146" s="43">
        <v>26.930141461349184</v>
      </c>
      <c r="J146" s="43">
        <v>77.986934493502361</v>
      </c>
      <c r="K146" s="43">
        <v>900.4835439899698</v>
      </c>
      <c r="L146" s="43">
        <v>865.02556407585462</v>
      </c>
      <c r="M146" s="43">
        <v>8.5278384527660318</v>
      </c>
      <c r="N146" s="43">
        <v>26.930141461349184</v>
      </c>
      <c r="O146" s="43">
        <v>162.08703791819457</v>
      </c>
      <c r="P146" s="52" t="s">
        <v>15</v>
      </c>
      <c r="Q146" s="51"/>
      <c r="R146" s="51"/>
      <c r="S146" s="51"/>
    </row>
    <row r="147" spans="1:19" s="16" customFormat="1" ht="15.75" x14ac:dyDescent="0.25">
      <c r="A147" s="67" t="s">
        <v>154</v>
      </c>
      <c r="B147" s="49" t="s">
        <v>1330</v>
      </c>
      <c r="C147" s="49"/>
      <c r="D147" s="50">
        <v>39448</v>
      </c>
      <c r="E147" s="50">
        <v>39448</v>
      </c>
      <c r="F147" s="43">
        <v>189.00976476606968</v>
      </c>
      <c r="G147" s="43">
        <v>170.50773558932397</v>
      </c>
      <c r="H147" s="43">
        <v>6.6158693275418345</v>
      </c>
      <c r="I147" s="43">
        <v>11.886159849203851</v>
      </c>
      <c r="J147" s="43">
        <v>34.021757657892522</v>
      </c>
      <c r="K147" s="43">
        <v>135.41205930225701</v>
      </c>
      <c r="L147" s="43">
        <v>118.77142500028712</v>
      </c>
      <c r="M147" s="43">
        <v>4.7544744527660336</v>
      </c>
      <c r="N147" s="43">
        <v>11.886159849203851</v>
      </c>
      <c r="O147" s="43">
        <v>24.374170674406262</v>
      </c>
      <c r="P147" s="52" t="s">
        <v>15</v>
      </c>
      <c r="Q147" s="51"/>
      <c r="R147" s="51"/>
      <c r="S147" s="51"/>
    </row>
    <row r="148" spans="1:19" s="16" customFormat="1" ht="15.75" x14ac:dyDescent="0.25">
      <c r="A148" s="67" t="s">
        <v>155</v>
      </c>
      <c r="B148" s="49" t="s">
        <v>1330</v>
      </c>
      <c r="C148" s="49"/>
      <c r="D148" s="50">
        <v>39448</v>
      </c>
      <c r="E148" s="50">
        <v>39448</v>
      </c>
      <c r="F148" s="43">
        <v>1568.2929236730058</v>
      </c>
      <c r="G148" s="43">
        <v>1464.3130346152107</v>
      </c>
      <c r="H148" s="43">
        <v>6.6158693275418345</v>
      </c>
      <c r="I148" s="43">
        <v>97.364019730253474</v>
      </c>
      <c r="J148" s="43">
        <v>282.2927262611413</v>
      </c>
      <c r="K148" s="43">
        <v>1786.1896785517508</v>
      </c>
      <c r="L148" s="43">
        <v>1680.2978203687314</v>
      </c>
      <c r="M148" s="43">
        <v>8.5278384527660318</v>
      </c>
      <c r="N148" s="43">
        <v>97.364019730253474</v>
      </c>
      <c r="O148" s="43">
        <v>321.51414213931514</v>
      </c>
      <c r="P148" s="52" t="s">
        <v>15</v>
      </c>
      <c r="Q148" s="51"/>
      <c r="R148" s="51"/>
      <c r="S148" s="51"/>
    </row>
    <row r="149" spans="1:19" s="16" customFormat="1" ht="15.75" x14ac:dyDescent="0.25">
      <c r="A149" s="67" t="s">
        <v>156</v>
      </c>
      <c r="B149" s="49" t="s">
        <v>1330</v>
      </c>
      <c r="C149" s="49"/>
      <c r="D149" s="50">
        <v>39448</v>
      </c>
      <c r="E149" s="50">
        <v>39448</v>
      </c>
      <c r="F149" s="43">
        <v>1917.7545147904957</v>
      </c>
      <c r="G149" s="43">
        <v>1792.05994244626</v>
      </c>
      <c r="H149" s="43">
        <v>6.6158693275418345</v>
      </c>
      <c r="I149" s="43">
        <v>119.07870301669401</v>
      </c>
      <c r="J149" s="43">
        <v>345.19581266228943</v>
      </c>
      <c r="K149" s="43">
        <v>2113.1850867282078</v>
      </c>
      <c r="L149" s="43">
        <v>1985.4723661087478</v>
      </c>
      <c r="M149" s="43">
        <v>8.6340176027660327</v>
      </c>
      <c r="N149" s="43">
        <v>119.07870301669401</v>
      </c>
      <c r="O149" s="43">
        <v>380.37331561107737</v>
      </c>
      <c r="P149" s="52" t="s">
        <v>15</v>
      </c>
      <c r="Q149" s="51"/>
      <c r="R149" s="51"/>
      <c r="S149" s="51"/>
    </row>
    <row r="150" spans="1:19" s="16" customFormat="1" ht="15.75" x14ac:dyDescent="0.25">
      <c r="A150" s="67" t="s">
        <v>157</v>
      </c>
      <c r="B150" s="49" t="s">
        <v>1330</v>
      </c>
      <c r="C150" s="49"/>
      <c r="D150" s="50">
        <v>39448</v>
      </c>
      <c r="E150" s="50">
        <v>39448</v>
      </c>
      <c r="F150" s="43">
        <v>1497.336747521776</v>
      </c>
      <c r="G150" s="43">
        <v>1397.8211832569605</v>
      </c>
      <c r="H150" s="43">
        <v>6.6158693275418345</v>
      </c>
      <c r="I150" s="43">
        <v>92.899694937273807</v>
      </c>
      <c r="J150" s="43">
        <v>269.52061455391959</v>
      </c>
      <c r="K150" s="43">
        <v>1175.0457928157468</v>
      </c>
      <c r="L150" s="43">
        <v>1073.618259425707</v>
      </c>
      <c r="M150" s="43">
        <v>8.5278384527660318</v>
      </c>
      <c r="N150" s="43">
        <v>92.899694937273807</v>
      </c>
      <c r="O150" s="43">
        <v>211.50824270683441</v>
      </c>
      <c r="P150" s="52" t="s">
        <v>15</v>
      </c>
      <c r="Q150" s="51"/>
      <c r="R150" s="51"/>
      <c r="S150" s="51"/>
    </row>
    <row r="151" spans="1:19" s="16" customFormat="1" ht="15.75" x14ac:dyDescent="0.25">
      <c r="A151" s="67" t="s">
        <v>158</v>
      </c>
      <c r="B151" s="49" t="s">
        <v>1330</v>
      </c>
      <c r="C151" s="49"/>
      <c r="D151" s="50">
        <v>39448</v>
      </c>
      <c r="E151" s="50">
        <v>39448</v>
      </c>
      <c r="F151" s="43">
        <v>1280.1588452859964</v>
      </c>
      <c r="G151" s="43">
        <v>1194.1271186440679</v>
      </c>
      <c r="H151" s="43">
        <v>6.6158693275418345</v>
      </c>
      <c r="I151" s="43">
        <v>79.415857314386727</v>
      </c>
      <c r="J151" s="43">
        <v>230.42859215147928</v>
      </c>
      <c r="K151" s="43">
        <v>1295.6126957671529</v>
      </c>
      <c r="L151" s="43">
        <v>1207.6690000000001</v>
      </c>
      <c r="M151" s="43">
        <v>8.5278384527660318</v>
      </c>
      <c r="N151" s="43">
        <v>79.415857314386727</v>
      </c>
      <c r="O151" s="43">
        <v>233.21028523808752</v>
      </c>
      <c r="P151" s="52" t="s">
        <v>15</v>
      </c>
      <c r="Q151" s="51"/>
      <c r="R151" s="51"/>
      <c r="S151" s="51"/>
    </row>
    <row r="152" spans="1:19" s="16" customFormat="1" ht="15.75" x14ac:dyDescent="0.25">
      <c r="A152" s="67" t="s">
        <v>159</v>
      </c>
      <c r="B152" s="49" t="s">
        <v>1330</v>
      </c>
      <c r="C152" s="49"/>
      <c r="D152" s="50">
        <v>39448</v>
      </c>
      <c r="E152" s="50">
        <v>39448</v>
      </c>
      <c r="F152" s="43">
        <v>676.40461269861817</v>
      </c>
      <c r="G152" s="43">
        <v>627.83795004940623</v>
      </c>
      <c r="H152" s="43">
        <v>6.6158693275418345</v>
      </c>
      <c r="I152" s="43">
        <v>41.950793321670069</v>
      </c>
      <c r="J152" s="43">
        <v>121.7528302857512</v>
      </c>
      <c r="K152" s="43">
        <v>513.15410645858253</v>
      </c>
      <c r="L152" s="43">
        <v>462.67547468414637</v>
      </c>
      <c r="M152" s="43">
        <v>8.5278384527660318</v>
      </c>
      <c r="N152" s="43">
        <v>41.950793321670069</v>
      </c>
      <c r="O152" s="43">
        <v>92.367739162544851</v>
      </c>
      <c r="P152" s="52" t="s">
        <v>15</v>
      </c>
      <c r="Q152" s="51"/>
      <c r="R152" s="51"/>
      <c r="S152" s="51"/>
    </row>
    <row r="153" spans="1:19" s="16" customFormat="1" ht="15.75" x14ac:dyDescent="0.25">
      <c r="A153" s="67" t="s">
        <v>160</v>
      </c>
      <c r="B153" s="49" t="s">
        <v>1330</v>
      </c>
      <c r="C153" s="49"/>
      <c r="D153" s="50">
        <v>39448</v>
      </c>
      <c r="E153" s="50">
        <v>39448</v>
      </c>
      <c r="F153" s="43">
        <v>637.6062687883508</v>
      </c>
      <c r="G153" s="43">
        <v>591.33898305084745</v>
      </c>
      <c r="H153" s="43">
        <v>6.6186440677966099</v>
      </c>
      <c r="I153" s="43">
        <v>39.648641669706784</v>
      </c>
      <c r="J153" s="43">
        <v>114.7691283819031</v>
      </c>
      <c r="K153" s="43">
        <v>751.79556905009906</v>
      </c>
      <c r="L153" s="43">
        <v>703.61908892762631</v>
      </c>
      <c r="M153" s="43">
        <v>8.5278384527660318</v>
      </c>
      <c r="N153" s="43">
        <v>39.648641669706784</v>
      </c>
      <c r="O153" s="43">
        <v>135.32320242901784</v>
      </c>
      <c r="P153" s="52" t="s">
        <v>15</v>
      </c>
      <c r="Q153" s="51"/>
      <c r="R153" s="51"/>
      <c r="S153" s="51"/>
    </row>
    <row r="154" spans="1:19" s="16" customFormat="1" ht="15.75" x14ac:dyDescent="0.25">
      <c r="A154" s="67" t="s">
        <v>161</v>
      </c>
      <c r="B154" s="49" t="s">
        <v>1330</v>
      </c>
      <c r="C154" s="49"/>
      <c r="D154" s="50">
        <v>39448</v>
      </c>
      <c r="E154" s="50">
        <v>39448</v>
      </c>
      <c r="F154" s="43">
        <v>1148.2830415807568</v>
      </c>
      <c r="G154" s="43">
        <v>1070.4735654306569</v>
      </c>
      <c r="H154" s="43">
        <v>6.6158693275418345</v>
      </c>
      <c r="I154" s="43">
        <v>71.193606822558095</v>
      </c>
      <c r="J154" s="43">
        <v>206.69094748453608</v>
      </c>
      <c r="K154" s="43">
        <v>1180.3254753865008</v>
      </c>
      <c r="L154" s="43">
        <v>1100.6040301111766</v>
      </c>
      <c r="M154" s="43">
        <v>8.5278384527660318</v>
      </c>
      <c r="N154" s="43">
        <v>71.193606822558095</v>
      </c>
      <c r="O154" s="43">
        <v>212.45858556957015</v>
      </c>
      <c r="P154" s="52" t="s">
        <v>15</v>
      </c>
      <c r="Q154" s="51"/>
      <c r="R154" s="51"/>
      <c r="S154" s="51"/>
    </row>
    <row r="155" spans="1:19" s="16" customFormat="1" ht="15.75" x14ac:dyDescent="0.25">
      <c r="A155" s="67" t="s">
        <v>162</v>
      </c>
      <c r="B155" s="49" t="s">
        <v>1330</v>
      </c>
      <c r="C155" s="49"/>
      <c r="D155" s="50">
        <v>39448</v>
      </c>
      <c r="E155" s="50">
        <v>39448</v>
      </c>
      <c r="F155" s="43">
        <v>326.3603284718854</v>
      </c>
      <c r="G155" s="43">
        <v>299.52062792586372</v>
      </c>
      <c r="H155" s="43">
        <v>6.6158693275418345</v>
      </c>
      <c r="I155" s="43">
        <v>20.223831218479834</v>
      </c>
      <c r="J155" s="43">
        <v>58.744859124939296</v>
      </c>
      <c r="K155" s="43">
        <v>244.56430567124588</v>
      </c>
      <c r="L155" s="43">
        <v>219.58600000000001</v>
      </c>
      <c r="M155" s="43">
        <v>4.7544744527660336</v>
      </c>
      <c r="N155" s="43">
        <v>20.223831218479834</v>
      </c>
      <c r="O155" s="43">
        <v>44.021575020824258</v>
      </c>
      <c r="P155" s="52" t="s">
        <v>15</v>
      </c>
      <c r="Q155" s="51"/>
      <c r="R155" s="51"/>
      <c r="S155" s="51"/>
    </row>
    <row r="156" spans="1:19" s="16" customFormat="1" ht="15.75" x14ac:dyDescent="0.25">
      <c r="A156" s="67" t="s">
        <v>163</v>
      </c>
      <c r="B156" s="49" t="s">
        <v>1330</v>
      </c>
      <c r="C156" s="49"/>
      <c r="D156" s="50">
        <v>39448</v>
      </c>
      <c r="E156" s="50">
        <v>39448</v>
      </c>
      <c r="F156" s="43">
        <v>678.5605772028166</v>
      </c>
      <c r="G156" s="43">
        <v>629.94848293163068</v>
      </c>
      <c r="H156" s="43">
        <v>6.6158693275418345</v>
      </c>
      <c r="I156" s="43">
        <v>41.99622494364403</v>
      </c>
      <c r="J156" s="43">
        <v>122.14090389650687</v>
      </c>
      <c r="K156" s="43">
        <v>464.87991839807745</v>
      </c>
      <c r="L156" s="43">
        <v>418.12921900166737</v>
      </c>
      <c r="M156" s="43">
        <v>4.7544744527660336</v>
      </c>
      <c r="N156" s="43">
        <v>41.99622494364403</v>
      </c>
      <c r="O156" s="43">
        <v>83.67838531165394</v>
      </c>
      <c r="P156" s="52" t="s">
        <v>15</v>
      </c>
      <c r="Q156" s="51"/>
      <c r="R156" s="51"/>
      <c r="S156" s="51"/>
    </row>
    <row r="157" spans="1:19" s="16" customFormat="1" ht="15.75" x14ac:dyDescent="0.25">
      <c r="A157" s="67" t="s">
        <v>164</v>
      </c>
      <c r="B157" s="49" t="s">
        <v>1330</v>
      </c>
      <c r="C157" s="49"/>
      <c r="D157" s="50">
        <v>39448</v>
      </c>
      <c r="E157" s="50">
        <v>39448</v>
      </c>
      <c r="F157" s="43">
        <v>437.16479101805157</v>
      </c>
      <c r="G157" s="43">
        <v>403.53651215693748</v>
      </c>
      <c r="H157" s="43">
        <v>6.6158693275418345</v>
      </c>
      <c r="I157" s="43">
        <v>27.012409533572306</v>
      </c>
      <c r="J157" s="43">
        <v>78.689662383249356</v>
      </c>
      <c r="K157" s="43">
        <v>340.66292960972839</v>
      </c>
      <c r="L157" s="43">
        <v>308.89604562339008</v>
      </c>
      <c r="M157" s="43">
        <v>4.7544744527660336</v>
      </c>
      <c r="N157" s="43">
        <v>27.012409533572306</v>
      </c>
      <c r="O157" s="43">
        <v>61.319327329751111</v>
      </c>
      <c r="P157" s="52" t="s">
        <v>15</v>
      </c>
      <c r="Q157" s="51"/>
      <c r="R157" s="51"/>
      <c r="S157" s="51"/>
    </row>
    <row r="158" spans="1:19" s="16" customFormat="1" ht="15.75" x14ac:dyDescent="0.25">
      <c r="A158" s="67" t="s">
        <v>165</v>
      </c>
      <c r="B158" s="49" t="s">
        <v>1330</v>
      </c>
      <c r="C158" s="49"/>
      <c r="D158" s="50">
        <v>39448</v>
      </c>
      <c r="E158" s="50">
        <v>39448</v>
      </c>
      <c r="F158" s="43">
        <v>433.61036305167016</v>
      </c>
      <c r="G158" s="43">
        <v>400.05698497272931</v>
      </c>
      <c r="H158" s="43">
        <v>6.6158693275418345</v>
      </c>
      <c r="I158" s="43">
        <v>26.937508751399019</v>
      </c>
      <c r="J158" s="43">
        <v>78.049865349300603</v>
      </c>
      <c r="K158" s="43">
        <v>263.90973314221964</v>
      </c>
      <c r="L158" s="43">
        <v>232.2177499380546</v>
      </c>
      <c r="M158" s="43">
        <v>4.7544744527660336</v>
      </c>
      <c r="N158" s="43">
        <v>26.937508751399019</v>
      </c>
      <c r="O158" s="43">
        <v>47.503751965599534</v>
      </c>
      <c r="P158" s="52" t="s">
        <v>15</v>
      </c>
      <c r="Q158" s="51"/>
      <c r="R158" s="51"/>
      <c r="S158" s="51"/>
    </row>
    <row r="159" spans="1:19" s="16" customFormat="1" ht="15.75" x14ac:dyDescent="0.25">
      <c r="A159" s="67" t="s">
        <v>166</v>
      </c>
      <c r="B159" s="49" t="s">
        <v>1330</v>
      </c>
      <c r="C159" s="49"/>
      <c r="D159" s="50">
        <v>39448</v>
      </c>
      <c r="E159" s="50">
        <v>39448</v>
      </c>
      <c r="F159" s="43">
        <v>904.90862656635704</v>
      </c>
      <c r="G159" s="43">
        <v>842.12466053736864</v>
      </c>
      <c r="H159" s="43">
        <v>6.6158693275418345</v>
      </c>
      <c r="I159" s="43">
        <v>56.16809670144653</v>
      </c>
      <c r="J159" s="43">
        <v>162.88355278194422</v>
      </c>
      <c r="K159" s="43">
        <v>926.61985041044534</v>
      </c>
      <c r="L159" s="43">
        <v>861.92391525623282</v>
      </c>
      <c r="M159" s="43">
        <v>8.5278384527660318</v>
      </c>
      <c r="N159" s="43">
        <v>56.16809670144653</v>
      </c>
      <c r="O159" s="43">
        <v>166.79157307388016</v>
      </c>
      <c r="P159" s="52" t="s">
        <v>15</v>
      </c>
      <c r="Q159" s="51"/>
      <c r="R159" s="51"/>
      <c r="S159" s="51"/>
    </row>
    <row r="160" spans="1:19" s="16" customFormat="1" ht="15.75" x14ac:dyDescent="0.25">
      <c r="A160" s="67" t="s">
        <v>167</v>
      </c>
      <c r="B160" s="49" t="s">
        <v>1330</v>
      </c>
      <c r="C160" s="49"/>
      <c r="D160" s="50">
        <v>39448</v>
      </c>
      <c r="E160" s="50">
        <v>39448</v>
      </c>
      <c r="F160" s="43">
        <v>819.99489003279234</v>
      </c>
      <c r="G160" s="43">
        <v>762.46421967572564</v>
      </c>
      <c r="H160" s="43">
        <v>6.6158693275418345</v>
      </c>
      <c r="I160" s="43">
        <v>50.914801029524845</v>
      </c>
      <c r="J160" s="43">
        <v>147.59908020590251</v>
      </c>
      <c r="K160" s="43">
        <v>575.76380577272926</v>
      </c>
      <c r="L160" s="43">
        <v>516.32116629043844</v>
      </c>
      <c r="M160" s="43">
        <v>8.5278384527660318</v>
      </c>
      <c r="N160" s="43">
        <v>50.914801029524845</v>
      </c>
      <c r="O160" s="43">
        <v>103.63748503909126</v>
      </c>
      <c r="P160" s="52" t="s">
        <v>15</v>
      </c>
      <c r="Q160" s="51"/>
      <c r="R160" s="51"/>
      <c r="S160" s="51"/>
    </row>
    <row r="161" spans="1:19" s="16" customFormat="1" ht="15.75" x14ac:dyDescent="0.25">
      <c r="A161" s="67" t="s">
        <v>168</v>
      </c>
      <c r="B161" s="49" t="s">
        <v>1326</v>
      </c>
      <c r="C161" s="49"/>
      <c r="D161" s="50">
        <v>39448</v>
      </c>
      <c r="E161" s="50">
        <v>39448</v>
      </c>
      <c r="F161" s="43">
        <v>23.688830508474577</v>
      </c>
      <c r="G161" s="43">
        <v>21.875101694915255</v>
      </c>
      <c r="H161" s="43">
        <v>0.33866101694915257</v>
      </c>
      <c r="I161" s="43">
        <v>1.4750677966101695</v>
      </c>
      <c r="J161" s="43">
        <v>4.2639894915254217</v>
      </c>
      <c r="K161" s="43">
        <v>26.97209984312174</v>
      </c>
      <c r="L161" s="43">
        <v>25.484285156629326</v>
      </c>
      <c r="M161" s="43">
        <v>1.274688988224465E-2</v>
      </c>
      <c r="N161" s="43">
        <v>1.4750677966101695</v>
      </c>
      <c r="O161" s="43">
        <v>4.8549779717619126</v>
      </c>
      <c r="P161" s="52" t="s">
        <v>15</v>
      </c>
      <c r="Q161" s="51"/>
      <c r="R161" s="51"/>
      <c r="S161" s="51"/>
    </row>
    <row r="162" spans="1:19" s="16" customFormat="1" ht="15.75" x14ac:dyDescent="0.25">
      <c r="A162" s="67" t="s">
        <v>169</v>
      </c>
      <c r="B162" s="49" t="s">
        <v>1326</v>
      </c>
      <c r="C162" s="49"/>
      <c r="D162" s="50">
        <v>39448</v>
      </c>
      <c r="E162" s="50">
        <v>39448</v>
      </c>
      <c r="F162" s="43">
        <v>1.6920598279444514</v>
      </c>
      <c r="G162" s="43">
        <v>1.5625084745762714</v>
      </c>
      <c r="H162" s="43">
        <v>2.418972005485814E-2</v>
      </c>
      <c r="I162" s="43">
        <v>0.10536163331332178</v>
      </c>
      <c r="J162" s="43">
        <v>0.30457076903000102</v>
      </c>
      <c r="K162" s="43">
        <v>74.161125479523179</v>
      </c>
      <c r="L162" s="43">
        <v>74.043156929075408</v>
      </c>
      <c r="M162" s="43">
        <v>1.2606917134446045E-2</v>
      </c>
      <c r="N162" s="43">
        <v>0.10536163331332178</v>
      </c>
      <c r="O162" s="43">
        <v>13.349002586314171</v>
      </c>
      <c r="P162" s="52" t="s">
        <v>15</v>
      </c>
      <c r="Q162" s="51"/>
      <c r="R162" s="51"/>
      <c r="S162" s="51"/>
    </row>
    <row r="163" spans="1:19" s="16" customFormat="1" ht="15.75" x14ac:dyDescent="0.25">
      <c r="A163" s="67" t="s">
        <v>170</v>
      </c>
      <c r="B163" s="49" t="s">
        <v>1326</v>
      </c>
      <c r="C163" s="49"/>
      <c r="D163" s="50">
        <v>39448</v>
      </c>
      <c r="E163" s="50">
        <v>39448</v>
      </c>
      <c r="F163" s="43">
        <v>1.6920598279444514</v>
      </c>
      <c r="G163" s="43">
        <v>1.5625084745762714</v>
      </c>
      <c r="H163" s="43">
        <v>2.418972005485814E-2</v>
      </c>
      <c r="I163" s="43">
        <v>0.10536163331332178</v>
      </c>
      <c r="J163" s="43">
        <v>0.30457076903000102</v>
      </c>
      <c r="K163" s="43">
        <v>5.9050015520924157</v>
      </c>
      <c r="L163" s="43">
        <v>5.7870330016446481</v>
      </c>
      <c r="M163" s="43">
        <v>1.2606917134446045E-2</v>
      </c>
      <c r="N163" s="43">
        <v>0.10536163331332178</v>
      </c>
      <c r="O163" s="43">
        <v>1.0629002793766349</v>
      </c>
      <c r="P163" s="52" t="s">
        <v>15</v>
      </c>
      <c r="Q163" s="51"/>
      <c r="R163" s="51"/>
      <c r="S163" s="51"/>
    </row>
    <row r="164" spans="1:19" s="16" customFormat="1" ht="15.75" x14ac:dyDescent="0.25">
      <c r="A164" s="67" t="s">
        <v>171</v>
      </c>
      <c r="B164" s="49" t="s">
        <v>1326</v>
      </c>
      <c r="C164" s="49"/>
      <c r="D164" s="50">
        <v>39448</v>
      </c>
      <c r="E164" s="50">
        <v>39448</v>
      </c>
      <c r="F164" s="43">
        <v>1.6920598279444514</v>
      </c>
      <c r="G164" s="43">
        <v>1.5625084745762714</v>
      </c>
      <c r="H164" s="43">
        <v>2.418972005485814E-2</v>
      </c>
      <c r="I164" s="43">
        <v>0.10536163331332178</v>
      </c>
      <c r="J164" s="43">
        <v>0.30457076903000102</v>
      </c>
      <c r="K164" s="43">
        <v>11.036342024795616</v>
      </c>
      <c r="L164" s="43">
        <v>10.918373474347847</v>
      </c>
      <c r="M164" s="43">
        <v>1.2606917134446045E-2</v>
      </c>
      <c r="N164" s="43">
        <v>0.10536163331332178</v>
      </c>
      <c r="O164" s="43">
        <v>1.9865415644632107</v>
      </c>
      <c r="P164" s="52" t="s">
        <v>15</v>
      </c>
      <c r="Q164" s="51"/>
      <c r="R164" s="51"/>
      <c r="S164" s="51"/>
    </row>
    <row r="165" spans="1:19" s="16" customFormat="1" ht="15.75" x14ac:dyDescent="0.25">
      <c r="A165" s="67" t="s">
        <v>172</v>
      </c>
      <c r="B165" s="49" t="s">
        <v>1326</v>
      </c>
      <c r="C165" s="49"/>
      <c r="D165" s="50">
        <v>39448</v>
      </c>
      <c r="E165" s="50">
        <v>39448</v>
      </c>
      <c r="F165" s="43">
        <v>1.6920683025207224</v>
      </c>
      <c r="G165" s="43">
        <v>1.5625169491525424</v>
      </c>
      <c r="H165" s="43">
        <v>2.418972005485814E-2</v>
      </c>
      <c r="I165" s="43">
        <v>0.10536163331332178</v>
      </c>
      <c r="J165" s="43">
        <v>0.30457229445372991</v>
      </c>
      <c r="K165" s="43">
        <v>7.5110422171034541</v>
      </c>
      <c r="L165" s="43">
        <v>7.3930736666556864</v>
      </c>
      <c r="M165" s="43">
        <v>1.2606917134446045E-2</v>
      </c>
      <c r="N165" s="43">
        <v>0.10536163331332178</v>
      </c>
      <c r="O165" s="43">
        <v>1.3519875990786216</v>
      </c>
      <c r="P165" s="52" t="s">
        <v>15</v>
      </c>
      <c r="Q165" s="51"/>
      <c r="R165" s="51"/>
      <c r="S165" s="51"/>
    </row>
    <row r="166" spans="1:19" s="16" customFormat="1" ht="15.75" x14ac:dyDescent="0.25">
      <c r="A166" s="67" t="s">
        <v>173</v>
      </c>
      <c r="B166" s="49" t="s">
        <v>1326</v>
      </c>
      <c r="C166" s="49"/>
      <c r="D166" s="50">
        <v>39448</v>
      </c>
      <c r="E166" s="50">
        <v>39448</v>
      </c>
      <c r="F166" s="43">
        <v>23.688820886580022</v>
      </c>
      <c r="G166" s="43">
        <v>21.875101939425502</v>
      </c>
      <c r="H166" s="43">
        <v>0.33865608076801396</v>
      </c>
      <c r="I166" s="43">
        <v>1.4750628663865044</v>
      </c>
      <c r="J166" s="43">
        <v>4.2639877595844027</v>
      </c>
      <c r="K166" s="43">
        <v>116.37714025923648</v>
      </c>
      <c r="L166" s="43">
        <v>114.88303750296772</v>
      </c>
      <c r="M166" s="43">
        <v>1.903988988224465E-2</v>
      </c>
      <c r="N166" s="43">
        <v>1.4750628663865044</v>
      </c>
      <c r="O166" s="43">
        <v>20.947885246662565</v>
      </c>
      <c r="P166" s="52" t="s">
        <v>15</v>
      </c>
      <c r="Q166" s="51"/>
      <c r="R166" s="51"/>
      <c r="S166" s="51"/>
    </row>
    <row r="167" spans="1:19" s="16" customFormat="1" ht="15.75" x14ac:dyDescent="0.25">
      <c r="A167" s="67" t="s">
        <v>174</v>
      </c>
      <c r="B167" s="49" t="s">
        <v>1326</v>
      </c>
      <c r="C167" s="49"/>
      <c r="D167" s="50">
        <v>39448</v>
      </c>
      <c r="E167" s="50">
        <v>39448</v>
      </c>
      <c r="F167" s="43">
        <v>329.95143377736451</v>
      </c>
      <c r="G167" s="43">
        <v>304.68891987056946</v>
      </c>
      <c r="H167" s="43">
        <v>4.7169954106973364</v>
      </c>
      <c r="I167" s="43">
        <v>20.545518496097742</v>
      </c>
      <c r="J167" s="43">
        <v>59.391258079925649</v>
      </c>
      <c r="K167" s="43">
        <v>145.9528710487362</v>
      </c>
      <c r="L167" s="43">
        <v>125.39265681142149</v>
      </c>
      <c r="M167" s="43">
        <v>1.469574121697907E-2</v>
      </c>
      <c r="N167" s="43">
        <v>20.545518496097742</v>
      </c>
      <c r="O167" s="43">
        <v>26.271516788772516</v>
      </c>
      <c r="P167" s="52" t="s">
        <v>15</v>
      </c>
      <c r="Q167" s="51"/>
      <c r="R167" s="51"/>
      <c r="S167" s="51"/>
    </row>
    <row r="168" spans="1:19" s="16" customFormat="1" ht="15.75" x14ac:dyDescent="0.25">
      <c r="A168" s="67" t="s">
        <v>175</v>
      </c>
      <c r="B168" s="49" t="s">
        <v>1326</v>
      </c>
      <c r="C168" s="49"/>
      <c r="D168" s="50">
        <v>39448</v>
      </c>
      <c r="E168" s="50">
        <v>39448</v>
      </c>
      <c r="F168" s="43">
        <v>8.4602931737785809</v>
      </c>
      <c r="G168" s="43">
        <v>7.8125364069376806</v>
      </c>
      <c r="H168" s="43">
        <v>0.12094860027429072</v>
      </c>
      <c r="I168" s="43">
        <v>0.526808166566609</v>
      </c>
      <c r="J168" s="43">
        <v>1.5228527712801423</v>
      </c>
      <c r="K168" s="43">
        <v>19.230513894789372</v>
      </c>
      <c r="L168" s="43">
        <v>18.691055742550532</v>
      </c>
      <c r="M168" s="43">
        <v>1.2649985672230232E-2</v>
      </c>
      <c r="N168" s="43">
        <v>0.526808166566609</v>
      </c>
      <c r="O168" s="43">
        <v>3.4614925010620867</v>
      </c>
      <c r="P168" s="52" t="s">
        <v>15</v>
      </c>
      <c r="Q168" s="51"/>
      <c r="R168" s="51"/>
      <c r="S168" s="51"/>
    </row>
    <row r="169" spans="1:19" s="16" customFormat="1" ht="15.75" x14ac:dyDescent="0.25">
      <c r="A169" s="67" t="s">
        <v>176</v>
      </c>
      <c r="B169" s="49" t="s">
        <v>1326</v>
      </c>
      <c r="C169" s="49"/>
      <c r="D169" s="50">
        <v>39448</v>
      </c>
      <c r="E169" s="50">
        <v>39448</v>
      </c>
      <c r="F169" s="43">
        <v>233.50409159628879</v>
      </c>
      <c r="G169" s="43">
        <v>215.62600483147995</v>
      </c>
      <c r="H169" s="43">
        <v>3.3381813675704235</v>
      </c>
      <c r="I169" s="43">
        <v>14.539905397238405</v>
      </c>
      <c r="J169" s="43">
        <v>42.030736487331922</v>
      </c>
      <c r="K169" s="43">
        <v>92.683559647620243</v>
      </c>
      <c r="L169" s="43">
        <v>78.135875385828285</v>
      </c>
      <c r="M169" s="43">
        <v>7.7788645535544175E-3</v>
      </c>
      <c r="N169" s="43">
        <v>14.539905397238405</v>
      </c>
      <c r="O169" s="43">
        <v>16.683040736571645</v>
      </c>
      <c r="P169" s="52" t="s">
        <v>15</v>
      </c>
      <c r="Q169" s="51"/>
      <c r="R169" s="51"/>
      <c r="S169" s="51"/>
    </row>
    <row r="170" spans="1:19" s="16" customFormat="1" ht="15.75" x14ac:dyDescent="0.25">
      <c r="A170" s="67" t="s">
        <v>177</v>
      </c>
      <c r="B170" s="49" t="s">
        <v>1326</v>
      </c>
      <c r="C170" s="49"/>
      <c r="D170" s="50">
        <v>39448</v>
      </c>
      <c r="E170" s="50">
        <v>39448</v>
      </c>
      <c r="F170" s="43">
        <v>20.304703617068586</v>
      </c>
      <c r="G170" s="43">
        <v>18.750087376650427</v>
      </c>
      <c r="H170" s="43">
        <v>0.29027664065829767</v>
      </c>
      <c r="I170" s="43">
        <v>1.264339599759861</v>
      </c>
      <c r="J170" s="43">
        <v>3.6548466510723436</v>
      </c>
      <c r="K170" s="43">
        <v>19.475069461842576</v>
      </c>
      <c r="L170" s="43">
        <v>18.198004506469363</v>
      </c>
      <c r="M170" s="43">
        <v>1.2725355613352559E-2</v>
      </c>
      <c r="N170" s="43">
        <v>1.264339599759861</v>
      </c>
      <c r="O170" s="43">
        <v>3.5055125031316634</v>
      </c>
      <c r="P170" s="52" t="s">
        <v>15</v>
      </c>
      <c r="Q170" s="51"/>
      <c r="R170" s="51"/>
      <c r="S170" s="51"/>
    </row>
    <row r="171" spans="1:19" s="16" customFormat="1" ht="15.75" x14ac:dyDescent="0.25">
      <c r="A171" s="67" t="s">
        <v>178</v>
      </c>
      <c r="B171" s="49" t="s">
        <v>1326</v>
      </c>
      <c r="C171" s="49"/>
      <c r="D171" s="50">
        <v>39448</v>
      </c>
      <c r="E171" s="50">
        <v>39448</v>
      </c>
      <c r="F171" s="43">
        <v>64.298228120717184</v>
      </c>
      <c r="G171" s="43">
        <v>59.375276692726352</v>
      </c>
      <c r="H171" s="43">
        <v>0.91920936208460935</v>
      </c>
      <c r="I171" s="43">
        <v>4.0037420659062262</v>
      </c>
      <c r="J171" s="43">
        <v>11.57368106172909</v>
      </c>
      <c r="K171" s="43">
        <v>42.217496984930719</v>
      </c>
      <c r="L171" s="43">
        <v>38.200749617915548</v>
      </c>
      <c r="M171" s="43">
        <v>1.3005301108949766E-2</v>
      </c>
      <c r="N171" s="43">
        <v>4.0037420659062262</v>
      </c>
      <c r="O171" s="43">
        <v>7.5991494572875293</v>
      </c>
      <c r="P171" s="52" t="s">
        <v>15</v>
      </c>
      <c r="Q171" s="51"/>
      <c r="R171" s="51"/>
      <c r="S171" s="51"/>
    </row>
    <row r="172" spans="1:19" s="16" customFormat="1" ht="15.75" x14ac:dyDescent="0.25">
      <c r="A172" s="67" t="s">
        <v>179</v>
      </c>
      <c r="B172" s="49" t="s">
        <v>1326</v>
      </c>
      <c r="C172" s="49"/>
      <c r="D172" s="50">
        <v>39448</v>
      </c>
      <c r="E172" s="50">
        <v>39448</v>
      </c>
      <c r="F172" s="43">
        <v>64.298228120717184</v>
      </c>
      <c r="G172" s="43">
        <v>59.375276692726352</v>
      </c>
      <c r="H172" s="43">
        <v>0.91920936208460935</v>
      </c>
      <c r="I172" s="43">
        <v>4.0037420659062262</v>
      </c>
      <c r="J172" s="43">
        <v>11.57368106172909</v>
      </c>
      <c r="K172" s="43">
        <v>43.491223592660255</v>
      </c>
      <c r="L172" s="43">
        <v>39.474476225645084</v>
      </c>
      <c r="M172" s="43">
        <v>1.3005301108949766E-2</v>
      </c>
      <c r="N172" s="43">
        <v>4.0037420659062262</v>
      </c>
      <c r="O172" s="43">
        <v>7.8284202466788457</v>
      </c>
      <c r="P172" s="52" t="s">
        <v>15</v>
      </c>
      <c r="Q172" s="51"/>
      <c r="R172" s="51"/>
      <c r="S172" s="51"/>
    </row>
    <row r="173" spans="1:19" s="16" customFormat="1" ht="15.75" x14ac:dyDescent="0.25">
      <c r="A173" s="67" t="s">
        <v>180</v>
      </c>
      <c r="B173" s="49" t="s">
        <v>1326</v>
      </c>
      <c r="C173" s="49"/>
      <c r="D173" s="50">
        <v>39448</v>
      </c>
      <c r="E173" s="50">
        <v>39448</v>
      </c>
      <c r="F173" s="43">
        <v>3.3841172695114321</v>
      </c>
      <c r="G173" s="43">
        <v>3.1250145627750721</v>
      </c>
      <c r="H173" s="43">
        <v>4.837944010971628E-2</v>
      </c>
      <c r="I173" s="43">
        <v>0.21072326662664356</v>
      </c>
      <c r="J173" s="43">
        <v>0.60914110851205727</v>
      </c>
      <c r="K173" s="43">
        <v>53.41550743617065</v>
      </c>
      <c r="L173" s="43">
        <v>53.185873485275117</v>
      </c>
      <c r="M173" s="43">
        <v>1.891068426889209E-2</v>
      </c>
      <c r="N173" s="43">
        <v>0.21072326662664356</v>
      </c>
      <c r="O173" s="43">
        <v>9.6147913385107167</v>
      </c>
      <c r="P173" s="52" t="s">
        <v>15</v>
      </c>
      <c r="Q173" s="51"/>
      <c r="R173" s="51"/>
      <c r="S173" s="51"/>
    </row>
    <row r="174" spans="1:19" s="16" customFormat="1" ht="15.75" x14ac:dyDescent="0.25">
      <c r="A174" s="67" t="s">
        <v>181</v>
      </c>
      <c r="B174" s="49" t="s">
        <v>1326</v>
      </c>
      <c r="C174" s="49"/>
      <c r="D174" s="50">
        <v>39448</v>
      </c>
      <c r="E174" s="50">
        <v>39448</v>
      </c>
      <c r="F174" s="43">
        <v>236.88820886580015</v>
      </c>
      <c r="G174" s="43">
        <v>218.751019394255</v>
      </c>
      <c r="H174" s="43">
        <v>3.3865608076801395</v>
      </c>
      <c r="I174" s="43">
        <v>14.750628663865042</v>
      </c>
      <c r="J174" s="43">
        <v>42.639877595844041</v>
      </c>
      <c r="K174" s="43">
        <v>62.20011419790368</v>
      </c>
      <c r="L174" s="43">
        <v>47.435381985216189</v>
      </c>
      <c r="M174" s="43">
        <v>1.4103548822446511E-2</v>
      </c>
      <c r="N174" s="43">
        <v>14.750628663865042</v>
      </c>
      <c r="O174" s="43">
        <v>11.196020555622662</v>
      </c>
      <c r="P174" s="52" t="s">
        <v>15</v>
      </c>
      <c r="Q174" s="51"/>
      <c r="R174" s="51"/>
      <c r="S174" s="51"/>
    </row>
    <row r="175" spans="1:19" s="16" customFormat="1" ht="15.75" x14ac:dyDescent="0.25">
      <c r="A175" s="67" t="s">
        <v>182</v>
      </c>
      <c r="B175" s="49" t="s">
        <v>1326</v>
      </c>
      <c r="C175" s="49"/>
      <c r="D175" s="50">
        <v>39448</v>
      </c>
      <c r="E175" s="50">
        <v>39448</v>
      </c>
      <c r="F175" s="43">
        <v>45.685583138404333</v>
      </c>
      <c r="G175" s="43">
        <v>42.187696597463471</v>
      </c>
      <c r="H175" s="43">
        <v>0.65312244148116971</v>
      </c>
      <c r="I175" s="43">
        <v>2.8447640994596886</v>
      </c>
      <c r="J175" s="43">
        <v>8.223404964912767</v>
      </c>
      <c r="K175" s="43">
        <v>31.700002601908384</v>
      </c>
      <c r="L175" s="43">
        <v>28.842351639818652</v>
      </c>
      <c r="M175" s="43">
        <v>1.2886862630043256E-2</v>
      </c>
      <c r="N175" s="43">
        <v>2.8447640994596886</v>
      </c>
      <c r="O175" s="43">
        <v>5.7060004683435093</v>
      </c>
      <c r="P175" s="52" t="s">
        <v>15</v>
      </c>
      <c r="Q175" s="51"/>
      <c r="R175" s="51"/>
      <c r="S175" s="51"/>
    </row>
    <row r="176" spans="1:19" s="16" customFormat="1" ht="15.75" x14ac:dyDescent="0.25">
      <c r="A176" s="67" t="s">
        <v>183</v>
      </c>
      <c r="B176" s="49" t="s">
        <v>1326</v>
      </c>
      <c r="C176" s="49"/>
      <c r="D176" s="50">
        <v>39448</v>
      </c>
      <c r="E176" s="50">
        <v>39448</v>
      </c>
      <c r="F176" s="43">
        <v>1.6920586347557161</v>
      </c>
      <c r="G176" s="43">
        <v>1.562507281387536</v>
      </c>
      <c r="H176" s="43">
        <v>2.418972005485814E-2</v>
      </c>
      <c r="I176" s="43">
        <v>0.10536163331332178</v>
      </c>
      <c r="J176" s="43">
        <v>0.30457055425602864</v>
      </c>
      <c r="K176" s="43">
        <v>9.9965580452759291</v>
      </c>
      <c r="L176" s="43">
        <v>9.8848926448281613</v>
      </c>
      <c r="M176" s="43">
        <v>6.3037671344460464E-3</v>
      </c>
      <c r="N176" s="43">
        <v>0.10536163331332178</v>
      </c>
      <c r="O176" s="43">
        <v>1.7993804481496671</v>
      </c>
      <c r="P176" s="52" t="s">
        <v>15</v>
      </c>
      <c r="Q176" s="51"/>
      <c r="R176" s="51"/>
      <c r="S176" s="51"/>
    </row>
    <row r="177" spans="1:19" s="16" customFormat="1" ht="15.75" x14ac:dyDescent="0.25">
      <c r="A177" s="67" t="s">
        <v>184</v>
      </c>
      <c r="B177" s="49" t="s">
        <v>1326</v>
      </c>
      <c r="C177" s="49"/>
      <c r="D177" s="50">
        <v>39448</v>
      </c>
      <c r="E177" s="50">
        <v>39448</v>
      </c>
      <c r="F177" s="43">
        <v>23.688820886580022</v>
      </c>
      <c r="G177" s="43">
        <v>21.875101939425502</v>
      </c>
      <c r="H177" s="43">
        <v>0.33865608076801396</v>
      </c>
      <c r="I177" s="43">
        <v>1.4750628663865044</v>
      </c>
      <c r="J177" s="43">
        <v>4.2639877595844027</v>
      </c>
      <c r="K177" s="43">
        <v>23.662391752916239</v>
      </c>
      <c r="L177" s="43">
        <v>22.17458199664749</v>
      </c>
      <c r="M177" s="43">
        <v>1.274688988224465E-2</v>
      </c>
      <c r="N177" s="43">
        <v>1.4750628663865044</v>
      </c>
      <c r="O177" s="43">
        <v>4.2592305155249228</v>
      </c>
      <c r="P177" s="52" t="s">
        <v>15</v>
      </c>
      <c r="Q177" s="51"/>
      <c r="R177" s="51"/>
      <c r="S177" s="51"/>
    </row>
    <row r="178" spans="1:19" s="16" customFormat="1" ht="15.75" x14ac:dyDescent="0.25">
      <c r="A178" s="67" t="s">
        <v>185</v>
      </c>
      <c r="B178" s="49" t="s">
        <v>1326</v>
      </c>
      <c r="C178" s="49"/>
      <c r="D178" s="50">
        <v>39448</v>
      </c>
      <c r="E178" s="50">
        <v>39448</v>
      </c>
      <c r="F178" s="43">
        <v>5.0761759042671466</v>
      </c>
      <c r="G178" s="43">
        <v>4.6875218441626068</v>
      </c>
      <c r="H178" s="43">
        <v>7.2569160164574417E-2</v>
      </c>
      <c r="I178" s="43">
        <v>0.31608489993996525</v>
      </c>
      <c r="J178" s="43">
        <v>0.91371166276808591</v>
      </c>
      <c r="K178" s="43">
        <v>10.438300261990914</v>
      </c>
      <c r="L178" s="43">
        <v>10.109586910647609</v>
      </c>
      <c r="M178" s="43">
        <v>1.262845140333814E-2</v>
      </c>
      <c r="N178" s="43">
        <v>0.31608489993996525</v>
      </c>
      <c r="O178" s="43">
        <v>1.8788940471583644</v>
      </c>
      <c r="P178" s="52" t="s">
        <v>15</v>
      </c>
      <c r="Q178" s="51"/>
      <c r="R178" s="51"/>
      <c r="S178" s="51"/>
    </row>
    <row r="179" spans="1:19" s="16" customFormat="1" ht="15.75" x14ac:dyDescent="0.25">
      <c r="A179" s="67" t="s">
        <v>186</v>
      </c>
      <c r="B179" s="49" t="s">
        <v>1333</v>
      </c>
      <c r="C179" s="49"/>
      <c r="D179" s="50">
        <v>39448</v>
      </c>
      <c r="E179" s="50">
        <v>39448</v>
      </c>
      <c r="F179" s="43">
        <v>256.67796610169489</v>
      </c>
      <c r="G179" s="43">
        <v>240.75423728813558</v>
      </c>
      <c r="H179" s="43">
        <v>0</v>
      </c>
      <c r="I179" s="43">
        <v>15.923728813559322</v>
      </c>
      <c r="J179" s="43">
        <v>46.202033898305103</v>
      </c>
      <c r="K179" s="43">
        <v>235.11109491484183</v>
      </c>
      <c r="L179" s="43">
        <v>219.18736610128249</v>
      </c>
      <c r="M179" s="43">
        <v>0</v>
      </c>
      <c r="N179" s="43">
        <v>15.923728813559322</v>
      </c>
      <c r="O179" s="43">
        <v>42.319997084671527</v>
      </c>
      <c r="P179" s="52" t="s">
        <v>15</v>
      </c>
      <c r="Q179" s="51"/>
      <c r="R179" s="51"/>
      <c r="S179" s="51"/>
    </row>
    <row r="180" spans="1:19" s="16" customFormat="1" ht="15.75" x14ac:dyDescent="0.25">
      <c r="A180" s="67" t="s">
        <v>187</v>
      </c>
      <c r="B180" s="49" t="s">
        <v>1333</v>
      </c>
      <c r="C180" s="49"/>
      <c r="D180" s="50">
        <v>39448</v>
      </c>
      <c r="E180" s="50">
        <v>39448</v>
      </c>
      <c r="F180" s="43">
        <v>15.921484933409841</v>
      </c>
      <c r="G180" s="43">
        <v>14.933685730171092</v>
      </c>
      <c r="H180" s="43">
        <v>0</v>
      </c>
      <c r="I180" s="43">
        <v>0.9877992032387497</v>
      </c>
      <c r="J180" s="43">
        <v>2.865867288013769</v>
      </c>
      <c r="K180" s="43">
        <v>17.644001871274135</v>
      </c>
      <c r="L180" s="43">
        <v>16.656202668035384</v>
      </c>
      <c r="M180" s="43">
        <v>0</v>
      </c>
      <c r="N180" s="43">
        <v>0.9877992032387497</v>
      </c>
      <c r="O180" s="43">
        <v>3.175920336829344</v>
      </c>
      <c r="P180" s="52" t="s">
        <v>15</v>
      </c>
      <c r="Q180" s="51"/>
      <c r="R180" s="51"/>
      <c r="S180" s="51"/>
    </row>
    <row r="181" spans="1:19" s="16" customFormat="1" ht="15.75" x14ac:dyDescent="0.25">
      <c r="A181" s="67" t="s">
        <v>188</v>
      </c>
      <c r="B181" s="49" t="s">
        <v>1333</v>
      </c>
      <c r="C181" s="49"/>
      <c r="D181" s="50">
        <v>39448</v>
      </c>
      <c r="E181" s="50">
        <v>39448</v>
      </c>
      <c r="F181" s="43">
        <v>242.88135593220341</v>
      </c>
      <c r="G181" s="43">
        <v>227.81355932203391</v>
      </c>
      <c r="H181" s="43">
        <v>0</v>
      </c>
      <c r="I181" s="43">
        <v>15.067796610169493</v>
      </c>
      <c r="J181" s="43">
        <v>43.718644067796617</v>
      </c>
      <c r="K181" s="43">
        <v>222.47559284524093</v>
      </c>
      <c r="L181" s="43">
        <v>207.40779623507143</v>
      </c>
      <c r="M181" s="43">
        <v>0</v>
      </c>
      <c r="N181" s="43">
        <v>15.067796610169493</v>
      </c>
      <c r="O181" s="43">
        <v>40.045606712143368</v>
      </c>
      <c r="P181" s="52" t="s">
        <v>15</v>
      </c>
      <c r="Q181" s="51"/>
      <c r="R181" s="51"/>
      <c r="S181" s="51"/>
    </row>
    <row r="182" spans="1:19" s="16" customFormat="1" ht="15.75" x14ac:dyDescent="0.25">
      <c r="A182" s="67" t="s">
        <v>189</v>
      </c>
      <c r="B182" s="49" t="s">
        <v>1333</v>
      </c>
      <c r="C182" s="49"/>
      <c r="D182" s="50">
        <v>39448</v>
      </c>
      <c r="E182" s="50">
        <v>39448</v>
      </c>
      <c r="F182" s="43">
        <v>25.898305084745768</v>
      </c>
      <c r="G182" s="43">
        <v>24.29661016949153</v>
      </c>
      <c r="H182" s="43">
        <v>0</v>
      </c>
      <c r="I182" s="43">
        <v>1.6016949152542372</v>
      </c>
      <c r="J182" s="43">
        <v>4.661694915254234</v>
      </c>
      <c r="K182" s="43">
        <v>23.713506617436046</v>
      </c>
      <c r="L182" s="43">
        <v>22.111811702181807</v>
      </c>
      <c r="M182" s="43">
        <v>0</v>
      </c>
      <c r="N182" s="43">
        <v>1.6016949152542372</v>
      </c>
      <c r="O182" s="43">
        <v>4.2684311911384878</v>
      </c>
      <c r="P182" s="52" t="s">
        <v>15</v>
      </c>
      <c r="Q182" s="51"/>
      <c r="R182" s="51"/>
      <c r="S182" s="51"/>
    </row>
    <row r="183" spans="1:19" s="16" customFormat="1" ht="15.75" x14ac:dyDescent="0.25">
      <c r="A183" s="67" t="s">
        <v>190</v>
      </c>
      <c r="B183" s="49" t="s">
        <v>1333</v>
      </c>
      <c r="C183" s="49"/>
      <c r="D183" s="50">
        <v>39448</v>
      </c>
      <c r="E183" s="50">
        <v>39448</v>
      </c>
      <c r="F183" s="43">
        <v>15.921484933409841</v>
      </c>
      <c r="G183" s="43">
        <v>14.933685730171092</v>
      </c>
      <c r="H183" s="43">
        <v>0</v>
      </c>
      <c r="I183" s="43">
        <v>0.9877992032387497</v>
      </c>
      <c r="J183" s="43">
        <v>2.865867288013769</v>
      </c>
      <c r="K183" s="43">
        <v>24.328058469669276</v>
      </c>
      <c r="L183" s="43">
        <v>23.340259266430525</v>
      </c>
      <c r="M183" s="43">
        <v>0</v>
      </c>
      <c r="N183" s="43">
        <v>0.9877992032387497</v>
      </c>
      <c r="O183" s="43">
        <v>4.3790505245404692</v>
      </c>
      <c r="P183" s="52" t="s">
        <v>15</v>
      </c>
      <c r="Q183" s="51"/>
      <c r="R183" s="51"/>
      <c r="S183" s="51"/>
    </row>
    <row r="184" spans="1:19" s="16" customFormat="1" ht="15.75" x14ac:dyDescent="0.25">
      <c r="A184" s="67" t="s">
        <v>191</v>
      </c>
      <c r="B184" s="49" t="s">
        <v>1333</v>
      </c>
      <c r="C184" s="49"/>
      <c r="D184" s="50">
        <v>39448</v>
      </c>
      <c r="E184" s="50">
        <v>39448</v>
      </c>
      <c r="F184" s="43">
        <v>117.82039517502984</v>
      </c>
      <c r="G184" s="43">
        <v>110.51059379871791</v>
      </c>
      <c r="H184" s="43">
        <v>0</v>
      </c>
      <c r="I184" s="43">
        <v>7.3098013763119436</v>
      </c>
      <c r="J184" s="43">
        <v>21.207671131505364</v>
      </c>
      <c r="K184" s="43">
        <v>129.92978486325305</v>
      </c>
      <c r="L184" s="43">
        <v>122.61998348694109</v>
      </c>
      <c r="M184" s="43">
        <v>0</v>
      </c>
      <c r="N184" s="43">
        <v>7.3098013763119436</v>
      </c>
      <c r="O184" s="43">
        <v>23.387361275385548</v>
      </c>
      <c r="P184" s="52" t="s">
        <v>15</v>
      </c>
      <c r="Q184" s="51"/>
      <c r="R184" s="51"/>
      <c r="S184" s="51"/>
    </row>
    <row r="185" spans="1:19" s="16" customFormat="1" ht="15.75" x14ac:dyDescent="0.25">
      <c r="A185" s="67" t="s">
        <v>192</v>
      </c>
      <c r="B185" s="49" t="s">
        <v>1333</v>
      </c>
      <c r="C185" s="49"/>
      <c r="D185" s="50">
        <v>39448</v>
      </c>
      <c r="E185" s="50">
        <v>39448</v>
      </c>
      <c r="F185" s="43">
        <v>1414.6186440677968</v>
      </c>
      <c r="G185" s="43">
        <v>1326.85593220339</v>
      </c>
      <c r="H185" s="43">
        <v>0</v>
      </c>
      <c r="I185" s="43">
        <v>87.762711864406782</v>
      </c>
      <c r="J185" s="43">
        <v>254.63135593220318</v>
      </c>
      <c r="K185" s="43">
        <v>1926.5670020331202</v>
      </c>
      <c r="L185" s="43">
        <v>1838.7846499187133</v>
      </c>
      <c r="M185" s="43">
        <v>1.9640249999999998E-2</v>
      </c>
      <c r="N185" s="43">
        <v>87.762711864406782</v>
      </c>
      <c r="O185" s="43">
        <v>346.78206036596163</v>
      </c>
      <c r="P185" s="52" t="s">
        <v>15</v>
      </c>
      <c r="Q185" s="51"/>
      <c r="R185" s="51"/>
      <c r="S185" s="51"/>
    </row>
    <row r="186" spans="1:19" s="16" customFormat="1" ht="15.75" x14ac:dyDescent="0.25">
      <c r="A186" s="67" t="s">
        <v>193</v>
      </c>
      <c r="B186" s="49" t="s">
        <v>1333</v>
      </c>
      <c r="C186" s="49"/>
      <c r="D186" s="50">
        <v>39448</v>
      </c>
      <c r="E186" s="50">
        <v>39448</v>
      </c>
      <c r="F186" s="43">
        <v>146.71186440677965</v>
      </c>
      <c r="G186" s="43">
        <v>137.61016949152543</v>
      </c>
      <c r="H186" s="43">
        <v>0</v>
      </c>
      <c r="I186" s="43">
        <v>9.1016949152542388</v>
      </c>
      <c r="J186" s="43">
        <v>26.408135593220351</v>
      </c>
      <c r="K186" s="43">
        <v>134.35629192884088</v>
      </c>
      <c r="L186" s="43">
        <v>125.25459701358663</v>
      </c>
      <c r="M186" s="43">
        <v>0</v>
      </c>
      <c r="N186" s="43">
        <v>9.1016949152542388</v>
      </c>
      <c r="O186" s="43">
        <v>24.184132547191357</v>
      </c>
      <c r="P186" s="52" t="s">
        <v>15</v>
      </c>
      <c r="Q186" s="51"/>
      <c r="R186" s="51"/>
      <c r="S186" s="51"/>
    </row>
    <row r="187" spans="1:19" s="16" customFormat="1" ht="15.75" x14ac:dyDescent="0.25">
      <c r="A187" s="67" t="s">
        <v>194</v>
      </c>
      <c r="B187" s="49" t="s">
        <v>1333</v>
      </c>
      <c r="C187" s="49"/>
      <c r="D187" s="50">
        <v>39448</v>
      </c>
      <c r="E187" s="50">
        <v>39448</v>
      </c>
      <c r="F187" s="43">
        <v>390.71186440677968</v>
      </c>
      <c r="G187" s="43">
        <v>366.47457627118644</v>
      </c>
      <c r="H187" s="43">
        <v>0</v>
      </c>
      <c r="I187" s="43">
        <v>24.237288135593221</v>
      </c>
      <c r="J187" s="43">
        <v>70.328135593220338</v>
      </c>
      <c r="K187" s="43">
        <v>357.83428813559323</v>
      </c>
      <c r="L187" s="43">
        <v>333.59699999999998</v>
      </c>
      <c r="M187" s="43">
        <v>0</v>
      </c>
      <c r="N187" s="43">
        <v>24.237288135593221</v>
      </c>
      <c r="O187" s="43">
        <v>64.410171864406777</v>
      </c>
      <c r="P187" s="52" t="s">
        <v>15</v>
      </c>
      <c r="Q187" s="51"/>
      <c r="R187" s="51"/>
      <c r="S187" s="51"/>
    </row>
    <row r="188" spans="1:19" s="16" customFormat="1" ht="15.75" x14ac:dyDescent="0.25">
      <c r="A188" s="67" t="s">
        <v>195</v>
      </c>
      <c r="B188" s="49" t="s">
        <v>1333</v>
      </c>
      <c r="C188" s="49"/>
      <c r="D188" s="50">
        <v>39448</v>
      </c>
      <c r="E188" s="50">
        <v>39448</v>
      </c>
      <c r="F188" s="43">
        <v>129.14249631298759</v>
      </c>
      <c r="G188" s="43">
        <v>121.13025025077862</v>
      </c>
      <c r="H188" s="43">
        <v>0</v>
      </c>
      <c r="I188" s="43">
        <v>8.0122460622089644</v>
      </c>
      <c r="J188" s="43">
        <v>23.245649336337749</v>
      </c>
      <c r="K188" s="43">
        <v>116.96524606220896</v>
      </c>
      <c r="L188" s="43">
        <v>108.953</v>
      </c>
      <c r="M188" s="43">
        <v>0</v>
      </c>
      <c r="N188" s="43">
        <v>8.0122460622089644</v>
      </c>
      <c r="O188" s="43">
        <v>21.053744291197614</v>
      </c>
      <c r="P188" s="52" t="s">
        <v>15</v>
      </c>
      <c r="Q188" s="51"/>
      <c r="R188" s="51"/>
      <c r="S188" s="51"/>
    </row>
    <row r="189" spans="1:19" s="16" customFormat="1" ht="15.75" x14ac:dyDescent="0.25">
      <c r="A189" s="67" t="s">
        <v>196</v>
      </c>
      <c r="B189" s="49" t="s">
        <v>1333</v>
      </c>
      <c r="C189" s="49"/>
      <c r="D189" s="50">
        <v>39448</v>
      </c>
      <c r="E189" s="50">
        <v>39448</v>
      </c>
      <c r="F189" s="43">
        <v>15.921484933409841</v>
      </c>
      <c r="G189" s="43">
        <v>14.933685730171092</v>
      </c>
      <c r="H189" s="43">
        <v>0</v>
      </c>
      <c r="I189" s="43">
        <v>0.9877992032387497</v>
      </c>
      <c r="J189" s="43">
        <v>2.865867288013769</v>
      </c>
      <c r="K189" s="43">
        <v>40.642601075224697</v>
      </c>
      <c r="L189" s="43">
        <v>39.654801871985946</v>
      </c>
      <c r="M189" s="43">
        <v>0</v>
      </c>
      <c r="N189" s="43">
        <v>0.9877992032387497</v>
      </c>
      <c r="O189" s="43">
        <v>7.3156681935404455</v>
      </c>
      <c r="P189" s="52" t="s">
        <v>15</v>
      </c>
      <c r="Q189" s="51"/>
      <c r="R189" s="51"/>
      <c r="S189" s="51"/>
    </row>
    <row r="190" spans="1:19" s="16" customFormat="1" ht="15.75" x14ac:dyDescent="0.25">
      <c r="A190" s="67" t="s">
        <v>197</v>
      </c>
      <c r="B190" s="49" t="s">
        <v>1333</v>
      </c>
      <c r="C190" s="49"/>
      <c r="D190" s="50">
        <v>39448</v>
      </c>
      <c r="E190" s="50">
        <v>39448</v>
      </c>
      <c r="F190" s="43">
        <v>485.26271186440687</v>
      </c>
      <c r="G190" s="43">
        <v>455.16101694915261</v>
      </c>
      <c r="H190" s="43">
        <v>0</v>
      </c>
      <c r="I190" s="43">
        <v>30.101694915254242</v>
      </c>
      <c r="J190" s="43">
        <v>87.347288135593146</v>
      </c>
      <c r="K190" s="43">
        <v>446.18069491525426</v>
      </c>
      <c r="L190" s="43">
        <v>416.07900000000001</v>
      </c>
      <c r="M190" s="43">
        <v>0</v>
      </c>
      <c r="N190" s="43">
        <v>30.101694915254242</v>
      </c>
      <c r="O190" s="43">
        <v>80.312525084745758</v>
      </c>
      <c r="P190" s="52" t="s">
        <v>15</v>
      </c>
      <c r="Q190" s="51"/>
      <c r="R190" s="51"/>
      <c r="S190" s="51"/>
    </row>
    <row r="191" spans="1:19" s="16" customFormat="1" ht="15.75" x14ac:dyDescent="0.25">
      <c r="A191" s="67" t="s">
        <v>198</v>
      </c>
      <c r="B191" s="49" t="s">
        <v>1333</v>
      </c>
      <c r="C191" s="49"/>
      <c r="D191" s="50">
        <v>39448</v>
      </c>
      <c r="E191" s="50">
        <v>39448</v>
      </c>
      <c r="F191" s="43">
        <v>15.921484933409841</v>
      </c>
      <c r="G191" s="43">
        <v>14.933685730171092</v>
      </c>
      <c r="H191" s="43">
        <v>0</v>
      </c>
      <c r="I191" s="43">
        <v>0.9877992032387497</v>
      </c>
      <c r="J191" s="43">
        <v>2.865867288013769</v>
      </c>
      <c r="K191" s="43">
        <v>34.548161209665459</v>
      </c>
      <c r="L191" s="43">
        <v>33.560362006426708</v>
      </c>
      <c r="M191" s="43">
        <v>0</v>
      </c>
      <c r="N191" s="43">
        <v>0.9877992032387497</v>
      </c>
      <c r="O191" s="43">
        <v>6.2186690177397823</v>
      </c>
      <c r="P191" s="52" t="s">
        <v>15</v>
      </c>
      <c r="Q191" s="51"/>
      <c r="R191" s="51"/>
      <c r="S191" s="51"/>
    </row>
    <row r="192" spans="1:19" s="16" customFormat="1" ht="15.75" x14ac:dyDescent="0.25">
      <c r="A192" s="67" t="s">
        <v>199</v>
      </c>
      <c r="B192" s="49" t="s">
        <v>1333</v>
      </c>
      <c r="C192" s="49"/>
      <c r="D192" s="50">
        <v>39448</v>
      </c>
      <c r="E192" s="50">
        <v>39448</v>
      </c>
      <c r="F192" s="43">
        <v>2391.7206714292911</v>
      </c>
      <c r="G192" s="43">
        <v>2243.333772626283</v>
      </c>
      <c r="H192" s="43">
        <v>0</v>
      </c>
      <c r="I192" s="43">
        <v>148.38689880300794</v>
      </c>
      <c r="J192" s="43">
        <v>430.50972085727199</v>
      </c>
      <c r="K192" s="43">
        <v>2570.0373565341233</v>
      </c>
      <c r="L192" s="43">
        <v>2421.6504577311152</v>
      </c>
      <c r="M192" s="43">
        <v>0</v>
      </c>
      <c r="N192" s="43">
        <v>148.38689880300794</v>
      </c>
      <c r="O192" s="43">
        <v>462.60672417614217</v>
      </c>
      <c r="P192" s="52" t="s">
        <v>15</v>
      </c>
      <c r="Q192" s="51"/>
      <c r="R192" s="51"/>
      <c r="S192" s="51"/>
    </row>
    <row r="193" spans="1:19" s="16" customFormat="1" ht="15.75" x14ac:dyDescent="0.25">
      <c r="A193" s="67" t="s">
        <v>200</v>
      </c>
      <c r="B193" s="49" t="s">
        <v>1333</v>
      </c>
      <c r="C193" s="49"/>
      <c r="D193" s="50">
        <v>39448</v>
      </c>
      <c r="E193" s="50">
        <v>39448</v>
      </c>
      <c r="F193" s="43">
        <v>231.04140655460762</v>
      </c>
      <c r="G193" s="43">
        <v>216.70715831932546</v>
      </c>
      <c r="H193" s="43">
        <v>0</v>
      </c>
      <c r="I193" s="43">
        <v>14.334248235282161</v>
      </c>
      <c r="J193" s="43">
        <v>41.587453179829339</v>
      </c>
      <c r="K193" s="43">
        <v>240.35097172426794</v>
      </c>
      <c r="L193" s="43">
        <v>226.01672348898578</v>
      </c>
      <c r="M193" s="43">
        <v>0</v>
      </c>
      <c r="N193" s="43">
        <v>14.334248235282161</v>
      </c>
      <c r="O193" s="43">
        <v>43.263174910368228</v>
      </c>
      <c r="P193" s="52" t="s">
        <v>15</v>
      </c>
      <c r="Q193" s="51"/>
      <c r="R193" s="51"/>
      <c r="S193" s="51"/>
    </row>
    <row r="194" spans="1:19" s="16" customFormat="1" ht="15.75" x14ac:dyDescent="0.25">
      <c r="A194" s="67" t="s">
        <v>201</v>
      </c>
      <c r="B194" s="49" t="s">
        <v>1333</v>
      </c>
      <c r="C194" s="49"/>
      <c r="D194" s="50">
        <v>39448</v>
      </c>
      <c r="E194" s="50">
        <v>39448</v>
      </c>
      <c r="F194" s="43">
        <v>241.04709233124441</v>
      </c>
      <c r="G194" s="43">
        <v>226.09207232251546</v>
      </c>
      <c r="H194" s="43">
        <v>0</v>
      </c>
      <c r="I194" s="43">
        <v>14.955020008728944</v>
      </c>
      <c r="J194" s="43">
        <v>43.388476619623987</v>
      </c>
      <c r="K194" s="43">
        <v>153.02278496445223</v>
      </c>
      <c r="L194" s="43">
        <v>138.06776495572328</v>
      </c>
      <c r="M194" s="43">
        <v>0</v>
      </c>
      <c r="N194" s="43">
        <v>14.955020008728944</v>
      </c>
      <c r="O194" s="43">
        <v>27.5441012936014</v>
      </c>
      <c r="P194" s="52" t="s">
        <v>15</v>
      </c>
      <c r="Q194" s="51"/>
      <c r="R194" s="51"/>
      <c r="S194" s="51"/>
    </row>
    <row r="195" spans="1:19" s="16" customFormat="1" ht="15.75" x14ac:dyDescent="0.25">
      <c r="A195" s="67" t="s">
        <v>202</v>
      </c>
      <c r="B195" s="49" t="s">
        <v>1333</v>
      </c>
      <c r="C195" s="49"/>
      <c r="D195" s="50">
        <v>39448</v>
      </c>
      <c r="E195" s="50">
        <v>39448</v>
      </c>
      <c r="F195" s="43">
        <v>151.78669858890316</v>
      </c>
      <c r="G195" s="43">
        <v>142.36956315490016</v>
      </c>
      <c r="H195" s="43">
        <v>0</v>
      </c>
      <c r="I195" s="43">
        <v>9.4171354340030042</v>
      </c>
      <c r="J195" s="43">
        <v>27.321605746002575</v>
      </c>
      <c r="K195" s="43">
        <v>150.73224785789102</v>
      </c>
      <c r="L195" s="43">
        <v>141.31511242388802</v>
      </c>
      <c r="M195" s="43">
        <v>0</v>
      </c>
      <c r="N195" s="43">
        <v>9.4171354340030042</v>
      </c>
      <c r="O195" s="43">
        <v>27.131804614420382</v>
      </c>
      <c r="P195" s="52" t="s">
        <v>15</v>
      </c>
      <c r="Q195" s="51"/>
      <c r="R195" s="51"/>
      <c r="S195" s="51"/>
    </row>
    <row r="196" spans="1:19" s="16" customFormat="1" ht="15.75" x14ac:dyDescent="0.25">
      <c r="A196" s="67" t="s">
        <v>203</v>
      </c>
      <c r="B196" s="49" t="s">
        <v>1333</v>
      </c>
      <c r="C196" s="49"/>
      <c r="D196" s="50">
        <v>39448</v>
      </c>
      <c r="E196" s="50">
        <v>39448</v>
      </c>
      <c r="F196" s="43">
        <v>38.565687209325382</v>
      </c>
      <c r="G196" s="43">
        <v>36.17299863429259</v>
      </c>
      <c r="H196" s="43">
        <v>0</v>
      </c>
      <c r="I196" s="43">
        <v>2.3926885750327922</v>
      </c>
      <c r="J196" s="43">
        <v>6.9418236976785721</v>
      </c>
      <c r="K196" s="43">
        <v>31.496815773563029</v>
      </c>
      <c r="L196" s="43">
        <v>29.104127198530236</v>
      </c>
      <c r="M196" s="43">
        <v>0</v>
      </c>
      <c r="N196" s="43">
        <v>2.3926885750327922</v>
      </c>
      <c r="O196" s="43">
        <v>5.6694268392413445</v>
      </c>
      <c r="P196" s="52" t="s">
        <v>15</v>
      </c>
      <c r="Q196" s="51"/>
      <c r="R196" s="51"/>
      <c r="S196" s="51"/>
    </row>
    <row r="197" spans="1:19" s="16" customFormat="1" ht="15.75" x14ac:dyDescent="0.25">
      <c r="A197" s="67" t="s">
        <v>204</v>
      </c>
      <c r="B197" s="49" t="s">
        <v>1334</v>
      </c>
      <c r="C197" s="49"/>
      <c r="D197" s="50">
        <v>39448</v>
      </c>
      <c r="E197" s="50">
        <v>39448</v>
      </c>
      <c r="F197" s="43">
        <v>18533.8773963899</v>
      </c>
      <c r="G197" s="43">
        <v>13627.061415320895</v>
      </c>
      <c r="H197" s="43">
        <v>3658.5601695917503</v>
      </c>
      <c r="I197" s="43">
        <v>1248.2558114772546</v>
      </c>
      <c r="J197" s="43">
        <v>3336.0979313501775</v>
      </c>
      <c r="K197" s="43">
        <v>18973.40393868948</v>
      </c>
      <c r="L197" s="43">
        <v>12829.542220917405</v>
      </c>
      <c r="M197" s="43">
        <v>4895.6059062948216</v>
      </c>
      <c r="N197" s="43">
        <v>1248.2558114772546</v>
      </c>
      <c r="O197" s="43">
        <v>3415.2127089641062</v>
      </c>
      <c r="P197" s="52" t="s">
        <v>15</v>
      </c>
      <c r="Q197" s="51"/>
      <c r="R197" s="51"/>
      <c r="S197" s="51"/>
    </row>
    <row r="198" spans="1:19" s="16" customFormat="1" ht="15.75" x14ac:dyDescent="0.25">
      <c r="A198" s="67" t="s">
        <v>205</v>
      </c>
      <c r="B198" s="49" t="s">
        <v>1335</v>
      </c>
      <c r="C198" s="49"/>
      <c r="D198" s="50">
        <v>39448</v>
      </c>
      <c r="E198" s="50">
        <v>39448</v>
      </c>
      <c r="F198" s="43">
        <v>7112.6453212715105</v>
      </c>
      <c r="G198" s="43">
        <v>3867.7696255663891</v>
      </c>
      <c r="H198" s="43">
        <v>2728.4783206066159</v>
      </c>
      <c r="I198" s="43">
        <v>516.39737509850499</v>
      </c>
      <c r="J198" s="43">
        <v>1280.276157828871</v>
      </c>
      <c r="K198" s="43">
        <v>7082.0401166521824</v>
      </c>
      <c r="L198" s="43">
        <v>4147.7678110939378</v>
      </c>
      <c r="M198" s="43">
        <v>2417.8749304597395</v>
      </c>
      <c r="N198" s="43">
        <v>516.39737509850499</v>
      </c>
      <c r="O198" s="43">
        <v>1274.7672209973928</v>
      </c>
      <c r="P198" s="52" t="s">
        <v>15</v>
      </c>
      <c r="Q198" s="51"/>
      <c r="R198" s="51"/>
      <c r="S198" s="51"/>
    </row>
    <row r="199" spans="1:19" s="16" customFormat="1" ht="15.75" x14ac:dyDescent="0.25">
      <c r="A199" s="67" t="s">
        <v>206</v>
      </c>
      <c r="B199" s="49" t="s">
        <v>1336</v>
      </c>
      <c r="C199" s="49"/>
      <c r="D199" s="50">
        <v>39448</v>
      </c>
      <c r="E199" s="50">
        <v>39448</v>
      </c>
      <c r="F199" s="43">
        <v>655.722504816281</v>
      </c>
      <c r="G199" s="43">
        <v>594.99245513080382</v>
      </c>
      <c r="H199" s="43">
        <v>20.004830325711001</v>
      </c>
      <c r="I199" s="43">
        <v>40.725219359766101</v>
      </c>
      <c r="J199" s="43">
        <v>118.03005086693042</v>
      </c>
      <c r="K199" s="43">
        <v>705.30484547712888</v>
      </c>
      <c r="L199" s="43">
        <v>571.24070331948269</v>
      </c>
      <c r="M199" s="43">
        <v>93.338922797880002</v>
      </c>
      <c r="N199" s="43">
        <v>40.725219359766101</v>
      </c>
      <c r="O199" s="43">
        <v>126.95487218588319</v>
      </c>
      <c r="P199" s="52" t="s">
        <v>15</v>
      </c>
      <c r="Q199" s="51"/>
      <c r="R199" s="51"/>
      <c r="S199" s="51"/>
    </row>
    <row r="200" spans="1:19" s="16" customFormat="1" ht="15.75" x14ac:dyDescent="0.25">
      <c r="A200" s="67" t="s">
        <v>207</v>
      </c>
      <c r="B200" s="49" t="s">
        <v>1337</v>
      </c>
      <c r="C200" s="49"/>
      <c r="D200" s="50">
        <v>39448</v>
      </c>
      <c r="E200" s="50">
        <v>39448</v>
      </c>
      <c r="F200" s="43">
        <v>157.24576271186442</v>
      </c>
      <c r="G200" s="43">
        <v>137.22033898305085</v>
      </c>
      <c r="H200" s="43">
        <v>12.957627118644067</v>
      </c>
      <c r="I200" s="43">
        <v>7.0677966101694913</v>
      </c>
      <c r="J200" s="43">
        <v>28.304237288135567</v>
      </c>
      <c r="K200" s="43">
        <v>156.9547966101695</v>
      </c>
      <c r="L200" s="43">
        <v>105.075</v>
      </c>
      <c r="M200" s="43">
        <v>44.811999999999998</v>
      </c>
      <c r="N200" s="43">
        <v>7.0677966101694913</v>
      </c>
      <c r="O200" s="43">
        <v>28.251863389830508</v>
      </c>
      <c r="P200" s="52" t="s">
        <v>15</v>
      </c>
      <c r="Q200" s="51"/>
      <c r="R200" s="51"/>
      <c r="S200" s="51"/>
    </row>
    <row r="201" spans="1:19" s="16" customFormat="1" ht="15.75" x14ac:dyDescent="0.25">
      <c r="A201" s="67" t="s">
        <v>208</v>
      </c>
      <c r="B201" s="49" t="s">
        <v>1337</v>
      </c>
      <c r="C201" s="49"/>
      <c r="D201" s="50">
        <v>39448</v>
      </c>
      <c r="E201" s="50">
        <v>39448</v>
      </c>
      <c r="F201" s="43">
        <v>115.72033898305085</v>
      </c>
      <c r="G201" s="43">
        <v>96.983050847457633</v>
      </c>
      <c r="H201" s="43">
        <v>12.957627118644067</v>
      </c>
      <c r="I201" s="43">
        <v>5.7796610169491531</v>
      </c>
      <c r="J201" s="43">
        <v>20.829661016949132</v>
      </c>
      <c r="K201" s="43">
        <v>155.66666101694915</v>
      </c>
      <c r="L201" s="43">
        <v>105.075</v>
      </c>
      <c r="M201" s="43">
        <v>44.811999999999998</v>
      </c>
      <c r="N201" s="43">
        <v>5.7796610169491531</v>
      </c>
      <c r="O201" s="43">
        <v>28.019998983050847</v>
      </c>
      <c r="P201" s="52" t="s">
        <v>15</v>
      </c>
      <c r="Q201" s="51"/>
      <c r="R201" s="51"/>
      <c r="S201" s="51"/>
    </row>
    <row r="202" spans="1:19" s="16" customFormat="1" ht="15.75" x14ac:dyDescent="0.25">
      <c r="A202" s="67" t="s">
        <v>209</v>
      </c>
      <c r="B202" s="49" t="s">
        <v>1322</v>
      </c>
      <c r="C202" s="49"/>
      <c r="D202" s="50">
        <v>39448</v>
      </c>
      <c r="E202" s="50">
        <v>39448</v>
      </c>
      <c r="F202" s="43">
        <v>904.34973874327704</v>
      </c>
      <c r="G202" s="43">
        <v>702.75491146922946</v>
      </c>
      <c r="H202" s="43">
        <v>141.6798270734385</v>
      </c>
      <c r="I202" s="43">
        <v>59.915000200609178</v>
      </c>
      <c r="J202" s="43">
        <v>162.78295297378997</v>
      </c>
      <c r="K202" s="43">
        <v>1584.7828335965532</v>
      </c>
      <c r="L202" s="43">
        <v>1424.4000319773641</v>
      </c>
      <c r="M202" s="43">
        <v>100.46780141858002</v>
      </c>
      <c r="N202" s="43">
        <v>59.915000200609178</v>
      </c>
      <c r="O202" s="43">
        <v>285.26091004737958</v>
      </c>
      <c r="P202" s="52" t="s">
        <v>15</v>
      </c>
      <c r="Q202" s="51"/>
      <c r="R202" s="51"/>
      <c r="S202" s="51"/>
    </row>
    <row r="203" spans="1:19" s="16" customFormat="1" ht="15.75" x14ac:dyDescent="0.25">
      <c r="A203" s="67" t="s">
        <v>210</v>
      </c>
      <c r="B203" s="49" t="s">
        <v>1333</v>
      </c>
      <c r="C203" s="49"/>
      <c r="D203" s="50">
        <v>39448</v>
      </c>
      <c r="E203" s="50">
        <v>39448</v>
      </c>
      <c r="F203" s="43">
        <v>396.81355932203394</v>
      </c>
      <c r="G203" s="43">
        <v>389.61864406779665</v>
      </c>
      <c r="H203" s="43">
        <v>0</v>
      </c>
      <c r="I203" s="43">
        <v>7.1949152542372889</v>
      </c>
      <c r="J203" s="43">
        <v>71.42644067796607</v>
      </c>
      <c r="K203" s="43">
        <v>396.81391525423732</v>
      </c>
      <c r="L203" s="43">
        <v>389.61900000000003</v>
      </c>
      <c r="M203" s="43">
        <v>0</v>
      </c>
      <c r="N203" s="43">
        <v>7.1949152542372889</v>
      </c>
      <c r="O203" s="43">
        <v>71.426504745762713</v>
      </c>
      <c r="P203" s="52" t="s">
        <v>15</v>
      </c>
      <c r="Q203" s="51"/>
      <c r="R203" s="51"/>
      <c r="S203" s="51"/>
    </row>
    <row r="204" spans="1:19" s="16" customFormat="1" ht="15.75" x14ac:dyDescent="0.25">
      <c r="A204" s="67" t="s">
        <v>211</v>
      </c>
      <c r="B204" s="49" t="s">
        <v>1326</v>
      </c>
      <c r="C204" s="49"/>
      <c r="D204" s="50">
        <v>39448</v>
      </c>
      <c r="E204" s="50">
        <v>39448</v>
      </c>
      <c r="F204" s="43">
        <v>68.907800874621984</v>
      </c>
      <c r="G204" s="43">
        <v>65.120493524578393</v>
      </c>
      <c r="H204" s="43">
        <v>3.8115997227000001E-2</v>
      </c>
      <c r="I204" s="43">
        <v>3.7491913528165948</v>
      </c>
      <c r="J204" s="43">
        <v>12.403404157431964</v>
      </c>
      <c r="K204" s="43">
        <v>42.932220933619604</v>
      </c>
      <c r="L204" s="43">
        <v>39.158202865643005</v>
      </c>
      <c r="M204" s="43">
        <v>2.4826715159999999E-2</v>
      </c>
      <c r="N204" s="43">
        <v>3.7491913528165948</v>
      </c>
      <c r="O204" s="43">
        <v>7.7277997680515282</v>
      </c>
      <c r="P204" s="52" t="s">
        <v>15</v>
      </c>
      <c r="Q204" s="51"/>
      <c r="R204" s="51"/>
      <c r="S204" s="51"/>
    </row>
    <row r="205" spans="1:19" s="16" customFormat="1" ht="15.75" x14ac:dyDescent="0.25">
      <c r="A205" s="67" t="s">
        <v>212</v>
      </c>
      <c r="B205" s="49" t="s">
        <v>1342</v>
      </c>
      <c r="C205" s="49"/>
      <c r="D205" s="50">
        <v>39448</v>
      </c>
      <c r="E205" s="50">
        <v>39448</v>
      </c>
      <c r="F205" s="43">
        <v>400.17796610169495</v>
      </c>
      <c r="G205" s="43">
        <v>336.62711864406782</v>
      </c>
      <c r="H205" s="43">
        <v>50.940677966101696</v>
      </c>
      <c r="I205" s="43">
        <v>12.610169491525426</v>
      </c>
      <c r="J205" s="43">
        <v>72.032033898305087</v>
      </c>
      <c r="K205" s="43">
        <v>364.24396447332145</v>
      </c>
      <c r="L205" s="43">
        <v>299.99668498179602</v>
      </c>
      <c r="M205" s="43">
        <v>51.637109999999986</v>
      </c>
      <c r="N205" s="43">
        <v>12.610169491525426</v>
      </c>
      <c r="O205" s="43">
        <v>65.563913605197854</v>
      </c>
      <c r="P205" s="52" t="s">
        <v>15</v>
      </c>
      <c r="Q205" s="51"/>
      <c r="R205" s="51"/>
      <c r="S205" s="51"/>
    </row>
    <row r="206" spans="1:19" s="16" customFormat="1" ht="15.75" x14ac:dyDescent="0.25">
      <c r="A206" s="67" t="s">
        <v>213</v>
      </c>
      <c r="B206" s="49" t="s">
        <v>1341</v>
      </c>
      <c r="C206" s="49"/>
      <c r="D206" s="50">
        <v>39448</v>
      </c>
      <c r="E206" s="50">
        <v>39448</v>
      </c>
      <c r="F206" s="43">
        <v>5184.6271186440681</v>
      </c>
      <c r="G206" s="43">
        <v>3059</v>
      </c>
      <c r="H206" s="43">
        <v>1755.8305084745764</v>
      </c>
      <c r="I206" s="43">
        <v>369.79661016949154</v>
      </c>
      <c r="J206" s="43">
        <v>933.23288135593157</v>
      </c>
      <c r="K206" s="43">
        <v>5534.9463707118639</v>
      </c>
      <c r="L206" s="43">
        <v>3519.8612478305072</v>
      </c>
      <c r="M206" s="43">
        <v>1645.2885127118643</v>
      </c>
      <c r="N206" s="43">
        <v>369.79661016949154</v>
      </c>
      <c r="O206" s="43">
        <v>996.29034672813543</v>
      </c>
      <c r="P206" s="52" t="s">
        <v>15</v>
      </c>
      <c r="Q206" s="51"/>
      <c r="R206" s="51"/>
      <c r="S206" s="51"/>
    </row>
    <row r="207" spans="1:19" s="16" customFormat="1" ht="15.75" x14ac:dyDescent="0.25">
      <c r="A207" s="67" t="s">
        <v>214</v>
      </c>
      <c r="B207" s="49" t="s">
        <v>1341</v>
      </c>
      <c r="C207" s="49"/>
      <c r="D207" s="50">
        <v>39448</v>
      </c>
      <c r="E207" s="50">
        <v>39448</v>
      </c>
      <c r="F207" s="43">
        <v>3110.7796610169489</v>
      </c>
      <c r="G207" s="43">
        <v>1835.3983050847457</v>
      </c>
      <c r="H207" s="43">
        <v>1053.4915254237287</v>
      </c>
      <c r="I207" s="43">
        <v>221.88983050847457</v>
      </c>
      <c r="J207" s="43">
        <v>559.94033898305088</v>
      </c>
      <c r="K207" s="43">
        <v>3255.390483525423</v>
      </c>
      <c r="L207" s="43">
        <v>2067.2200979322029</v>
      </c>
      <c r="M207" s="43">
        <v>966.28055508474563</v>
      </c>
      <c r="N207" s="43">
        <v>221.88983050847457</v>
      </c>
      <c r="O207" s="43">
        <v>585.97028703457613</v>
      </c>
      <c r="P207" s="52" t="s">
        <v>15</v>
      </c>
      <c r="Q207" s="51"/>
      <c r="R207" s="51"/>
      <c r="S207" s="51"/>
    </row>
    <row r="208" spans="1:19" s="16" customFormat="1" ht="15.75" x14ac:dyDescent="0.25">
      <c r="A208" s="67" t="s">
        <v>215</v>
      </c>
      <c r="B208" s="49" t="s">
        <v>1319</v>
      </c>
      <c r="C208" s="49"/>
      <c r="D208" s="50">
        <v>39448</v>
      </c>
      <c r="E208" s="50">
        <v>39448</v>
      </c>
      <c r="F208" s="43">
        <v>167.51016678086702</v>
      </c>
      <c r="G208" s="43">
        <v>151.40151747832965</v>
      </c>
      <c r="H208" s="43">
        <v>5.5890820477799998</v>
      </c>
      <c r="I208" s="43">
        <v>10.519567254757362</v>
      </c>
      <c r="J208" s="43">
        <v>30.151830020556048</v>
      </c>
      <c r="K208" s="43">
        <v>88.914664265909295</v>
      </c>
      <c r="L208" s="43">
        <v>77.423616008751935</v>
      </c>
      <c r="M208" s="43">
        <v>0.97148100240000002</v>
      </c>
      <c r="N208" s="43">
        <v>10.519567254757362</v>
      </c>
      <c r="O208" s="43">
        <v>16.004639567863673</v>
      </c>
      <c r="P208" s="52" t="s">
        <v>15</v>
      </c>
      <c r="Q208" s="51"/>
      <c r="R208" s="51"/>
      <c r="S208" s="51"/>
    </row>
    <row r="209" spans="1:19" s="16" customFormat="1" ht="15.75" x14ac:dyDescent="0.25">
      <c r="A209" s="67" t="s">
        <v>216</v>
      </c>
      <c r="B209" s="49" t="s">
        <v>1319</v>
      </c>
      <c r="C209" s="49"/>
      <c r="D209" s="50">
        <v>39448</v>
      </c>
      <c r="E209" s="50">
        <v>39448</v>
      </c>
      <c r="F209" s="43">
        <v>1425.1745817432184</v>
      </c>
      <c r="G209" s="43">
        <v>1325.0339296180377</v>
      </c>
      <c r="H209" s="43">
        <v>15.911581828277518</v>
      </c>
      <c r="I209" s="43">
        <v>84.229070296903146</v>
      </c>
      <c r="J209" s="43">
        <v>256.53142471377942</v>
      </c>
      <c r="K209" s="43">
        <v>1545.6576247478117</v>
      </c>
      <c r="L209" s="43">
        <v>1453.1394396423686</v>
      </c>
      <c r="M209" s="43">
        <v>8.2891148085400008</v>
      </c>
      <c r="N209" s="43">
        <v>84.229070296903146</v>
      </c>
      <c r="O209" s="43">
        <v>278.21837245460608</v>
      </c>
      <c r="P209" s="52" t="s">
        <v>15</v>
      </c>
      <c r="Q209" s="51"/>
      <c r="R209" s="51"/>
      <c r="S209" s="51"/>
    </row>
    <row r="210" spans="1:19" s="16" customFormat="1" ht="15.75" x14ac:dyDescent="0.25">
      <c r="A210" s="67" t="s">
        <v>217</v>
      </c>
      <c r="B210" s="49" t="s">
        <v>1343</v>
      </c>
      <c r="C210" s="49"/>
      <c r="D210" s="50">
        <v>39448</v>
      </c>
      <c r="E210" s="50">
        <v>39448</v>
      </c>
      <c r="F210" s="43">
        <v>626.22372881355921</v>
      </c>
      <c r="G210" s="43">
        <v>518.79661016949149</v>
      </c>
      <c r="H210" s="43">
        <v>73.183050847457622</v>
      </c>
      <c r="I210" s="43">
        <v>34.244067796610175</v>
      </c>
      <c r="J210" s="43">
        <v>112.72027118644075</v>
      </c>
      <c r="K210" s="43">
        <v>746.96499422635736</v>
      </c>
      <c r="L210" s="43">
        <v>639.53221642974722</v>
      </c>
      <c r="M210" s="43">
        <v>73.188709999999986</v>
      </c>
      <c r="N210" s="43">
        <v>34.244067796610175</v>
      </c>
      <c r="O210" s="43">
        <v>134.45369896074433</v>
      </c>
      <c r="P210" s="52" t="s">
        <v>15</v>
      </c>
      <c r="Q210" s="51"/>
      <c r="R210" s="51"/>
      <c r="S210" s="51"/>
    </row>
    <row r="211" spans="1:19" s="16" customFormat="1" ht="15.75" x14ac:dyDescent="0.25">
      <c r="A211" s="67" t="s">
        <v>218</v>
      </c>
      <c r="B211" s="49" t="s">
        <v>1326</v>
      </c>
      <c r="C211" s="49"/>
      <c r="D211" s="50">
        <v>39448</v>
      </c>
      <c r="E211" s="50">
        <v>39448</v>
      </c>
      <c r="F211" s="43">
        <v>690.56604946055847</v>
      </c>
      <c r="G211" s="43">
        <v>475.0540095541092</v>
      </c>
      <c r="H211" s="43">
        <v>168.09231683347949</v>
      </c>
      <c r="I211" s="43">
        <v>47.419723072969724</v>
      </c>
      <c r="J211" s="43">
        <v>124.30188890290037</v>
      </c>
      <c r="K211" s="43">
        <v>956.10357231798105</v>
      </c>
      <c r="L211" s="43">
        <v>613.81179717729117</v>
      </c>
      <c r="M211" s="43">
        <v>294.87205206772006</v>
      </c>
      <c r="N211" s="43">
        <v>47.419723072969724</v>
      </c>
      <c r="O211" s="43">
        <v>172.09864301723658</v>
      </c>
      <c r="P211" s="52" t="s">
        <v>15</v>
      </c>
      <c r="Q211" s="51"/>
      <c r="R211" s="51"/>
      <c r="S211" s="51"/>
    </row>
    <row r="212" spans="1:19" s="16" customFormat="1" ht="15.75" x14ac:dyDescent="0.25">
      <c r="A212" s="67" t="s">
        <v>219</v>
      </c>
      <c r="B212" s="49" t="s">
        <v>1319</v>
      </c>
      <c r="C212" s="49"/>
      <c r="D212" s="50">
        <v>39448</v>
      </c>
      <c r="E212" s="50">
        <v>39448</v>
      </c>
      <c r="F212" s="43">
        <v>5397.5499492675362</v>
      </c>
      <c r="G212" s="43">
        <v>5062.677514505508</v>
      </c>
      <c r="H212" s="43">
        <v>0</v>
      </c>
      <c r="I212" s="43">
        <v>334.87243476202855</v>
      </c>
      <c r="J212" s="43">
        <v>971.55899086815589</v>
      </c>
      <c r="K212" s="43">
        <v>6304.8409563835376</v>
      </c>
      <c r="L212" s="43">
        <v>5969.9685216215094</v>
      </c>
      <c r="M212" s="43">
        <v>0</v>
      </c>
      <c r="N212" s="43">
        <v>334.87243476202855</v>
      </c>
      <c r="O212" s="43">
        <v>1134.8713721490367</v>
      </c>
      <c r="P212" s="52" t="s">
        <v>15</v>
      </c>
      <c r="Q212" s="51"/>
      <c r="R212" s="51"/>
      <c r="S212" s="51"/>
    </row>
    <row r="213" spans="1:19" s="16" customFormat="1" ht="25.5" x14ac:dyDescent="0.25">
      <c r="A213" s="67" t="s">
        <v>220</v>
      </c>
      <c r="B213" s="49" t="s">
        <v>1341</v>
      </c>
      <c r="C213" s="49"/>
      <c r="D213" s="50">
        <v>39448</v>
      </c>
      <c r="E213" s="50">
        <v>39448</v>
      </c>
      <c r="F213" s="43">
        <v>9932.1481155786532</v>
      </c>
      <c r="G213" s="43">
        <v>5749.0612335206961</v>
      </c>
      <c r="H213" s="43">
        <v>3471.4488972309305</v>
      </c>
      <c r="I213" s="43">
        <v>711.63798482702634</v>
      </c>
      <c r="J213" s="43">
        <v>1787.7866608041586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52" t="s">
        <v>15</v>
      </c>
      <c r="Q213" s="51" t="s">
        <v>19</v>
      </c>
      <c r="R213" s="51"/>
      <c r="S213" s="51"/>
    </row>
    <row r="214" spans="1:19" s="16" customFormat="1" ht="15.75" x14ac:dyDescent="0.25">
      <c r="A214" s="67" t="s">
        <v>221</v>
      </c>
      <c r="B214" s="49" t="s">
        <v>1329</v>
      </c>
      <c r="C214" s="49"/>
      <c r="D214" s="50">
        <v>39448</v>
      </c>
      <c r="E214" s="50">
        <v>39448</v>
      </c>
      <c r="F214" s="43">
        <v>239.09494568747246</v>
      </c>
      <c r="G214" s="43">
        <v>198.3373939925572</v>
      </c>
      <c r="H214" s="43">
        <v>25.233813559322034</v>
      </c>
      <c r="I214" s="43">
        <v>15.52373813559322</v>
      </c>
      <c r="J214" s="43">
        <v>43.037090223745025</v>
      </c>
      <c r="K214" s="43">
        <v>151.07558469230773</v>
      </c>
      <c r="L214" s="43">
        <v>131.53361798126883</v>
      </c>
      <c r="M214" s="43">
        <v>4.0182285754456792</v>
      </c>
      <c r="N214" s="43">
        <v>15.52373813559322</v>
      </c>
      <c r="O214" s="43">
        <v>27.193605244615391</v>
      </c>
      <c r="P214" s="52" t="s">
        <v>15</v>
      </c>
      <c r="Q214" s="51"/>
      <c r="R214" s="51"/>
      <c r="S214" s="51"/>
    </row>
    <row r="215" spans="1:19" s="16" customFormat="1" ht="15.75" x14ac:dyDescent="0.25">
      <c r="A215" s="67" t="s">
        <v>222</v>
      </c>
      <c r="B215" s="49" t="s">
        <v>1329</v>
      </c>
      <c r="C215" s="49"/>
      <c r="D215" s="50">
        <v>39448</v>
      </c>
      <c r="E215" s="50">
        <v>39448</v>
      </c>
      <c r="F215" s="43">
        <v>218.08558857592439</v>
      </c>
      <c r="G215" s="43">
        <v>179.71605335613606</v>
      </c>
      <c r="H215" s="43">
        <v>24.179343573351737</v>
      </c>
      <c r="I215" s="43">
        <v>14.190191646436597</v>
      </c>
      <c r="J215" s="43">
        <v>39.255405943666375</v>
      </c>
      <c r="K215" s="43">
        <v>243.35090065329138</v>
      </c>
      <c r="L215" s="43">
        <v>183.41088984110507</v>
      </c>
      <c r="M215" s="43">
        <v>45.749819165749706</v>
      </c>
      <c r="N215" s="43">
        <v>14.190191646436597</v>
      </c>
      <c r="O215" s="43">
        <v>43.803162117592443</v>
      </c>
      <c r="P215" s="52" t="s">
        <v>15</v>
      </c>
      <c r="Q215" s="51"/>
      <c r="R215" s="51"/>
      <c r="S215" s="51"/>
    </row>
    <row r="216" spans="1:19" s="16" customFormat="1" ht="15.75" x14ac:dyDescent="0.25">
      <c r="A216" s="67" t="s">
        <v>223</v>
      </c>
      <c r="B216" s="49" t="s">
        <v>1329</v>
      </c>
      <c r="C216" s="49"/>
      <c r="D216" s="50">
        <v>39448</v>
      </c>
      <c r="E216" s="50">
        <v>39448</v>
      </c>
      <c r="F216" s="43">
        <v>142.28948338051811</v>
      </c>
      <c r="G216" s="43">
        <v>115.52141014771286</v>
      </c>
      <c r="H216" s="43">
        <v>17.462859247420703</v>
      </c>
      <c r="I216" s="43">
        <v>9.3052139853845279</v>
      </c>
      <c r="J216" s="43">
        <v>25.61210700849324</v>
      </c>
      <c r="K216" s="43">
        <v>140.38921398538454</v>
      </c>
      <c r="L216" s="43">
        <v>123.32599999999999</v>
      </c>
      <c r="M216" s="43">
        <v>7.758</v>
      </c>
      <c r="N216" s="43">
        <v>9.3052139853845279</v>
      </c>
      <c r="O216" s="43">
        <v>25.270058517369218</v>
      </c>
      <c r="P216" s="52" t="s">
        <v>15</v>
      </c>
      <c r="Q216" s="51"/>
      <c r="R216" s="51"/>
      <c r="S216" s="51"/>
    </row>
    <row r="217" spans="1:19" s="16" customFormat="1" ht="15.75" x14ac:dyDescent="0.25">
      <c r="A217" s="67" t="s">
        <v>224</v>
      </c>
      <c r="B217" s="49" t="s">
        <v>1329</v>
      </c>
      <c r="C217" s="49"/>
      <c r="D217" s="50">
        <v>39448</v>
      </c>
      <c r="E217" s="50">
        <v>39448</v>
      </c>
      <c r="F217" s="43">
        <v>146.14585483870866</v>
      </c>
      <c r="G217" s="43">
        <v>117.78692741908195</v>
      </c>
      <c r="H217" s="43">
        <v>17.462859247420703</v>
      </c>
      <c r="I217" s="43">
        <v>10.896068172206016</v>
      </c>
      <c r="J217" s="43">
        <v>26.306253870967566</v>
      </c>
      <c r="K217" s="43">
        <v>109.11906817220601</v>
      </c>
      <c r="L217" s="43">
        <v>90.465000000000003</v>
      </c>
      <c r="M217" s="43">
        <v>7.758</v>
      </c>
      <c r="N217" s="43">
        <v>10.896068172206016</v>
      </c>
      <c r="O217" s="43">
        <v>19.641432270997083</v>
      </c>
      <c r="P217" s="52" t="s">
        <v>15</v>
      </c>
      <c r="Q217" s="51"/>
      <c r="R217" s="51"/>
      <c r="S217" s="51"/>
    </row>
    <row r="218" spans="1:19" s="16" customFormat="1" ht="15.75" x14ac:dyDescent="0.25">
      <c r="A218" s="67" t="s">
        <v>225</v>
      </c>
      <c r="B218" s="49" t="s">
        <v>1329</v>
      </c>
      <c r="C218" s="49"/>
      <c r="D218" s="50">
        <v>39448</v>
      </c>
      <c r="E218" s="50">
        <v>39448</v>
      </c>
      <c r="F218" s="43">
        <v>84.444366136391693</v>
      </c>
      <c r="G218" s="43">
        <v>65.713785930609689</v>
      </c>
      <c r="H218" s="43">
        <v>11.641906164947136</v>
      </c>
      <c r="I218" s="43">
        <v>7.0886740408348698</v>
      </c>
      <c r="J218" s="43">
        <v>15.199985904550502</v>
      </c>
      <c r="K218" s="43">
        <v>87.759299837965429</v>
      </c>
      <c r="L218" s="43">
        <v>34.151625797130556</v>
      </c>
      <c r="M218" s="43">
        <v>46.518999999999998</v>
      </c>
      <c r="N218" s="43">
        <v>7.0886740408348698</v>
      </c>
      <c r="O218" s="43">
        <v>15.796673970833776</v>
      </c>
      <c r="P218" s="52" t="s">
        <v>15</v>
      </c>
      <c r="Q218" s="51"/>
      <c r="R218" s="51"/>
      <c r="S218" s="51"/>
    </row>
    <row r="219" spans="1:19" s="16" customFormat="1" ht="15.75" x14ac:dyDescent="0.25">
      <c r="A219" s="67" t="s">
        <v>226</v>
      </c>
      <c r="B219" s="49" t="s">
        <v>1329</v>
      </c>
      <c r="C219" s="49"/>
      <c r="D219" s="50">
        <v>39448</v>
      </c>
      <c r="E219" s="50">
        <v>39448</v>
      </c>
      <c r="F219" s="43">
        <v>180.1176300437748</v>
      </c>
      <c r="G219" s="43">
        <v>143.61291666930302</v>
      </c>
      <c r="H219" s="43">
        <v>24.859620926023727</v>
      </c>
      <c r="I219" s="43">
        <v>11.645092448448056</v>
      </c>
      <c r="J219" s="43">
        <v>32.421173407879451</v>
      </c>
      <c r="K219" s="43">
        <v>139.94595561958346</v>
      </c>
      <c r="L219" s="43">
        <v>96.05278521910779</v>
      </c>
      <c r="M219" s="43">
        <v>32.248077952027629</v>
      </c>
      <c r="N219" s="43">
        <v>11.645092448448056</v>
      </c>
      <c r="O219" s="43">
        <v>25.190272011525021</v>
      </c>
      <c r="P219" s="52" t="s">
        <v>15</v>
      </c>
      <c r="Q219" s="51"/>
      <c r="R219" s="51"/>
      <c r="S219" s="51"/>
    </row>
    <row r="220" spans="1:19" s="16" customFormat="1" ht="15.75" x14ac:dyDescent="0.25">
      <c r="A220" s="67" t="s">
        <v>227</v>
      </c>
      <c r="B220" s="49" t="s">
        <v>1329</v>
      </c>
      <c r="C220" s="49"/>
      <c r="D220" s="50">
        <v>39448</v>
      </c>
      <c r="E220" s="50">
        <v>39448</v>
      </c>
      <c r="F220" s="43">
        <v>79.967848123563428</v>
      </c>
      <c r="G220" s="43">
        <v>63.045226061394857</v>
      </c>
      <c r="H220" s="43">
        <v>11.641906164947136</v>
      </c>
      <c r="I220" s="43">
        <v>5.2807158972214436</v>
      </c>
      <c r="J220" s="43">
        <v>14.394212662241415</v>
      </c>
      <c r="K220" s="43">
        <v>42.81820359195433</v>
      </c>
      <c r="L220" s="43">
        <v>36.893363242705249</v>
      </c>
      <c r="M220" s="43">
        <v>0.64412445202763691</v>
      </c>
      <c r="N220" s="43">
        <v>5.2807158972214436</v>
      </c>
      <c r="O220" s="43">
        <v>7.7072766465517795</v>
      </c>
      <c r="P220" s="52" t="s">
        <v>15</v>
      </c>
      <c r="Q220" s="51"/>
      <c r="R220" s="51"/>
      <c r="S220" s="51"/>
    </row>
    <row r="221" spans="1:19" s="16" customFormat="1" ht="15.75" x14ac:dyDescent="0.25">
      <c r="A221" s="67" t="s">
        <v>228</v>
      </c>
      <c r="B221" s="49" t="s">
        <v>1329</v>
      </c>
      <c r="C221" s="49"/>
      <c r="D221" s="50">
        <v>39448</v>
      </c>
      <c r="E221" s="50">
        <v>39448</v>
      </c>
      <c r="F221" s="43">
        <v>332.71269321603205</v>
      </c>
      <c r="G221" s="43">
        <v>275.11042745490698</v>
      </c>
      <c r="H221" s="43">
        <v>32.742861088913827</v>
      </c>
      <c r="I221" s="43">
        <v>24.859404672211291</v>
      </c>
      <c r="J221" s="43">
        <v>59.888284778885804</v>
      </c>
      <c r="K221" s="43">
        <v>243.96129785280786</v>
      </c>
      <c r="L221" s="43">
        <v>173.74063136234784</v>
      </c>
      <c r="M221" s="43">
        <v>45.361261818248728</v>
      </c>
      <c r="N221" s="43">
        <v>24.859404672211291</v>
      </c>
      <c r="O221" s="43">
        <v>43.913033613505412</v>
      </c>
      <c r="P221" s="52" t="s">
        <v>15</v>
      </c>
      <c r="Q221" s="51"/>
      <c r="R221" s="51"/>
      <c r="S221" s="51"/>
    </row>
    <row r="222" spans="1:19" s="16" customFormat="1" ht="15.75" x14ac:dyDescent="0.25">
      <c r="A222" s="67" t="s">
        <v>229</v>
      </c>
      <c r="B222" s="49" t="s">
        <v>1329</v>
      </c>
      <c r="C222" s="49"/>
      <c r="D222" s="50">
        <v>39448</v>
      </c>
      <c r="E222" s="50">
        <v>39448</v>
      </c>
      <c r="F222" s="43">
        <v>84.2587232833759</v>
      </c>
      <c r="G222" s="43">
        <v>64.127892706254926</v>
      </c>
      <c r="H222" s="43">
        <v>13.097144435565529</v>
      </c>
      <c r="I222" s="43">
        <v>7.0336861415554495</v>
      </c>
      <c r="J222" s="43">
        <v>15.166570191007665</v>
      </c>
      <c r="K222" s="43">
        <v>79.12989360309129</v>
      </c>
      <c r="L222" s="43">
        <v>71.449207461535835</v>
      </c>
      <c r="M222" s="43">
        <v>0.64700000000000002</v>
      </c>
      <c r="N222" s="43">
        <v>7.0336861415554495</v>
      </c>
      <c r="O222" s="43">
        <v>14.243380848556432</v>
      </c>
      <c r="P222" s="52" t="s">
        <v>15</v>
      </c>
      <c r="Q222" s="51"/>
      <c r="R222" s="51"/>
      <c r="S222" s="51"/>
    </row>
    <row r="223" spans="1:19" s="16" customFormat="1" ht="15.75" x14ac:dyDescent="0.25">
      <c r="A223" s="67" t="s">
        <v>230</v>
      </c>
      <c r="B223" s="49" t="s">
        <v>1329</v>
      </c>
      <c r="C223" s="49"/>
      <c r="D223" s="50">
        <v>39448</v>
      </c>
      <c r="E223" s="50">
        <v>39448</v>
      </c>
      <c r="F223" s="43">
        <v>88.834319811837261</v>
      </c>
      <c r="G223" s="43">
        <v>68.583936938444367</v>
      </c>
      <c r="H223" s="43">
        <v>13.097144435565529</v>
      </c>
      <c r="I223" s="43">
        <v>7.1532384378273708</v>
      </c>
      <c r="J223" s="43">
        <v>15.990177566130711</v>
      </c>
      <c r="K223" s="43">
        <v>59.35135273985501</v>
      </c>
      <c r="L223" s="43">
        <v>51.554000000000002</v>
      </c>
      <c r="M223" s="43">
        <v>0.64411430202763686</v>
      </c>
      <c r="N223" s="43">
        <v>7.1532384378273708</v>
      </c>
      <c r="O223" s="43">
        <v>10.683243493173901</v>
      </c>
      <c r="P223" s="52" t="s">
        <v>15</v>
      </c>
      <c r="Q223" s="51"/>
      <c r="R223" s="51"/>
      <c r="S223" s="51"/>
    </row>
    <row r="224" spans="1:19" s="16" customFormat="1" ht="15.75" x14ac:dyDescent="0.25">
      <c r="A224" s="67" t="s">
        <v>231</v>
      </c>
      <c r="B224" s="49" t="s">
        <v>1329</v>
      </c>
      <c r="C224" s="49"/>
      <c r="D224" s="50">
        <v>39448</v>
      </c>
      <c r="E224" s="50">
        <v>39448</v>
      </c>
      <c r="F224" s="43">
        <v>91.306416308512709</v>
      </c>
      <c r="G224" s="43">
        <v>68.933888705139509</v>
      </c>
      <c r="H224" s="43">
        <v>14.968165069217749</v>
      </c>
      <c r="I224" s="43">
        <v>7.4043625341554513</v>
      </c>
      <c r="J224" s="43">
        <v>16.435154935532282</v>
      </c>
      <c r="K224" s="43">
        <v>80.848819852933531</v>
      </c>
      <c r="L224" s="43">
        <v>26.925457318778083</v>
      </c>
      <c r="M224" s="43">
        <v>46.518999999999998</v>
      </c>
      <c r="N224" s="43">
        <v>7.4043625341554513</v>
      </c>
      <c r="O224" s="43">
        <v>14.552787573528034</v>
      </c>
      <c r="P224" s="52" t="s">
        <v>15</v>
      </c>
      <c r="Q224" s="51"/>
      <c r="R224" s="51"/>
      <c r="S224" s="51"/>
    </row>
    <row r="225" spans="1:19" s="16" customFormat="1" ht="15.75" x14ac:dyDescent="0.25">
      <c r="A225" s="67" t="s">
        <v>232</v>
      </c>
      <c r="B225" s="49" t="s">
        <v>1329</v>
      </c>
      <c r="C225" s="49"/>
      <c r="D225" s="50">
        <v>39448</v>
      </c>
      <c r="E225" s="50">
        <v>39448</v>
      </c>
      <c r="F225" s="43">
        <v>90.294782178049502</v>
      </c>
      <c r="G225" s="43">
        <v>72.809893805769647</v>
      </c>
      <c r="H225" s="43">
        <v>11.565500415942024</v>
      </c>
      <c r="I225" s="43">
        <v>5.9193879563378244</v>
      </c>
      <c r="J225" s="43">
        <v>16.253060792048885</v>
      </c>
      <c r="K225" s="43">
        <v>111.03031754122995</v>
      </c>
      <c r="L225" s="43">
        <v>59.043806335636482</v>
      </c>
      <c r="M225" s="43">
        <v>46.067123249255637</v>
      </c>
      <c r="N225" s="43">
        <v>5.9193879563378244</v>
      </c>
      <c r="O225" s="43">
        <v>19.98545715742139</v>
      </c>
      <c r="P225" s="52" t="s">
        <v>15</v>
      </c>
      <c r="Q225" s="51"/>
      <c r="R225" s="51"/>
      <c r="S225" s="51"/>
    </row>
    <row r="226" spans="1:19" s="16" customFormat="1" ht="15.75" x14ac:dyDescent="0.25">
      <c r="A226" s="67" t="s">
        <v>233</v>
      </c>
      <c r="B226" s="49" t="s">
        <v>1329</v>
      </c>
      <c r="C226" s="49"/>
      <c r="D226" s="50">
        <v>39448</v>
      </c>
      <c r="E226" s="50">
        <v>39448</v>
      </c>
      <c r="F226" s="43">
        <v>88.523262804372052</v>
      </c>
      <c r="G226" s="43">
        <v>68.141788710897771</v>
      </c>
      <c r="H226" s="43">
        <v>13.217714761076589</v>
      </c>
      <c r="I226" s="43">
        <v>7.1637593323976905</v>
      </c>
      <c r="J226" s="43">
        <v>15.934187304786946</v>
      </c>
      <c r="K226" s="43">
        <v>160.39356650764429</v>
      </c>
      <c r="L226" s="43">
        <v>121.8438071752466</v>
      </c>
      <c r="M226" s="43">
        <v>31.385999999999999</v>
      </c>
      <c r="N226" s="43">
        <v>7.1637593323976905</v>
      </c>
      <c r="O226" s="43">
        <v>28.87084197137597</v>
      </c>
      <c r="P226" s="52" t="s">
        <v>15</v>
      </c>
      <c r="Q226" s="51"/>
      <c r="R226" s="51"/>
      <c r="S226" s="51"/>
    </row>
    <row r="227" spans="1:19" s="16" customFormat="1" ht="15.75" x14ac:dyDescent="0.25">
      <c r="A227" s="67" t="s">
        <v>234</v>
      </c>
      <c r="B227" s="49" t="s">
        <v>1329</v>
      </c>
      <c r="C227" s="49"/>
      <c r="D227" s="50">
        <v>39448</v>
      </c>
      <c r="E227" s="50">
        <v>39448</v>
      </c>
      <c r="F227" s="43">
        <v>90.096307257127364</v>
      </c>
      <c r="G227" s="43">
        <v>72.623696564811766</v>
      </c>
      <c r="H227" s="43">
        <v>11.565500415942024</v>
      </c>
      <c r="I227" s="43">
        <v>5.9071102763735732</v>
      </c>
      <c r="J227" s="43">
        <v>16.217335306282919</v>
      </c>
      <c r="K227" s="43">
        <v>78.532802175629215</v>
      </c>
      <c r="L227" s="43">
        <v>26.108000000000001</v>
      </c>
      <c r="M227" s="43">
        <v>46.517691899255638</v>
      </c>
      <c r="N227" s="43">
        <v>5.9071102763735732</v>
      </c>
      <c r="O227" s="43">
        <v>14.135904391613257</v>
      </c>
      <c r="P227" s="52" t="s">
        <v>15</v>
      </c>
      <c r="Q227" s="51"/>
      <c r="R227" s="51"/>
      <c r="S227" s="51"/>
    </row>
    <row r="228" spans="1:19" s="16" customFormat="1" ht="15.75" x14ac:dyDescent="0.25">
      <c r="A228" s="67" t="s">
        <v>235</v>
      </c>
      <c r="B228" s="49" t="s">
        <v>1329</v>
      </c>
      <c r="C228" s="49"/>
      <c r="D228" s="50">
        <v>39448</v>
      </c>
      <c r="E228" s="50">
        <v>39448</v>
      </c>
      <c r="F228" s="43">
        <v>245.80646555402785</v>
      </c>
      <c r="G228" s="43">
        <v>199.76805084745763</v>
      </c>
      <c r="H228" s="43">
        <v>29.967315743683351</v>
      </c>
      <c r="I228" s="43">
        <v>16.071098962886872</v>
      </c>
      <c r="J228" s="43">
        <v>44.245163799724992</v>
      </c>
      <c r="K228" s="43">
        <v>228.00091183321734</v>
      </c>
      <c r="L228" s="43">
        <v>166.91874295876639</v>
      </c>
      <c r="M228" s="43">
        <v>45.011069911564071</v>
      </c>
      <c r="N228" s="43">
        <v>16.071098962886872</v>
      </c>
      <c r="O228" s="43">
        <v>41.040164129979118</v>
      </c>
      <c r="P228" s="52" t="s">
        <v>15</v>
      </c>
      <c r="Q228" s="51"/>
      <c r="R228" s="51"/>
      <c r="S228" s="51"/>
    </row>
    <row r="229" spans="1:19" s="16" customFormat="1" ht="15.75" x14ac:dyDescent="0.25">
      <c r="A229" s="67" t="s">
        <v>236</v>
      </c>
      <c r="B229" s="49" t="s">
        <v>1329</v>
      </c>
      <c r="C229" s="49"/>
      <c r="D229" s="50">
        <v>39448</v>
      </c>
      <c r="E229" s="50">
        <v>39448</v>
      </c>
      <c r="F229" s="43">
        <v>238.05516356338572</v>
      </c>
      <c r="G229" s="43">
        <v>195.57752781016981</v>
      </c>
      <c r="H229" s="43">
        <v>26.970584169315025</v>
      </c>
      <c r="I229" s="43">
        <v>15.507051583900866</v>
      </c>
      <c r="J229" s="43">
        <v>42.849929441409387</v>
      </c>
      <c r="K229" s="43">
        <v>244.36185370761004</v>
      </c>
      <c r="L229" s="43">
        <v>183.0713721933015</v>
      </c>
      <c r="M229" s="43">
        <v>45.783429930407657</v>
      </c>
      <c r="N229" s="43">
        <v>15.507051583900866</v>
      </c>
      <c r="O229" s="43">
        <v>43.985133667369809</v>
      </c>
      <c r="P229" s="52" t="s">
        <v>15</v>
      </c>
      <c r="Q229" s="51"/>
      <c r="R229" s="51"/>
      <c r="S229" s="51"/>
    </row>
    <row r="230" spans="1:19" s="16" customFormat="1" ht="15.75" x14ac:dyDescent="0.25">
      <c r="A230" s="67" t="s">
        <v>237</v>
      </c>
      <c r="B230" s="49" t="s">
        <v>1329</v>
      </c>
      <c r="C230" s="49"/>
      <c r="D230" s="50">
        <v>39448</v>
      </c>
      <c r="E230" s="50">
        <v>39448</v>
      </c>
      <c r="F230" s="43">
        <v>223.07672131588606</v>
      </c>
      <c r="G230" s="43">
        <v>181.52837660428591</v>
      </c>
      <c r="H230" s="43">
        <v>26.970584169315025</v>
      </c>
      <c r="I230" s="43">
        <v>14.577760542285128</v>
      </c>
      <c r="J230" s="43">
        <v>40.153809836859466</v>
      </c>
      <c r="K230" s="43">
        <v>237.15927421848039</v>
      </c>
      <c r="L230" s="43">
        <v>176.79808374578761</v>
      </c>
      <c r="M230" s="43">
        <v>45.783429930407657</v>
      </c>
      <c r="N230" s="43">
        <v>14.577760542285128</v>
      </c>
      <c r="O230" s="43">
        <v>42.688669359326468</v>
      </c>
      <c r="P230" s="52" t="s">
        <v>15</v>
      </c>
      <c r="Q230" s="51"/>
      <c r="R230" s="51"/>
      <c r="S230" s="51"/>
    </row>
    <row r="231" spans="1:19" s="16" customFormat="1" ht="15.75" x14ac:dyDescent="0.25">
      <c r="A231" s="67" t="s">
        <v>238</v>
      </c>
      <c r="B231" s="49" t="s">
        <v>1329</v>
      </c>
      <c r="C231" s="49"/>
      <c r="D231" s="50">
        <v>39448</v>
      </c>
      <c r="E231" s="50">
        <v>39448</v>
      </c>
      <c r="F231" s="43">
        <v>237.17109166122236</v>
      </c>
      <c r="G231" s="43">
        <v>194.74829758210927</v>
      </c>
      <c r="H231" s="43">
        <v>26.970584169315025</v>
      </c>
      <c r="I231" s="43">
        <v>15.452209909798059</v>
      </c>
      <c r="J231" s="43">
        <v>42.690796499020053</v>
      </c>
      <c r="K231" s="43">
        <v>251.45644919397984</v>
      </c>
      <c r="L231" s="43">
        <v>190.22080935377411</v>
      </c>
      <c r="M231" s="43">
        <v>45.783429930407657</v>
      </c>
      <c r="N231" s="43">
        <v>15.452209909798059</v>
      </c>
      <c r="O231" s="43">
        <v>45.262160854916367</v>
      </c>
      <c r="P231" s="52" t="s">
        <v>15</v>
      </c>
      <c r="Q231" s="51"/>
      <c r="R231" s="51"/>
      <c r="S231" s="51"/>
    </row>
    <row r="232" spans="1:19" s="16" customFormat="1" ht="15.75" x14ac:dyDescent="0.25">
      <c r="A232" s="67" t="s">
        <v>239</v>
      </c>
      <c r="B232" s="49" t="s">
        <v>1329</v>
      </c>
      <c r="C232" s="49"/>
      <c r="D232" s="50">
        <v>39448</v>
      </c>
      <c r="E232" s="50">
        <v>39448</v>
      </c>
      <c r="F232" s="43">
        <v>181.79792995556383</v>
      </c>
      <c r="G232" s="43">
        <v>147.42741461993262</v>
      </c>
      <c r="H232" s="43">
        <v>22.475486807762518</v>
      </c>
      <c r="I232" s="43">
        <v>11.895028527868698</v>
      </c>
      <c r="J232" s="43">
        <v>32.723627392001475</v>
      </c>
      <c r="K232" s="43">
        <v>212.52242073715945</v>
      </c>
      <c r="L232" s="43">
        <v>161.29039220929076</v>
      </c>
      <c r="M232" s="43">
        <v>39.337000000000003</v>
      </c>
      <c r="N232" s="43">
        <v>11.895028527868698</v>
      </c>
      <c r="O232" s="43">
        <v>38.254035732688699</v>
      </c>
      <c r="P232" s="52" t="s">
        <v>15</v>
      </c>
      <c r="Q232" s="51"/>
      <c r="R232" s="51"/>
      <c r="S232" s="51"/>
    </row>
    <row r="233" spans="1:19" s="16" customFormat="1" ht="15.75" x14ac:dyDescent="0.25">
      <c r="A233" s="67" t="s">
        <v>240</v>
      </c>
      <c r="B233" s="49" t="s">
        <v>1329</v>
      </c>
      <c r="C233" s="49"/>
      <c r="D233" s="50">
        <v>39448</v>
      </c>
      <c r="E233" s="50">
        <v>39448</v>
      </c>
      <c r="F233" s="43">
        <v>230.73531411660517</v>
      </c>
      <c r="G233" s="43">
        <v>188.71180791531148</v>
      </c>
      <c r="H233" s="43">
        <v>26.970584169315025</v>
      </c>
      <c r="I233" s="43">
        <v>15.052922031978653</v>
      </c>
      <c r="J233" s="43">
        <v>41.5323565409889</v>
      </c>
      <c r="K233" s="43">
        <v>228.23705755996031</v>
      </c>
      <c r="L233" s="43">
        <v>167.40070559757399</v>
      </c>
      <c r="M233" s="43">
        <v>45.783429930407657</v>
      </c>
      <c r="N233" s="43">
        <v>15.052922031978653</v>
      </c>
      <c r="O233" s="43">
        <v>41.082670360792854</v>
      </c>
      <c r="P233" s="52" t="s">
        <v>15</v>
      </c>
      <c r="Q233" s="51"/>
      <c r="R233" s="51"/>
      <c r="S233" s="51"/>
    </row>
    <row r="234" spans="1:19" s="16" customFormat="1" ht="15.75" x14ac:dyDescent="0.25">
      <c r="A234" s="67" t="s">
        <v>241</v>
      </c>
      <c r="B234" s="49" t="s">
        <v>1329</v>
      </c>
      <c r="C234" s="49"/>
      <c r="D234" s="50">
        <v>39448</v>
      </c>
      <c r="E234" s="50">
        <v>39448</v>
      </c>
      <c r="F234" s="43">
        <v>149.67796610169495</v>
      </c>
      <c r="G234" s="43">
        <v>121.99152542372882</v>
      </c>
      <c r="H234" s="43">
        <v>17.915254237288138</v>
      </c>
      <c r="I234" s="43">
        <v>9.7711864406779654</v>
      </c>
      <c r="J234" s="43">
        <v>26.942033898305027</v>
      </c>
      <c r="K234" s="43">
        <v>155.99618644067795</v>
      </c>
      <c r="L234" s="43">
        <v>107.386</v>
      </c>
      <c r="M234" s="43">
        <v>38.838999999999999</v>
      </c>
      <c r="N234" s="43">
        <v>9.7711864406779654</v>
      </c>
      <c r="O234" s="43">
        <v>28.079313559322028</v>
      </c>
      <c r="P234" s="52" t="s">
        <v>15</v>
      </c>
      <c r="Q234" s="51"/>
      <c r="R234" s="51"/>
      <c r="S234" s="51"/>
    </row>
    <row r="235" spans="1:19" s="16" customFormat="1" ht="15.75" x14ac:dyDescent="0.25">
      <c r="A235" s="67" t="s">
        <v>242</v>
      </c>
      <c r="B235" s="49" t="s">
        <v>1329</v>
      </c>
      <c r="C235" s="49"/>
      <c r="D235" s="50">
        <v>39448</v>
      </c>
      <c r="E235" s="50">
        <v>39448</v>
      </c>
      <c r="F235" s="43">
        <v>213.43220338983053</v>
      </c>
      <c r="G235" s="43">
        <v>175.09322033898306</v>
      </c>
      <c r="H235" s="43">
        <v>24.423728813559322</v>
      </c>
      <c r="I235" s="43">
        <v>13.915254237288138</v>
      </c>
      <c r="J235" s="43">
        <v>38.417796610169489</v>
      </c>
      <c r="K235" s="43">
        <v>206.76025423728814</v>
      </c>
      <c r="L235" s="43">
        <v>147.101</v>
      </c>
      <c r="M235" s="43">
        <v>45.744</v>
      </c>
      <c r="N235" s="43">
        <v>13.915254237288138</v>
      </c>
      <c r="O235" s="43">
        <v>37.216845762711863</v>
      </c>
      <c r="P235" s="52" t="s">
        <v>15</v>
      </c>
      <c r="Q235" s="51"/>
      <c r="R235" s="51"/>
      <c r="S235" s="51"/>
    </row>
    <row r="236" spans="1:19" s="16" customFormat="1" ht="15.75" x14ac:dyDescent="0.25">
      <c r="A236" s="67" t="s">
        <v>243</v>
      </c>
      <c r="B236" s="49" t="s">
        <v>1329</v>
      </c>
      <c r="C236" s="49"/>
      <c r="D236" s="50">
        <v>39448</v>
      </c>
      <c r="E236" s="50">
        <v>39448</v>
      </c>
      <c r="F236" s="43">
        <v>305.35593220338984</v>
      </c>
      <c r="G236" s="43">
        <v>244.59322033898306</v>
      </c>
      <c r="H236" s="43">
        <v>40.703389830508478</v>
      </c>
      <c r="I236" s="43">
        <v>20.059322033898308</v>
      </c>
      <c r="J236" s="43">
        <v>54.964067796610152</v>
      </c>
      <c r="K236" s="43">
        <v>343.66432203389832</v>
      </c>
      <c r="L236" s="43">
        <v>239.82400000000001</v>
      </c>
      <c r="M236" s="43">
        <v>83.781000000000006</v>
      </c>
      <c r="N236" s="43">
        <v>20.059322033898308</v>
      </c>
      <c r="O236" s="43">
        <v>61.859577966101696</v>
      </c>
      <c r="P236" s="52" t="s">
        <v>15</v>
      </c>
      <c r="Q236" s="51"/>
      <c r="R236" s="51"/>
      <c r="S236" s="51"/>
    </row>
    <row r="237" spans="1:19" s="16" customFormat="1" ht="15.75" x14ac:dyDescent="0.25">
      <c r="A237" s="67" t="s">
        <v>244</v>
      </c>
      <c r="B237" s="49" t="s">
        <v>1329</v>
      </c>
      <c r="C237" s="49"/>
      <c r="D237" s="50">
        <v>39448</v>
      </c>
      <c r="E237" s="50">
        <v>39448</v>
      </c>
      <c r="F237" s="43">
        <v>129.08474576271189</v>
      </c>
      <c r="G237" s="43">
        <v>108.81355932203391</v>
      </c>
      <c r="H237" s="43">
        <v>11.940677966101696</v>
      </c>
      <c r="I237" s="43">
        <v>8.3305084745762716</v>
      </c>
      <c r="J237" s="43">
        <v>23.235254237288132</v>
      </c>
      <c r="K237" s="43">
        <v>166.76850847457627</v>
      </c>
      <c r="L237" s="43">
        <v>112.657</v>
      </c>
      <c r="M237" s="43">
        <v>45.780999999999999</v>
      </c>
      <c r="N237" s="43">
        <v>8.3305084745762716</v>
      </c>
      <c r="O237" s="43">
        <v>30.018331525423726</v>
      </c>
      <c r="P237" s="52" t="s">
        <v>15</v>
      </c>
      <c r="Q237" s="51"/>
      <c r="R237" s="51"/>
      <c r="S237" s="51"/>
    </row>
    <row r="238" spans="1:19" s="16" customFormat="1" ht="15.75" x14ac:dyDescent="0.25">
      <c r="A238" s="67" t="s">
        <v>245</v>
      </c>
      <c r="B238" s="49" t="s">
        <v>1329</v>
      </c>
      <c r="C238" s="49"/>
      <c r="D238" s="50">
        <v>39448</v>
      </c>
      <c r="E238" s="50">
        <v>39448</v>
      </c>
      <c r="F238" s="43">
        <v>229.66101694915258</v>
      </c>
      <c r="G238" s="43">
        <v>192.41525423728817</v>
      </c>
      <c r="H238" s="43">
        <v>22.389830508474578</v>
      </c>
      <c r="I238" s="43">
        <v>14.855932203389832</v>
      </c>
      <c r="J238" s="43">
        <v>41.338983050847418</v>
      </c>
      <c r="K238" s="43">
        <v>191.70793220338982</v>
      </c>
      <c r="L238" s="43">
        <v>132.30699999999999</v>
      </c>
      <c r="M238" s="43">
        <v>44.545000000000002</v>
      </c>
      <c r="N238" s="43">
        <v>14.855932203389832</v>
      </c>
      <c r="O238" s="43">
        <v>34.507427796610166</v>
      </c>
      <c r="P238" s="52" t="s">
        <v>15</v>
      </c>
      <c r="Q238" s="51"/>
      <c r="R238" s="51"/>
      <c r="S238" s="51"/>
    </row>
    <row r="239" spans="1:19" s="16" customFormat="1" ht="15.75" x14ac:dyDescent="0.25">
      <c r="A239" s="67" t="s">
        <v>246</v>
      </c>
      <c r="B239" s="49" t="s">
        <v>1329</v>
      </c>
      <c r="C239" s="49"/>
      <c r="D239" s="50">
        <v>39448</v>
      </c>
      <c r="E239" s="50">
        <v>39448</v>
      </c>
      <c r="F239" s="43">
        <v>181.57627118644069</v>
      </c>
      <c r="G239" s="43">
        <v>149.78813559322035</v>
      </c>
      <c r="H239" s="43">
        <v>19.974576271186443</v>
      </c>
      <c r="I239" s="43">
        <v>11.813559322033898</v>
      </c>
      <c r="J239" s="43">
        <v>32.683728813559298</v>
      </c>
      <c r="K239" s="43">
        <v>218.1145593220339</v>
      </c>
      <c r="L239" s="43">
        <v>160.51900000000001</v>
      </c>
      <c r="M239" s="43">
        <v>45.781999999999996</v>
      </c>
      <c r="N239" s="43">
        <v>11.813559322033898</v>
      </c>
      <c r="O239" s="43">
        <v>39.260620677966102</v>
      </c>
      <c r="P239" s="52" t="s">
        <v>15</v>
      </c>
      <c r="Q239" s="51"/>
      <c r="R239" s="51"/>
      <c r="S239" s="51"/>
    </row>
    <row r="240" spans="1:19" s="16" customFormat="1" ht="15.75" x14ac:dyDescent="0.25">
      <c r="A240" s="67" t="s">
        <v>247</v>
      </c>
      <c r="B240" s="49" t="s">
        <v>1329</v>
      </c>
      <c r="C240" s="49"/>
      <c r="D240" s="50">
        <v>39448</v>
      </c>
      <c r="E240" s="50">
        <v>39448</v>
      </c>
      <c r="F240" s="43">
        <v>235.75428986902929</v>
      </c>
      <c r="G240" s="43">
        <v>196.03451797388882</v>
      </c>
      <c r="H240" s="43">
        <v>24.426027127867048</v>
      </c>
      <c r="I240" s="43">
        <v>15.29374476727342</v>
      </c>
      <c r="J240" s="43">
        <v>42.435772176425218</v>
      </c>
      <c r="K240" s="43">
        <v>223.25911901612528</v>
      </c>
      <c r="L240" s="43">
        <v>204.09251828129416</v>
      </c>
      <c r="M240" s="43">
        <v>3.8728559675577099</v>
      </c>
      <c r="N240" s="43">
        <v>15.29374476727342</v>
      </c>
      <c r="O240" s="43">
        <v>40.186641422902547</v>
      </c>
      <c r="P240" s="52" t="s">
        <v>15</v>
      </c>
      <c r="Q240" s="51"/>
      <c r="R240" s="51"/>
      <c r="S240" s="51"/>
    </row>
    <row r="241" spans="1:19" s="16" customFormat="1" ht="15.75" x14ac:dyDescent="0.25">
      <c r="A241" s="67" t="s">
        <v>248</v>
      </c>
      <c r="B241" s="49" t="s">
        <v>1329</v>
      </c>
      <c r="C241" s="49"/>
      <c r="D241" s="50">
        <v>39448</v>
      </c>
      <c r="E241" s="50">
        <v>39448</v>
      </c>
      <c r="F241" s="43">
        <v>216.84493889355213</v>
      </c>
      <c r="G241" s="43">
        <v>186.14353053069345</v>
      </c>
      <c r="H241" s="43">
        <v>16.792893650408594</v>
      </c>
      <c r="I241" s="43">
        <v>13.908514712450071</v>
      </c>
      <c r="J241" s="43">
        <v>39.032089000839363</v>
      </c>
      <c r="K241" s="43">
        <v>271.28379755585888</v>
      </c>
      <c r="L241" s="43">
        <v>211.62875147508788</v>
      </c>
      <c r="M241" s="43">
        <v>45.746531368320916</v>
      </c>
      <c r="N241" s="43">
        <v>13.908514712450071</v>
      </c>
      <c r="O241" s="43">
        <v>48.831083560054594</v>
      </c>
      <c r="P241" s="52" t="s">
        <v>15</v>
      </c>
      <c r="Q241" s="51"/>
      <c r="R241" s="51"/>
      <c r="S241" s="51"/>
    </row>
    <row r="242" spans="1:19" s="16" customFormat="1" ht="15.75" x14ac:dyDescent="0.25">
      <c r="A242" s="67" t="s">
        <v>249</v>
      </c>
      <c r="B242" s="49" t="s">
        <v>1329</v>
      </c>
      <c r="C242" s="49"/>
      <c r="D242" s="50">
        <v>39448</v>
      </c>
      <c r="E242" s="50">
        <v>39448</v>
      </c>
      <c r="F242" s="43">
        <v>233.88857160596817</v>
      </c>
      <c r="G242" s="43">
        <v>194.28455241991404</v>
      </c>
      <c r="H242" s="43">
        <v>24.426027127867048</v>
      </c>
      <c r="I242" s="43">
        <v>15.177992058187062</v>
      </c>
      <c r="J242" s="43">
        <v>42.099942889074185</v>
      </c>
      <c r="K242" s="43">
        <v>166.6101102854914</v>
      </c>
      <c r="L242" s="43">
        <v>147.41424920974663</v>
      </c>
      <c r="M242" s="43">
        <v>4.0178690175577101</v>
      </c>
      <c r="N242" s="43">
        <v>15.177992058187062</v>
      </c>
      <c r="O242" s="43">
        <v>29.98981985138845</v>
      </c>
      <c r="P242" s="52" t="s">
        <v>15</v>
      </c>
      <c r="Q242" s="51"/>
      <c r="R242" s="51"/>
      <c r="S242" s="51"/>
    </row>
    <row r="243" spans="1:19" s="16" customFormat="1" ht="15.75" x14ac:dyDescent="0.25">
      <c r="A243" s="67" t="s">
        <v>250</v>
      </c>
      <c r="B243" s="49" t="s">
        <v>1329</v>
      </c>
      <c r="C243" s="49"/>
      <c r="D243" s="50">
        <v>39448</v>
      </c>
      <c r="E243" s="50">
        <v>39448</v>
      </c>
      <c r="F243" s="43">
        <v>152.45642507292678</v>
      </c>
      <c r="G243" s="43">
        <v>129.85547629598415</v>
      </c>
      <c r="H243" s="43">
        <v>12.794585638406543</v>
      </c>
      <c r="I243" s="43">
        <v>9.8063631385360956</v>
      </c>
      <c r="J243" s="43">
        <v>27.442156513126804</v>
      </c>
      <c r="K243" s="43">
        <v>183.0653631385361</v>
      </c>
      <c r="L243" s="43">
        <v>169.923</v>
      </c>
      <c r="M243" s="43">
        <v>3.3359999999999999</v>
      </c>
      <c r="N243" s="43">
        <v>9.8063631385360956</v>
      </c>
      <c r="O243" s="43">
        <v>32.951765364936499</v>
      </c>
      <c r="P243" s="52" t="s">
        <v>15</v>
      </c>
      <c r="Q243" s="51"/>
      <c r="R243" s="51"/>
      <c r="S243" s="51"/>
    </row>
    <row r="244" spans="1:19" s="16" customFormat="1" ht="15.75" x14ac:dyDescent="0.25">
      <c r="A244" s="67" t="s">
        <v>251</v>
      </c>
      <c r="B244" s="49" t="s">
        <v>1329</v>
      </c>
      <c r="C244" s="49"/>
      <c r="D244" s="50">
        <v>39448</v>
      </c>
      <c r="E244" s="50">
        <v>39448</v>
      </c>
      <c r="F244" s="43">
        <v>212.1776187549591</v>
      </c>
      <c r="G244" s="43">
        <v>181.76657476547732</v>
      </c>
      <c r="H244" s="43">
        <v>16.792893650408594</v>
      </c>
      <c r="I244" s="43">
        <v>13.618150339073205</v>
      </c>
      <c r="J244" s="43">
        <v>38.191971375892649</v>
      </c>
      <c r="K244" s="43">
        <v>356.84396220739416</v>
      </c>
      <c r="L244" s="43">
        <v>290.53800000000001</v>
      </c>
      <c r="M244" s="43">
        <v>52.687811868320928</v>
      </c>
      <c r="N244" s="43">
        <v>13.618150339073205</v>
      </c>
      <c r="O244" s="43">
        <v>64.23191319733094</v>
      </c>
      <c r="P244" s="52" t="s">
        <v>15</v>
      </c>
      <c r="Q244" s="51"/>
      <c r="R244" s="51"/>
      <c r="S244" s="51"/>
    </row>
    <row r="245" spans="1:19" s="16" customFormat="1" ht="15.75" x14ac:dyDescent="0.25">
      <c r="A245" s="67" t="s">
        <v>252</v>
      </c>
      <c r="B245" s="49" t="s">
        <v>1329</v>
      </c>
      <c r="C245" s="49"/>
      <c r="D245" s="50">
        <v>39448</v>
      </c>
      <c r="E245" s="50">
        <v>39448</v>
      </c>
      <c r="F245" s="43">
        <v>215.62798712606752</v>
      </c>
      <c r="G245" s="43">
        <v>181.01872379540595</v>
      </c>
      <c r="H245" s="43">
        <v>20.668176800502888</v>
      </c>
      <c r="I245" s="43">
        <v>13.941086530158683</v>
      </c>
      <c r="J245" s="43">
        <v>38.813037682692141</v>
      </c>
      <c r="K245" s="43">
        <v>253.95090461738573</v>
      </c>
      <c r="L245" s="43">
        <v>185.72918758390898</v>
      </c>
      <c r="M245" s="43">
        <v>54.280630503318065</v>
      </c>
      <c r="N245" s="43">
        <v>13.941086530158683</v>
      </c>
      <c r="O245" s="43">
        <v>45.711162831129428</v>
      </c>
      <c r="P245" s="52" t="s">
        <v>15</v>
      </c>
      <c r="Q245" s="51"/>
      <c r="R245" s="51"/>
      <c r="S245" s="51"/>
    </row>
    <row r="246" spans="1:19" s="16" customFormat="1" ht="15.75" x14ac:dyDescent="0.25">
      <c r="A246" s="67" t="s">
        <v>253</v>
      </c>
      <c r="B246" s="49" t="s">
        <v>1329</v>
      </c>
      <c r="C246" s="49"/>
      <c r="D246" s="50">
        <v>39448</v>
      </c>
      <c r="E246" s="50">
        <v>39448</v>
      </c>
      <c r="F246" s="43">
        <v>218.40291938359434</v>
      </c>
      <c r="G246" s="43">
        <v>186.45363131655495</v>
      </c>
      <c r="H246" s="43">
        <v>17.912419893769169</v>
      </c>
      <c r="I246" s="43">
        <v>14.03686817327023</v>
      </c>
      <c r="J246" s="43">
        <v>39.312525489047005</v>
      </c>
      <c r="K246" s="43">
        <v>176.91629629435195</v>
      </c>
      <c r="L246" s="43">
        <v>154.52861183820607</v>
      </c>
      <c r="M246" s="43">
        <v>8.3508162828756518</v>
      </c>
      <c r="N246" s="43">
        <v>14.03686817327023</v>
      </c>
      <c r="O246" s="43">
        <v>31.844933332983349</v>
      </c>
      <c r="P246" s="52" t="s">
        <v>15</v>
      </c>
      <c r="Q246" s="51"/>
      <c r="R246" s="51"/>
      <c r="S246" s="51"/>
    </row>
    <row r="247" spans="1:19" s="16" customFormat="1" ht="15.75" x14ac:dyDescent="0.25">
      <c r="A247" s="67" t="s">
        <v>254</v>
      </c>
      <c r="B247" s="49" t="s">
        <v>1329</v>
      </c>
      <c r="C247" s="49"/>
      <c r="D247" s="50">
        <v>39448</v>
      </c>
      <c r="E247" s="50">
        <v>39448</v>
      </c>
      <c r="F247" s="43">
        <v>265.84568473728814</v>
      </c>
      <c r="G247" s="43">
        <v>228.39754999152541</v>
      </c>
      <c r="H247" s="43">
        <v>22.390524576271186</v>
      </c>
      <c r="I247" s="43">
        <v>15.057610169491525</v>
      </c>
      <c r="J247" s="43">
        <v>47.852223252711838</v>
      </c>
      <c r="K247" s="43">
        <v>282.72319104449008</v>
      </c>
      <c r="L247" s="43">
        <v>206.13267863390402</v>
      </c>
      <c r="M247" s="43">
        <v>61.532902241094568</v>
      </c>
      <c r="N247" s="43">
        <v>15.057610169491525</v>
      </c>
      <c r="O247" s="43">
        <v>50.890174388008212</v>
      </c>
      <c r="P247" s="52" t="s">
        <v>15</v>
      </c>
      <c r="Q247" s="51"/>
      <c r="R247" s="51"/>
      <c r="S247" s="51"/>
    </row>
    <row r="248" spans="1:19" s="16" customFormat="1" ht="28.5" customHeight="1" x14ac:dyDescent="0.25">
      <c r="A248" s="67" t="s">
        <v>255</v>
      </c>
      <c r="B248" s="49" t="s">
        <v>1329</v>
      </c>
      <c r="C248" s="49"/>
      <c r="D248" s="50">
        <v>39448</v>
      </c>
      <c r="E248" s="50">
        <v>39448</v>
      </c>
      <c r="F248" s="43">
        <v>159.54703371435596</v>
      </c>
      <c r="G248" s="43">
        <v>131.24612882513892</v>
      </c>
      <c r="H248" s="43">
        <v>17.912419893769169</v>
      </c>
      <c r="I248" s="43">
        <v>10.38848499544787</v>
      </c>
      <c r="J248" s="43">
        <v>28.718466068584064</v>
      </c>
      <c r="K248" s="43">
        <v>223.92614868036134</v>
      </c>
      <c r="L248" s="43">
        <v>174.79525050203782</v>
      </c>
      <c r="M248" s="43">
        <v>38.742413182875644</v>
      </c>
      <c r="N248" s="43">
        <v>10.38848499544787</v>
      </c>
      <c r="O248" s="43">
        <v>40.306706762465041</v>
      </c>
      <c r="P248" s="52" t="s">
        <v>15</v>
      </c>
      <c r="Q248" s="51"/>
      <c r="R248" s="51"/>
      <c r="S248" s="51"/>
    </row>
    <row r="249" spans="1:19" s="16" customFormat="1" ht="15.75" x14ac:dyDescent="0.25">
      <c r="A249" s="67" t="s">
        <v>256</v>
      </c>
      <c r="B249" s="49" t="s">
        <v>1329</v>
      </c>
      <c r="C249" s="49"/>
      <c r="D249" s="50">
        <v>39448</v>
      </c>
      <c r="E249" s="50">
        <v>39448</v>
      </c>
      <c r="F249" s="43">
        <v>169.80029424169908</v>
      </c>
      <c r="G249" s="43">
        <v>140.25416568641808</v>
      </c>
      <c r="H249" s="43">
        <v>18.504800665507233</v>
      </c>
      <c r="I249" s="43">
        <v>11.041327889773761</v>
      </c>
      <c r="J249" s="43">
        <v>30.564052963505787</v>
      </c>
      <c r="K249" s="43">
        <v>183.28225956935586</v>
      </c>
      <c r="L249" s="43">
        <v>118.85631833239212</v>
      </c>
      <c r="M249" s="43">
        <v>53.384613347189998</v>
      </c>
      <c r="N249" s="43">
        <v>11.041327889773761</v>
      </c>
      <c r="O249" s="43">
        <v>32.990806722484052</v>
      </c>
      <c r="P249" s="52" t="s">
        <v>15</v>
      </c>
      <c r="Q249" s="51"/>
      <c r="R249" s="51"/>
      <c r="S249" s="51"/>
    </row>
    <row r="250" spans="1:19" s="16" customFormat="1" ht="15.75" x14ac:dyDescent="0.25">
      <c r="A250" s="67" t="s">
        <v>257</v>
      </c>
      <c r="B250" s="49" t="s">
        <v>1329</v>
      </c>
      <c r="C250" s="49"/>
      <c r="D250" s="50">
        <v>39448</v>
      </c>
      <c r="E250" s="50">
        <v>39448</v>
      </c>
      <c r="F250" s="43">
        <v>302.79581260917416</v>
      </c>
      <c r="G250" s="43">
        <v>245.70778075646282</v>
      </c>
      <c r="H250" s="43">
        <v>37.282033898305087</v>
      </c>
      <c r="I250" s="43">
        <v>19.805997954406266</v>
      </c>
      <c r="J250" s="43">
        <v>54.503246269651299</v>
      </c>
      <c r="K250" s="43">
        <v>280.96139139098068</v>
      </c>
      <c r="L250" s="43">
        <v>149.75941998064638</v>
      </c>
      <c r="M250" s="43">
        <v>111.39597345592802</v>
      </c>
      <c r="N250" s="43">
        <v>19.805997954406266</v>
      </c>
      <c r="O250" s="43">
        <v>50.57305045037652</v>
      </c>
      <c r="P250" s="52" t="s">
        <v>15</v>
      </c>
      <c r="Q250" s="51"/>
      <c r="R250" s="51"/>
      <c r="S250" s="51"/>
    </row>
    <row r="251" spans="1:19" s="16" customFormat="1" ht="15.75" x14ac:dyDescent="0.25">
      <c r="A251" s="67" t="s">
        <v>258</v>
      </c>
      <c r="B251" s="49" t="s">
        <v>1329</v>
      </c>
      <c r="C251" s="49"/>
      <c r="D251" s="50">
        <v>39448</v>
      </c>
      <c r="E251" s="50">
        <v>39448</v>
      </c>
      <c r="F251" s="43">
        <v>271.47673401548764</v>
      </c>
      <c r="G251" s="43">
        <v>222.47998445682413</v>
      </c>
      <c r="H251" s="43">
        <v>31.295909639148014</v>
      </c>
      <c r="I251" s="43">
        <v>17.700839919515506</v>
      </c>
      <c r="J251" s="43">
        <v>48.865812122787759</v>
      </c>
      <c r="K251" s="43">
        <v>197.10936286453753</v>
      </c>
      <c r="L251" s="43">
        <v>132.02509689572702</v>
      </c>
      <c r="M251" s="43">
        <v>47.383426049294989</v>
      </c>
      <c r="N251" s="43">
        <v>17.700839919515506</v>
      </c>
      <c r="O251" s="43">
        <v>35.479685315616756</v>
      </c>
      <c r="P251" s="52" t="s">
        <v>15</v>
      </c>
      <c r="Q251" s="51"/>
      <c r="R251" s="51"/>
      <c r="S251" s="51"/>
    </row>
    <row r="252" spans="1:19" s="16" customFormat="1" ht="15.75" x14ac:dyDescent="0.25">
      <c r="A252" s="67" t="s">
        <v>259</v>
      </c>
      <c r="B252" s="49" t="s">
        <v>1329</v>
      </c>
      <c r="C252" s="49"/>
      <c r="D252" s="50">
        <v>39448</v>
      </c>
      <c r="E252" s="50">
        <v>39448</v>
      </c>
      <c r="F252" s="43">
        <v>158.18491422901238</v>
      </c>
      <c r="G252" s="43">
        <v>127.09110222678629</v>
      </c>
      <c r="H252" s="43">
        <v>20.712234297832001</v>
      </c>
      <c r="I252" s="43">
        <v>10.381577704394097</v>
      </c>
      <c r="J252" s="43">
        <v>28.473284561222243</v>
      </c>
      <c r="K252" s="43">
        <v>151.71059069920918</v>
      </c>
      <c r="L252" s="43">
        <v>85.196559001125593</v>
      </c>
      <c r="M252" s="43">
        <v>56.132453993689502</v>
      </c>
      <c r="N252" s="43">
        <v>10.381577704394097</v>
      </c>
      <c r="O252" s="43">
        <v>27.307906325857651</v>
      </c>
      <c r="P252" s="52" t="s">
        <v>15</v>
      </c>
      <c r="Q252" s="51"/>
      <c r="R252" s="51"/>
      <c r="S252" s="51"/>
    </row>
    <row r="253" spans="1:19" s="16" customFormat="1" ht="15.75" x14ac:dyDescent="0.25">
      <c r="A253" s="67" t="s">
        <v>260</v>
      </c>
      <c r="B253" s="49" t="s">
        <v>1329</v>
      </c>
      <c r="C253" s="49"/>
      <c r="D253" s="50">
        <v>39448</v>
      </c>
      <c r="E253" s="50">
        <v>39448</v>
      </c>
      <c r="F253" s="43">
        <v>333.22326377716274</v>
      </c>
      <c r="G253" s="43">
        <v>273.9661543748237</v>
      </c>
      <c r="H253" s="43">
        <v>37.555091566977609</v>
      </c>
      <c r="I253" s="43">
        <v>21.702017835361385</v>
      </c>
      <c r="J253" s="43">
        <v>59.980187479889253</v>
      </c>
      <c r="K253" s="43">
        <v>295.96126146081377</v>
      </c>
      <c r="L253" s="43">
        <v>164.07790995014787</v>
      </c>
      <c r="M253" s="43">
        <v>110.1813336753045</v>
      </c>
      <c r="N253" s="43">
        <v>21.702017835361385</v>
      </c>
      <c r="O253" s="43">
        <v>53.273027062946475</v>
      </c>
      <c r="P253" s="52" t="s">
        <v>15</v>
      </c>
      <c r="Q253" s="51"/>
      <c r="R253" s="51"/>
      <c r="S253" s="51"/>
    </row>
    <row r="254" spans="1:19" s="16" customFormat="1" ht="15.75" x14ac:dyDescent="0.25">
      <c r="A254" s="67" t="s">
        <v>261</v>
      </c>
      <c r="B254" s="49" t="s">
        <v>1329</v>
      </c>
      <c r="C254" s="49"/>
      <c r="D254" s="50">
        <v>39448</v>
      </c>
      <c r="E254" s="50">
        <v>39448</v>
      </c>
      <c r="F254" s="43">
        <v>158.18491422901238</v>
      </c>
      <c r="G254" s="43">
        <v>127.09110222678629</v>
      </c>
      <c r="H254" s="43">
        <v>20.712234297832001</v>
      </c>
      <c r="I254" s="43">
        <v>10.381577704394097</v>
      </c>
      <c r="J254" s="43">
        <v>28.473284561222243</v>
      </c>
      <c r="K254" s="43">
        <v>165.79063019201521</v>
      </c>
      <c r="L254" s="43">
        <v>115.10942598503462</v>
      </c>
      <c r="M254" s="43">
        <v>40.299626502586499</v>
      </c>
      <c r="N254" s="43">
        <v>10.381577704394097</v>
      </c>
      <c r="O254" s="43">
        <v>29.842313434562737</v>
      </c>
      <c r="P254" s="52" t="s">
        <v>15</v>
      </c>
      <c r="Q254" s="51"/>
      <c r="R254" s="51"/>
      <c r="S254" s="51"/>
    </row>
    <row r="255" spans="1:19" s="16" customFormat="1" ht="15.75" x14ac:dyDescent="0.25">
      <c r="A255" s="67" t="s">
        <v>262</v>
      </c>
      <c r="B255" s="49" t="s">
        <v>1329</v>
      </c>
      <c r="C255" s="49"/>
      <c r="D255" s="50">
        <v>39448</v>
      </c>
      <c r="E255" s="50">
        <v>39448</v>
      </c>
      <c r="F255" s="43">
        <v>299.03186952634917</v>
      </c>
      <c r="G255" s="43">
        <v>242.17721749418831</v>
      </c>
      <c r="H255" s="43">
        <v>37.282021736097612</v>
      </c>
      <c r="I255" s="43">
        <v>19.572630296063252</v>
      </c>
      <c r="J255" s="43">
        <v>53.825736514742857</v>
      </c>
      <c r="K255" s="43">
        <v>271.1367660419009</v>
      </c>
      <c r="L255" s="43">
        <v>172.73025478691011</v>
      </c>
      <c r="M255" s="43">
        <v>78.833880958927509</v>
      </c>
      <c r="N255" s="43">
        <v>19.572630296063252</v>
      </c>
      <c r="O255" s="43">
        <v>48.804617887542157</v>
      </c>
      <c r="P255" s="52" t="s">
        <v>15</v>
      </c>
      <c r="Q255" s="51"/>
      <c r="R255" s="51"/>
      <c r="S255" s="51"/>
    </row>
    <row r="256" spans="1:19" s="16" customFormat="1" ht="15.75" x14ac:dyDescent="0.25">
      <c r="A256" s="67" t="s">
        <v>263</v>
      </c>
      <c r="B256" s="49" t="s">
        <v>1329</v>
      </c>
      <c r="C256" s="49"/>
      <c r="D256" s="50">
        <v>39448</v>
      </c>
      <c r="E256" s="50">
        <v>39448</v>
      </c>
      <c r="F256" s="43">
        <v>316.40615920261826</v>
      </c>
      <c r="G256" s="43">
        <v>258.18991071438234</v>
      </c>
      <c r="H256" s="43">
        <v>37.555091566977609</v>
      </c>
      <c r="I256" s="43">
        <v>20.66115692125836</v>
      </c>
      <c r="J256" s="43">
        <v>56.953108656471272</v>
      </c>
      <c r="K256" s="43">
        <v>222.84742912105438</v>
      </c>
      <c r="L256" s="43">
        <v>127.691</v>
      </c>
      <c r="M256" s="43">
        <v>74.495272199796005</v>
      </c>
      <c r="N256" s="43">
        <v>20.66115692125836</v>
      </c>
      <c r="O256" s="43">
        <v>40.112537241789788</v>
      </c>
      <c r="P256" s="52" t="s">
        <v>15</v>
      </c>
      <c r="Q256" s="51"/>
      <c r="R256" s="51"/>
      <c r="S256" s="51"/>
    </row>
    <row r="257" spans="1:19" s="16" customFormat="1" ht="15.75" x14ac:dyDescent="0.25">
      <c r="A257" s="67" t="s">
        <v>264</v>
      </c>
      <c r="B257" s="49" t="s">
        <v>1329</v>
      </c>
      <c r="C257" s="49"/>
      <c r="D257" s="50">
        <v>39448</v>
      </c>
      <c r="E257" s="50">
        <v>39448</v>
      </c>
      <c r="F257" s="43">
        <v>320.57978814530617</v>
      </c>
      <c r="G257" s="43">
        <v>262.10480550599891</v>
      </c>
      <c r="H257" s="43">
        <v>37.555091566977609</v>
      </c>
      <c r="I257" s="43">
        <v>20.919891072329669</v>
      </c>
      <c r="J257" s="43">
        <v>57.704361866155068</v>
      </c>
      <c r="K257" s="43">
        <v>257.22259459455211</v>
      </c>
      <c r="L257" s="43">
        <v>157.45810302068492</v>
      </c>
      <c r="M257" s="43">
        <v>78.844600501537499</v>
      </c>
      <c r="N257" s="43">
        <v>20.919891072329669</v>
      </c>
      <c r="O257" s="43">
        <v>46.300067027019381</v>
      </c>
      <c r="P257" s="52" t="s">
        <v>15</v>
      </c>
      <c r="Q257" s="51"/>
      <c r="R257" s="51"/>
      <c r="S257" s="51"/>
    </row>
    <row r="258" spans="1:19" s="16" customFormat="1" ht="15.75" x14ac:dyDescent="0.25">
      <c r="A258" s="67" t="s">
        <v>265</v>
      </c>
      <c r="B258" s="49" t="s">
        <v>1329</v>
      </c>
      <c r="C258" s="49"/>
      <c r="D258" s="50">
        <v>39448</v>
      </c>
      <c r="E258" s="50">
        <v>39448</v>
      </c>
      <c r="F258" s="43">
        <v>237.27737134351858</v>
      </c>
      <c r="G258" s="43">
        <v>190.63665334017941</v>
      </c>
      <c r="H258" s="43">
        <v>31.068351446748004</v>
      </c>
      <c r="I258" s="43">
        <v>15.572366556591154</v>
      </c>
      <c r="J258" s="43">
        <v>42.709926841833322</v>
      </c>
      <c r="K258" s="43">
        <v>184.4151911472681</v>
      </c>
      <c r="L258" s="43">
        <v>121.42123907156144</v>
      </c>
      <c r="M258" s="43">
        <v>47.421585519115496</v>
      </c>
      <c r="N258" s="43">
        <v>15.572366556591154</v>
      </c>
      <c r="O258" s="43">
        <v>33.19473440650826</v>
      </c>
      <c r="P258" s="52" t="s">
        <v>15</v>
      </c>
      <c r="Q258" s="51"/>
      <c r="R258" s="51"/>
      <c r="S258" s="51"/>
    </row>
    <row r="259" spans="1:19" s="16" customFormat="1" ht="15.75" x14ac:dyDescent="0.25">
      <c r="A259" s="67" t="s">
        <v>266</v>
      </c>
      <c r="B259" s="49" t="s">
        <v>1329</v>
      </c>
      <c r="C259" s="49"/>
      <c r="D259" s="50">
        <v>39448</v>
      </c>
      <c r="E259" s="50">
        <v>39448</v>
      </c>
      <c r="F259" s="43">
        <v>176.11354951258789</v>
      </c>
      <c r="G259" s="43">
        <v>143.75124153394955</v>
      </c>
      <c r="H259" s="43">
        <v>20.863939759432011</v>
      </c>
      <c r="I259" s="43">
        <v>11.498368219206329</v>
      </c>
      <c r="J259" s="43">
        <v>31.700438912265781</v>
      </c>
      <c r="K259" s="43">
        <v>142.50552212698867</v>
      </c>
      <c r="L259" s="43">
        <v>103.99915390778234</v>
      </c>
      <c r="M259" s="43">
        <v>27.007999999999999</v>
      </c>
      <c r="N259" s="43">
        <v>11.498368219206329</v>
      </c>
      <c r="O259" s="43">
        <v>25.650993982857958</v>
      </c>
      <c r="P259" s="52" t="s">
        <v>15</v>
      </c>
      <c r="Q259" s="51"/>
      <c r="R259" s="51"/>
      <c r="S259" s="51"/>
    </row>
    <row r="260" spans="1:19" s="16" customFormat="1" ht="15.75" x14ac:dyDescent="0.25">
      <c r="A260" s="67" t="s">
        <v>267</v>
      </c>
      <c r="B260" s="49" t="s">
        <v>1329</v>
      </c>
      <c r="C260" s="49"/>
      <c r="D260" s="50">
        <v>39448</v>
      </c>
      <c r="E260" s="50">
        <v>39448</v>
      </c>
      <c r="F260" s="43">
        <v>158.18476031569654</v>
      </c>
      <c r="G260" s="43">
        <v>127.09110222678629</v>
      </c>
      <c r="H260" s="43">
        <v>20.712093829812005</v>
      </c>
      <c r="I260" s="43">
        <v>10.381564259098228</v>
      </c>
      <c r="J260" s="43">
        <v>28.473256856825344</v>
      </c>
      <c r="K260" s="43">
        <v>107.80749466915668</v>
      </c>
      <c r="L260" s="43">
        <v>57.255930410058454</v>
      </c>
      <c r="M260" s="43">
        <v>40.17</v>
      </c>
      <c r="N260" s="43">
        <v>10.381564259098228</v>
      </c>
      <c r="O260" s="43">
        <v>19.405349040448201</v>
      </c>
      <c r="P260" s="52" t="s">
        <v>15</v>
      </c>
      <c r="Q260" s="51"/>
      <c r="R260" s="51"/>
      <c r="S260" s="51"/>
    </row>
    <row r="261" spans="1:19" s="16" customFormat="1" ht="15.75" x14ac:dyDescent="0.25">
      <c r="A261" s="67" t="s">
        <v>268</v>
      </c>
      <c r="B261" s="49" t="s">
        <v>1329</v>
      </c>
      <c r="C261" s="49"/>
      <c r="D261" s="50">
        <v>39448</v>
      </c>
      <c r="E261" s="50">
        <v>39448</v>
      </c>
      <c r="F261" s="43">
        <v>167.56455071520554</v>
      </c>
      <c r="G261" s="43">
        <v>135.88952352578076</v>
      </c>
      <c r="H261" s="43">
        <v>20.712234297832001</v>
      </c>
      <c r="I261" s="43">
        <v>10.962792891592775</v>
      </c>
      <c r="J261" s="43">
        <v>30.161619128736959</v>
      </c>
      <c r="K261" s="43">
        <v>186.34383979395898</v>
      </c>
      <c r="L261" s="43">
        <v>127.7216556869967</v>
      </c>
      <c r="M261" s="43">
        <v>47.659391215369496</v>
      </c>
      <c r="N261" s="43">
        <v>10.962792891592775</v>
      </c>
      <c r="O261" s="43">
        <v>33.541891162912613</v>
      </c>
      <c r="P261" s="52" t="s">
        <v>15</v>
      </c>
      <c r="Q261" s="51"/>
      <c r="R261" s="51"/>
      <c r="S261" s="51"/>
    </row>
    <row r="262" spans="1:19" s="16" customFormat="1" ht="15.75" x14ac:dyDescent="0.25">
      <c r="A262" s="67" t="s">
        <v>269</v>
      </c>
      <c r="B262" s="49" t="s">
        <v>1329</v>
      </c>
      <c r="C262" s="49"/>
      <c r="D262" s="50">
        <v>39448</v>
      </c>
      <c r="E262" s="50">
        <v>39448</v>
      </c>
      <c r="F262" s="43">
        <v>159.17215421484363</v>
      </c>
      <c r="G262" s="43">
        <v>128.0169491525424</v>
      </c>
      <c r="H262" s="43">
        <v>20.712234297832001</v>
      </c>
      <c r="I262" s="43">
        <v>10.442970764469246</v>
      </c>
      <c r="J262" s="43">
        <v>28.650987758671846</v>
      </c>
      <c r="K262" s="43">
        <v>191.47418474525691</v>
      </c>
      <c r="L262" s="43">
        <v>140.64421398078767</v>
      </c>
      <c r="M262" s="43">
        <v>40.387</v>
      </c>
      <c r="N262" s="43">
        <v>10.442970764469246</v>
      </c>
      <c r="O262" s="43">
        <v>34.465353254146244</v>
      </c>
      <c r="P262" s="52" t="s">
        <v>15</v>
      </c>
      <c r="Q262" s="51"/>
      <c r="R262" s="51"/>
      <c r="S262" s="51"/>
    </row>
    <row r="263" spans="1:19" s="16" customFormat="1" ht="15.75" x14ac:dyDescent="0.25">
      <c r="A263" s="67" t="s">
        <v>270</v>
      </c>
      <c r="B263" s="49" t="s">
        <v>1329</v>
      </c>
      <c r="C263" s="49"/>
      <c r="D263" s="50">
        <v>39448</v>
      </c>
      <c r="E263" s="50">
        <v>39448</v>
      </c>
      <c r="F263" s="43">
        <v>287.75156043469599</v>
      </c>
      <c r="G263" s="43">
        <v>235.08032958410658</v>
      </c>
      <c r="H263" s="43">
        <v>33.892747032816004</v>
      </c>
      <c r="I263" s="43">
        <v>18.778483817773399</v>
      </c>
      <c r="J263" s="43">
        <v>51.795280878245194</v>
      </c>
      <c r="K263" s="43">
        <v>218.64111486328483</v>
      </c>
      <c r="L263" s="43">
        <v>119.95760504595739</v>
      </c>
      <c r="M263" s="43">
        <v>79.905025999554013</v>
      </c>
      <c r="N263" s="43">
        <v>18.778483817773399</v>
      </c>
      <c r="O263" s="43">
        <v>39.355400675391266</v>
      </c>
      <c r="P263" s="52" t="s">
        <v>15</v>
      </c>
      <c r="Q263" s="51"/>
      <c r="R263" s="51"/>
      <c r="S263" s="51"/>
    </row>
    <row r="264" spans="1:19" s="16" customFormat="1" ht="15.75" x14ac:dyDescent="0.25">
      <c r="A264" s="67" t="s">
        <v>271</v>
      </c>
      <c r="B264" s="49" t="s">
        <v>1329</v>
      </c>
      <c r="C264" s="49"/>
      <c r="D264" s="50">
        <v>39448</v>
      </c>
      <c r="E264" s="50">
        <v>39448</v>
      </c>
      <c r="F264" s="43">
        <v>299.03186952634917</v>
      </c>
      <c r="G264" s="43">
        <v>242.17721749418831</v>
      </c>
      <c r="H264" s="43">
        <v>37.282021736097612</v>
      </c>
      <c r="I264" s="43">
        <v>19.572630296063252</v>
      </c>
      <c r="J264" s="43">
        <v>53.825736514742857</v>
      </c>
      <c r="K264" s="43">
        <v>263.23712222914264</v>
      </c>
      <c r="L264" s="43">
        <v>163.75946593352538</v>
      </c>
      <c r="M264" s="43">
        <v>79.905025999554013</v>
      </c>
      <c r="N264" s="43">
        <v>19.572630296063252</v>
      </c>
      <c r="O264" s="43">
        <v>47.382682001245676</v>
      </c>
      <c r="P264" s="52" t="s">
        <v>15</v>
      </c>
      <c r="Q264" s="51"/>
      <c r="R264" s="51"/>
      <c r="S264" s="51"/>
    </row>
    <row r="265" spans="1:19" s="16" customFormat="1" ht="15.75" x14ac:dyDescent="0.25">
      <c r="A265" s="67" t="s">
        <v>272</v>
      </c>
      <c r="B265" s="49" t="s">
        <v>1329</v>
      </c>
      <c r="C265" s="49"/>
      <c r="D265" s="50">
        <v>39448</v>
      </c>
      <c r="E265" s="50">
        <v>39448</v>
      </c>
      <c r="F265" s="43">
        <v>227.09685033522499</v>
      </c>
      <c r="G265" s="43">
        <v>184.28083556734708</v>
      </c>
      <c r="H265" s="43">
        <v>27.961516302073203</v>
      </c>
      <c r="I265" s="43">
        <v>14.854498465804699</v>
      </c>
      <c r="J265" s="43">
        <v>40.877433060340479</v>
      </c>
      <c r="K265" s="43">
        <v>185.5864952901766</v>
      </c>
      <c r="L265" s="43">
        <v>121.38114585998838</v>
      </c>
      <c r="M265" s="43">
        <v>49.350850964383497</v>
      </c>
      <c r="N265" s="43">
        <v>14.854498465804699</v>
      </c>
      <c r="O265" s="43">
        <v>33.405569152231784</v>
      </c>
      <c r="P265" s="52" t="s">
        <v>15</v>
      </c>
      <c r="Q265" s="51"/>
      <c r="R265" s="51"/>
      <c r="S265" s="51"/>
    </row>
    <row r="266" spans="1:19" s="16" customFormat="1" ht="15.75" x14ac:dyDescent="0.25">
      <c r="A266" s="67" t="s">
        <v>273</v>
      </c>
      <c r="B266" s="49" t="s">
        <v>1329</v>
      </c>
      <c r="C266" s="49"/>
      <c r="D266" s="50">
        <v>39448</v>
      </c>
      <c r="E266" s="50">
        <v>39448</v>
      </c>
      <c r="F266" s="43">
        <v>227.09685033522499</v>
      </c>
      <c r="G266" s="43">
        <v>184.28083556734708</v>
      </c>
      <c r="H266" s="43">
        <v>27.961516302073203</v>
      </c>
      <c r="I266" s="43">
        <v>14.854498465804699</v>
      </c>
      <c r="J266" s="43">
        <v>40.877433060340479</v>
      </c>
      <c r="K266" s="43">
        <v>198.06435993954372</v>
      </c>
      <c r="L266" s="43">
        <v>133.85900000000001</v>
      </c>
      <c r="M266" s="43">
        <v>49.350861473739009</v>
      </c>
      <c r="N266" s="43">
        <v>14.854498465804699</v>
      </c>
      <c r="O266" s="43">
        <v>35.651584789117869</v>
      </c>
      <c r="P266" s="52" t="s">
        <v>15</v>
      </c>
      <c r="Q266" s="51"/>
      <c r="R266" s="51"/>
      <c r="S266" s="51"/>
    </row>
    <row r="267" spans="1:19" s="16" customFormat="1" ht="15.75" x14ac:dyDescent="0.25">
      <c r="A267" s="67" t="s">
        <v>274</v>
      </c>
      <c r="B267" s="49" t="s">
        <v>1329</v>
      </c>
      <c r="C267" s="49"/>
      <c r="D267" s="50">
        <v>39448</v>
      </c>
      <c r="E267" s="50">
        <v>39448</v>
      </c>
      <c r="F267" s="43">
        <v>252.24284407416411</v>
      </c>
      <c r="G267" s="43">
        <v>207.65578539683435</v>
      </c>
      <c r="H267" s="43">
        <v>28.16631867523321</v>
      </c>
      <c r="I267" s="43">
        <v>16.420740002096561</v>
      </c>
      <c r="J267" s="43">
        <v>45.403711933349541</v>
      </c>
      <c r="K267" s="43">
        <v>193.3627838548845</v>
      </c>
      <c r="L267" s="43">
        <v>128.59904385278793</v>
      </c>
      <c r="M267" s="43">
        <v>48.343000000000004</v>
      </c>
      <c r="N267" s="43">
        <v>16.420740002096561</v>
      </c>
      <c r="O267" s="43">
        <v>34.805301093879208</v>
      </c>
      <c r="P267" s="52" t="s">
        <v>15</v>
      </c>
      <c r="Q267" s="51"/>
      <c r="R267" s="51"/>
      <c r="S267" s="51"/>
    </row>
    <row r="268" spans="1:19" s="16" customFormat="1" ht="15.75" x14ac:dyDescent="0.25">
      <c r="A268" s="67" t="s">
        <v>275</v>
      </c>
      <c r="B268" s="49" t="s">
        <v>1341</v>
      </c>
      <c r="C268" s="49"/>
      <c r="D268" s="50">
        <v>39448</v>
      </c>
      <c r="E268" s="50">
        <v>39448</v>
      </c>
      <c r="F268" s="43">
        <v>3119.3199999999997</v>
      </c>
      <c r="G268" s="43">
        <v>2366.1</v>
      </c>
      <c r="H268" s="43">
        <v>218.66</v>
      </c>
      <c r="I268" s="43">
        <v>534.55999999999995</v>
      </c>
      <c r="J268" s="43">
        <f>F268*0.18</f>
        <v>561.47759999999994</v>
      </c>
      <c r="K268" s="43">
        <v>2887.37153988406</v>
      </c>
      <c r="L268" s="43">
        <v>2173.9653004131765</v>
      </c>
      <c r="M268" s="43">
        <v>178.84623947088357</v>
      </c>
      <c r="N268" s="43">
        <v>534.55999999999995</v>
      </c>
      <c r="O268" s="43">
        <v>519.72687717913072</v>
      </c>
      <c r="P268" s="52" t="s">
        <v>15</v>
      </c>
      <c r="Q268" s="51"/>
      <c r="R268" s="51"/>
      <c r="S268" s="51"/>
    </row>
    <row r="269" spans="1:19" s="16" customFormat="1" ht="15.75" x14ac:dyDescent="0.25">
      <c r="A269" s="67" t="s">
        <v>276</v>
      </c>
      <c r="B269" s="49" t="s">
        <v>1341</v>
      </c>
      <c r="C269" s="49"/>
      <c r="D269" s="50">
        <v>39448</v>
      </c>
      <c r="E269" s="50">
        <v>39448</v>
      </c>
      <c r="F269" s="43">
        <v>3112.2599999999998</v>
      </c>
      <c r="G269" s="43">
        <v>2374.91</v>
      </c>
      <c r="H269" s="43">
        <v>211.71</v>
      </c>
      <c r="I269" s="43">
        <v>525.64</v>
      </c>
      <c r="J269" s="43">
        <f>F269*0.18</f>
        <v>560.20679999999993</v>
      </c>
      <c r="K269" s="43">
        <v>2835.2496594070576</v>
      </c>
      <c r="L269" s="43">
        <v>2133.0781679070578</v>
      </c>
      <c r="M269" s="43">
        <v>176.5314914999999</v>
      </c>
      <c r="N269" s="43">
        <v>525.64</v>
      </c>
      <c r="O269" s="43">
        <v>510.34493869327036</v>
      </c>
      <c r="P269" s="52" t="s">
        <v>15</v>
      </c>
      <c r="Q269" s="51"/>
      <c r="R269" s="51"/>
      <c r="S269" s="51"/>
    </row>
    <row r="270" spans="1:19" s="38" customFormat="1" ht="15.75" x14ac:dyDescent="0.25">
      <c r="A270" s="114" t="s">
        <v>1287</v>
      </c>
      <c r="B270" s="115" t="s">
        <v>1344</v>
      </c>
      <c r="C270" s="116"/>
      <c r="D270" s="117">
        <v>39448</v>
      </c>
      <c r="E270" s="117">
        <v>39448</v>
      </c>
      <c r="F270" s="118">
        <f t="shared" ref="F270:O270" si="1">SUM(F271:F759)</f>
        <v>116199.49500000002</v>
      </c>
      <c r="G270" s="118">
        <f t="shared" si="1"/>
        <v>100659.07700000037</v>
      </c>
      <c r="H270" s="118">
        <f t="shared" si="1"/>
        <v>12944.325000000021</v>
      </c>
      <c r="I270" s="118">
        <f t="shared" si="1"/>
        <v>2596.0929999999967</v>
      </c>
      <c r="J270" s="118">
        <f t="shared" si="1"/>
        <v>20915.909099999979</v>
      </c>
      <c r="K270" s="118">
        <f t="shared" si="1"/>
        <v>74281.024999999994</v>
      </c>
      <c r="L270" s="118">
        <f t="shared" si="1"/>
        <v>62019.908999999992</v>
      </c>
      <c r="M270" s="118">
        <f t="shared" si="1"/>
        <v>10285.292999999989</v>
      </c>
      <c r="N270" s="118">
        <f t="shared" si="1"/>
        <v>1906.2600000000007</v>
      </c>
      <c r="O270" s="118">
        <f t="shared" si="1"/>
        <v>13370.58449999999</v>
      </c>
      <c r="Q270" s="119"/>
      <c r="R270" s="120"/>
      <c r="S270" s="120"/>
    </row>
    <row r="271" spans="1:19" s="30" customFormat="1" ht="105.75" customHeight="1" x14ac:dyDescent="0.25">
      <c r="A271" s="98" t="s">
        <v>774</v>
      </c>
      <c r="B271" s="99" t="s">
        <v>1337</v>
      </c>
      <c r="C271" s="100"/>
      <c r="D271" s="101">
        <v>39448</v>
      </c>
      <c r="E271" s="101">
        <v>39448</v>
      </c>
      <c r="F271" s="102">
        <f>SUM(G271:I271)</f>
        <v>202.28799999999998</v>
      </c>
      <c r="G271" s="103">
        <v>172.35599999999999</v>
      </c>
      <c r="H271" s="103">
        <v>25.373000000000001</v>
      </c>
      <c r="I271" s="104">
        <v>4.5590000000000002</v>
      </c>
      <c r="J271" s="103">
        <f t="shared" ref="J271:J334" si="2">F271*0.18</f>
        <v>36.411839999999998</v>
      </c>
      <c r="K271" s="104">
        <f t="shared" ref="K271:K278" si="3">SUM(L271:N271)</f>
        <v>212.77199999999999</v>
      </c>
      <c r="L271" s="103">
        <v>176.44399999999999</v>
      </c>
      <c r="M271" s="103">
        <v>31.768999999999998</v>
      </c>
      <c r="N271" s="103">
        <f t="shared" ref="N271:N278" si="4">I271</f>
        <v>4.5590000000000002</v>
      </c>
      <c r="O271" s="103">
        <f>K271*0.18</f>
        <v>38.298959999999994</v>
      </c>
      <c r="P271" s="105"/>
      <c r="Q271" s="106"/>
      <c r="R271" s="106"/>
      <c r="S271" s="106"/>
    </row>
    <row r="272" spans="1:19" s="30" customFormat="1" ht="113.25" customHeight="1" x14ac:dyDescent="0.25">
      <c r="A272" s="98" t="s">
        <v>775</v>
      </c>
      <c r="B272" s="99" t="s">
        <v>1337</v>
      </c>
      <c r="C272" s="100"/>
      <c r="D272" s="101">
        <v>39448</v>
      </c>
      <c r="E272" s="101">
        <v>39448</v>
      </c>
      <c r="F272" s="102">
        <f t="shared" ref="F272:F335" si="5">SUM(G272:I272)</f>
        <v>160.17200000000003</v>
      </c>
      <c r="G272" s="103">
        <v>138.161</v>
      </c>
      <c r="H272" s="103">
        <v>18.669</v>
      </c>
      <c r="I272" s="104">
        <v>3.3420000000000001</v>
      </c>
      <c r="J272" s="103">
        <f t="shared" si="2"/>
        <v>28.830960000000005</v>
      </c>
      <c r="K272" s="104">
        <f t="shared" si="3"/>
        <v>161.76700000000002</v>
      </c>
      <c r="L272" s="103">
        <v>133.29400000000001</v>
      </c>
      <c r="M272" s="103">
        <v>25.131</v>
      </c>
      <c r="N272" s="103">
        <f t="shared" si="4"/>
        <v>3.3420000000000001</v>
      </c>
      <c r="O272" s="103">
        <f t="shared" ref="O272:O335" si="6">K272*0.18</f>
        <v>29.118060000000003</v>
      </c>
      <c r="P272" s="105"/>
      <c r="Q272" s="106"/>
      <c r="R272" s="106"/>
      <c r="S272" s="106"/>
    </row>
    <row r="273" spans="1:19" s="30" customFormat="1" ht="15" x14ac:dyDescent="0.25">
      <c r="A273" s="98" t="s">
        <v>776</v>
      </c>
      <c r="B273" s="99" t="s">
        <v>1337</v>
      </c>
      <c r="C273" s="100"/>
      <c r="D273" s="101">
        <v>39448</v>
      </c>
      <c r="E273" s="101">
        <v>39448</v>
      </c>
      <c r="F273" s="102">
        <f t="shared" si="5"/>
        <v>163.44800000000001</v>
      </c>
      <c r="G273" s="103">
        <v>141.22</v>
      </c>
      <c r="H273" s="103">
        <v>18.669</v>
      </c>
      <c r="I273" s="104">
        <v>3.5590000000000002</v>
      </c>
      <c r="J273" s="103">
        <f t="shared" si="2"/>
        <v>29.420639999999999</v>
      </c>
      <c r="K273" s="104">
        <f t="shared" si="3"/>
        <v>161.98400000000001</v>
      </c>
      <c r="L273" s="103">
        <v>133.29400000000001</v>
      </c>
      <c r="M273" s="103">
        <v>25.131</v>
      </c>
      <c r="N273" s="103">
        <f t="shared" si="4"/>
        <v>3.5590000000000002</v>
      </c>
      <c r="O273" s="103">
        <f t="shared" si="6"/>
        <v>29.157119999999999</v>
      </c>
      <c r="P273" s="105"/>
      <c r="Q273" s="106"/>
      <c r="R273" s="106"/>
      <c r="S273" s="106"/>
    </row>
    <row r="274" spans="1:19" s="30" customFormat="1" ht="15" x14ac:dyDescent="0.25">
      <c r="A274" s="98" t="s">
        <v>777</v>
      </c>
      <c r="B274" s="99" t="s">
        <v>1337</v>
      </c>
      <c r="C274" s="100"/>
      <c r="D274" s="101">
        <v>39448</v>
      </c>
      <c r="E274" s="101">
        <v>39448</v>
      </c>
      <c r="F274" s="102">
        <f t="shared" si="5"/>
        <v>160.11899999999997</v>
      </c>
      <c r="G274" s="103">
        <v>138.27099999999999</v>
      </c>
      <c r="H274" s="103">
        <v>18.356000000000002</v>
      </c>
      <c r="I274" s="104">
        <v>3.492</v>
      </c>
      <c r="J274" s="103">
        <f t="shared" si="2"/>
        <v>28.821419999999993</v>
      </c>
      <c r="K274" s="104">
        <f t="shared" si="3"/>
        <v>161.917</v>
      </c>
      <c r="L274" s="103">
        <v>133.29400000000001</v>
      </c>
      <c r="M274" s="103">
        <v>25.131</v>
      </c>
      <c r="N274" s="103">
        <f t="shared" si="4"/>
        <v>3.492</v>
      </c>
      <c r="O274" s="103">
        <f t="shared" si="6"/>
        <v>29.145060000000001</v>
      </c>
      <c r="P274" s="105"/>
      <c r="Q274" s="106"/>
      <c r="R274" s="106"/>
      <c r="S274" s="106"/>
    </row>
    <row r="275" spans="1:19" s="30" customFormat="1" ht="15" x14ac:dyDescent="0.25">
      <c r="A275" s="98" t="s">
        <v>778</v>
      </c>
      <c r="B275" s="99" t="s">
        <v>1337</v>
      </c>
      <c r="C275" s="100"/>
      <c r="D275" s="101">
        <v>39448</v>
      </c>
      <c r="E275" s="101">
        <v>39448</v>
      </c>
      <c r="F275" s="102">
        <f t="shared" si="5"/>
        <v>160.08499999999998</v>
      </c>
      <c r="G275" s="103">
        <v>138.19499999999999</v>
      </c>
      <c r="H275" s="103">
        <v>18.338999999999999</v>
      </c>
      <c r="I275" s="104">
        <v>3.5510000000000002</v>
      </c>
      <c r="J275" s="103">
        <f t="shared" si="2"/>
        <v>28.815299999999993</v>
      </c>
      <c r="K275" s="104">
        <f t="shared" si="3"/>
        <v>161.976</v>
      </c>
      <c r="L275" s="103">
        <v>133.29400000000001</v>
      </c>
      <c r="M275" s="103">
        <v>25.131</v>
      </c>
      <c r="N275" s="103">
        <f t="shared" si="4"/>
        <v>3.5510000000000002</v>
      </c>
      <c r="O275" s="103">
        <f t="shared" si="6"/>
        <v>29.15568</v>
      </c>
      <c r="P275" s="105"/>
      <c r="Q275" s="106"/>
      <c r="R275" s="106"/>
      <c r="S275" s="106"/>
    </row>
    <row r="276" spans="1:19" s="30" customFormat="1" ht="15" x14ac:dyDescent="0.25">
      <c r="A276" s="98" t="s">
        <v>779</v>
      </c>
      <c r="B276" s="99" t="s">
        <v>1337</v>
      </c>
      <c r="C276" s="100"/>
      <c r="D276" s="101">
        <v>39448</v>
      </c>
      <c r="E276" s="101">
        <v>39448</v>
      </c>
      <c r="F276" s="102">
        <f t="shared" si="5"/>
        <v>159.62699999999998</v>
      </c>
      <c r="G276" s="103">
        <v>138.042</v>
      </c>
      <c r="H276" s="103">
        <v>18.195</v>
      </c>
      <c r="I276" s="104">
        <v>3.39</v>
      </c>
      <c r="J276" s="103">
        <f t="shared" si="2"/>
        <v>28.732859999999995</v>
      </c>
      <c r="K276" s="104">
        <f t="shared" si="3"/>
        <v>161.815</v>
      </c>
      <c r="L276" s="103">
        <v>133.29400000000001</v>
      </c>
      <c r="M276" s="103">
        <v>25.131</v>
      </c>
      <c r="N276" s="103">
        <f t="shared" si="4"/>
        <v>3.39</v>
      </c>
      <c r="O276" s="103">
        <f t="shared" si="6"/>
        <v>29.1267</v>
      </c>
      <c r="P276" s="105"/>
      <c r="Q276" s="106"/>
      <c r="R276" s="106"/>
      <c r="S276" s="106"/>
    </row>
    <row r="277" spans="1:19" s="30" customFormat="1" ht="15" x14ac:dyDescent="0.25">
      <c r="A277" s="98" t="s">
        <v>780</v>
      </c>
      <c r="B277" s="99" t="s">
        <v>1337</v>
      </c>
      <c r="C277" s="100"/>
      <c r="D277" s="101">
        <v>39448</v>
      </c>
      <c r="E277" s="101">
        <v>39448</v>
      </c>
      <c r="F277" s="102">
        <f t="shared" si="5"/>
        <v>157.626</v>
      </c>
      <c r="G277" s="103">
        <v>135.381</v>
      </c>
      <c r="H277" s="103">
        <v>18.736999999999998</v>
      </c>
      <c r="I277" s="104">
        <v>3.508</v>
      </c>
      <c r="J277" s="103">
        <f t="shared" si="2"/>
        <v>28.372679999999999</v>
      </c>
      <c r="K277" s="104">
        <f t="shared" si="3"/>
        <v>161.93300000000002</v>
      </c>
      <c r="L277" s="103">
        <v>133.29400000000001</v>
      </c>
      <c r="M277" s="103">
        <v>25.131</v>
      </c>
      <c r="N277" s="103">
        <f t="shared" si="4"/>
        <v>3.508</v>
      </c>
      <c r="O277" s="103">
        <f t="shared" si="6"/>
        <v>29.147940000000002</v>
      </c>
      <c r="P277" s="105"/>
      <c r="Q277" s="106"/>
      <c r="R277" s="106"/>
      <c r="S277" s="106"/>
    </row>
    <row r="278" spans="1:19" s="30" customFormat="1" ht="15" x14ac:dyDescent="0.25">
      <c r="A278" s="98" t="s">
        <v>781</v>
      </c>
      <c r="B278" s="99" t="s">
        <v>1337</v>
      </c>
      <c r="C278" s="100"/>
      <c r="D278" s="101">
        <v>39448</v>
      </c>
      <c r="E278" s="101">
        <v>39448</v>
      </c>
      <c r="F278" s="102">
        <f t="shared" si="5"/>
        <v>154.78</v>
      </c>
      <c r="G278" s="103">
        <v>133.16900000000001</v>
      </c>
      <c r="H278" s="103">
        <v>18.297000000000001</v>
      </c>
      <c r="I278" s="104">
        <v>3.3140000000000001</v>
      </c>
      <c r="J278" s="103">
        <f t="shared" si="2"/>
        <v>27.860399999999998</v>
      </c>
      <c r="K278" s="104">
        <f t="shared" si="3"/>
        <v>161.739</v>
      </c>
      <c r="L278" s="103">
        <v>133.29400000000001</v>
      </c>
      <c r="M278" s="103">
        <v>25.131</v>
      </c>
      <c r="N278" s="103">
        <f t="shared" si="4"/>
        <v>3.3140000000000001</v>
      </c>
      <c r="O278" s="103">
        <f t="shared" si="6"/>
        <v>29.113019999999999</v>
      </c>
      <c r="P278" s="105"/>
      <c r="Q278" s="106"/>
      <c r="R278" s="106"/>
      <c r="S278" s="106"/>
    </row>
    <row r="279" spans="1:19" s="30" customFormat="1" ht="45" x14ac:dyDescent="0.25">
      <c r="A279" s="98" t="s">
        <v>782</v>
      </c>
      <c r="B279" s="99" t="s">
        <v>1337</v>
      </c>
      <c r="C279" s="100"/>
      <c r="D279" s="101">
        <v>39448</v>
      </c>
      <c r="E279" s="101">
        <v>39448</v>
      </c>
      <c r="F279" s="102">
        <f t="shared" si="5"/>
        <v>220.77799999999999</v>
      </c>
      <c r="G279" s="103">
        <v>197.76300000000001</v>
      </c>
      <c r="H279" s="103">
        <v>18.492000000000001</v>
      </c>
      <c r="I279" s="104">
        <v>4.5229999999999997</v>
      </c>
      <c r="J279" s="103">
        <f t="shared" si="2"/>
        <v>39.74004</v>
      </c>
      <c r="K279" s="104"/>
      <c r="L279" s="103"/>
      <c r="M279" s="103"/>
      <c r="N279" s="103"/>
      <c r="O279" s="103">
        <f t="shared" si="6"/>
        <v>0</v>
      </c>
      <c r="P279" s="105"/>
      <c r="Q279" s="106" t="s">
        <v>19</v>
      </c>
      <c r="R279" s="106"/>
      <c r="S279" s="106"/>
    </row>
    <row r="280" spans="1:19" s="30" customFormat="1" ht="45" x14ac:dyDescent="0.25">
      <c r="A280" s="98" t="s">
        <v>783</v>
      </c>
      <c r="B280" s="99" t="s">
        <v>1337</v>
      </c>
      <c r="C280" s="100"/>
      <c r="D280" s="101">
        <v>39448</v>
      </c>
      <c r="E280" s="101">
        <v>39448</v>
      </c>
      <c r="F280" s="102">
        <f t="shared" si="5"/>
        <v>159.678</v>
      </c>
      <c r="G280" s="103">
        <v>137.57599999999999</v>
      </c>
      <c r="H280" s="103">
        <v>18.492000000000001</v>
      </c>
      <c r="I280" s="104">
        <v>3.61</v>
      </c>
      <c r="J280" s="103">
        <f t="shared" si="2"/>
        <v>28.742039999999999</v>
      </c>
      <c r="K280" s="104"/>
      <c r="L280" s="103"/>
      <c r="M280" s="103"/>
      <c r="N280" s="103"/>
      <c r="O280" s="103">
        <f t="shared" si="6"/>
        <v>0</v>
      </c>
      <c r="P280" s="105"/>
      <c r="Q280" s="106" t="s">
        <v>19</v>
      </c>
      <c r="R280" s="106"/>
      <c r="S280" s="106"/>
    </row>
    <row r="281" spans="1:19" s="30" customFormat="1" ht="45" x14ac:dyDescent="0.25">
      <c r="A281" s="98" t="s">
        <v>784</v>
      </c>
      <c r="B281" s="99" t="s">
        <v>1337</v>
      </c>
      <c r="C281" s="100"/>
      <c r="D281" s="101">
        <v>39448</v>
      </c>
      <c r="E281" s="101">
        <v>39448</v>
      </c>
      <c r="F281" s="102">
        <f t="shared" si="5"/>
        <v>159.678</v>
      </c>
      <c r="G281" s="103">
        <v>137.57599999999999</v>
      </c>
      <c r="H281" s="103">
        <v>18.492000000000001</v>
      </c>
      <c r="I281" s="104">
        <v>3.61</v>
      </c>
      <c r="J281" s="103">
        <f t="shared" si="2"/>
        <v>28.742039999999999</v>
      </c>
      <c r="K281" s="104"/>
      <c r="L281" s="103"/>
      <c r="M281" s="103"/>
      <c r="N281" s="103"/>
      <c r="O281" s="103">
        <f t="shared" si="6"/>
        <v>0</v>
      </c>
      <c r="P281" s="105"/>
      <c r="Q281" s="106" t="s">
        <v>19</v>
      </c>
      <c r="R281" s="106"/>
      <c r="S281" s="106"/>
    </row>
    <row r="282" spans="1:19" s="30" customFormat="1" ht="30" x14ac:dyDescent="0.25">
      <c r="A282" s="98" t="s">
        <v>785</v>
      </c>
      <c r="B282" s="107" t="s">
        <v>1337</v>
      </c>
      <c r="C282" s="100"/>
      <c r="D282" s="101">
        <v>39448</v>
      </c>
      <c r="E282" s="101">
        <v>39448</v>
      </c>
      <c r="F282" s="102">
        <f t="shared" si="5"/>
        <v>220.19</v>
      </c>
      <c r="G282" s="103">
        <v>210.458</v>
      </c>
      <c r="H282" s="103">
        <v>2.0539999999999998</v>
      </c>
      <c r="I282" s="104">
        <v>7.6779999999999999</v>
      </c>
      <c r="J282" s="103">
        <f t="shared" si="2"/>
        <v>39.6342</v>
      </c>
      <c r="K282" s="104">
        <f>SUM(L282:N282)</f>
        <v>178.7</v>
      </c>
      <c r="L282" s="103">
        <v>169.32</v>
      </c>
      <c r="M282" s="103">
        <v>1.702</v>
      </c>
      <c r="N282" s="103">
        <f t="shared" ref="N282:N292" si="7">I282</f>
        <v>7.6779999999999999</v>
      </c>
      <c r="O282" s="103">
        <f t="shared" si="6"/>
        <v>32.165999999999997</v>
      </c>
      <c r="P282" s="108" t="s">
        <v>15</v>
      </c>
      <c r="Q282" s="106"/>
      <c r="R282" s="106" t="s">
        <v>786</v>
      </c>
      <c r="S282" s="106"/>
    </row>
    <row r="283" spans="1:19" s="30" customFormat="1" ht="30" x14ac:dyDescent="0.25">
      <c r="A283" s="98" t="s">
        <v>787</v>
      </c>
      <c r="B283" s="107" t="s">
        <v>1337</v>
      </c>
      <c r="C283" s="100"/>
      <c r="D283" s="101">
        <v>39448</v>
      </c>
      <c r="E283" s="101">
        <v>39448</v>
      </c>
      <c r="F283" s="102">
        <f t="shared" si="5"/>
        <v>200.16200000000001</v>
      </c>
      <c r="G283" s="103">
        <v>162.09299999999999</v>
      </c>
      <c r="H283" s="103">
        <v>34.103999999999999</v>
      </c>
      <c r="I283" s="104">
        <v>3.9649999999999999</v>
      </c>
      <c r="J283" s="103">
        <f t="shared" si="2"/>
        <v>36.029159999999997</v>
      </c>
      <c r="K283" s="104">
        <v>600</v>
      </c>
      <c r="L283" s="103">
        <v>134.001</v>
      </c>
      <c r="M283" s="103">
        <v>21.486999999999998</v>
      </c>
      <c r="N283" s="103">
        <f t="shared" si="7"/>
        <v>3.9649999999999999</v>
      </c>
      <c r="O283" s="103">
        <f t="shared" si="6"/>
        <v>108</v>
      </c>
      <c r="P283" s="108" t="s">
        <v>15</v>
      </c>
      <c r="Q283" s="106"/>
      <c r="R283" s="106" t="s">
        <v>786</v>
      </c>
      <c r="S283" s="106"/>
    </row>
    <row r="284" spans="1:19" s="30" customFormat="1" ht="30" x14ac:dyDescent="0.25">
      <c r="A284" s="98" t="s">
        <v>788</v>
      </c>
      <c r="B284" s="107" t="s">
        <v>1337</v>
      </c>
      <c r="C284" s="100"/>
      <c r="D284" s="101">
        <v>39448</v>
      </c>
      <c r="E284" s="101">
        <v>39448</v>
      </c>
      <c r="F284" s="102">
        <f t="shared" si="5"/>
        <v>189.85400000000001</v>
      </c>
      <c r="G284" s="103">
        <v>168.51400000000001</v>
      </c>
      <c r="H284" s="103">
        <v>17.145</v>
      </c>
      <c r="I284" s="104">
        <v>4.1950000000000003</v>
      </c>
      <c r="J284" s="103">
        <f t="shared" si="2"/>
        <v>34.173720000000003</v>
      </c>
      <c r="K284" s="104">
        <f t="shared" ref="K284:K292" si="8">SUM(L284:N284)</f>
        <v>162.62</v>
      </c>
      <c r="L284" s="103">
        <v>133.29400000000001</v>
      </c>
      <c r="M284" s="103">
        <v>25.131</v>
      </c>
      <c r="N284" s="103">
        <f t="shared" si="7"/>
        <v>4.1950000000000003</v>
      </c>
      <c r="O284" s="103">
        <f t="shared" si="6"/>
        <v>29.271599999999999</v>
      </c>
      <c r="P284" s="108" t="s">
        <v>15</v>
      </c>
      <c r="Q284" s="106"/>
      <c r="R284" s="106" t="s">
        <v>786</v>
      </c>
      <c r="S284" s="106"/>
    </row>
    <row r="285" spans="1:19" s="30" customFormat="1" ht="30" x14ac:dyDescent="0.25">
      <c r="A285" s="98" t="s">
        <v>789</v>
      </c>
      <c r="B285" s="107" t="s">
        <v>1337</v>
      </c>
      <c r="C285" s="100"/>
      <c r="D285" s="101">
        <v>39448</v>
      </c>
      <c r="E285" s="101">
        <v>39448</v>
      </c>
      <c r="F285" s="102">
        <f t="shared" si="5"/>
        <v>185.952</v>
      </c>
      <c r="G285" s="103">
        <v>164.214</v>
      </c>
      <c r="H285" s="103">
        <v>17.960999999999999</v>
      </c>
      <c r="I285" s="104">
        <v>3.7770000000000001</v>
      </c>
      <c r="J285" s="103">
        <f t="shared" si="2"/>
        <v>33.471359999999997</v>
      </c>
      <c r="K285" s="104">
        <f t="shared" si="8"/>
        <v>162.202</v>
      </c>
      <c r="L285" s="103">
        <v>133.29400000000001</v>
      </c>
      <c r="M285" s="103">
        <v>25.131</v>
      </c>
      <c r="N285" s="103">
        <f t="shared" si="7"/>
        <v>3.7770000000000001</v>
      </c>
      <c r="O285" s="103">
        <f t="shared" si="6"/>
        <v>29.196359999999999</v>
      </c>
      <c r="P285" s="108"/>
      <c r="Q285" s="106"/>
      <c r="R285" s="106" t="s">
        <v>786</v>
      </c>
      <c r="S285" s="106"/>
    </row>
    <row r="286" spans="1:19" s="30" customFormat="1" ht="30" x14ac:dyDescent="0.25">
      <c r="A286" s="98" t="s">
        <v>790</v>
      </c>
      <c r="B286" s="107" t="s">
        <v>1337</v>
      </c>
      <c r="C286" s="100"/>
      <c r="D286" s="101">
        <v>39448</v>
      </c>
      <c r="E286" s="101">
        <v>39448</v>
      </c>
      <c r="F286" s="102">
        <f t="shared" si="5"/>
        <v>188.71700000000001</v>
      </c>
      <c r="G286" s="103">
        <v>167.249</v>
      </c>
      <c r="H286" s="109">
        <v>17.734000000000002</v>
      </c>
      <c r="I286" s="104">
        <v>3.734</v>
      </c>
      <c r="J286" s="103">
        <f t="shared" si="2"/>
        <v>33.969059999999999</v>
      </c>
      <c r="K286" s="104">
        <f t="shared" si="8"/>
        <v>162.15900000000002</v>
      </c>
      <c r="L286" s="103">
        <v>133.29400000000001</v>
      </c>
      <c r="M286" s="103">
        <v>25.131</v>
      </c>
      <c r="N286" s="103">
        <f t="shared" si="7"/>
        <v>3.734</v>
      </c>
      <c r="O286" s="103">
        <f t="shared" si="6"/>
        <v>29.188620000000004</v>
      </c>
      <c r="P286" s="108" t="s">
        <v>15</v>
      </c>
      <c r="Q286" s="106"/>
      <c r="R286" s="106" t="s">
        <v>786</v>
      </c>
      <c r="S286" s="106"/>
    </row>
    <row r="287" spans="1:19" s="30" customFormat="1" ht="30" x14ac:dyDescent="0.25">
      <c r="A287" s="98" t="s">
        <v>791</v>
      </c>
      <c r="B287" s="107" t="s">
        <v>1337</v>
      </c>
      <c r="C287" s="100"/>
      <c r="D287" s="101">
        <v>39448</v>
      </c>
      <c r="E287" s="101">
        <v>39448</v>
      </c>
      <c r="F287" s="102">
        <f t="shared" si="5"/>
        <v>186.34900000000002</v>
      </c>
      <c r="G287" s="102">
        <v>164.68600000000001</v>
      </c>
      <c r="H287" s="103">
        <v>17.774999999999999</v>
      </c>
      <c r="I287" s="104">
        <v>3.8879999999999999</v>
      </c>
      <c r="J287" s="103">
        <f t="shared" si="2"/>
        <v>33.542819999999999</v>
      </c>
      <c r="K287" s="104">
        <f t="shared" si="8"/>
        <v>162.31300000000002</v>
      </c>
      <c r="L287" s="103">
        <v>133.29400000000001</v>
      </c>
      <c r="M287" s="103">
        <v>25.131</v>
      </c>
      <c r="N287" s="103">
        <f t="shared" si="7"/>
        <v>3.8879999999999999</v>
      </c>
      <c r="O287" s="103">
        <f t="shared" si="6"/>
        <v>29.216340000000002</v>
      </c>
      <c r="P287" s="105"/>
      <c r="Q287" s="106"/>
      <c r="R287" s="106" t="s">
        <v>786</v>
      </c>
      <c r="S287" s="106"/>
    </row>
    <row r="288" spans="1:19" s="30" customFormat="1" ht="30" x14ac:dyDescent="0.25">
      <c r="A288" s="98" t="s">
        <v>792</v>
      </c>
      <c r="B288" s="107" t="s">
        <v>1337</v>
      </c>
      <c r="C288" s="100"/>
      <c r="D288" s="101">
        <v>39448</v>
      </c>
      <c r="E288" s="101">
        <v>39448</v>
      </c>
      <c r="F288" s="102">
        <f t="shared" si="5"/>
        <v>223.119</v>
      </c>
      <c r="G288" s="103">
        <v>183.64699999999999</v>
      </c>
      <c r="H288" s="103">
        <v>35.103000000000002</v>
      </c>
      <c r="I288" s="104">
        <v>4.3689999999999998</v>
      </c>
      <c r="J288" s="103">
        <f t="shared" si="2"/>
        <v>40.16142</v>
      </c>
      <c r="K288" s="104">
        <f t="shared" si="8"/>
        <v>189.785</v>
      </c>
      <c r="L288" s="103">
        <v>152.679</v>
      </c>
      <c r="M288" s="103">
        <v>32.737000000000002</v>
      </c>
      <c r="N288" s="103">
        <f t="shared" si="7"/>
        <v>4.3689999999999998</v>
      </c>
      <c r="O288" s="103">
        <f t="shared" si="6"/>
        <v>34.161299999999997</v>
      </c>
      <c r="P288" s="105"/>
      <c r="Q288" s="106"/>
      <c r="R288" s="106" t="s">
        <v>793</v>
      </c>
      <c r="S288" s="106"/>
    </row>
    <row r="289" spans="1:19" s="30" customFormat="1" ht="30" x14ac:dyDescent="0.25">
      <c r="A289" s="98" t="s">
        <v>794</v>
      </c>
      <c r="B289" s="107" t="s">
        <v>1337</v>
      </c>
      <c r="C289" s="100"/>
      <c r="D289" s="101">
        <v>39448</v>
      </c>
      <c r="E289" s="101">
        <v>39448</v>
      </c>
      <c r="F289" s="102">
        <f t="shared" si="5"/>
        <v>223.40699999999998</v>
      </c>
      <c r="G289" s="103">
        <v>183.113</v>
      </c>
      <c r="H289" s="103">
        <v>35.896999999999998</v>
      </c>
      <c r="I289" s="104">
        <v>4.3970000000000002</v>
      </c>
      <c r="J289" s="103">
        <f t="shared" si="2"/>
        <v>40.213259999999998</v>
      </c>
      <c r="K289" s="104">
        <f t="shared" si="8"/>
        <v>189.81299999999999</v>
      </c>
      <c r="L289" s="103">
        <v>152.679</v>
      </c>
      <c r="M289" s="103">
        <v>32.737000000000002</v>
      </c>
      <c r="N289" s="103">
        <f t="shared" si="7"/>
        <v>4.3970000000000002</v>
      </c>
      <c r="O289" s="103">
        <f t="shared" si="6"/>
        <v>34.166339999999998</v>
      </c>
      <c r="P289" s="105"/>
      <c r="Q289" s="106"/>
      <c r="R289" s="106" t="s">
        <v>793</v>
      </c>
      <c r="S289" s="106"/>
    </row>
    <row r="290" spans="1:19" s="30" customFormat="1" ht="30" x14ac:dyDescent="0.25">
      <c r="A290" s="98" t="s">
        <v>795</v>
      </c>
      <c r="B290" s="107" t="s">
        <v>1337</v>
      </c>
      <c r="C290" s="100"/>
      <c r="D290" s="101">
        <v>39448</v>
      </c>
      <c r="E290" s="101">
        <v>39448</v>
      </c>
      <c r="F290" s="102">
        <f t="shared" si="5"/>
        <v>230.434</v>
      </c>
      <c r="G290" s="103">
        <v>179.208</v>
      </c>
      <c r="H290" s="103">
        <v>47.02</v>
      </c>
      <c r="I290" s="104">
        <v>4.2060000000000004</v>
      </c>
      <c r="J290" s="103">
        <f t="shared" si="2"/>
        <v>41.478119999999997</v>
      </c>
      <c r="K290" s="104">
        <f t="shared" si="8"/>
        <v>189.62199999999999</v>
      </c>
      <c r="L290" s="103">
        <v>152.679</v>
      </c>
      <c r="M290" s="103">
        <v>32.737000000000002</v>
      </c>
      <c r="N290" s="103">
        <f t="shared" si="7"/>
        <v>4.2060000000000004</v>
      </c>
      <c r="O290" s="103">
        <f t="shared" si="6"/>
        <v>34.131959999999999</v>
      </c>
      <c r="P290" s="105"/>
      <c r="Q290" s="106"/>
      <c r="R290" s="106" t="s">
        <v>786</v>
      </c>
      <c r="S290" s="106"/>
    </row>
    <row r="291" spans="1:19" s="30" customFormat="1" ht="30" x14ac:dyDescent="0.25">
      <c r="A291" s="98" t="s">
        <v>796</v>
      </c>
      <c r="B291" s="107" t="s">
        <v>1337</v>
      </c>
      <c r="C291" s="100"/>
      <c r="D291" s="101">
        <v>39448</v>
      </c>
      <c r="E291" s="101">
        <v>39448</v>
      </c>
      <c r="F291" s="102">
        <f t="shared" si="5"/>
        <v>229.26900000000001</v>
      </c>
      <c r="G291" s="103">
        <v>182.49600000000001</v>
      </c>
      <c r="H291" s="103">
        <v>42.468000000000004</v>
      </c>
      <c r="I291" s="104">
        <v>4.3049999999999997</v>
      </c>
      <c r="J291" s="103">
        <f t="shared" si="2"/>
        <v>41.268419999999999</v>
      </c>
      <c r="K291" s="104">
        <f t="shared" si="8"/>
        <v>189.721</v>
      </c>
      <c r="L291" s="103">
        <v>152.679</v>
      </c>
      <c r="M291" s="103">
        <v>32.737000000000002</v>
      </c>
      <c r="N291" s="103">
        <f t="shared" si="7"/>
        <v>4.3049999999999997</v>
      </c>
      <c r="O291" s="103">
        <f t="shared" si="6"/>
        <v>34.14978</v>
      </c>
      <c r="P291" s="105"/>
      <c r="Q291" s="106"/>
      <c r="R291" s="106" t="s">
        <v>793</v>
      </c>
      <c r="S291" s="106"/>
    </row>
    <row r="292" spans="1:19" s="30" customFormat="1" ht="30" x14ac:dyDescent="0.25">
      <c r="A292" s="98" t="s">
        <v>797</v>
      </c>
      <c r="B292" s="107" t="s">
        <v>1337</v>
      </c>
      <c r="C292" s="100"/>
      <c r="D292" s="101">
        <v>39448</v>
      </c>
      <c r="E292" s="101">
        <v>39448</v>
      </c>
      <c r="F292" s="102">
        <f t="shared" si="5"/>
        <v>237.43</v>
      </c>
      <c r="G292" s="103">
        <v>184.53100000000001</v>
      </c>
      <c r="H292" s="103">
        <v>48.494</v>
      </c>
      <c r="I292" s="104">
        <v>4.4050000000000002</v>
      </c>
      <c r="J292" s="103">
        <f t="shared" si="2"/>
        <v>42.737400000000001</v>
      </c>
      <c r="K292" s="104">
        <f t="shared" si="8"/>
        <v>189.821</v>
      </c>
      <c r="L292" s="103">
        <v>152.679</v>
      </c>
      <c r="M292" s="103">
        <v>32.737000000000002</v>
      </c>
      <c r="N292" s="103">
        <f t="shared" si="7"/>
        <v>4.4050000000000002</v>
      </c>
      <c r="O292" s="103">
        <f t="shared" si="6"/>
        <v>34.16778</v>
      </c>
      <c r="P292" s="105"/>
      <c r="Q292" s="106"/>
      <c r="R292" s="106" t="s">
        <v>793</v>
      </c>
      <c r="S292" s="106"/>
    </row>
    <row r="293" spans="1:19" s="30" customFormat="1" ht="45" x14ac:dyDescent="0.25">
      <c r="A293" s="98" t="s">
        <v>798</v>
      </c>
      <c r="B293" s="99" t="s">
        <v>1337</v>
      </c>
      <c r="C293" s="100"/>
      <c r="D293" s="101">
        <v>39448</v>
      </c>
      <c r="E293" s="101">
        <v>39448</v>
      </c>
      <c r="F293" s="102">
        <f t="shared" si="5"/>
        <v>220.74699999999999</v>
      </c>
      <c r="G293" s="103">
        <v>197.76300000000001</v>
      </c>
      <c r="H293" s="103">
        <v>18.492000000000001</v>
      </c>
      <c r="I293" s="104">
        <v>4.492</v>
      </c>
      <c r="J293" s="103">
        <f t="shared" si="2"/>
        <v>39.734459999999999</v>
      </c>
      <c r="K293" s="104"/>
      <c r="L293" s="103"/>
      <c r="M293" s="103"/>
      <c r="N293" s="103"/>
      <c r="O293" s="103">
        <f t="shared" si="6"/>
        <v>0</v>
      </c>
      <c r="P293" s="105"/>
      <c r="Q293" s="106" t="s">
        <v>19</v>
      </c>
      <c r="R293" s="106"/>
      <c r="S293" s="106"/>
    </row>
    <row r="294" spans="1:19" s="30" customFormat="1" ht="45" x14ac:dyDescent="0.25">
      <c r="A294" s="98" t="s">
        <v>799</v>
      </c>
      <c r="B294" s="99" t="s">
        <v>1337</v>
      </c>
      <c r="C294" s="100"/>
      <c r="D294" s="101">
        <v>39448</v>
      </c>
      <c r="E294" s="101">
        <v>39448</v>
      </c>
      <c r="F294" s="102">
        <f t="shared" si="5"/>
        <v>159.678</v>
      </c>
      <c r="G294" s="103">
        <v>137.57599999999999</v>
      </c>
      <c r="H294" s="103">
        <v>18.492000000000001</v>
      </c>
      <c r="I294" s="104">
        <v>3.61</v>
      </c>
      <c r="J294" s="103">
        <f t="shared" si="2"/>
        <v>28.742039999999999</v>
      </c>
      <c r="K294" s="104"/>
      <c r="L294" s="103"/>
      <c r="M294" s="103"/>
      <c r="N294" s="103"/>
      <c r="O294" s="103">
        <f t="shared" si="6"/>
        <v>0</v>
      </c>
      <c r="P294" s="105"/>
      <c r="Q294" s="106" t="s">
        <v>19</v>
      </c>
      <c r="R294" s="106"/>
      <c r="S294" s="106"/>
    </row>
    <row r="295" spans="1:19" s="30" customFormat="1" ht="45" x14ac:dyDescent="0.25">
      <c r="A295" s="98" t="s">
        <v>800</v>
      </c>
      <c r="B295" s="99" t="s">
        <v>1337</v>
      </c>
      <c r="C295" s="100"/>
      <c r="D295" s="101">
        <v>39448</v>
      </c>
      <c r="E295" s="101">
        <v>39448</v>
      </c>
      <c r="F295" s="102">
        <f t="shared" si="5"/>
        <v>159.88199999999998</v>
      </c>
      <c r="G295" s="103">
        <v>137.57599999999999</v>
      </c>
      <c r="H295" s="103">
        <v>18.492000000000001</v>
      </c>
      <c r="I295" s="104">
        <v>3.8140000000000001</v>
      </c>
      <c r="J295" s="103">
        <f t="shared" si="2"/>
        <v>28.778759999999995</v>
      </c>
      <c r="K295" s="104"/>
      <c r="L295" s="103"/>
      <c r="M295" s="103"/>
      <c r="N295" s="103"/>
      <c r="O295" s="103">
        <f t="shared" si="6"/>
        <v>0</v>
      </c>
      <c r="P295" s="105"/>
      <c r="Q295" s="106" t="s">
        <v>19</v>
      </c>
      <c r="R295" s="106"/>
      <c r="S295" s="106"/>
    </row>
    <row r="296" spans="1:19" s="30" customFormat="1" ht="45" x14ac:dyDescent="0.25">
      <c r="A296" s="98" t="s">
        <v>801</v>
      </c>
      <c r="B296" s="99" t="s">
        <v>1337</v>
      </c>
      <c r="C296" s="100"/>
      <c r="D296" s="101">
        <v>39448</v>
      </c>
      <c r="E296" s="101">
        <v>39448</v>
      </c>
      <c r="F296" s="102">
        <f t="shared" si="5"/>
        <v>114.458</v>
      </c>
      <c r="G296" s="103">
        <v>95.406999999999996</v>
      </c>
      <c r="H296" s="103">
        <v>15.831</v>
      </c>
      <c r="I296" s="104">
        <v>3.22</v>
      </c>
      <c r="J296" s="103">
        <f t="shared" si="2"/>
        <v>20.602439999999998</v>
      </c>
      <c r="K296" s="104"/>
      <c r="L296" s="103"/>
      <c r="M296" s="103"/>
      <c r="N296" s="103"/>
      <c r="O296" s="103">
        <f t="shared" si="6"/>
        <v>0</v>
      </c>
      <c r="P296" s="105"/>
      <c r="Q296" s="106" t="s">
        <v>19</v>
      </c>
      <c r="R296" s="106"/>
      <c r="S296" s="106"/>
    </row>
    <row r="297" spans="1:19" s="30" customFormat="1" ht="30" x14ac:dyDescent="0.25">
      <c r="A297" s="98" t="s">
        <v>802</v>
      </c>
      <c r="B297" s="107" t="s">
        <v>1337</v>
      </c>
      <c r="C297" s="100"/>
      <c r="D297" s="101">
        <v>39448</v>
      </c>
      <c r="E297" s="101">
        <v>39448</v>
      </c>
      <c r="F297" s="102">
        <f t="shared" si="5"/>
        <v>217.11100000000002</v>
      </c>
      <c r="G297" s="103">
        <v>178.494</v>
      </c>
      <c r="H297" s="103">
        <v>34.216999999999999</v>
      </c>
      <c r="I297" s="104">
        <v>4.4000000000000004</v>
      </c>
      <c r="J297" s="103">
        <f t="shared" si="2"/>
        <v>39.079979999999999</v>
      </c>
      <c r="K297" s="104">
        <f t="shared" ref="K297:K306" si="9">SUM(L297:N297)</f>
        <v>212.613</v>
      </c>
      <c r="L297" s="103">
        <v>176.44399999999999</v>
      </c>
      <c r="M297" s="103">
        <v>31.768999999999998</v>
      </c>
      <c r="N297" s="103">
        <f t="shared" ref="N297:N306" si="10">I297</f>
        <v>4.4000000000000004</v>
      </c>
      <c r="O297" s="103">
        <f t="shared" si="6"/>
        <v>38.270339999999997</v>
      </c>
      <c r="P297" s="105"/>
      <c r="Q297" s="106"/>
      <c r="R297" s="106" t="s">
        <v>803</v>
      </c>
      <c r="S297" s="106"/>
    </row>
    <row r="298" spans="1:19" s="30" customFormat="1" ht="30" x14ac:dyDescent="0.25">
      <c r="A298" s="98" t="s">
        <v>804</v>
      </c>
      <c r="B298" s="107" t="s">
        <v>1337</v>
      </c>
      <c r="C298" s="100"/>
      <c r="D298" s="101">
        <v>39448</v>
      </c>
      <c r="E298" s="101">
        <v>39448</v>
      </c>
      <c r="F298" s="102">
        <f t="shared" si="5"/>
        <v>161.96599999999998</v>
      </c>
      <c r="G298" s="103">
        <v>140.38999999999999</v>
      </c>
      <c r="H298" s="103">
        <v>18.617000000000001</v>
      </c>
      <c r="I298" s="104">
        <v>2.9590000000000001</v>
      </c>
      <c r="J298" s="103">
        <f t="shared" si="2"/>
        <v>29.153879999999994</v>
      </c>
      <c r="K298" s="104">
        <f t="shared" si="9"/>
        <v>161.38400000000001</v>
      </c>
      <c r="L298" s="103">
        <v>133.29400000000001</v>
      </c>
      <c r="M298" s="103">
        <v>25.131</v>
      </c>
      <c r="N298" s="103">
        <f t="shared" si="10"/>
        <v>2.9590000000000001</v>
      </c>
      <c r="O298" s="103">
        <f t="shared" si="6"/>
        <v>29.049120000000002</v>
      </c>
      <c r="P298" s="105"/>
      <c r="Q298" s="106"/>
      <c r="R298" s="106" t="s">
        <v>803</v>
      </c>
      <c r="S298" s="106"/>
    </row>
    <row r="299" spans="1:19" s="30" customFormat="1" ht="30" x14ac:dyDescent="0.25">
      <c r="A299" s="98" t="s">
        <v>805</v>
      </c>
      <c r="B299" s="107" t="s">
        <v>1337</v>
      </c>
      <c r="C299" s="100"/>
      <c r="D299" s="101">
        <v>39448</v>
      </c>
      <c r="E299" s="101">
        <v>39448</v>
      </c>
      <c r="F299" s="102">
        <f t="shared" si="5"/>
        <v>165.25700000000001</v>
      </c>
      <c r="G299" s="103">
        <v>143.239</v>
      </c>
      <c r="H299" s="103">
        <v>18.672999999999998</v>
      </c>
      <c r="I299" s="104">
        <v>3.3450000000000002</v>
      </c>
      <c r="J299" s="103">
        <f t="shared" si="2"/>
        <v>29.746259999999999</v>
      </c>
      <c r="K299" s="104">
        <f t="shared" si="9"/>
        <v>161.77000000000001</v>
      </c>
      <c r="L299" s="103">
        <v>133.29400000000001</v>
      </c>
      <c r="M299" s="103">
        <v>25.131</v>
      </c>
      <c r="N299" s="103">
        <f t="shared" si="10"/>
        <v>3.3450000000000002</v>
      </c>
      <c r="O299" s="103">
        <f t="shared" si="6"/>
        <v>29.118600000000001</v>
      </c>
      <c r="P299" s="105"/>
      <c r="Q299" s="106"/>
      <c r="R299" s="106" t="s">
        <v>803</v>
      </c>
      <c r="S299" s="106"/>
    </row>
    <row r="300" spans="1:19" s="30" customFormat="1" ht="30" x14ac:dyDescent="0.25">
      <c r="A300" s="98" t="s">
        <v>806</v>
      </c>
      <c r="B300" s="107" t="s">
        <v>1337</v>
      </c>
      <c r="C300" s="100"/>
      <c r="D300" s="101">
        <v>39448</v>
      </c>
      <c r="E300" s="101">
        <v>39448</v>
      </c>
      <c r="F300" s="102">
        <f t="shared" si="5"/>
        <v>160.04900000000001</v>
      </c>
      <c r="G300" s="103">
        <v>139.85300000000001</v>
      </c>
      <c r="H300" s="103">
        <v>17.3</v>
      </c>
      <c r="I300" s="104">
        <v>2.8959999999999999</v>
      </c>
      <c r="J300" s="103">
        <f t="shared" si="2"/>
        <v>28.808820000000001</v>
      </c>
      <c r="K300" s="104">
        <f t="shared" si="9"/>
        <v>161.321</v>
      </c>
      <c r="L300" s="103">
        <v>133.29400000000001</v>
      </c>
      <c r="M300" s="103">
        <v>25.131</v>
      </c>
      <c r="N300" s="103">
        <f t="shared" si="10"/>
        <v>2.8959999999999999</v>
      </c>
      <c r="O300" s="103">
        <f t="shared" si="6"/>
        <v>29.037779999999998</v>
      </c>
      <c r="P300" s="105"/>
      <c r="Q300" s="106"/>
      <c r="R300" s="106" t="s">
        <v>803</v>
      </c>
      <c r="S300" s="106"/>
    </row>
    <row r="301" spans="1:19" s="30" customFormat="1" ht="30" x14ac:dyDescent="0.25">
      <c r="A301" s="98" t="s">
        <v>807</v>
      </c>
      <c r="B301" s="107" t="s">
        <v>1337</v>
      </c>
      <c r="C301" s="100"/>
      <c r="D301" s="101">
        <v>39448</v>
      </c>
      <c r="E301" s="101">
        <v>39448</v>
      </c>
      <c r="F301" s="102">
        <f t="shared" si="5"/>
        <v>161.31799999999998</v>
      </c>
      <c r="G301" s="103">
        <v>140.93199999999999</v>
      </c>
      <c r="H301" s="103">
        <v>17.45</v>
      </c>
      <c r="I301" s="104">
        <v>2.9359999999999999</v>
      </c>
      <c r="J301" s="103">
        <f t="shared" si="2"/>
        <v>29.037239999999997</v>
      </c>
      <c r="K301" s="104">
        <f t="shared" si="9"/>
        <v>161.36100000000002</v>
      </c>
      <c r="L301" s="103">
        <v>133.29400000000001</v>
      </c>
      <c r="M301" s="103">
        <v>25.131</v>
      </c>
      <c r="N301" s="103">
        <f t="shared" si="10"/>
        <v>2.9359999999999999</v>
      </c>
      <c r="O301" s="103">
        <f t="shared" si="6"/>
        <v>29.044980000000002</v>
      </c>
      <c r="P301" s="105"/>
      <c r="Q301" s="106"/>
      <c r="R301" s="106" t="s">
        <v>803</v>
      </c>
      <c r="S301" s="106"/>
    </row>
    <row r="302" spans="1:19" s="30" customFormat="1" ht="30" x14ac:dyDescent="0.25">
      <c r="A302" s="98" t="s">
        <v>808</v>
      </c>
      <c r="B302" s="107" t="s">
        <v>1337</v>
      </c>
      <c r="C302" s="100"/>
      <c r="D302" s="101">
        <v>39448</v>
      </c>
      <c r="E302" s="101">
        <v>39448</v>
      </c>
      <c r="F302" s="102">
        <f t="shared" si="5"/>
        <v>162.02100000000002</v>
      </c>
      <c r="G302" s="103">
        <v>141.12200000000001</v>
      </c>
      <c r="H302" s="103">
        <v>18.036000000000001</v>
      </c>
      <c r="I302" s="104">
        <v>2.863</v>
      </c>
      <c r="J302" s="103">
        <f t="shared" si="2"/>
        <v>29.163780000000003</v>
      </c>
      <c r="K302" s="104">
        <f t="shared" si="9"/>
        <v>161.28800000000001</v>
      </c>
      <c r="L302" s="103">
        <v>133.29400000000001</v>
      </c>
      <c r="M302" s="103">
        <v>25.131</v>
      </c>
      <c r="N302" s="103">
        <f t="shared" si="10"/>
        <v>2.863</v>
      </c>
      <c r="O302" s="103">
        <f t="shared" si="6"/>
        <v>29.031840000000003</v>
      </c>
      <c r="P302" s="105"/>
      <c r="Q302" s="106"/>
      <c r="R302" s="106" t="s">
        <v>803</v>
      </c>
      <c r="S302" s="106"/>
    </row>
    <row r="303" spans="1:19" s="30" customFormat="1" ht="30" x14ac:dyDescent="0.25">
      <c r="A303" s="98" t="s">
        <v>809</v>
      </c>
      <c r="B303" s="107" t="s">
        <v>1337</v>
      </c>
      <c r="C303" s="100"/>
      <c r="D303" s="101">
        <v>39448</v>
      </c>
      <c r="E303" s="101">
        <v>39448</v>
      </c>
      <c r="F303" s="102">
        <f t="shared" si="5"/>
        <v>167.64499999999998</v>
      </c>
      <c r="G303" s="103">
        <v>146.65299999999999</v>
      </c>
      <c r="H303" s="103">
        <v>17.940999999999999</v>
      </c>
      <c r="I303" s="104">
        <v>3.0510000000000002</v>
      </c>
      <c r="J303" s="103">
        <f t="shared" si="2"/>
        <v>30.176099999999995</v>
      </c>
      <c r="K303" s="104">
        <f t="shared" si="9"/>
        <v>161.476</v>
      </c>
      <c r="L303" s="103">
        <v>133.29400000000001</v>
      </c>
      <c r="M303" s="103">
        <v>25.131</v>
      </c>
      <c r="N303" s="103">
        <f t="shared" si="10"/>
        <v>3.0510000000000002</v>
      </c>
      <c r="O303" s="103">
        <f t="shared" si="6"/>
        <v>29.06568</v>
      </c>
      <c r="P303" s="105"/>
      <c r="Q303" s="106"/>
      <c r="R303" s="106" t="s">
        <v>803</v>
      </c>
      <c r="S303" s="106"/>
    </row>
    <row r="304" spans="1:19" s="30" customFormat="1" ht="30" x14ac:dyDescent="0.25">
      <c r="A304" s="98" t="s">
        <v>810</v>
      </c>
      <c r="B304" s="107" t="s">
        <v>1337</v>
      </c>
      <c r="C304" s="100"/>
      <c r="D304" s="101">
        <v>39448</v>
      </c>
      <c r="E304" s="101">
        <v>39448</v>
      </c>
      <c r="F304" s="102">
        <f t="shared" si="5"/>
        <v>168.59700000000001</v>
      </c>
      <c r="G304" s="103">
        <v>147.59</v>
      </c>
      <c r="H304" s="103">
        <v>17.763000000000002</v>
      </c>
      <c r="I304" s="104">
        <v>3.2440000000000002</v>
      </c>
      <c r="J304" s="103">
        <f t="shared" si="2"/>
        <v>30.347460000000002</v>
      </c>
      <c r="K304" s="104">
        <f t="shared" si="9"/>
        <v>161.66900000000001</v>
      </c>
      <c r="L304" s="103">
        <v>133.29400000000001</v>
      </c>
      <c r="M304" s="103">
        <v>25.131</v>
      </c>
      <c r="N304" s="103">
        <f t="shared" si="10"/>
        <v>3.2440000000000002</v>
      </c>
      <c r="O304" s="103">
        <f t="shared" si="6"/>
        <v>29.10042</v>
      </c>
      <c r="P304" s="105"/>
      <c r="Q304" s="106"/>
      <c r="R304" s="106" t="s">
        <v>803</v>
      </c>
      <c r="S304" s="106"/>
    </row>
    <row r="305" spans="1:19" s="30" customFormat="1" ht="30" x14ac:dyDescent="0.25">
      <c r="A305" s="98" t="s">
        <v>811</v>
      </c>
      <c r="B305" s="107" t="s">
        <v>1337</v>
      </c>
      <c r="C305" s="100"/>
      <c r="D305" s="101">
        <v>39448</v>
      </c>
      <c r="E305" s="101">
        <v>39448</v>
      </c>
      <c r="F305" s="102">
        <f t="shared" si="5"/>
        <v>197.27</v>
      </c>
      <c r="G305" s="103">
        <v>161.167</v>
      </c>
      <c r="H305" s="103">
        <v>32.225999999999999</v>
      </c>
      <c r="I305" s="104">
        <v>3.8769999999999998</v>
      </c>
      <c r="J305" s="103">
        <f t="shared" si="2"/>
        <v>35.508600000000001</v>
      </c>
      <c r="K305" s="104">
        <f t="shared" si="9"/>
        <v>176.40200000000002</v>
      </c>
      <c r="L305" s="103">
        <v>139.78800000000001</v>
      </c>
      <c r="M305" s="103">
        <v>32.737000000000002</v>
      </c>
      <c r="N305" s="103">
        <f t="shared" si="10"/>
        <v>3.8769999999999998</v>
      </c>
      <c r="O305" s="103">
        <f t="shared" si="6"/>
        <v>31.752360000000003</v>
      </c>
      <c r="P305" s="105"/>
      <c r="Q305" s="106"/>
      <c r="R305" s="106" t="s">
        <v>803</v>
      </c>
      <c r="S305" s="106"/>
    </row>
    <row r="306" spans="1:19" s="30" customFormat="1" ht="30" x14ac:dyDescent="0.25">
      <c r="A306" s="98" t="s">
        <v>812</v>
      </c>
      <c r="B306" s="107" t="s">
        <v>1337</v>
      </c>
      <c r="C306" s="100"/>
      <c r="D306" s="101">
        <v>39448</v>
      </c>
      <c r="E306" s="101">
        <v>39448</v>
      </c>
      <c r="F306" s="102">
        <f t="shared" si="5"/>
        <v>197.92599999999999</v>
      </c>
      <c r="G306" s="103">
        <v>161.49199999999999</v>
      </c>
      <c r="H306" s="103">
        <v>32.698</v>
      </c>
      <c r="I306" s="104">
        <v>3.7360000000000002</v>
      </c>
      <c r="J306" s="103">
        <f t="shared" si="2"/>
        <v>35.626679999999993</v>
      </c>
      <c r="K306" s="104">
        <f t="shared" si="9"/>
        <v>176.261</v>
      </c>
      <c r="L306" s="103">
        <v>139.78800000000001</v>
      </c>
      <c r="M306" s="103">
        <v>32.737000000000002</v>
      </c>
      <c r="N306" s="103">
        <f t="shared" si="10"/>
        <v>3.7360000000000002</v>
      </c>
      <c r="O306" s="103">
        <f t="shared" si="6"/>
        <v>31.726979999999998</v>
      </c>
      <c r="P306" s="105"/>
      <c r="Q306" s="106"/>
      <c r="R306" s="106" t="s">
        <v>803</v>
      </c>
      <c r="S306" s="106"/>
    </row>
    <row r="307" spans="1:19" s="30" customFormat="1" ht="45" x14ac:dyDescent="0.25">
      <c r="A307" s="98" t="s">
        <v>813</v>
      </c>
      <c r="B307" s="99" t="s">
        <v>1337</v>
      </c>
      <c r="C307" s="100"/>
      <c r="D307" s="101">
        <v>39448</v>
      </c>
      <c r="E307" s="101">
        <v>39448</v>
      </c>
      <c r="F307" s="102">
        <f t="shared" si="5"/>
        <v>198.38699999999997</v>
      </c>
      <c r="G307" s="103">
        <v>173.59299999999999</v>
      </c>
      <c r="H307" s="103">
        <v>20.599</v>
      </c>
      <c r="I307" s="104">
        <v>4.1950000000000003</v>
      </c>
      <c r="J307" s="103">
        <f t="shared" si="2"/>
        <v>35.709659999999992</v>
      </c>
      <c r="K307" s="104"/>
      <c r="L307" s="103"/>
      <c r="M307" s="103"/>
      <c r="N307" s="103"/>
      <c r="O307" s="103">
        <f t="shared" si="6"/>
        <v>0</v>
      </c>
      <c r="P307" s="105"/>
      <c r="Q307" s="106" t="s">
        <v>19</v>
      </c>
      <c r="R307" s="106"/>
      <c r="S307" s="106"/>
    </row>
    <row r="308" spans="1:19" s="30" customFormat="1" ht="45" x14ac:dyDescent="0.25">
      <c r="A308" s="98" t="s">
        <v>814</v>
      </c>
      <c r="B308" s="99" t="s">
        <v>1337</v>
      </c>
      <c r="C308" s="100"/>
      <c r="D308" s="101">
        <v>39448</v>
      </c>
      <c r="E308" s="101">
        <v>39448</v>
      </c>
      <c r="F308" s="102">
        <f t="shared" si="5"/>
        <v>167.84700000000001</v>
      </c>
      <c r="G308" s="103">
        <v>143.678</v>
      </c>
      <c r="H308" s="103">
        <v>20.559000000000001</v>
      </c>
      <c r="I308" s="104">
        <v>3.61</v>
      </c>
      <c r="J308" s="103">
        <f t="shared" si="2"/>
        <v>30.21246</v>
      </c>
      <c r="K308" s="104"/>
      <c r="L308" s="103"/>
      <c r="M308" s="103"/>
      <c r="N308" s="103"/>
      <c r="O308" s="103">
        <f t="shared" si="6"/>
        <v>0</v>
      </c>
      <c r="P308" s="105"/>
      <c r="Q308" s="106" t="s">
        <v>19</v>
      </c>
      <c r="R308" s="106"/>
      <c r="S308" s="106"/>
    </row>
    <row r="309" spans="1:19" s="30" customFormat="1" ht="30" x14ac:dyDescent="0.25">
      <c r="A309" s="98" t="s">
        <v>815</v>
      </c>
      <c r="B309" s="99" t="s">
        <v>1337</v>
      </c>
      <c r="C309" s="100"/>
      <c r="D309" s="101">
        <v>39448</v>
      </c>
      <c r="E309" s="101">
        <v>39448</v>
      </c>
      <c r="F309" s="102">
        <f t="shared" si="5"/>
        <v>214.71899999999999</v>
      </c>
      <c r="G309" s="103">
        <v>176.18100000000001</v>
      </c>
      <c r="H309" s="103">
        <v>34.533999999999999</v>
      </c>
      <c r="I309" s="104">
        <v>4.0039999999999996</v>
      </c>
      <c r="J309" s="103">
        <f t="shared" si="2"/>
        <v>38.649419999999999</v>
      </c>
      <c r="K309" s="104">
        <f t="shared" ref="K309:K316" si="11">SUM(L309:N309)</f>
        <v>212.21699999999998</v>
      </c>
      <c r="L309" s="103">
        <v>176.44399999999999</v>
      </c>
      <c r="M309" s="103">
        <v>31.768999999999998</v>
      </c>
      <c r="N309" s="103">
        <f t="shared" ref="N309:N316" si="12">I309</f>
        <v>4.0039999999999996</v>
      </c>
      <c r="O309" s="103">
        <f t="shared" si="6"/>
        <v>38.199059999999996</v>
      </c>
      <c r="P309" s="105"/>
      <c r="Q309" s="106"/>
      <c r="R309" s="106" t="s">
        <v>816</v>
      </c>
      <c r="S309" s="106"/>
    </row>
    <row r="310" spans="1:19" s="30" customFormat="1" ht="30" x14ac:dyDescent="0.25">
      <c r="A310" s="98" t="s">
        <v>817</v>
      </c>
      <c r="B310" s="99" t="s">
        <v>1337</v>
      </c>
      <c r="C310" s="100"/>
      <c r="D310" s="101">
        <v>39448</v>
      </c>
      <c r="E310" s="101">
        <v>39448</v>
      </c>
      <c r="F310" s="102">
        <f t="shared" si="5"/>
        <v>21.681999999999999</v>
      </c>
      <c r="G310" s="103" t="s">
        <v>818</v>
      </c>
      <c r="H310" s="103">
        <v>18.564</v>
      </c>
      <c r="I310" s="104">
        <v>3.1179999999999999</v>
      </c>
      <c r="J310" s="103">
        <f t="shared" si="2"/>
        <v>3.9027599999999998</v>
      </c>
      <c r="K310" s="104">
        <f t="shared" si="11"/>
        <v>161.54300000000001</v>
      </c>
      <c r="L310" s="103">
        <v>133.29400000000001</v>
      </c>
      <c r="M310" s="103">
        <v>25.131</v>
      </c>
      <c r="N310" s="103">
        <f t="shared" si="12"/>
        <v>3.1179999999999999</v>
      </c>
      <c r="O310" s="103">
        <f t="shared" si="6"/>
        <v>29.077739999999999</v>
      </c>
      <c r="P310" s="105"/>
      <c r="Q310" s="106"/>
      <c r="R310" s="106" t="s">
        <v>816</v>
      </c>
      <c r="S310" s="106"/>
    </row>
    <row r="311" spans="1:19" s="30" customFormat="1" ht="30" x14ac:dyDescent="0.25">
      <c r="A311" s="98" t="s">
        <v>819</v>
      </c>
      <c r="B311" s="99" t="s">
        <v>1337</v>
      </c>
      <c r="C311" s="100"/>
      <c r="D311" s="101">
        <v>39448</v>
      </c>
      <c r="E311" s="101">
        <v>39448</v>
      </c>
      <c r="F311" s="102">
        <f t="shared" si="5"/>
        <v>166.92500000000001</v>
      </c>
      <c r="G311" s="103">
        <v>145.09700000000001</v>
      </c>
      <c r="H311" s="103">
        <v>18.597000000000001</v>
      </c>
      <c r="I311" s="104">
        <v>3.2309999999999999</v>
      </c>
      <c r="J311" s="103">
        <f t="shared" si="2"/>
        <v>30.046500000000002</v>
      </c>
      <c r="K311" s="104">
        <f t="shared" si="11"/>
        <v>161.65600000000001</v>
      </c>
      <c r="L311" s="103">
        <v>133.29400000000001</v>
      </c>
      <c r="M311" s="103">
        <v>25.131</v>
      </c>
      <c r="N311" s="103">
        <f t="shared" si="12"/>
        <v>3.2309999999999999</v>
      </c>
      <c r="O311" s="103">
        <f t="shared" si="6"/>
        <v>29.09808</v>
      </c>
      <c r="P311" s="105"/>
      <c r="Q311" s="106"/>
      <c r="R311" s="106" t="s">
        <v>816</v>
      </c>
      <c r="S311" s="106"/>
    </row>
    <row r="312" spans="1:19" s="30" customFormat="1" ht="30" x14ac:dyDescent="0.25">
      <c r="A312" s="98" t="s">
        <v>820</v>
      </c>
      <c r="B312" s="99" t="s">
        <v>1337</v>
      </c>
      <c r="C312" s="100"/>
      <c r="D312" s="101">
        <v>39448</v>
      </c>
      <c r="E312" s="101">
        <v>39448</v>
      </c>
      <c r="F312" s="102">
        <f t="shared" si="5"/>
        <v>163.10400000000001</v>
      </c>
      <c r="G312" s="103">
        <v>141.72</v>
      </c>
      <c r="H312" s="103">
        <v>18.459</v>
      </c>
      <c r="I312" s="104">
        <v>2.9249999999999998</v>
      </c>
      <c r="J312" s="103">
        <f t="shared" si="2"/>
        <v>29.358720000000002</v>
      </c>
      <c r="K312" s="104">
        <f t="shared" si="11"/>
        <v>161.35000000000002</v>
      </c>
      <c r="L312" s="103">
        <v>133.29400000000001</v>
      </c>
      <c r="M312" s="103">
        <v>25.131</v>
      </c>
      <c r="N312" s="103">
        <f t="shared" si="12"/>
        <v>2.9249999999999998</v>
      </c>
      <c r="O312" s="103">
        <f t="shared" si="6"/>
        <v>29.043000000000003</v>
      </c>
      <c r="P312" s="105"/>
      <c r="Q312" s="106"/>
      <c r="R312" s="106" t="s">
        <v>816</v>
      </c>
      <c r="S312" s="106"/>
    </row>
    <row r="313" spans="1:19" s="30" customFormat="1" ht="30" x14ac:dyDescent="0.25">
      <c r="A313" s="98" t="s">
        <v>821</v>
      </c>
      <c r="B313" s="99" t="s">
        <v>1337</v>
      </c>
      <c r="C313" s="100"/>
      <c r="D313" s="101">
        <v>39448</v>
      </c>
      <c r="E313" s="101">
        <v>39448</v>
      </c>
      <c r="F313" s="102">
        <f t="shared" si="5"/>
        <v>160.89299999999997</v>
      </c>
      <c r="G313" s="103">
        <v>139.46299999999999</v>
      </c>
      <c r="H313" s="103">
        <v>18.498000000000001</v>
      </c>
      <c r="I313" s="104">
        <v>2.9319999999999999</v>
      </c>
      <c r="J313" s="103">
        <f t="shared" si="2"/>
        <v>28.960739999999994</v>
      </c>
      <c r="K313" s="104">
        <f t="shared" si="11"/>
        <v>161.357</v>
      </c>
      <c r="L313" s="103">
        <v>133.29400000000001</v>
      </c>
      <c r="M313" s="103">
        <v>25.131</v>
      </c>
      <c r="N313" s="103">
        <f t="shared" si="12"/>
        <v>2.9319999999999999</v>
      </c>
      <c r="O313" s="103">
        <f t="shared" si="6"/>
        <v>29.044259999999998</v>
      </c>
      <c r="P313" s="105"/>
      <c r="Q313" s="106"/>
      <c r="R313" s="106" t="s">
        <v>816</v>
      </c>
      <c r="S313" s="106"/>
    </row>
    <row r="314" spans="1:19" s="30" customFormat="1" ht="30" x14ac:dyDescent="0.25">
      <c r="A314" s="98" t="s">
        <v>822</v>
      </c>
      <c r="B314" s="99" t="s">
        <v>1337</v>
      </c>
      <c r="C314" s="100"/>
      <c r="D314" s="101">
        <v>39448</v>
      </c>
      <c r="E314" s="101">
        <v>39448</v>
      </c>
      <c r="F314" s="102">
        <f t="shared" si="5"/>
        <v>171.20000000000002</v>
      </c>
      <c r="G314" s="103">
        <v>147.69800000000001</v>
      </c>
      <c r="H314" s="103">
        <v>20.289000000000001</v>
      </c>
      <c r="I314" s="104">
        <v>3.2130000000000001</v>
      </c>
      <c r="J314" s="103">
        <f t="shared" si="2"/>
        <v>30.816000000000003</v>
      </c>
      <c r="K314" s="104">
        <f t="shared" si="11"/>
        <v>161.63800000000001</v>
      </c>
      <c r="L314" s="103">
        <v>133.29400000000001</v>
      </c>
      <c r="M314" s="103">
        <v>25.131</v>
      </c>
      <c r="N314" s="103">
        <f t="shared" si="12"/>
        <v>3.2130000000000001</v>
      </c>
      <c r="O314" s="103">
        <f t="shared" si="6"/>
        <v>29.094840000000001</v>
      </c>
      <c r="P314" s="105"/>
      <c r="Q314" s="106"/>
      <c r="R314" s="106" t="s">
        <v>816</v>
      </c>
      <c r="S314" s="106"/>
    </row>
    <row r="315" spans="1:19" s="30" customFormat="1" ht="30" x14ac:dyDescent="0.25">
      <c r="A315" s="98" t="s">
        <v>823</v>
      </c>
      <c r="B315" s="99" t="s">
        <v>1337</v>
      </c>
      <c r="C315" s="100"/>
      <c r="D315" s="101">
        <v>39448</v>
      </c>
      <c r="E315" s="101">
        <v>39448</v>
      </c>
      <c r="F315" s="102">
        <f t="shared" si="5"/>
        <v>174.53100000000001</v>
      </c>
      <c r="G315" s="103">
        <v>152.50800000000001</v>
      </c>
      <c r="H315" s="103">
        <v>18.757999999999999</v>
      </c>
      <c r="I315" s="104">
        <v>3.2650000000000001</v>
      </c>
      <c r="J315" s="103">
        <f t="shared" si="2"/>
        <v>31.415579999999999</v>
      </c>
      <c r="K315" s="104">
        <f t="shared" si="11"/>
        <v>161.69</v>
      </c>
      <c r="L315" s="103">
        <v>133.29400000000001</v>
      </c>
      <c r="M315" s="103">
        <v>25.131</v>
      </c>
      <c r="N315" s="103">
        <f t="shared" si="12"/>
        <v>3.2650000000000001</v>
      </c>
      <c r="O315" s="103">
        <f t="shared" si="6"/>
        <v>29.104199999999999</v>
      </c>
      <c r="P315" s="105"/>
      <c r="Q315" s="106"/>
      <c r="R315" s="106" t="s">
        <v>816</v>
      </c>
      <c r="S315" s="106"/>
    </row>
    <row r="316" spans="1:19" s="30" customFormat="1" ht="30" x14ac:dyDescent="0.25">
      <c r="A316" s="98" t="s">
        <v>824</v>
      </c>
      <c r="B316" s="99" t="s">
        <v>1337</v>
      </c>
      <c r="C316" s="100"/>
      <c r="D316" s="101">
        <v>39448</v>
      </c>
      <c r="E316" s="101">
        <v>39448</v>
      </c>
      <c r="F316" s="102">
        <f t="shared" si="5"/>
        <v>173.25800000000001</v>
      </c>
      <c r="G316" s="103">
        <v>148.976</v>
      </c>
      <c r="H316" s="103">
        <v>20.606999999999999</v>
      </c>
      <c r="I316" s="104">
        <v>3.6749999999999998</v>
      </c>
      <c r="J316" s="103">
        <f t="shared" si="2"/>
        <v>31.186440000000001</v>
      </c>
      <c r="K316" s="104">
        <f t="shared" si="11"/>
        <v>162.10000000000002</v>
      </c>
      <c r="L316" s="103">
        <v>133.29400000000001</v>
      </c>
      <c r="M316" s="103">
        <v>25.131</v>
      </c>
      <c r="N316" s="103">
        <f t="shared" si="12"/>
        <v>3.6749999999999998</v>
      </c>
      <c r="O316" s="103">
        <f t="shared" si="6"/>
        <v>29.178000000000004</v>
      </c>
      <c r="P316" s="105"/>
      <c r="Q316" s="106"/>
      <c r="R316" s="106" t="s">
        <v>816</v>
      </c>
      <c r="S316" s="106"/>
    </row>
    <row r="317" spans="1:19" s="30" customFormat="1" ht="45" x14ac:dyDescent="0.25">
      <c r="A317" s="98" t="s">
        <v>825</v>
      </c>
      <c r="B317" s="99" t="s">
        <v>1337</v>
      </c>
      <c r="C317" s="100"/>
      <c r="D317" s="101">
        <v>39448</v>
      </c>
      <c r="E317" s="101">
        <v>39448</v>
      </c>
      <c r="F317" s="102">
        <f t="shared" si="5"/>
        <v>196.36499999999998</v>
      </c>
      <c r="G317" s="103">
        <v>173.59299999999999</v>
      </c>
      <c r="H317" s="103">
        <v>18.492000000000001</v>
      </c>
      <c r="I317" s="104">
        <v>4.28</v>
      </c>
      <c r="J317" s="103">
        <f t="shared" si="2"/>
        <v>35.345699999999994</v>
      </c>
      <c r="K317" s="104"/>
      <c r="L317" s="103"/>
      <c r="M317" s="103"/>
      <c r="N317" s="103"/>
      <c r="O317" s="103">
        <f t="shared" si="6"/>
        <v>0</v>
      </c>
      <c r="P317" s="105"/>
      <c r="Q317" s="106" t="s">
        <v>19</v>
      </c>
      <c r="R317" s="106"/>
      <c r="S317" s="106"/>
    </row>
    <row r="318" spans="1:19" s="30" customFormat="1" ht="45" x14ac:dyDescent="0.25">
      <c r="A318" s="98" t="s">
        <v>826</v>
      </c>
      <c r="B318" s="99" t="s">
        <v>1337</v>
      </c>
      <c r="C318" s="100"/>
      <c r="D318" s="101">
        <v>39448</v>
      </c>
      <c r="E318" s="101">
        <v>39448</v>
      </c>
      <c r="F318" s="102">
        <f t="shared" si="5"/>
        <v>165.78</v>
      </c>
      <c r="G318" s="103">
        <v>143.678</v>
      </c>
      <c r="H318" s="103">
        <v>18.492000000000001</v>
      </c>
      <c r="I318" s="104">
        <v>3.61</v>
      </c>
      <c r="J318" s="103">
        <f t="shared" si="2"/>
        <v>29.840399999999999</v>
      </c>
      <c r="K318" s="104"/>
      <c r="L318" s="103"/>
      <c r="M318" s="103"/>
      <c r="N318" s="103"/>
      <c r="O318" s="103">
        <f t="shared" si="6"/>
        <v>0</v>
      </c>
      <c r="P318" s="105"/>
      <c r="Q318" s="106" t="s">
        <v>19</v>
      </c>
      <c r="R318" s="106"/>
      <c r="S318" s="106"/>
    </row>
    <row r="319" spans="1:19" s="30" customFormat="1" ht="30" x14ac:dyDescent="0.25">
      <c r="A319" s="98" t="s">
        <v>827</v>
      </c>
      <c r="B319" s="99" t="s">
        <v>1337</v>
      </c>
      <c r="C319" s="100"/>
      <c r="D319" s="101">
        <v>39448</v>
      </c>
      <c r="E319" s="101">
        <v>39448</v>
      </c>
      <c r="F319" s="102">
        <f t="shared" si="5"/>
        <v>239.06900000000002</v>
      </c>
      <c r="G319" s="103">
        <v>199.97300000000001</v>
      </c>
      <c r="H319" s="103">
        <v>34.171999999999997</v>
      </c>
      <c r="I319" s="104">
        <v>4.9240000000000004</v>
      </c>
      <c r="J319" s="103">
        <f t="shared" si="2"/>
        <v>43.032420000000002</v>
      </c>
      <c r="K319" s="104">
        <f t="shared" ref="K319:K328" si="13">SUM(L319:N319)</f>
        <v>213.137</v>
      </c>
      <c r="L319" s="103">
        <v>176.44399999999999</v>
      </c>
      <c r="M319" s="103">
        <v>31.768999999999998</v>
      </c>
      <c r="N319" s="103">
        <f t="shared" ref="N319:N328" si="14">I319</f>
        <v>4.9240000000000004</v>
      </c>
      <c r="O319" s="103">
        <f t="shared" si="6"/>
        <v>38.364660000000001</v>
      </c>
      <c r="P319" s="105"/>
      <c r="Q319" s="106"/>
      <c r="R319" s="106" t="s">
        <v>828</v>
      </c>
      <c r="S319" s="106"/>
    </row>
    <row r="320" spans="1:19" s="30" customFormat="1" ht="30" x14ac:dyDescent="0.25">
      <c r="A320" s="98" t="s">
        <v>829</v>
      </c>
      <c r="B320" s="99" t="s">
        <v>1337</v>
      </c>
      <c r="C320" s="100"/>
      <c r="D320" s="101">
        <v>39448</v>
      </c>
      <c r="E320" s="101">
        <v>39448</v>
      </c>
      <c r="F320" s="102">
        <f t="shared" si="5"/>
        <v>186.589</v>
      </c>
      <c r="G320" s="103">
        <v>163.70699999999999</v>
      </c>
      <c r="H320" s="103">
        <v>18.797000000000001</v>
      </c>
      <c r="I320" s="104">
        <v>4.085</v>
      </c>
      <c r="J320" s="103">
        <f t="shared" si="2"/>
        <v>33.586019999999998</v>
      </c>
      <c r="K320" s="104">
        <f t="shared" si="13"/>
        <v>162.51000000000002</v>
      </c>
      <c r="L320" s="103">
        <v>133.29400000000001</v>
      </c>
      <c r="M320" s="103">
        <v>25.131</v>
      </c>
      <c r="N320" s="103">
        <f t="shared" si="14"/>
        <v>4.085</v>
      </c>
      <c r="O320" s="103">
        <f t="shared" si="6"/>
        <v>29.251800000000003</v>
      </c>
      <c r="P320" s="105"/>
      <c r="Q320" s="106"/>
      <c r="R320" s="106" t="s">
        <v>828</v>
      </c>
      <c r="S320" s="106"/>
    </row>
    <row r="321" spans="1:19" s="30" customFormat="1" ht="30" x14ac:dyDescent="0.25">
      <c r="A321" s="98" t="s">
        <v>830</v>
      </c>
      <c r="B321" s="99" t="s">
        <v>1337</v>
      </c>
      <c r="C321" s="100"/>
      <c r="D321" s="101">
        <v>39448</v>
      </c>
      <c r="E321" s="101">
        <v>39448</v>
      </c>
      <c r="F321" s="102">
        <f t="shared" si="5"/>
        <v>187.00399999999999</v>
      </c>
      <c r="G321" s="103">
        <v>165.547</v>
      </c>
      <c r="H321" s="103">
        <v>17.312999999999999</v>
      </c>
      <c r="I321" s="104">
        <v>4.1440000000000001</v>
      </c>
      <c r="J321" s="103">
        <f t="shared" si="2"/>
        <v>33.660719999999998</v>
      </c>
      <c r="K321" s="104">
        <f t="shared" si="13"/>
        <v>162.56900000000002</v>
      </c>
      <c r="L321" s="103">
        <v>133.29400000000001</v>
      </c>
      <c r="M321" s="103">
        <v>25.131</v>
      </c>
      <c r="N321" s="103">
        <f t="shared" si="14"/>
        <v>4.1440000000000001</v>
      </c>
      <c r="O321" s="103">
        <f t="shared" si="6"/>
        <v>29.262420000000002</v>
      </c>
      <c r="P321" s="105"/>
      <c r="Q321" s="106"/>
      <c r="R321" s="106" t="s">
        <v>828</v>
      </c>
      <c r="S321" s="106"/>
    </row>
    <row r="322" spans="1:19" s="30" customFormat="1" ht="30" x14ac:dyDescent="0.25">
      <c r="A322" s="98" t="s">
        <v>831</v>
      </c>
      <c r="B322" s="99" t="s">
        <v>1337</v>
      </c>
      <c r="C322" s="100"/>
      <c r="D322" s="101">
        <v>39448</v>
      </c>
      <c r="E322" s="101">
        <v>39448</v>
      </c>
      <c r="F322" s="102">
        <f t="shared" si="5"/>
        <v>186.518</v>
      </c>
      <c r="G322" s="103">
        <v>164.86199999999999</v>
      </c>
      <c r="H322" s="103">
        <v>17.338000000000001</v>
      </c>
      <c r="I322" s="104">
        <v>4.3179999999999996</v>
      </c>
      <c r="J322" s="103">
        <f t="shared" si="2"/>
        <v>33.573239999999998</v>
      </c>
      <c r="K322" s="104">
        <f t="shared" si="13"/>
        <v>162.74300000000002</v>
      </c>
      <c r="L322" s="103">
        <v>133.29400000000001</v>
      </c>
      <c r="M322" s="103">
        <v>25.131</v>
      </c>
      <c r="N322" s="103">
        <f t="shared" si="14"/>
        <v>4.3179999999999996</v>
      </c>
      <c r="O322" s="103">
        <f t="shared" si="6"/>
        <v>29.293740000000003</v>
      </c>
      <c r="P322" s="105"/>
      <c r="Q322" s="106"/>
      <c r="R322" s="106" t="s">
        <v>828</v>
      </c>
      <c r="S322" s="106"/>
    </row>
    <row r="323" spans="1:19" s="30" customFormat="1" ht="30" x14ac:dyDescent="0.25">
      <c r="A323" s="98" t="s">
        <v>832</v>
      </c>
      <c r="B323" s="99" t="s">
        <v>1337</v>
      </c>
      <c r="C323" s="100"/>
      <c r="D323" s="101">
        <v>39448</v>
      </c>
      <c r="E323" s="101">
        <v>39448</v>
      </c>
      <c r="F323" s="102">
        <f t="shared" si="5"/>
        <v>186.38800000000001</v>
      </c>
      <c r="G323" s="103">
        <v>163.131</v>
      </c>
      <c r="H323" s="103">
        <v>18.231000000000002</v>
      </c>
      <c r="I323" s="104">
        <v>5.0259999999999998</v>
      </c>
      <c r="J323" s="103">
        <f t="shared" si="2"/>
        <v>33.549840000000003</v>
      </c>
      <c r="K323" s="104">
        <f t="shared" si="13"/>
        <v>163.45100000000002</v>
      </c>
      <c r="L323" s="103">
        <v>133.29400000000001</v>
      </c>
      <c r="M323" s="103">
        <v>25.131</v>
      </c>
      <c r="N323" s="103">
        <f t="shared" si="14"/>
        <v>5.0259999999999998</v>
      </c>
      <c r="O323" s="103">
        <f t="shared" si="6"/>
        <v>29.421180000000003</v>
      </c>
      <c r="P323" s="105"/>
      <c r="Q323" s="106"/>
      <c r="R323" s="106" t="s">
        <v>828</v>
      </c>
      <c r="S323" s="106"/>
    </row>
    <row r="324" spans="1:19" s="30" customFormat="1" ht="30" x14ac:dyDescent="0.25">
      <c r="A324" s="98" t="s">
        <v>833</v>
      </c>
      <c r="B324" s="99" t="s">
        <v>1337</v>
      </c>
      <c r="C324" s="100"/>
      <c r="D324" s="101">
        <v>39448</v>
      </c>
      <c r="E324" s="101">
        <v>39448</v>
      </c>
      <c r="F324" s="102">
        <f t="shared" si="5"/>
        <v>178.12200000000001</v>
      </c>
      <c r="G324" s="103">
        <v>155.80799999999999</v>
      </c>
      <c r="H324" s="103">
        <v>18.239999999999998</v>
      </c>
      <c r="I324" s="104">
        <v>4.0739999999999998</v>
      </c>
      <c r="J324" s="103">
        <f t="shared" si="2"/>
        <v>32.061959999999999</v>
      </c>
      <c r="K324" s="104">
        <f t="shared" si="13"/>
        <v>162.49900000000002</v>
      </c>
      <c r="L324" s="103">
        <v>133.29400000000001</v>
      </c>
      <c r="M324" s="103">
        <v>25.131</v>
      </c>
      <c r="N324" s="103">
        <f t="shared" si="14"/>
        <v>4.0739999999999998</v>
      </c>
      <c r="O324" s="103">
        <f t="shared" si="6"/>
        <v>29.249820000000003</v>
      </c>
      <c r="P324" s="105"/>
      <c r="Q324" s="106"/>
      <c r="R324" s="106" t="s">
        <v>828</v>
      </c>
      <c r="S324" s="106"/>
    </row>
    <row r="325" spans="1:19" s="30" customFormat="1" ht="30" x14ac:dyDescent="0.25">
      <c r="A325" s="98" t="s">
        <v>834</v>
      </c>
      <c r="B325" s="99" t="s">
        <v>1337</v>
      </c>
      <c r="C325" s="100"/>
      <c r="D325" s="101">
        <v>39448</v>
      </c>
      <c r="E325" s="101">
        <v>39448</v>
      </c>
      <c r="F325" s="102">
        <f t="shared" si="5"/>
        <v>172.316</v>
      </c>
      <c r="G325" s="103">
        <v>150.203</v>
      </c>
      <c r="H325" s="103">
        <v>18.309000000000001</v>
      </c>
      <c r="I325" s="104">
        <v>3.8039999999999998</v>
      </c>
      <c r="J325" s="103">
        <f t="shared" si="2"/>
        <v>31.01688</v>
      </c>
      <c r="K325" s="104">
        <f t="shared" si="13"/>
        <v>162.22900000000001</v>
      </c>
      <c r="L325" s="103">
        <v>133.29400000000001</v>
      </c>
      <c r="M325" s="103">
        <v>25.131</v>
      </c>
      <c r="N325" s="103">
        <f t="shared" si="14"/>
        <v>3.8039999999999998</v>
      </c>
      <c r="O325" s="103">
        <f t="shared" si="6"/>
        <v>29.201220000000003</v>
      </c>
      <c r="P325" s="105"/>
      <c r="Q325" s="106"/>
      <c r="R325" s="106" t="s">
        <v>828</v>
      </c>
      <c r="S325" s="106"/>
    </row>
    <row r="326" spans="1:19" s="30" customFormat="1" ht="30" x14ac:dyDescent="0.25">
      <c r="A326" s="98" t="s">
        <v>835</v>
      </c>
      <c r="B326" s="99" t="s">
        <v>1337</v>
      </c>
      <c r="C326" s="100"/>
      <c r="D326" s="101">
        <v>39448</v>
      </c>
      <c r="E326" s="101">
        <v>39448</v>
      </c>
      <c r="F326" s="102">
        <f t="shared" si="5"/>
        <v>175.60100000000003</v>
      </c>
      <c r="G326" s="103">
        <v>153.69300000000001</v>
      </c>
      <c r="H326" s="103">
        <v>18.186</v>
      </c>
      <c r="I326" s="104">
        <v>3.722</v>
      </c>
      <c r="J326" s="103">
        <f t="shared" si="2"/>
        <v>31.608180000000004</v>
      </c>
      <c r="K326" s="104">
        <f t="shared" si="13"/>
        <v>162.14700000000002</v>
      </c>
      <c r="L326" s="103">
        <v>133.29400000000001</v>
      </c>
      <c r="M326" s="103">
        <v>25.131</v>
      </c>
      <c r="N326" s="103">
        <f t="shared" si="14"/>
        <v>3.722</v>
      </c>
      <c r="O326" s="103">
        <f t="shared" si="6"/>
        <v>29.186460000000004</v>
      </c>
      <c r="P326" s="105"/>
      <c r="Q326" s="106"/>
      <c r="R326" s="106" t="s">
        <v>828</v>
      </c>
      <c r="S326" s="106"/>
    </row>
    <row r="327" spans="1:19" s="30" customFormat="1" ht="30" x14ac:dyDescent="0.25">
      <c r="A327" s="98" t="s">
        <v>836</v>
      </c>
      <c r="B327" s="99" t="s">
        <v>1337</v>
      </c>
      <c r="C327" s="100"/>
      <c r="D327" s="101">
        <v>39448</v>
      </c>
      <c r="E327" s="101">
        <v>39448</v>
      </c>
      <c r="F327" s="102">
        <f t="shared" si="5"/>
        <v>193.745</v>
      </c>
      <c r="G327" s="103">
        <v>162.75299999999999</v>
      </c>
      <c r="H327" s="103">
        <v>26.907</v>
      </c>
      <c r="I327" s="104">
        <v>4.085</v>
      </c>
      <c r="J327" s="103">
        <f t="shared" si="2"/>
        <v>34.874099999999999</v>
      </c>
      <c r="K327" s="104">
        <f t="shared" si="13"/>
        <v>176.61</v>
      </c>
      <c r="L327" s="103">
        <v>139.78800000000001</v>
      </c>
      <c r="M327" s="103">
        <v>32.737000000000002</v>
      </c>
      <c r="N327" s="103">
        <f t="shared" si="14"/>
        <v>4.085</v>
      </c>
      <c r="O327" s="103">
        <f t="shared" si="6"/>
        <v>31.7898</v>
      </c>
      <c r="P327" s="105"/>
      <c r="Q327" s="106"/>
      <c r="R327" s="106" t="s">
        <v>828</v>
      </c>
      <c r="S327" s="106"/>
    </row>
    <row r="328" spans="1:19" s="30" customFormat="1" ht="30" x14ac:dyDescent="0.25">
      <c r="A328" s="98" t="s">
        <v>837</v>
      </c>
      <c r="B328" s="99" t="s">
        <v>1337</v>
      </c>
      <c r="C328" s="100"/>
      <c r="D328" s="101">
        <v>39448</v>
      </c>
      <c r="E328" s="101">
        <v>39448</v>
      </c>
      <c r="F328" s="102">
        <f t="shared" si="5"/>
        <v>193.04199999999997</v>
      </c>
      <c r="G328" s="103">
        <v>162.27799999999999</v>
      </c>
      <c r="H328" s="103">
        <v>26.747</v>
      </c>
      <c r="I328" s="104">
        <v>4.0170000000000003</v>
      </c>
      <c r="J328" s="103">
        <f t="shared" si="2"/>
        <v>34.747559999999993</v>
      </c>
      <c r="K328" s="104">
        <f t="shared" si="13"/>
        <v>176.542</v>
      </c>
      <c r="L328" s="103">
        <v>139.78800000000001</v>
      </c>
      <c r="M328" s="103">
        <v>32.737000000000002</v>
      </c>
      <c r="N328" s="103">
        <f t="shared" si="14"/>
        <v>4.0170000000000003</v>
      </c>
      <c r="O328" s="103">
        <f t="shared" si="6"/>
        <v>31.777559999999998</v>
      </c>
      <c r="P328" s="105"/>
      <c r="Q328" s="106"/>
      <c r="R328" s="106" t="s">
        <v>828</v>
      </c>
      <c r="S328" s="106"/>
    </row>
    <row r="329" spans="1:19" s="30" customFormat="1" ht="45" x14ac:dyDescent="0.25">
      <c r="A329" s="98" t="s">
        <v>838</v>
      </c>
      <c r="B329" s="99" t="s">
        <v>1337</v>
      </c>
      <c r="C329" s="100"/>
      <c r="D329" s="101">
        <v>39448</v>
      </c>
      <c r="E329" s="101">
        <v>39448</v>
      </c>
      <c r="F329" s="102">
        <f t="shared" si="5"/>
        <v>131.00299999999999</v>
      </c>
      <c r="G329" s="103">
        <v>110.059</v>
      </c>
      <c r="H329" s="103">
        <v>18.231999999999999</v>
      </c>
      <c r="I329" s="104">
        <v>2.7120000000000002</v>
      </c>
      <c r="J329" s="103">
        <f t="shared" si="2"/>
        <v>23.580539999999996</v>
      </c>
      <c r="K329" s="104"/>
      <c r="L329" s="103"/>
      <c r="M329" s="103"/>
      <c r="N329" s="103"/>
      <c r="O329" s="103">
        <f t="shared" si="6"/>
        <v>0</v>
      </c>
      <c r="P329" s="105"/>
      <c r="Q329" s="106" t="s">
        <v>19</v>
      </c>
      <c r="R329" s="106"/>
      <c r="S329" s="106"/>
    </row>
    <row r="330" spans="1:19" s="30" customFormat="1" ht="45" x14ac:dyDescent="0.25">
      <c r="A330" s="98" t="s">
        <v>839</v>
      </c>
      <c r="B330" s="99" t="s">
        <v>1337</v>
      </c>
      <c r="C330" s="100"/>
      <c r="D330" s="101">
        <v>39448</v>
      </c>
      <c r="E330" s="101">
        <v>39448</v>
      </c>
      <c r="F330" s="102">
        <f t="shared" si="5"/>
        <v>137.81399999999999</v>
      </c>
      <c r="G330" s="103">
        <v>116.627</v>
      </c>
      <c r="H330" s="103">
        <v>18.373000000000001</v>
      </c>
      <c r="I330" s="104">
        <v>2.8140000000000001</v>
      </c>
      <c r="J330" s="103">
        <f t="shared" si="2"/>
        <v>24.806519999999999</v>
      </c>
      <c r="K330" s="104"/>
      <c r="L330" s="103"/>
      <c r="M330" s="103"/>
      <c r="N330" s="103"/>
      <c r="O330" s="103">
        <f t="shared" si="6"/>
        <v>0</v>
      </c>
      <c r="P330" s="105"/>
      <c r="Q330" s="106" t="s">
        <v>19</v>
      </c>
      <c r="R330" s="106"/>
      <c r="S330" s="106"/>
    </row>
    <row r="331" spans="1:19" s="30" customFormat="1" ht="30" x14ac:dyDescent="0.25">
      <c r="A331" s="98" t="s">
        <v>840</v>
      </c>
      <c r="B331" s="99" t="s">
        <v>1337</v>
      </c>
      <c r="C331" s="100"/>
      <c r="D331" s="101">
        <v>39448</v>
      </c>
      <c r="E331" s="101">
        <v>39448</v>
      </c>
      <c r="F331" s="102">
        <f t="shared" si="5"/>
        <v>232.59299999999996</v>
      </c>
      <c r="G331" s="103">
        <v>193.57499999999999</v>
      </c>
      <c r="H331" s="103">
        <v>34.366</v>
      </c>
      <c r="I331" s="104">
        <v>4.6520000000000001</v>
      </c>
      <c r="J331" s="103">
        <f t="shared" si="2"/>
        <v>41.866739999999993</v>
      </c>
      <c r="K331" s="104">
        <f t="shared" ref="K331:K338" si="15">SUM(L331:N331)</f>
        <v>212.86499999999998</v>
      </c>
      <c r="L331" s="103">
        <v>176.44399999999999</v>
      </c>
      <c r="M331" s="103">
        <v>31.768999999999998</v>
      </c>
      <c r="N331" s="103">
        <f t="shared" ref="N331:N338" si="16">I331</f>
        <v>4.6520000000000001</v>
      </c>
      <c r="O331" s="103">
        <f t="shared" si="6"/>
        <v>38.315699999999993</v>
      </c>
      <c r="P331" s="105"/>
      <c r="Q331" s="106"/>
      <c r="R331" s="106" t="s">
        <v>841</v>
      </c>
      <c r="S331" s="106"/>
    </row>
    <row r="332" spans="1:19" s="30" customFormat="1" ht="30" x14ac:dyDescent="0.25">
      <c r="A332" s="98" t="s">
        <v>842</v>
      </c>
      <c r="B332" s="99" t="s">
        <v>1337</v>
      </c>
      <c r="C332" s="100"/>
      <c r="D332" s="101">
        <v>39448</v>
      </c>
      <c r="E332" s="101">
        <v>39448</v>
      </c>
      <c r="F332" s="102">
        <f t="shared" si="5"/>
        <v>176.45499999999998</v>
      </c>
      <c r="G332" s="103">
        <v>154.21899999999999</v>
      </c>
      <c r="H332" s="103">
        <v>18.405000000000001</v>
      </c>
      <c r="I332" s="104">
        <v>3.831</v>
      </c>
      <c r="J332" s="103">
        <f t="shared" si="2"/>
        <v>31.761899999999997</v>
      </c>
      <c r="K332" s="104">
        <f t="shared" si="15"/>
        <v>162.256</v>
      </c>
      <c r="L332" s="103">
        <v>133.29400000000001</v>
      </c>
      <c r="M332" s="103">
        <v>25.131</v>
      </c>
      <c r="N332" s="103">
        <f t="shared" si="16"/>
        <v>3.831</v>
      </c>
      <c r="O332" s="103">
        <f t="shared" si="6"/>
        <v>29.20608</v>
      </c>
      <c r="P332" s="105"/>
      <c r="Q332" s="106"/>
      <c r="R332" s="106" t="s">
        <v>841</v>
      </c>
      <c r="S332" s="106"/>
    </row>
    <row r="333" spans="1:19" s="30" customFormat="1" ht="30" x14ac:dyDescent="0.25">
      <c r="A333" s="98" t="s">
        <v>843</v>
      </c>
      <c r="B333" s="99" t="s">
        <v>1337</v>
      </c>
      <c r="C333" s="100"/>
      <c r="D333" s="101">
        <v>39448</v>
      </c>
      <c r="E333" s="101">
        <v>39448</v>
      </c>
      <c r="F333" s="102">
        <f t="shared" si="5"/>
        <v>170.22299999999998</v>
      </c>
      <c r="G333" s="103">
        <v>148.26599999999999</v>
      </c>
      <c r="H333" s="103">
        <v>18.274999999999999</v>
      </c>
      <c r="I333" s="104">
        <v>3.6819999999999999</v>
      </c>
      <c r="J333" s="103">
        <f t="shared" si="2"/>
        <v>30.640139999999995</v>
      </c>
      <c r="K333" s="104">
        <f t="shared" si="15"/>
        <v>162.107</v>
      </c>
      <c r="L333" s="103">
        <v>133.29400000000001</v>
      </c>
      <c r="M333" s="103">
        <v>25.131</v>
      </c>
      <c r="N333" s="103">
        <f t="shared" si="16"/>
        <v>3.6819999999999999</v>
      </c>
      <c r="O333" s="103">
        <f t="shared" si="6"/>
        <v>29.179259999999999</v>
      </c>
      <c r="P333" s="105"/>
      <c r="Q333" s="106"/>
      <c r="R333" s="106" t="s">
        <v>841</v>
      </c>
      <c r="S333" s="106"/>
    </row>
    <row r="334" spans="1:19" s="30" customFormat="1" ht="30" x14ac:dyDescent="0.25">
      <c r="A334" s="98" t="s">
        <v>844</v>
      </c>
      <c r="B334" s="99" t="s">
        <v>1337</v>
      </c>
      <c r="C334" s="100"/>
      <c r="D334" s="101">
        <v>39448</v>
      </c>
      <c r="E334" s="101">
        <v>39448</v>
      </c>
      <c r="F334" s="102">
        <f t="shared" si="5"/>
        <v>164.36500000000001</v>
      </c>
      <c r="G334" s="103">
        <v>142.50800000000001</v>
      </c>
      <c r="H334" s="103">
        <v>18.295999999999999</v>
      </c>
      <c r="I334" s="104">
        <v>3.5609999999999999</v>
      </c>
      <c r="J334" s="103">
        <f t="shared" si="2"/>
        <v>29.585699999999999</v>
      </c>
      <c r="K334" s="104">
        <f t="shared" si="15"/>
        <v>161.98600000000002</v>
      </c>
      <c r="L334" s="103">
        <v>133.29400000000001</v>
      </c>
      <c r="M334" s="103">
        <v>25.131</v>
      </c>
      <c r="N334" s="103">
        <f t="shared" si="16"/>
        <v>3.5609999999999999</v>
      </c>
      <c r="O334" s="103">
        <f t="shared" si="6"/>
        <v>29.157480000000003</v>
      </c>
      <c r="P334" s="105"/>
      <c r="Q334" s="106"/>
      <c r="R334" s="106" t="s">
        <v>841</v>
      </c>
      <c r="S334" s="106"/>
    </row>
    <row r="335" spans="1:19" s="30" customFormat="1" ht="30" x14ac:dyDescent="0.25">
      <c r="A335" s="98" t="s">
        <v>845</v>
      </c>
      <c r="B335" s="99" t="s">
        <v>1337</v>
      </c>
      <c r="C335" s="100"/>
      <c r="D335" s="101">
        <v>39448</v>
      </c>
      <c r="E335" s="101">
        <v>39448</v>
      </c>
      <c r="F335" s="102">
        <f t="shared" si="5"/>
        <v>167.00800000000001</v>
      </c>
      <c r="G335" s="103">
        <v>145.34200000000001</v>
      </c>
      <c r="H335" s="103">
        <v>18.119</v>
      </c>
      <c r="I335" s="104">
        <v>3.5470000000000002</v>
      </c>
      <c r="J335" s="103">
        <f t="shared" ref="J335:J398" si="17">F335*0.18</f>
        <v>30.061440000000001</v>
      </c>
      <c r="K335" s="104">
        <f t="shared" si="15"/>
        <v>161.97200000000001</v>
      </c>
      <c r="L335" s="103">
        <v>133.29400000000001</v>
      </c>
      <c r="M335" s="103">
        <v>25.131</v>
      </c>
      <c r="N335" s="103">
        <f t="shared" si="16"/>
        <v>3.5470000000000002</v>
      </c>
      <c r="O335" s="103">
        <f t="shared" si="6"/>
        <v>29.154959999999999</v>
      </c>
      <c r="P335" s="105"/>
      <c r="Q335" s="106"/>
      <c r="R335" s="106" t="s">
        <v>841</v>
      </c>
      <c r="S335" s="106"/>
    </row>
    <row r="336" spans="1:19" s="30" customFormat="1" ht="30" x14ac:dyDescent="0.25">
      <c r="A336" s="98" t="s">
        <v>846</v>
      </c>
      <c r="B336" s="99" t="s">
        <v>1337</v>
      </c>
      <c r="C336" s="100"/>
      <c r="D336" s="101">
        <v>39448</v>
      </c>
      <c r="E336" s="101">
        <v>39448</v>
      </c>
      <c r="F336" s="102">
        <f t="shared" ref="F336:F399" si="18">SUM(G336:I336)</f>
        <v>164.78</v>
      </c>
      <c r="G336" s="103">
        <v>142.96899999999999</v>
      </c>
      <c r="H336" s="103">
        <v>18.396000000000001</v>
      </c>
      <c r="I336" s="104">
        <v>3.415</v>
      </c>
      <c r="J336" s="103">
        <f t="shared" si="17"/>
        <v>29.660399999999999</v>
      </c>
      <c r="K336" s="104">
        <f t="shared" si="15"/>
        <v>161.84</v>
      </c>
      <c r="L336" s="103">
        <v>133.29400000000001</v>
      </c>
      <c r="M336" s="103">
        <v>25.131</v>
      </c>
      <c r="N336" s="103">
        <f t="shared" si="16"/>
        <v>3.415</v>
      </c>
      <c r="O336" s="103">
        <f t="shared" ref="O336:O399" si="19">K336*0.18</f>
        <v>29.1312</v>
      </c>
      <c r="P336" s="105"/>
      <c r="Q336" s="106"/>
      <c r="R336" s="106" t="s">
        <v>841</v>
      </c>
      <c r="S336" s="106"/>
    </row>
    <row r="337" spans="1:19" s="30" customFormat="1" ht="30" x14ac:dyDescent="0.25">
      <c r="A337" s="98" t="s">
        <v>847</v>
      </c>
      <c r="B337" s="99" t="s">
        <v>1337</v>
      </c>
      <c r="C337" s="100"/>
      <c r="D337" s="101">
        <v>39448</v>
      </c>
      <c r="E337" s="101">
        <v>39448</v>
      </c>
      <c r="F337" s="102">
        <f t="shared" si="18"/>
        <v>161.68199999999999</v>
      </c>
      <c r="G337" s="103">
        <v>140.00899999999999</v>
      </c>
      <c r="H337" s="103">
        <v>18.431000000000001</v>
      </c>
      <c r="I337" s="104">
        <v>3.242</v>
      </c>
      <c r="J337" s="103">
        <f t="shared" si="17"/>
        <v>29.102759999999996</v>
      </c>
      <c r="K337" s="104">
        <f t="shared" si="15"/>
        <v>161.667</v>
      </c>
      <c r="L337" s="103">
        <v>133.29400000000001</v>
      </c>
      <c r="M337" s="103">
        <v>25.131</v>
      </c>
      <c r="N337" s="103">
        <f t="shared" si="16"/>
        <v>3.242</v>
      </c>
      <c r="O337" s="103">
        <f t="shared" si="19"/>
        <v>29.100059999999999</v>
      </c>
      <c r="P337" s="105"/>
      <c r="Q337" s="106"/>
      <c r="R337" s="106" t="s">
        <v>841</v>
      </c>
      <c r="S337" s="106"/>
    </row>
    <row r="338" spans="1:19" s="30" customFormat="1" ht="30" x14ac:dyDescent="0.25">
      <c r="A338" s="98" t="s">
        <v>848</v>
      </c>
      <c r="B338" s="99" t="s">
        <v>1337</v>
      </c>
      <c r="C338" s="100"/>
      <c r="D338" s="101">
        <v>39448</v>
      </c>
      <c r="E338" s="101">
        <v>39448</v>
      </c>
      <c r="F338" s="102">
        <f t="shared" si="18"/>
        <v>164.458</v>
      </c>
      <c r="G338" s="103">
        <v>142.86600000000001</v>
      </c>
      <c r="H338" s="103">
        <v>18.385999999999999</v>
      </c>
      <c r="I338" s="104">
        <v>3.206</v>
      </c>
      <c r="J338" s="103">
        <f t="shared" si="17"/>
        <v>29.602439999999998</v>
      </c>
      <c r="K338" s="104">
        <f t="shared" si="15"/>
        <v>161.631</v>
      </c>
      <c r="L338" s="103">
        <v>133.29400000000001</v>
      </c>
      <c r="M338" s="103">
        <v>25.131</v>
      </c>
      <c r="N338" s="103">
        <f t="shared" si="16"/>
        <v>3.206</v>
      </c>
      <c r="O338" s="103">
        <f t="shared" si="19"/>
        <v>29.093579999999999</v>
      </c>
      <c r="P338" s="105"/>
      <c r="Q338" s="106"/>
      <c r="R338" s="106" t="s">
        <v>841</v>
      </c>
      <c r="S338" s="106"/>
    </row>
    <row r="339" spans="1:19" s="30" customFormat="1" ht="45" x14ac:dyDescent="0.25">
      <c r="A339" s="98" t="s">
        <v>849</v>
      </c>
      <c r="B339" s="99" t="s">
        <v>1337</v>
      </c>
      <c r="C339" s="100"/>
      <c r="D339" s="101">
        <v>39448</v>
      </c>
      <c r="E339" s="101">
        <v>39448</v>
      </c>
      <c r="F339" s="102">
        <f t="shared" si="18"/>
        <v>196.27999999999997</v>
      </c>
      <c r="G339" s="103">
        <v>173.59299999999999</v>
      </c>
      <c r="H339" s="103">
        <v>18.492000000000001</v>
      </c>
      <c r="I339" s="104">
        <v>4.1950000000000003</v>
      </c>
      <c r="J339" s="103">
        <f t="shared" si="17"/>
        <v>35.33039999999999</v>
      </c>
      <c r="K339" s="104"/>
      <c r="L339" s="103"/>
      <c r="M339" s="103"/>
      <c r="N339" s="103"/>
      <c r="O339" s="103">
        <f t="shared" si="19"/>
        <v>0</v>
      </c>
      <c r="P339" s="105"/>
      <c r="Q339" s="106" t="s">
        <v>19</v>
      </c>
      <c r="R339" s="106"/>
      <c r="S339" s="106"/>
    </row>
    <row r="340" spans="1:19" s="30" customFormat="1" ht="30" x14ac:dyDescent="0.25">
      <c r="A340" s="98" t="s">
        <v>850</v>
      </c>
      <c r="B340" s="99" t="s">
        <v>1337</v>
      </c>
      <c r="C340" s="100"/>
      <c r="D340" s="101">
        <v>39448</v>
      </c>
      <c r="E340" s="101">
        <v>39448</v>
      </c>
      <c r="F340" s="102">
        <f t="shared" si="18"/>
        <v>262.83999999999997</v>
      </c>
      <c r="G340" s="103">
        <v>223.52799999999999</v>
      </c>
      <c r="H340" s="103">
        <v>34.271000000000001</v>
      </c>
      <c r="I340" s="104">
        <v>5.0410000000000004</v>
      </c>
      <c r="J340" s="103">
        <f t="shared" si="17"/>
        <v>47.311199999999992</v>
      </c>
      <c r="K340" s="104">
        <f t="shared" ref="K340:K347" si="20">SUM(L340:N340)</f>
        <v>213.25399999999999</v>
      </c>
      <c r="L340" s="103">
        <v>176.44399999999999</v>
      </c>
      <c r="M340" s="103">
        <v>31.768999999999998</v>
      </c>
      <c r="N340" s="103">
        <f t="shared" ref="N340:N347" si="21">I340</f>
        <v>5.0410000000000004</v>
      </c>
      <c r="O340" s="103">
        <f t="shared" si="19"/>
        <v>38.385719999999999</v>
      </c>
      <c r="P340" s="105"/>
      <c r="Q340" s="106"/>
      <c r="R340" s="106" t="s">
        <v>851</v>
      </c>
      <c r="S340" s="106"/>
    </row>
    <row r="341" spans="1:19" s="30" customFormat="1" ht="30" x14ac:dyDescent="0.25">
      <c r="A341" s="98" t="s">
        <v>852</v>
      </c>
      <c r="B341" s="99" t="s">
        <v>1337</v>
      </c>
      <c r="C341" s="100"/>
      <c r="D341" s="101">
        <v>39448</v>
      </c>
      <c r="E341" s="101">
        <v>39448</v>
      </c>
      <c r="F341" s="102">
        <f t="shared" si="18"/>
        <v>185.11500000000001</v>
      </c>
      <c r="G341" s="103">
        <v>162.99299999999999</v>
      </c>
      <c r="H341" s="103">
        <v>18.335000000000001</v>
      </c>
      <c r="I341" s="104">
        <v>3.7869999999999999</v>
      </c>
      <c r="J341" s="103">
        <f t="shared" si="17"/>
        <v>33.320700000000002</v>
      </c>
      <c r="K341" s="104">
        <f t="shared" si="20"/>
        <v>162.21200000000002</v>
      </c>
      <c r="L341" s="103">
        <v>133.29400000000001</v>
      </c>
      <c r="M341" s="103">
        <v>25.131</v>
      </c>
      <c r="N341" s="103">
        <f t="shared" si="21"/>
        <v>3.7869999999999999</v>
      </c>
      <c r="O341" s="103">
        <f t="shared" si="19"/>
        <v>29.198160000000001</v>
      </c>
      <c r="P341" s="105"/>
      <c r="Q341" s="106"/>
      <c r="R341" s="106" t="s">
        <v>851</v>
      </c>
      <c r="S341" s="106"/>
    </row>
    <row r="342" spans="1:19" s="30" customFormat="1" ht="30" x14ac:dyDescent="0.25">
      <c r="A342" s="98" t="s">
        <v>853</v>
      </c>
      <c r="B342" s="99" t="s">
        <v>1337</v>
      </c>
      <c r="C342" s="100"/>
      <c r="D342" s="101">
        <v>39448</v>
      </c>
      <c r="E342" s="101">
        <v>39448</v>
      </c>
      <c r="F342" s="102">
        <f t="shared" si="18"/>
        <v>182.029</v>
      </c>
      <c r="G342" s="103">
        <v>159.71899999999999</v>
      </c>
      <c r="H342" s="103">
        <v>18.629000000000001</v>
      </c>
      <c r="I342" s="104">
        <v>3.681</v>
      </c>
      <c r="J342" s="103">
        <f t="shared" si="17"/>
        <v>32.765219999999999</v>
      </c>
      <c r="K342" s="104">
        <f t="shared" si="20"/>
        <v>162.10600000000002</v>
      </c>
      <c r="L342" s="103">
        <v>133.29400000000001</v>
      </c>
      <c r="M342" s="103">
        <v>25.131</v>
      </c>
      <c r="N342" s="103">
        <f t="shared" si="21"/>
        <v>3.681</v>
      </c>
      <c r="O342" s="103">
        <f t="shared" si="19"/>
        <v>29.179080000000003</v>
      </c>
      <c r="P342" s="105"/>
      <c r="Q342" s="106"/>
      <c r="R342" s="106" t="s">
        <v>851</v>
      </c>
      <c r="S342" s="106"/>
    </row>
    <row r="343" spans="1:19" s="30" customFormat="1" ht="30" x14ac:dyDescent="0.25">
      <c r="A343" s="98" t="s">
        <v>854</v>
      </c>
      <c r="B343" s="99" t="s">
        <v>1337</v>
      </c>
      <c r="C343" s="100"/>
      <c r="D343" s="101">
        <v>39448</v>
      </c>
      <c r="E343" s="101">
        <v>39448</v>
      </c>
      <c r="F343" s="102">
        <f t="shared" si="18"/>
        <v>182.85899999999998</v>
      </c>
      <c r="G343" s="103">
        <v>160.709</v>
      </c>
      <c r="H343" s="103">
        <v>18.510000000000002</v>
      </c>
      <c r="I343" s="104">
        <v>3.64</v>
      </c>
      <c r="J343" s="103">
        <f t="shared" si="17"/>
        <v>32.914619999999992</v>
      </c>
      <c r="K343" s="104">
        <f t="shared" si="20"/>
        <v>162.065</v>
      </c>
      <c r="L343" s="103">
        <v>133.29400000000001</v>
      </c>
      <c r="M343" s="103">
        <v>25.131</v>
      </c>
      <c r="N343" s="103">
        <f t="shared" si="21"/>
        <v>3.64</v>
      </c>
      <c r="O343" s="103">
        <f t="shared" si="19"/>
        <v>29.171699999999998</v>
      </c>
      <c r="P343" s="105"/>
      <c r="Q343" s="106"/>
      <c r="R343" s="106" t="s">
        <v>851</v>
      </c>
      <c r="S343" s="106"/>
    </row>
    <row r="344" spans="1:19" s="30" customFormat="1" ht="30" x14ac:dyDescent="0.25">
      <c r="A344" s="98" t="s">
        <v>855</v>
      </c>
      <c r="B344" s="99" t="s">
        <v>1337</v>
      </c>
      <c r="C344" s="100"/>
      <c r="D344" s="101">
        <v>39448</v>
      </c>
      <c r="E344" s="101">
        <v>39448</v>
      </c>
      <c r="F344" s="102">
        <f t="shared" si="18"/>
        <v>185.32499999999999</v>
      </c>
      <c r="G344" s="103">
        <v>164.03399999999999</v>
      </c>
      <c r="H344" s="103">
        <v>17.603000000000002</v>
      </c>
      <c r="I344" s="104">
        <v>3.6880000000000002</v>
      </c>
      <c r="J344" s="103">
        <f t="shared" si="17"/>
        <v>33.358499999999999</v>
      </c>
      <c r="K344" s="104">
        <f t="shared" si="20"/>
        <v>162.113</v>
      </c>
      <c r="L344" s="103">
        <v>133.29400000000001</v>
      </c>
      <c r="M344" s="103">
        <v>25.131</v>
      </c>
      <c r="N344" s="103">
        <f t="shared" si="21"/>
        <v>3.6880000000000002</v>
      </c>
      <c r="O344" s="103">
        <f t="shared" si="19"/>
        <v>29.180339999999998</v>
      </c>
      <c r="P344" s="105"/>
      <c r="Q344" s="106"/>
      <c r="R344" s="106" t="s">
        <v>851</v>
      </c>
      <c r="S344" s="106"/>
    </row>
    <row r="345" spans="1:19" s="30" customFormat="1" ht="30" x14ac:dyDescent="0.25">
      <c r="A345" s="98" t="s">
        <v>856</v>
      </c>
      <c r="B345" s="99" t="s">
        <v>1337</v>
      </c>
      <c r="C345" s="100"/>
      <c r="D345" s="101">
        <v>39448</v>
      </c>
      <c r="E345" s="101">
        <v>39448</v>
      </c>
      <c r="F345" s="102">
        <f t="shared" si="18"/>
        <v>188.71299999999999</v>
      </c>
      <c r="G345" s="103">
        <v>166.464</v>
      </c>
      <c r="H345" s="103">
        <v>18.402999999999999</v>
      </c>
      <c r="I345" s="104">
        <v>3.8460000000000001</v>
      </c>
      <c r="J345" s="103">
        <f t="shared" si="17"/>
        <v>33.968339999999998</v>
      </c>
      <c r="K345" s="104">
        <f t="shared" si="20"/>
        <v>162.27100000000002</v>
      </c>
      <c r="L345" s="103">
        <v>133.29400000000001</v>
      </c>
      <c r="M345" s="103">
        <v>25.131</v>
      </c>
      <c r="N345" s="103">
        <f t="shared" si="21"/>
        <v>3.8460000000000001</v>
      </c>
      <c r="O345" s="103">
        <f t="shared" si="19"/>
        <v>29.208780000000001</v>
      </c>
      <c r="P345" s="105"/>
      <c r="Q345" s="106"/>
      <c r="R345" s="106" t="s">
        <v>851</v>
      </c>
      <c r="S345" s="106"/>
    </row>
    <row r="346" spans="1:19" s="30" customFormat="1" ht="30" x14ac:dyDescent="0.25">
      <c r="A346" s="98" t="s">
        <v>857</v>
      </c>
      <c r="B346" s="99" t="s">
        <v>1337</v>
      </c>
      <c r="C346" s="100"/>
      <c r="D346" s="101">
        <v>39448</v>
      </c>
      <c r="E346" s="101">
        <v>39448</v>
      </c>
      <c r="F346" s="102">
        <f t="shared" si="18"/>
        <v>189.01100000000002</v>
      </c>
      <c r="G346" s="103">
        <v>167.15600000000001</v>
      </c>
      <c r="H346" s="103">
        <v>18.257999999999999</v>
      </c>
      <c r="I346" s="104">
        <v>3.597</v>
      </c>
      <c r="J346" s="103">
        <f t="shared" si="17"/>
        <v>34.021980000000006</v>
      </c>
      <c r="K346" s="104">
        <f t="shared" si="20"/>
        <v>162.02200000000002</v>
      </c>
      <c r="L346" s="103">
        <v>133.29400000000001</v>
      </c>
      <c r="M346" s="103">
        <v>25.131</v>
      </c>
      <c r="N346" s="103">
        <f t="shared" si="21"/>
        <v>3.597</v>
      </c>
      <c r="O346" s="103">
        <f t="shared" si="19"/>
        <v>29.163960000000003</v>
      </c>
      <c r="P346" s="105"/>
      <c r="Q346" s="106"/>
      <c r="R346" s="106" t="s">
        <v>851</v>
      </c>
      <c r="S346" s="106"/>
    </row>
    <row r="347" spans="1:19" s="30" customFormat="1" ht="30" x14ac:dyDescent="0.25">
      <c r="A347" s="98" t="s">
        <v>858</v>
      </c>
      <c r="B347" s="99" t="s">
        <v>1337</v>
      </c>
      <c r="C347" s="100"/>
      <c r="D347" s="101">
        <v>39448</v>
      </c>
      <c r="E347" s="101">
        <v>39448</v>
      </c>
      <c r="F347" s="102">
        <f t="shared" si="18"/>
        <v>190.91</v>
      </c>
      <c r="G347" s="103">
        <v>166.84399999999999</v>
      </c>
      <c r="H347" s="103">
        <v>20.443000000000001</v>
      </c>
      <c r="I347" s="104">
        <v>3.6230000000000002</v>
      </c>
      <c r="J347" s="103">
        <f t="shared" si="17"/>
        <v>34.363799999999998</v>
      </c>
      <c r="K347" s="104">
        <f t="shared" si="20"/>
        <v>162.048</v>
      </c>
      <c r="L347" s="103">
        <v>133.29400000000001</v>
      </c>
      <c r="M347" s="103">
        <v>25.131</v>
      </c>
      <c r="N347" s="103">
        <f t="shared" si="21"/>
        <v>3.6230000000000002</v>
      </c>
      <c r="O347" s="103">
        <f t="shared" si="19"/>
        <v>29.16864</v>
      </c>
      <c r="P347" s="105"/>
      <c r="Q347" s="106"/>
      <c r="R347" s="106" t="s">
        <v>851</v>
      </c>
      <c r="S347" s="106"/>
    </row>
    <row r="348" spans="1:19" s="30" customFormat="1" ht="45" x14ac:dyDescent="0.25">
      <c r="A348" s="98" t="s">
        <v>859</v>
      </c>
      <c r="B348" s="99" t="s">
        <v>1337</v>
      </c>
      <c r="C348" s="100"/>
      <c r="D348" s="101">
        <v>39448</v>
      </c>
      <c r="E348" s="101">
        <v>39448</v>
      </c>
      <c r="F348" s="102">
        <f t="shared" si="18"/>
        <v>196.27999999999997</v>
      </c>
      <c r="G348" s="103">
        <v>173.59299999999999</v>
      </c>
      <c r="H348" s="103">
        <v>18.492000000000001</v>
      </c>
      <c r="I348" s="104">
        <v>4.1950000000000003</v>
      </c>
      <c r="J348" s="103">
        <f t="shared" si="17"/>
        <v>35.33039999999999</v>
      </c>
      <c r="K348" s="104"/>
      <c r="L348" s="103"/>
      <c r="M348" s="103"/>
      <c r="N348" s="103"/>
      <c r="O348" s="103">
        <f t="shared" si="19"/>
        <v>0</v>
      </c>
      <c r="P348" s="105"/>
      <c r="Q348" s="106" t="s">
        <v>19</v>
      </c>
      <c r="R348" s="106"/>
      <c r="S348" s="106"/>
    </row>
    <row r="349" spans="1:19" s="30" customFormat="1" ht="45" x14ac:dyDescent="0.25">
      <c r="A349" s="98" t="s">
        <v>860</v>
      </c>
      <c r="B349" s="107" t="s">
        <v>1337</v>
      </c>
      <c r="C349" s="100"/>
      <c r="D349" s="101">
        <v>39448</v>
      </c>
      <c r="E349" s="101">
        <v>39448</v>
      </c>
      <c r="F349" s="102">
        <f t="shared" si="18"/>
        <v>62.218000000000004</v>
      </c>
      <c r="G349" s="103">
        <v>58.045000000000002</v>
      </c>
      <c r="H349" s="103">
        <v>2.0539999999999998</v>
      </c>
      <c r="I349" s="104">
        <v>2.1190000000000002</v>
      </c>
      <c r="J349" s="103">
        <f t="shared" si="17"/>
        <v>11.19924</v>
      </c>
      <c r="K349" s="104"/>
      <c r="L349" s="103"/>
      <c r="M349" s="103"/>
      <c r="N349" s="103"/>
      <c r="O349" s="103">
        <f t="shared" si="19"/>
        <v>0</v>
      </c>
      <c r="P349" s="105"/>
      <c r="Q349" s="106" t="s">
        <v>19</v>
      </c>
      <c r="R349" s="106"/>
      <c r="S349" s="106"/>
    </row>
    <row r="350" spans="1:19" s="30" customFormat="1" ht="45" x14ac:dyDescent="0.25">
      <c r="A350" s="98" t="s">
        <v>861</v>
      </c>
      <c r="B350" s="107" t="s">
        <v>1337</v>
      </c>
      <c r="C350" s="100"/>
      <c r="D350" s="101">
        <v>39448</v>
      </c>
      <c r="E350" s="101">
        <v>39448</v>
      </c>
      <c r="F350" s="102">
        <f t="shared" si="18"/>
        <v>207.42700000000002</v>
      </c>
      <c r="G350" s="103">
        <v>178.27500000000001</v>
      </c>
      <c r="H350" s="103">
        <v>26.265000000000001</v>
      </c>
      <c r="I350" s="104">
        <v>2.887</v>
      </c>
      <c r="J350" s="103">
        <f t="shared" si="17"/>
        <v>37.336860000000001</v>
      </c>
      <c r="K350" s="104"/>
      <c r="L350" s="103"/>
      <c r="M350" s="103"/>
      <c r="N350" s="103"/>
      <c r="O350" s="103">
        <f t="shared" si="19"/>
        <v>0</v>
      </c>
      <c r="P350" s="105"/>
      <c r="Q350" s="106" t="s">
        <v>19</v>
      </c>
      <c r="R350" s="106"/>
      <c r="S350" s="106"/>
    </row>
    <row r="351" spans="1:19" s="30" customFormat="1" ht="45" x14ac:dyDescent="0.25">
      <c r="A351" s="98" t="s">
        <v>862</v>
      </c>
      <c r="B351" s="107" t="s">
        <v>1337</v>
      </c>
      <c r="C351" s="100"/>
      <c r="D351" s="101">
        <v>39448</v>
      </c>
      <c r="E351" s="101">
        <v>39448</v>
      </c>
      <c r="F351" s="102">
        <f t="shared" si="18"/>
        <v>220.32599999999999</v>
      </c>
      <c r="G351" s="103">
        <v>197.75800000000001</v>
      </c>
      <c r="H351" s="103">
        <v>18.492000000000001</v>
      </c>
      <c r="I351" s="104">
        <v>4.0759999999999996</v>
      </c>
      <c r="J351" s="103">
        <f t="shared" si="17"/>
        <v>39.658679999999997</v>
      </c>
      <c r="K351" s="104"/>
      <c r="L351" s="103"/>
      <c r="M351" s="103"/>
      <c r="N351" s="103"/>
      <c r="O351" s="103">
        <f t="shared" si="19"/>
        <v>0</v>
      </c>
      <c r="P351" s="105"/>
      <c r="Q351" s="106" t="s">
        <v>19</v>
      </c>
      <c r="R351" s="106"/>
      <c r="S351" s="106"/>
    </row>
    <row r="352" spans="1:19" s="30" customFormat="1" ht="30" x14ac:dyDescent="0.25">
      <c r="A352" s="111" t="s">
        <v>981</v>
      </c>
      <c r="B352" s="112" t="s">
        <v>1337</v>
      </c>
      <c r="C352" s="100"/>
      <c r="D352" s="101">
        <v>39448</v>
      </c>
      <c r="E352" s="101">
        <v>39448</v>
      </c>
      <c r="F352" s="102">
        <f t="shared" si="18"/>
        <v>96.278999999999996</v>
      </c>
      <c r="G352" s="103">
        <v>77.992999999999995</v>
      </c>
      <c r="H352" s="103">
        <v>17.024999999999999</v>
      </c>
      <c r="I352" s="104">
        <v>1.2609999999999999</v>
      </c>
      <c r="J352" s="103">
        <f t="shared" si="17"/>
        <v>17.330219999999997</v>
      </c>
      <c r="K352" s="104">
        <f>SUBTOTAL(9,L352:N352)</f>
        <v>96.278999999999996</v>
      </c>
      <c r="L352" s="103">
        <v>77.992999999999995</v>
      </c>
      <c r="M352" s="103">
        <v>17.024999999999999</v>
      </c>
      <c r="N352" s="103">
        <f t="shared" ref="N352:N360" si="22">I352</f>
        <v>1.2609999999999999</v>
      </c>
      <c r="O352" s="103">
        <f t="shared" si="19"/>
        <v>17.330219999999997</v>
      </c>
      <c r="P352" s="105"/>
      <c r="Q352" s="106"/>
      <c r="R352" s="106" t="s">
        <v>982</v>
      </c>
      <c r="S352" s="106"/>
    </row>
    <row r="353" spans="1:19" s="30" customFormat="1" ht="30" x14ac:dyDescent="0.25">
      <c r="A353" s="111" t="s">
        <v>983</v>
      </c>
      <c r="B353" s="112" t="s">
        <v>1337</v>
      </c>
      <c r="C353" s="100"/>
      <c r="D353" s="101">
        <v>39448</v>
      </c>
      <c r="E353" s="101">
        <v>39448</v>
      </c>
      <c r="F353" s="102">
        <f t="shared" si="18"/>
        <v>58.749000000000002</v>
      </c>
      <c r="G353" s="103">
        <v>46.036999999999999</v>
      </c>
      <c r="H353" s="103">
        <v>11.016999999999999</v>
      </c>
      <c r="I353" s="104">
        <v>1.6950000000000001</v>
      </c>
      <c r="J353" s="103">
        <f t="shared" si="17"/>
        <v>10.574820000000001</v>
      </c>
      <c r="K353" s="104">
        <f>SUBTOTAL(9,L353:N353)</f>
        <v>58.934999999999995</v>
      </c>
      <c r="L353" s="103">
        <v>46.04</v>
      </c>
      <c r="M353" s="103">
        <v>11.2</v>
      </c>
      <c r="N353" s="103">
        <f t="shared" si="22"/>
        <v>1.6950000000000001</v>
      </c>
      <c r="O353" s="103">
        <f t="shared" si="19"/>
        <v>10.608299999999998</v>
      </c>
      <c r="P353" s="105"/>
      <c r="Q353" s="106"/>
      <c r="R353" s="106" t="s">
        <v>982</v>
      </c>
      <c r="S353" s="106"/>
    </row>
    <row r="354" spans="1:19" s="30" customFormat="1" ht="30" x14ac:dyDescent="0.25">
      <c r="A354" s="111" t="s">
        <v>984</v>
      </c>
      <c r="B354" s="112" t="s">
        <v>1337</v>
      </c>
      <c r="C354" s="100"/>
      <c r="D354" s="101">
        <v>39448</v>
      </c>
      <c r="E354" s="101">
        <v>39448</v>
      </c>
      <c r="F354" s="102">
        <f t="shared" si="18"/>
        <v>91.785999999999987</v>
      </c>
      <c r="G354" s="103">
        <v>74.153999999999996</v>
      </c>
      <c r="H354" s="103">
        <v>16.396999999999998</v>
      </c>
      <c r="I354" s="104">
        <v>1.2350000000000001</v>
      </c>
      <c r="J354" s="103">
        <f t="shared" si="17"/>
        <v>16.521479999999997</v>
      </c>
      <c r="K354" s="104">
        <f>SUBTOTAL(9,L354:N354)</f>
        <v>91.785000000000011</v>
      </c>
      <c r="L354" s="103">
        <v>74.150000000000006</v>
      </c>
      <c r="M354" s="103">
        <v>16.399999999999999</v>
      </c>
      <c r="N354" s="103">
        <f t="shared" si="22"/>
        <v>1.2350000000000001</v>
      </c>
      <c r="O354" s="103">
        <f t="shared" si="19"/>
        <v>16.5213</v>
      </c>
      <c r="P354" s="105"/>
      <c r="Q354" s="106"/>
      <c r="R354" s="106" t="s">
        <v>982</v>
      </c>
      <c r="S354" s="106"/>
    </row>
    <row r="355" spans="1:19" s="30" customFormat="1" ht="30" x14ac:dyDescent="0.25">
      <c r="A355" s="111" t="s">
        <v>985</v>
      </c>
      <c r="B355" s="112" t="s">
        <v>1337</v>
      </c>
      <c r="C355" s="100"/>
      <c r="D355" s="101">
        <v>39448</v>
      </c>
      <c r="E355" s="101">
        <v>39448</v>
      </c>
      <c r="F355" s="102">
        <f t="shared" si="18"/>
        <v>96.262999999999991</v>
      </c>
      <c r="G355" s="103">
        <v>78.613</v>
      </c>
      <c r="H355" s="103">
        <v>16.385999999999999</v>
      </c>
      <c r="I355" s="104">
        <v>1.264</v>
      </c>
      <c r="J355" s="103">
        <f t="shared" si="17"/>
        <v>17.327339999999996</v>
      </c>
      <c r="K355" s="104">
        <f>SUBTOTAL(9,L355:N355)</f>
        <v>96.263999999999996</v>
      </c>
      <c r="L355" s="103">
        <v>78.61</v>
      </c>
      <c r="M355" s="103">
        <v>16.39</v>
      </c>
      <c r="N355" s="103">
        <f t="shared" si="22"/>
        <v>1.264</v>
      </c>
      <c r="O355" s="103">
        <f t="shared" si="19"/>
        <v>17.32752</v>
      </c>
      <c r="P355" s="105"/>
      <c r="Q355" s="106"/>
      <c r="R355" s="106" t="s">
        <v>982</v>
      </c>
      <c r="S355" s="106"/>
    </row>
    <row r="356" spans="1:19" s="30" customFormat="1" ht="30" x14ac:dyDescent="0.25">
      <c r="A356" s="111" t="s">
        <v>986</v>
      </c>
      <c r="B356" s="112" t="s">
        <v>1337</v>
      </c>
      <c r="C356" s="100"/>
      <c r="D356" s="101">
        <v>39448</v>
      </c>
      <c r="E356" s="101">
        <v>39448</v>
      </c>
      <c r="F356" s="102">
        <f t="shared" si="18"/>
        <v>58.749000000000002</v>
      </c>
      <c r="G356" s="103">
        <v>46.036999999999999</v>
      </c>
      <c r="H356" s="103">
        <v>11.016999999999999</v>
      </c>
      <c r="I356" s="104">
        <v>1.6950000000000001</v>
      </c>
      <c r="J356" s="103">
        <f t="shared" si="17"/>
        <v>10.574820000000001</v>
      </c>
      <c r="K356" s="104">
        <f>SUBTOTAL(9,L356:N356)</f>
        <v>58.755000000000003</v>
      </c>
      <c r="L356" s="103">
        <v>46.04</v>
      </c>
      <c r="M356" s="103">
        <v>11.02</v>
      </c>
      <c r="N356" s="103">
        <f t="shared" si="22"/>
        <v>1.6950000000000001</v>
      </c>
      <c r="O356" s="103">
        <f t="shared" si="19"/>
        <v>10.575900000000001</v>
      </c>
      <c r="P356" s="105"/>
      <c r="Q356" s="106"/>
      <c r="R356" s="106" t="s">
        <v>982</v>
      </c>
      <c r="S356" s="106"/>
    </row>
    <row r="357" spans="1:19" s="30" customFormat="1" ht="15" x14ac:dyDescent="0.25">
      <c r="A357" s="98" t="s">
        <v>863</v>
      </c>
      <c r="B357" s="99" t="s">
        <v>1337</v>
      </c>
      <c r="C357" s="100"/>
      <c r="D357" s="101">
        <v>39448</v>
      </c>
      <c r="E357" s="101">
        <v>39448</v>
      </c>
      <c r="F357" s="102">
        <f t="shared" si="18"/>
        <v>261.94299999999998</v>
      </c>
      <c r="G357" s="103">
        <v>223.11</v>
      </c>
      <c r="H357" s="103">
        <v>34.347000000000001</v>
      </c>
      <c r="I357" s="104">
        <v>4.4859999999999998</v>
      </c>
      <c r="J357" s="103">
        <f t="shared" si="17"/>
        <v>47.149739999999994</v>
      </c>
      <c r="K357" s="104">
        <f>SUM(L357:N357)</f>
        <v>261.94299999999998</v>
      </c>
      <c r="L357" s="103">
        <v>223.11</v>
      </c>
      <c r="M357" s="103">
        <v>34.347000000000001</v>
      </c>
      <c r="N357" s="103">
        <f t="shared" si="22"/>
        <v>4.4859999999999998</v>
      </c>
      <c r="O357" s="103">
        <f t="shared" si="19"/>
        <v>47.149739999999994</v>
      </c>
      <c r="P357" s="105"/>
      <c r="Q357" s="106"/>
      <c r="R357" s="106"/>
      <c r="S357" s="106"/>
    </row>
    <row r="358" spans="1:19" s="30" customFormat="1" ht="15" x14ac:dyDescent="0.25">
      <c r="A358" s="98" t="s">
        <v>864</v>
      </c>
      <c r="B358" s="99" t="s">
        <v>1337</v>
      </c>
      <c r="C358" s="100"/>
      <c r="D358" s="101">
        <v>39448</v>
      </c>
      <c r="E358" s="101">
        <v>39448</v>
      </c>
      <c r="F358" s="102">
        <f t="shared" si="18"/>
        <v>183.696</v>
      </c>
      <c r="G358" s="103">
        <v>162.08799999999999</v>
      </c>
      <c r="H358" s="103">
        <v>17.966000000000001</v>
      </c>
      <c r="I358" s="104">
        <v>3.6419999999999999</v>
      </c>
      <c r="J358" s="103">
        <f t="shared" si="17"/>
        <v>33.065280000000001</v>
      </c>
      <c r="K358" s="104">
        <f>SUM(L358:N358)</f>
        <v>183.696</v>
      </c>
      <c r="L358" s="103">
        <v>162.08799999999999</v>
      </c>
      <c r="M358" s="103">
        <v>17.966000000000001</v>
      </c>
      <c r="N358" s="103">
        <f t="shared" si="22"/>
        <v>3.6419999999999999</v>
      </c>
      <c r="O358" s="103">
        <f t="shared" si="19"/>
        <v>33.065280000000001</v>
      </c>
      <c r="P358" s="105"/>
      <c r="Q358" s="106"/>
      <c r="R358" s="106"/>
      <c r="S358" s="106"/>
    </row>
    <row r="359" spans="1:19" s="30" customFormat="1" ht="15" x14ac:dyDescent="0.25">
      <c r="A359" s="98" t="s">
        <v>865</v>
      </c>
      <c r="B359" s="99" t="s">
        <v>1337</v>
      </c>
      <c r="C359" s="100"/>
      <c r="D359" s="101">
        <v>39448</v>
      </c>
      <c r="E359" s="101">
        <v>39448</v>
      </c>
      <c r="F359" s="102">
        <f t="shared" si="18"/>
        <v>178.036</v>
      </c>
      <c r="G359" s="103">
        <v>156.547</v>
      </c>
      <c r="H359" s="103">
        <v>17.966000000000001</v>
      </c>
      <c r="I359" s="104">
        <v>3.5230000000000001</v>
      </c>
      <c r="J359" s="103">
        <f t="shared" si="17"/>
        <v>32.046480000000003</v>
      </c>
      <c r="K359" s="104">
        <f>SUM(L359:N359)</f>
        <v>178.036</v>
      </c>
      <c r="L359" s="103">
        <v>156.547</v>
      </c>
      <c r="M359" s="103">
        <v>17.966000000000001</v>
      </c>
      <c r="N359" s="103">
        <f t="shared" si="22"/>
        <v>3.5230000000000001</v>
      </c>
      <c r="O359" s="103">
        <f t="shared" si="19"/>
        <v>32.046480000000003</v>
      </c>
      <c r="P359" s="105"/>
      <c r="Q359" s="106"/>
      <c r="R359" s="106"/>
      <c r="S359" s="106"/>
    </row>
    <row r="360" spans="1:19" s="30" customFormat="1" ht="15" x14ac:dyDescent="0.25">
      <c r="A360" s="98" t="s">
        <v>866</v>
      </c>
      <c r="B360" s="99" t="s">
        <v>1337</v>
      </c>
      <c r="C360" s="100"/>
      <c r="D360" s="101">
        <v>39448</v>
      </c>
      <c r="E360" s="101">
        <v>39448</v>
      </c>
      <c r="F360" s="102">
        <f t="shared" si="18"/>
        <v>177.78200000000001</v>
      </c>
      <c r="G360" s="103">
        <v>155.87700000000001</v>
      </c>
      <c r="H360" s="103">
        <v>18.436</v>
      </c>
      <c r="I360" s="104">
        <v>3.4689999999999999</v>
      </c>
      <c r="J360" s="103">
        <f t="shared" si="17"/>
        <v>32.00076</v>
      </c>
      <c r="K360" s="104">
        <f>SUM(L360:N360)</f>
        <v>177.78200000000001</v>
      </c>
      <c r="L360" s="103">
        <v>155.87700000000001</v>
      </c>
      <c r="M360" s="103">
        <v>18.436</v>
      </c>
      <c r="N360" s="103">
        <f t="shared" si="22"/>
        <v>3.4689999999999999</v>
      </c>
      <c r="O360" s="103">
        <f t="shared" si="19"/>
        <v>32.00076</v>
      </c>
      <c r="P360" s="105"/>
      <c r="Q360" s="106"/>
      <c r="R360" s="106"/>
      <c r="S360" s="106"/>
    </row>
    <row r="361" spans="1:19" s="30" customFormat="1" ht="45" x14ac:dyDescent="0.25">
      <c r="A361" s="98" t="s">
        <v>867</v>
      </c>
      <c r="B361" s="107" t="s">
        <v>1337</v>
      </c>
      <c r="C361" s="100"/>
      <c r="D361" s="101">
        <v>39448</v>
      </c>
      <c r="E361" s="101">
        <v>39448</v>
      </c>
      <c r="F361" s="102">
        <f t="shared" si="18"/>
        <v>196.32199999999997</v>
      </c>
      <c r="G361" s="103">
        <v>173.59299999999999</v>
      </c>
      <c r="H361" s="103">
        <v>18.492000000000001</v>
      </c>
      <c r="I361" s="104">
        <v>4.2370000000000001</v>
      </c>
      <c r="J361" s="103">
        <f t="shared" si="17"/>
        <v>35.337959999999995</v>
      </c>
      <c r="K361" s="104"/>
      <c r="L361" s="103"/>
      <c r="M361" s="103"/>
      <c r="N361" s="103"/>
      <c r="O361" s="103"/>
      <c r="P361" s="105"/>
      <c r="Q361" s="106" t="s">
        <v>19</v>
      </c>
      <c r="R361" s="106"/>
      <c r="S361" s="106"/>
    </row>
    <row r="362" spans="1:19" s="30" customFormat="1" ht="30" x14ac:dyDescent="0.25">
      <c r="A362" s="98" t="s">
        <v>868</v>
      </c>
      <c r="B362" s="99" t="s">
        <v>1337</v>
      </c>
      <c r="C362" s="100"/>
      <c r="D362" s="101">
        <v>39448</v>
      </c>
      <c r="E362" s="101">
        <v>39448</v>
      </c>
      <c r="F362" s="102">
        <f t="shared" si="18"/>
        <v>255.63900000000001</v>
      </c>
      <c r="G362" s="103">
        <v>218.11500000000001</v>
      </c>
      <c r="H362" s="103">
        <v>32.627000000000002</v>
      </c>
      <c r="I362" s="104">
        <v>4.8970000000000002</v>
      </c>
      <c r="J362" s="103">
        <f t="shared" si="17"/>
        <v>46.01502</v>
      </c>
      <c r="K362" s="104">
        <f t="shared" ref="K362:K368" si="23">SUM(L362:N362)</f>
        <v>213.10999999999999</v>
      </c>
      <c r="L362" s="103">
        <v>176.44399999999999</v>
      </c>
      <c r="M362" s="103">
        <v>31.768999999999998</v>
      </c>
      <c r="N362" s="103">
        <f t="shared" ref="N362:N368" si="24">I362</f>
        <v>4.8970000000000002</v>
      </c>
      <c r="O362" s="103">
        <f t="shared" si="19"/>
        <v>38.359799999999993</v>
      </c>
      <c r="P362" s="105"/>
      <c r="Q362" s="106"/>
      <c r="R362" s="106" t="s">
        <v>869</v>
      </c>
      <c r="S362" s="106"/>
    </row>
    <row r="363" spans="1:19" s="30" customFormat="1" ht="30" x14ac:dyDescent="0.25">
      <c r="A363" s="98" t="s">
        <v>870</v>
      </c>
      <c r="B363" s="99" t="s">
        <v>1337</v>
      </c>
      <c r="C363" s="100"/>
      <c r="D363" s="101">
        <v>39448</v>
      </c>
      <c r="E363" s="101">
        <v>39448</v>
      </c>
      <c r="F363" s="102">
        <f t="shared" si="18"/>
        <v>181.99800000000002</v>
      </c>
      <c r="G363" s="103">
        <v>161.434</v>
      </c>
      <c r="H363" s="103">
        <v>17.501999999999999</v>
      </c>
      <c r="I363" s="104">
        <v>3.0619999999999998</v>
      </c>
      <c r="J363" s="103">
        <f t="shared" si="17"/>
        <v>32.759640000000005</v>
      </c>
      <c r="K363" s="104">
        <f t="shared" si="23"/>
        <v>161.48700000000002</v>
      </c>
      <c r="L363" s="103">
        <v>133.29400000000001</v>
      </c>
      <c r="M363" s="103">
        <v>25.131</v>
      </c>
      <c r="N363" s="103">
        <f t="shared" si="24"/>
        <v>3.0619999999999998</v>
      </c>
      <c r="O363" s="103">
        <f t="shared" si="19"/>
        <v>29.067660000000004</v>
      </c>
      <c r="P363" s="105"/>
      <c r="Q363" s="106"/>
      <c r="R363" s="106" t="s">
        <v>869</v>
      </c>
      <c r="S363" s="106"/>
    </row>
    <row r="364" spans="1:19" s="30" customFormat="1" ht="30" x14ac:dyDescent="0.25">
      <c r="A364" s="98" t="s">
        <v>871</v>
      </c>
      <c r="B364" s="99" t="s">
        <v>1337</v>
      </c>
      <c r="C364" s="100"/>
      <c r="D364" s="101">
        <v>39448</v>
      </c>
      <c r="E364" s="101">
        <v>39448</v>
      </c>
      <c r="F364" s="102">
        <f t="shared" si="18"/>
        <v>182.096</v>
      </c>
      <c r="G364" s="103">
        <v>160.59700000000001</v>
      </c>
      <c r="H364" s="103">
        <v>18.361999999999998</v>
      </c>
      <c r="I364" s="104">
        <v>3.137</v>
      </c>
      <c r="J364" s="103">
        <f t="shared" si="17"/>
        <v>32.777279999999998</v>
      </c>
      <c r="K364" s="104">
        <f t="shared" si="23"/>
        <v>161.56200000000001</v>
      </c>
      <c r="L364" s="103">
        <v>133.29400000000001</v>
      </c>
      <c r="M364" s="103">
        <v>25.131</v>
      </c>
      <c r="N364" s="103">
        <f t="shared" si="24"/>
        <v>3.137</v>
      </c>
      <c r="O364" s="103">
        <f t="shared" si="19"/>
        <v>29.081160000000001</v>
      </c>
      <c r="P364" s="105"/>
      <c r="Q364" s="106"/>
      <c r="R364" s="106" t="s">
        <v>869</v>
      </c>
      <c r="S364" s="106"/>
    </row>
    <row r="365" spans="1:19" s="30" customFormat="1" ht="30" x14ac:dyDescent="0.25">
      <c r="A365" s="98" t="s">
        <v>872</v>
      </c>
      <c r="B365" s="99" t="s">
        <v>1337</v>
      </c>
      <c r="C365" s="100"/>
      <c r="D365" s="101">
        <v>39448</v>
      </c>
      <c r="E365" s="101">
        <v>39448</v>
      </c>
      <c r="F365" s="102">
        <f t="shared" si="18"/>
        <v>183.34800000000001</v>
      </c>
      <c r="G365" s="103">
        <v>161.46</v>
      </c>
      <c r="H365" s="103">
        <v>18.285</v>
      </c>
      <c r="I365" s="104">
        <v>3.6030000000000002</v>
      </c>
      <c r="J365" s="103">
        <f t="shared" si="17"/>
        <v>33.00264</v>
      </c>
      <c r="K365" s="104">
        <f t="shared" si="23"/>
        <v>162.02800000000002</v>
      </c>
      <c r="L365" s="103">
        <v>133.29400000000001</v>
      </c>
      <c r="M365" s="103">
        <v>25.131</v>
      </c>
      <c r="N365" s="103">
        <f t="shared" si="24"/>
        <v>3.6030000000000002</v>
      </c>
      <c r="O365" s="103">
        <f t="shared" si="19"/>
        <v>29.165040000000001</v>
      </c>
      <c r="P365" s="105"/>
      <c r="Q365" s="106"/>
      <c r="R365" s="106" t="s">
        <v>869</v>
      </c>
      <c r="S365" s="106"/>
    </row>
    <row r="366" spans="1:19" s="30" customFormat="1" ht="30" x14ac:dyDescent="0.25">
      <c r="A366" s="98" t="s">
        <v>873</v>
      </c>
      <c r="B366" s="99" t="s">
        <v>1337</v>
      </c>
      <c r="C366" s="100"/>
      <c r="D366" s="101">
        <v>39448</v>
      </c>
      <c r="E366" s="101">
        <v>39448</v>
      </c>
      <c r="F366" s="102">
        <f t="shared" si="18"/>
        <v>187.684</v>
      </c>
      <c r="G366" s="103">
        <v>165.542</v>
      </c>
      <c r="H366" s="103">
        <v>18.385999999999999</v>
      </c>
      <c r="I366" s="104">
        <v>3.7559999999999998</v>
      </c>
      <c r="J366" s="103">
        <f t="shared" si="17"/>
        <v>33.783119999999997</v>
      </c>
      <c r="K366" s="104">
        <f t="shared" si="23"/>
        <v>162.18100000000001</v>
      </c>
      <c r="L366" s="103">
        <v>133.29400000000001</v>
      </c>
      <c r="M366" s="103">
        <v>25.131</v>
      </c>
      <c r="N366" s="103">
        <f t="shared" si="24"/>
        <v>3.7559999999999998</v>
      </c>
      <c r="O366" s="103">
        <f t="shared" si="19"/>
        <v>29.19258</v>
      </c>
      <c r="P366" s="105"/>
      <c r="Q366" s="106"/>
      <c r="R366" s="106" t="s">
        <v>869</v>
      </c>
      <c r="S366" s="106"/>
    </row>
    <row r="367" spans="1:19" s="30" customFormat="1" ht="30" x14ac:dyDescent="0.25">
      <c r="A367" s="98" t="s">
        <v>874</v>
      </c>
      <c r="B367" s="99" t="s">
        <v>1337</v>
      </c>
      <c r="C367" s="100"/>
      <c r="D367" s="101">
        <v>39448</v>
      </c>
      <c r="E367" s="101">
        <v>39448</v>
      </c>
      <c r="F367" s="102">
        <f t="shared" si="18"/>
        <v>180.17499999999998</v>
      </c>
      <c r="G367" s="103">
        <v>157.92500000000001</v>
      </c>
      <c r="H367" s="103">
        <v>18.704999999999998</v>
      </c>
      <c r="I367" s="104">
        <v>3.5449999999999999</v>
      </c>
      <c r="J367" s="103">
        <f t="shared" si="17"/>
        <v>32.431499999999993</v>
      </c>
      <c r="K367" s="104">
        <f t="shared" si="23"/>
        <v>161.97</v>
      </c>
      <c r="L367" s="103">
        <v>133.29400000000001</v>
      </c>
      <c r="M367" s="103">
        <v>25.131</v>
      </c>
      <c r="N367" s="103">
        <f t="shared" si="24"/>
        <v>3.5449999999999999</v>
      </c>
      <c r="O367" s="103">
        <f t="shared" si="19"/>
        <v>29.154599999999999</v>
      </c>
      <c r="P367" s="105"/>
      <c r="Q367" s="106"/>
      <c r="R367" s="106" t="s">
        <v>869</v>
      </c>
      <c r="S367" s="106"/>
    </row>
    <row r="368" spans="1:19" s="30" customFormat="1" ht="30" x14ac:dyDescent="0.25">
      <c r="A368" s="98" t="s">
        <v>875</v>
      </c>
      <c r="B368" s="99" t="s">
        <v>1337</v>
      </c>
      <c r="C368" s="100"/>
      <c r="D368" s="101">
        <v>39448</v>
      </c>
      <c r="E368" s="101">
        <v>39448</v>
      </c>
      <c r="F368" s="102">
        <f t="shared" si="18"/>
        <v>188.39500000000001</v>
      </c>
      <c r="G368" s="103">
        <v>166.52500000000001</v>
      </c>
      <c r="H368" s="103">
        <v>18.463999999999999</v>
      </c>
      <c r="I368" s="104">
        <v>3.4060000000000001</v>
      </c>
      <c r="J368" s="103">
        <f t="shared" si="17"/>
        <v>33.911099999999998</v>
      </c>
      <c r="K368" s="104">
        <f t="shared" si="23"/>
        <v>161.83100000000002</v>
      </c>
      <c r="L368" s="103">
        <v>133.29400000000001</v>
      </c>
      <c r="M368" s="103">
        <v>25.131</v>
      </c>
      <c r="N368" s="103">
        <f t="shared" si="24"/>
        <v>3.4060000000000001</v>
      </c>
      <c r="O368" s="103">
        <f t="shared" si="19"/>
        <v>29.129580000000001</v>
      </c>
      <c r="P368" s="105"/>
      <c r="Q368" s="106"/>
      <c r="R368" s="106" t="s">
        <v>869</v>
      </c>
      <c r="S368" s="106"/>
    </row>
    <row r="369" spans="1:19" s="30" customFormat="1" ht="45" x14ac:dyDescent="0.25">
      <c r="A369" s="98" t="s">
        <v>876</v>
      </c>
      <c r="B369" s="107" t="s">
        <v>1337</v>
      </c>
      <c r="C369" s="100"/>
      <c r="D369" s="101">
        <v>39448</v>
      </c>
      <c r="E369" s="101">
        <v>39448</v>
      </c>
      <c r="F369" s="102">
        <f t="shared" si="18"/>
        <v>171.00800000000001</v>
      </c>
      <c r="G369" s="103">
        <v>150.364</v>
      </c>
      <c r="H369" s="103">
        <v>16.788</v>
      </c>
      <c r="I369" s="104">
        <v>3.8559999999999999</v>
      </c>
      <c r="J369" s="103">
        <f t="shared" si="17"/>
        <v>30.78144</v>
      </c>
      <c r="K369" s="104"/>
      <c r="L369" s="103"/>
      <c r="M369" s="103"/>
      <c r="N369" s="103"/>
      <c r="O369" s="103">
        <f t="shared" si="19"/>
        <v>0</v>
      </c>
      <c r="P369" s="105"/>
      <c r="Q369" s="106" t="s">
        <v>19</v>
      </c>
      <c r="R369" s="106"/>
      <c r="S369" s="106"/>
    </row>
    <row r="370" spans="1:19" s="30" customFormat="1" ht="30" x14ac:dyDescent="0.25">
      <c r="A370" s="98" t="s">
        <v>877</v>
      </c>
      <c r="B370" s="99" t="s">
        <v>1337</v>
      </c>
      <c r="C370" s="100"/>
      <c r="D370" s="101">
        <v>39448</v>
      </c>
      <c r="E370" s="101">
        <v>39448</v>
      </c>
      <c r="F370" s="102">
        <f t="shared" si="18"/>
        <v>211.136</v>
      </c>
      <c r="G370" s="103">
        <v>173.874</v>
      </c>
      <c r="H370" s="103">
        <v>33.018999999999998</v>
      </c>
      <c r="I370" s="104">
        <v>4.2430000000000003</v>
      </c>
      <c r="J370" s="103">
        <f t="shared" si="17"/>
        <v>38.004480000000001</v>
      </c>
      <c r="K370" s="104">
        <f t="shared" ref="K370:K375" si="25">SUM(L370:N370)</f>
        <v>212.45599999999999</v>
      </c>
      <c r="L370" s="103">
        <v>176.44399999999999</v>
      </c>
      <c r="M370" s="103">
        <v>31.768999999999998</v>
      </c>
      <c r="N370" s="103">
        <f t="shared" ref="N370:N375" si="26">I370</f>
        <v>4.2430000000000003</v>
      </c>
      <c r="O370" s="103">
        <f t="shared" si="19"/>
        <v>38.242079999999994</v>
      </c>
      <c r="P370" s="105"/>
      <c r="Q370" s="106"/>
      <c r="R370" s="106" t="s">
        <v>878</v>
      </c>
      <c r="S370" s="106"/>
    </row>
    <row r="371" spans="1:19" s="30" customFormat="1" ht="30" x14ac:dyDescent="0.25">
      <c r="A371" s="98" t="s">
        <v>879</v>
      </c>
      <c r="B371" s="99" t="s">
        <v>1337</v>
      </c>
      <c r="C371" s="100"/>
      <c r="D371" s="101">
        <v>39448</v>
      </c>
      <c r="E371" s="101">
        <v>39448</v>
      </c>
      <c r="F371" s="102">
        <f t="shared" si="18"/>
        <v>162.59100000000001</v>
      </c>
      <c r="G371" s="103">
        <v>138.63300000000001</v>
      </c>
      <c r="H371" s="103">
        <v>20.721</v>
      </c>
      <c r="I371" s="104">
        <v>3.2370000000000001</v>
      </c>
      <c r="J371" s="103">
        <f t="shared" si="17"/>
        <v>29.266380000000002</v>
      </c>
      <c r="K371" s="104">
        <f t="shared" si="25"/>
        <v>161.66200000000001</v>
      </c>
      <c r="L371" s="103">
        <v>133.29400000000001</v>
      </c>
      <c r="M371" s="103">
        <v>25.131</v>
      </c>
      <c r="N371" s="103">
        <f t="shared" si="26"/>
        <v>3.2370000000000001</v>
      </c>
      <c r="O371" s="103">
        <f t="shared" si="19"/>
        <v>29.099160000000001</v>
      </c>
      <c r="P371" s="105"/>
      <c r="Q371" s="106"/>
      <c r="R371" s="106" t="s">
        <v>878</v>
      </c>
      <c r="S371" s="106"/>
    </row>
    <row r="372" spans="1:19" s="30" customFormat="1" ht="30" x14ac:dyDescent="0.25">
      <c r="A372" s="98" t="s">
        <v>880</v>
      </c>
      <c r="B372" s="99" t="s">
        <v>1337</v>
      </c>
      <c r="C372" s="100"/>
      <c r="D372" s="101">
        <v>39448</v>
      </c>
      <c r="E372" s="101">
        <v>39448</v>
      </c>
      <c r="F372" s="102">
        <f t="shared" si="18"/>
        <v>161.60299999999998</v>
      </c>
      <c r="G372" s="103">
        <v>137.71299999999999</v>
      </c>
      <c r="H372" s="103">
        <v>20.646000000000001</v>
      </c>
      <c r="I372" s="104">
        <v>3.2440000000000002</v>
      </c>
      <c r="J372" s="103">
        <f t="shared" si="17"/>
        <v>29.088539999999995</v>
      </c>
      <c r="K372" s="104">
        <f t="shared" si="25"/>
        <v>161.66900000000001</v>
      </c>
      <c r="L372" s="103">
        <v>133.29400000000001</v>
      </c>
      <c r="M372" s="103">
        <v>25.131</v>
      </c>
      <c r="N372" s="103">
        <f t="shared" si="26"/>
        <v>3.2440000000000002</v>
      </c>
      <c r="O372" s="103">
        <f t="shared" si="19"/>
        <v>29.10042</v>
      </c>
      <c r="P372" s="105"/>
      <c r="Q372" s="106"/>
      <c r="R372" s="106" t="s">
        <v>878</v>
      </c>
      <c r="S372" s="106"/>
    </row>
    <row r="373" spans="1:19" s="30" customFormat="1" ht="30" x14ac:dyDescent="0.25">
      <c r="A373" s="98" t="s">
        <v>881</v>
      </c>
      <c r="B373" s="99" t="s">
        <v>1337</v>
      </c>
      <c r="C373" s="100"/>
      <c r="D373" s="101">
        <v>39448</v>
      </c>
      <c r="E373" s="101">
        <v>39448</v>
      </c>
      <c r="F373" s="102">
        <f t="shared" si="18"/>
        <v>161.904</v>
      </c>
      <c r="G373" s="103">
        <v>140.40299999999999</v>
      </c>
      <c r="H373" s="103">
        <v>18.437000000000001</v>
      </c>
      <c r="I373" s="104">
        <v>3.0640000000000001</v>
      </c>
      <c r="J373" s="103">
        <f t="shared" si="17"/>
        <v>29.142719999999997</v>
      </c>
      <c r="K373" s="104">
        <f t="shared" si="25"/>
        <v>161.489</v>
      </c>
      <c r="L373" s="103">
        <v>133.29400000000001</v>
      </c>
      <c r="M373" s="103">
        <v>25.131</v>
      </c>
      <c r="N373" s="103">
        <f t="shared" si="26"/>
        <v>3.0640000000000001</v>
      </c>
      <c r="O373" s="103">
        <f t="shared" si="19"/>
        <v>29.068020000000001</v>
      </c>
      <c r="P373" s="105"/>
      <c r="Q373" s="106"/>
      <c r="R373" s="106" t="s">
        <v>878</v>
      </c>
      <c r="S373" s="106"/>
    </row>
    <row r="374" spans="1:19" s="30" customFormat="1" ht="30" x14ac:dyDescent="0.25">
      <c r="A374" s="98" t="s">
        <v>882</v>
      </c>
      <c r="B374" s="99" t="s">
        <v>1337</v>
      </c>
      <c r="C374" s="100"/>
      <c r="D374" s="101">
        <v>39448</v>
      </c>
      <c r="E374" s="101">
        <v>39448</v>
      </c>
      <c r="F374" s="102">
        <f t="shared" si="18"/>
        <v>160.6</v>
      </c>
      <c r="G374" s="103">
        <v>139.06899999999999</v>
      </c>
      <c r="H374" s="103">
        <v>18.347000000000001</v>
      </c>
      <c r="I374" s="104">
        <v>3.1840000000000002</v>
      </c>
      <c r="J374" s="103">
        <f t="shared" si="17"/>
        <v>28.907999999999998</v>
      </c>
      <c r="K374" s="104">
        <f t="shared" si="25"/>
        <v>161.60900000000001</v>
      </c>
      <c r="L374" s="103">
        <v>133.29400000000001</v>
      </c>
      <c r="M374" s="103">
        <v>25.131</v>
      </c>
      <c r="N374" s="103">
        <f t="shared" si="26"/>
        <v>3.1840000000000002</v>
      </c>
      <c r="O374" s="103">
        <f t="shared" si="19"/>
        <v>29.08962</v>
      </c>
      <c r="P374" s="105"/>
      <c r="Q374" s="106"/>
      <c r="R374" s="106" t="s">
        <v>878</v>
      </c>
      <c r="S374" s="106"/>
    </row>
    <row r="375" spans="1:19" s="30" customFormat="1" ht="30" x14ac:dyDescent="0.25">
      <c r="A375" s="98" t="s">
        <v>883</v>
      </c>
      <c r="B375" s="99" t="s">
        <v>1337</v>
      </c>
      <c r="C375" s="100"/>
      <c r="D375" s="101">
        <v>39448</v>
      </c>
      <c r="E375" s="101">
        <v>39448</v>
      </c>
      <c r="F375" s="102">
        <f t="shared" si="18"/>
        <v>159.40800000000002</v>
      </c>
      <c r="G375" s="103">
        <v>137.26900000000001</v>
      </c>
      <c r="H375" s="103">
        <v>18.786000000000001</v>
      </c>
      <c r="I375" s="104">
        <v>3.3530000000000002</v>
      </c>
      <c r="J375" s="103">
        <f t="shared" si="17"/>
        <v>28.693440000000002</v>
      </c>
      <c r="K375" s="104">
        <f t="shared" si="25"/>
        <v>161.77800000000002</v>
      </c>
      <c r="L375" s="103">
        <v>133.29400000000001</v>
      </c>
      <c r="M375" s="103">
        <v>25.131</v>
      </c>
      <c r="N375" s="103">
        <f t="shared" si="26"/>
        <v>3.3530000000000002</v>
      </c>
      <c r="O375" s="103">
        <f t="shared" si="19"/>
        <v>29.120040000000003</v>
      </c>
      <c r="P375" s="105"/>
      <c r="Q375" s="106"/>
      <c r="R375" s="106" t="s">
        <v>878</v>
      </c>
      <c r="S375" s="106"/>
    </row>
    <row r="376" spans="1:19" s="30" customFormat="1" ht="45" x14ac:dyDescent="0.25">
      <c r="A376" s="98" t="s">
        <v>884</v>
      </c>
      <c r="B376" s="107" t="s">
        <v>1337</v>
      </c>
      <c r="C376" s="100"/>
      <c r="D376" s="101">
        <v>39448</v>
      </c>
      <c r="E376" s="101">
        <v>39448</v>
      </c>
      <c r="F376" s="102">
        <f t="shared" si="18"/>
        <v>196.40699999999998</v>
      </c>
      <c r="G376" s="103">
        <v>173.59299999999999</v>
      </c>
      <c r="H376" s="103">
        <v>18.492000000000001</v>
      </c>
      <c r="I376" s="104">
        <v>4.3220000000000001</v>
      </c>
      <c r="J376" s="103">
        <f t="shared" si="17"/>
        <v>35.353259999999999</v>
      </c>
      <c r="K376" s="104"/>
      <c r="L376" s="103"/>
      <c r="M376" s="103"/>
      <c r="N376" s="103"/>
      <c r="O376" s="103">
        <f t="shared" si="19"/>
        <v>0</v>
      </c>
      <c r="P376" s="105"/>
      <c r="Q376" s="106" t="s">
        <v>19</v>
      </c>
      <c r="R376" s="106"/>
      <c r="S376" s="106"/>
    </row>
    <row r="377" spans="1:19" s="30" customFormat="1" ht="30" x14ac:dyDescent="0.25">
      <c r="A377" s="98" t="s">
        <v>885</v>
      </c>
      <c r="B377" s="99" t="s">
        <v>1337</v>
      </c>
      <c r="C377" s="100"/>
      <c r="D377" s="101">
        <v>39448</v>
      </c>
      <c r="E377" s="101">
        <v>39448</v>
      </c>
      <c r="F377" s="102">
        <f t="shared" si="18"/>
        <v>217.69199999999998</v>
      </c>
      <c r="G377" s="103">
        <v>180.31399999999999</v>
      </c>
      <c r="H377" s="103">
        <v>33.273000000000003</v>
      </c>
      <c r="I377" s="104">
        <v>4.1050000000000004</v>
      </c>
      <c r="J377" s="103">
        <f t="shared" si="17"/>
        <v>39.184559999999998</v>
      </c>
      <c r="K377" s="104">
        <f t="shared" ref="K377:K383" si="27">SUM(L377:N377)</f>
        <v>212.31799999999998</v>
      </c>
      <c r="L377" s="103">
        <v>176.44399999999999</v>
      </c>
      <c r="M377" s="103">
        <v>31.768999999999998</v>
      </c>
      <c r="N377" s="103">
        <f t="shared" ref="N377:N383" si="28">I377</f>
        <v>4.1050000000000004</v>
      </c>
      <c r="O377" s="103">
        <f t="shared" si="19"/>
        <v>38.217239999999997</v>
      </c>
      <c r="P377" s="105"/>
      <c r="Q377" s="106"/>
      <c r="R377" s="106" t="s">
        <v>886</v>
      </c>
      <c r="S377" s="106"/>
    </row>
    <row r="378" spans="1:19" s="30" customFormat="1" ht="30" x14ac:dyDescent="0.25">
      <c r="A378" s="98" t="s">
        <v>887</v>
      </c>
      <c r="B378" s="99" t="s">
        <v>1337</v>
      </c>
      <c r="C378" s="100"/>
      <c r="D378" s="101">
        <v>39448</v>
      </c>
      <c r="E378" s="101">
        <v>39448</v>
      </c>
      <c r="F378" s="102">
        <f t="shared" si="18"/>
        <v>163.601</v>
      </c>
      <c r="G378" s="103">
        <v>141.952</v>
      </c>
      <c r="H378" s="103">
        <v>18.257000000000001</v>
      </c>
      <c r="I378" s="104">
        <v>3.3919999999999999</v>
      </c>
      <c r="J378" s="103">
        <f t="shared" si="17"/>
        <v>29.448179999999997</v>
      </c>
      <c r="K378" s="104">
        <f t="shared" si="27"/>
        <v>161.81700000000001</v>
      </c>
      <c r="L378" s="103">
        <v>133.29400000000001</v>
      </c>
      <c r="M378" s="103">
        <v>25.131</v>
      </c>
      <c r="N378" s="103">
        <f t="shared" si="28"/>
        <v>3.3919999999999999</v>
      </c>
      <c r="O378" s="103">
        <f t="shared" si="19"/>
        <v>29.12706</v>
      </c>
      <c r="P378" s="105"/>
      <c r="Q378" s="106"/>
      <c r="R378" s="106" t="s">
        <v>886</v>
      </c>
      <c r="S378" s="106"/>
    </row>
    <row r="379" spans="1:19" s="30" customFormat="1" ht="30" x14ac:dyDescent="0.25">
      <c r="A379" s="98" t="s">
        <v>888</v>
      </c>
      <c r="B379" s="99" t="s">
        <v>1337</v>
      </c>
      <c r="C379" s="100"/>
      <c r="D379" s="101">
        <v>39448</v>
      </c>
      <c r="E379" s="101">
        <v>39448</v>
      </c>
      <c r="F379" s="102">
        <f t="shared" si="18"/>
        <v>165.20499999999998</v>
      </c>
      <c r="G379" s="103">
        <v>143.49199999999999</v>
      </c>
      <c r="H379" s="103">
        <v>18.402999999999999</v>
      </c>
      <c r="I379" s="104">
        <v>3.31</v>
      </c>
      <c r="J379" s="103">
        <f t="shared" si="17"/>
        <v>29.736899999999995</v>
      </c>
      <c r="K379" s="104">
        <f t="shared" si="27"/>
        <v>161.73500000000001</v>
      </c>
      <c r="L379" s="103">
        <v>133.29400000000001</v>
      </c>
      <c r="M379" s="103">
        <v>25.131</v>
      </c>
      <c r="N379" s="103">
        <f t="shared" si="28"/>
        <v>3.31</v>
      </c>
      <c r="O379" s="103">
        <f t="shared" si="19"/>
        <v>29.112300000000001</v>
      </c>
      <c r="P379" s="105"/>
      <c r="Q379" s="106"/>
      <c r="R379" s="106" t="s">
        <v>886</v>
      </c>
      <c r="S379" s="106"/>
    </row>
    <row r="380" spans="1:19" s="30" customFormat="1" ht="30" x14ac:dyDescent="0.25">
      <c r="A380" s="98" t="s">
        <v>889</v>
      </c>
      <c r="B380" s="99" t="s">
        <v>1337</v>
      </c>
      <c r="C380" s="100"/>
      <c r="D380" s="101">
        <v>39448</v>
      </c>
      <c r="E380" s="101">
        <v>39448</v>
      </c>
      <c r="F380" s="102">
        <f t="shared" si="18"/>
        <v>163.79900000000001</v>
      </c>
      <c r="G380" s="103">
        <v>142.12200000000001</v>
      </c>
      <c r="H380" s="103">
        <v>18.385000000000002</v>
      </c>
      <c r="I380" s="104">
        <v>3.2919999999999998</v>
      </c>
      <c r="J380" s="103">
        <f t="shared" si="17"/>
        <v>29.483820000000001</v>
      </c>
      <c r="K380" s="104">
        <f t="shared" si="27"/>
        <v>161.71700000000001</v>
      </c>
      <c r="L380" s="103">
        <v>133.29400000000001</v>
      </c>
      <c r="M380" s="103">
        <v>25.131</v>
      </c>
      <c r="N380" s="103">
        <f t="shared" si="28"/>
        <v>3.2919999999999998</v>
      </c>
      <c r="O380" s="103">
        <f t="shared" si="19"/>
        <v>29.109059999999999</v>
      </c>
      <c r="P380" s="105"/>
      <c r="Q380" s="106"/>
      <c r="R380" s="106" t="s">
        <v>886</v>
      </c>
      <c r="S380" s="106"/>
    </row>
    <row r="381" spans="1:19" s="30" customFormat="1" ht="30" x14ac:dyDescent="0.25">
      <c r="A381" s="98" t="s">
        <v>890</v>
      </c>
      <c r="B381" s="99" t="s">
        <v>1337</v>
      </c>
      <c r="C381" s="100"/>
      <c r="D381" s="101">
        <v>39448</v>
      </c>
      <c r="E381" s="101">
        <v>39448</v>
      </c>
      <c r="F381" s="102">
        <f t="shared" si="18"/>
        <v>168.37700000000001</v>
      </c>
      <c r="G381" s="103">
        <v>146.68299999999999</v>
      </c>
      <c r="H381" s="103">
        <v>18.280999999999999</v>
      </c>
      <c r="I381" s="104">
        <v>3.4129999999999998</v>
      </c>
      <c r="J381" s="103">
        <f t="shared" si="17"/>
        <v>30.307860000000002</v>
      </c>
      <c r="K381" s="104">
        <f t="shared" si="27"/>
        <v>161.83800000000002</v>
      </c>
      <c r="L381" s="103">
        <v>133.29400000000001</v>
      </c>
      <c r="M381" s="103">
        <v>25.131</v>
      </c>
      <c r="N381" s="103">
        <f t="shared" si="28"/>
        <v>3.4129999999999998</v>
      </c>
      <c r="O381" s="103">
        <f t="shared" si="19"/>
        <v>29.130840000000003</v>
      </c>
      <c r="P381" s="105"/>
      <c r="Q381" s="106"/>
      <c r="R381" s="106" t="s">
        <v>886</v>
      </c>
      <c r="S381" s="106"/>
    </row>
    <row r="382" spans="1:19" s="30" customFormat="1" ht="30" x14ac:dyDescent="0.25">
      <c r="A382" s="98" t="s">
        <v>891</v>
      </c>
      <c r="B382" s="99" t="s">
        <v>1337</v>
      </c>
      <c r="C382" s="100"/>
      <c r="D382" s="101">
        <v>39448</v>
      </c>
      <c r="E382" s="101">
        <v>39448</v>
      </c>
      <c r="F382" s="102">
        <f t="shared" si="18"/>
        <v>152.43200000000002</v>
      </c>
      <c r="G382" s="103">
        <v>131.1</v>
      </c>
      <c r="H382" s="103">
        <v>18.152000000000001</v>
      </c>
      <c r="I382" s="104">
        <v>3.18</v>
      </c>
      <c r="J382" s="103">
        <f t="shared" si="17"/>
        <v>27.437760000000001</v>
      </c>
      <c r="K382" s="104">
        <f t="shared" si="27"/>
        <v>161.60500000000002</v>
      </c>
      <c r="L382" s="103">
        <v>133.29400000000001</v>
      </c>
      <c r="M382" s="103">
        <v>25.131</v>
      </c>
      <c r="N382" s="103">
        <f t="shared" si="28"/>
        <v>3.18</v>
      </c>
      <c r="O382" s="103">
        <f t="shared" si="19"/>
        <v>29.088900000000002</v>
      </c>
      <c r="P382" s="105"/>
      <c r="Q382" s="106"/>
      <c r="R382" s="106" t="s">
        <v>886</v>
      </c>
      <c r="S382" s="106"/>
    </row>
    <row r="383" spans="1:19" s="30" customFormat="1" ht="30" x14ac:dyDescent="0.25">
      <c r="A383" s="98" t="s">
        <v>892</v>
      </c>
      <c r="B383" s="99" t="s">
        <v>1337</v>
      </c>
      <c r="C383" s="100"/>
      <c r="D383" s="101">
        <v>39448</v>
      </c>
      <c r="E383" s="101">
        <v>39448</v>
      </c>
      <c r="F383" s="102">
        <f t="shared" si="18"/>
        <v>157.226</v>
      </c>
      <c r="G383" s="103">
        <v>135.58600000000001</v>
      </c>
      <c r="H383" s="103">
        <v>18.260999999999999</v>
      </c>
      <c r="I383" s="104">
        <v>3.379</v>
      </c>
      <c r="J383" s="103">
        <f t="shared" si="17"/>
        <v>28.30068</v>
      </c>
      <c r="K383" s="104">
        <f t="shared" si="27"/>
        <v>161.804</v>
      </c>
      <c r="L383" s="103">
        <v>133.29400000000001</v>
      </c>
      <c r="M383" s="103">
        <v>25.131</v>
      </c>
      <c r="N383" s="103">
        <f t="shared" si="28"/>
        <v>3.379</v>
      </c>
      <c r="O383" s="103">
        <f t="shared" si="19"/>
        <v>29.12472</v>
      </c>
      <c r="P383" s="105"/>
      <c r="Q383" s="106"/>
      <c r="R383" s="106" t="s">
        <v>886</v>
      </c>
      <c r="S383" s="106"/>
    </row>
    <row r="384" spans="1:19" s="30" customFormat="1" ht="45" x14ac:dyDescent="0.25">
      <c r="A384" s="98" t="s">
        <v>893</v>
      </c>
      <c r="B384" s="112" t="s">
        <v>1337</v>
      </c>
      <c r="C384" s="100"/>
      <c r="D384" s="101">
        <v>39448</v>
      </c>
      <c r="E384" s="101">
        <v>39448</v>
      </c>
      <c r="F384" s="102">
        <f t="shared" si="18"/>
        <v>196.49199999999999</v>
      </c>
      <c r="G384" s="103">
        <v>173.59299999999999</v>
      </c>
      <c r="H384" s="103">
        <v>18.492000000000001</v>
      </c>
      <c r="I384" s="104">
        <v>4.407</v>
      </c>
      <c r="J384" s="103">
        <f t="shared" si="17"/>
        <v>35.368559999999995</v>
      </c>
      <c r="K384" s="104"/>
      <c r="L384" s="103"/>
      <c r="M384" s="103"/>
      <c r="N384" s="103"/>
      <c r="O384" s="103">
        <f t="shared" si="19"/>
        <v>0</v>
      </c>
      <c r="P384" s="105"/>
      <c r="Q384" s="106" t="s">
        <v>19</v>
      </c>
      <c r="R384" s="106"/>
      <c r="S384" s="106"/>
    </row>
    <row r="385" spans="1:19" s="30" customFormat="1" ht="15" x14ac:dyDescent="0.25">
      <c r="A385" s="111" t="s">
        <v>894</v>
      </c>
      <c r="B385" s="112" t="s">
        <v>1337</v>
      </c>
      <c r="C385" s="100"/>
      <c r="D385" s="101">
        <v>39448</v>
      </c>
      <c r="E385" s="101">
        <v>39448</v>
      </c>
      <c r="F385" s="102">
        <f t="shared" si="18"/>
        <v>216.31</v>
      </c>
      <c r="G385" s="103">
        <v>177.881</v>
      </c>
      <c r="H385" s="103">
        <v>34.624000000000002</v>
      </c>
      <c r="I385" s="104">
        <v>3.8050000000000002</v>
      </c>
      <c r="J385" s="103">
        <f t="shared" si="17"/>
        <v>38.9358</v>
      </c>
      <c r="K385" s="104">
        <f>SUBTOTAL(9,L385:N385)</f>
        <v>212.01500000000001</v>
      </c>
      <c r="L385" s="103">
        <v>176.44</v>
      </c>
      <c r="M385" s="103">
        <v>31.77</v>
      </c>
      <c r="N385" s="103">
        <f t="shared" ref="N385:N390" si="29">I385</f>
        <v>3.8050000000000002</v>
      </c>
      <c r="O385" s="103">
        <f t="shared" si="19"/>
        <v>38.162700000000001</v>
      </c>
      <c r="P385" s="105"/>
      <c r="Q385" s="106"/>
      <c r="R385" s="106"/>
      <c r="S385" s="106"/>
    </row>
    <row r="386" spans="1:19" s="30" customFormat="1" ht="15" x14ac:dyDescent="0.25">
      <c r="A386" s="111" t="s">
        <v>896</v>
      </c>
      <c r="B386" s="112" t="s">
        <v>1337</v>
      </c>
      <c r="C386" s="100"/>
      <c r="D386" s="101">
        <v>39448</v>
      </c>
      <c r="E386" s="101">
        <v>39448</v>
      </c>
      <c r="F386" s="102">
        <f t="shared" si="18"/>
        <v>162.77500000000001</v>
      </c>
      <c r="G386" s="103">
        <v>141.124</v>
      </c>
      <c r="H386" s="103">
        <v>18.690000000000001</v>
      </c>
      <c r="I386" s="104">
        <v>2.9609999999999999</v>
      </c>
      <c r="J386" s="103">
        <f t="shared" si="17"/>
        <v>29.299499999999998</v>
      </c>
      <c r="K386" s="104">
        <f>SUBTOTAL(9,L386:N386)</f>
        <v>161.381</v>
      </c>
      <c r="L386" s="103">
        <v>133.29</v>
      </c>
      <c r="M386" s="103">
        <v>25.13</v>
      </c>
      <c r="N386" s="103">
        <f t="shared" si="29"/>
        <v>2.9609999999999999</v>
      </c>
      <c r="O386" s="103">
        <f t="shared" si="19"/>
        <v>29.048579999999998</v>
      </c>
      <c r="P386" s="105"/>
      <c r="Q386" s="106"/>
      <c r="R386" s="106"/>
      <c r="S386" s="106"/>
    </row>
    <row r="387" spans="1:19" s="30" customFormat="1" ht="15" x14ac:dyDescent="0.25">
      <c r="A387" s="111" t="s">
        <v>897</v>
      </c>
      <c r="B387" s="112" t="s">
        <v>1337</v>
      </c>
      <c r="C387" s="100"/>
      <c r="D387" s="101">
        <v>39448</v>
      </c>
      <c r="E387" s="101">
        <v>39448</v>
      </c>
      <c r="F387" s="102">
        <f t="shared" si="18"/>
        <v>164.38</v>
      </c>
      <c r="G387" s="103">
        <v>142.38499999999999</v>
      </c>
      <c r="H387" s="103">
        <v>18.925000000000001</v>
      </c>
      <c r="I387" s="104">
        <v>3.07</v>
      </c>
      <c r="J387" s="103">
        <f t="shared" si="17"/>
        <v>29.588399999999996</v>
      </c>
      <c r="K387" s="104">
        <f>SUBTOTAL(9,L387:N387)</f>
        <v>161.48999999999998</v>
      </c>
      <c r="L387" s="103">
        <v>133.29</v>
      </c>
      <c r="M387" s="103">
        <v>25.13</v>
      </c>
      <c r="N387" s="103">
        <f t="shared" si="29"/>
        <v>3.07</v>
      </c>
      <c r="O387" s="103">
        <f t="shared" si="19"/>
        <v>29.068199999999994</v>
      </c>
      <c r="P387" s="105"/>
      <c r="Q387" s="106"/>
      <c r="R387" s="106"/>
      <c r="S387" s="106"/>
    </row>
    <row r="388" spans="1:19" s="30" customFormat="1" ht="15" x14ac:dyDescent="0.25">
      <c r="A388" s="111" t="s">
        <v>898</v>
      </c>
      <c r="B388" s="112" t="s">
        <v>1337</v>
      </c>
      <c r="C388" s="100"/>
      <c r="D388" s="101">
        <v>39448</v>
      </c>
      <c r="E388" s="101">
        <v>39448</v>
      </c>
      <c r="F388" s="102">
        <f t="shared" si="18"/>
        <v>163.42100000000002</v>
      </c>
      <c r="G388" s="103">
        <v>141.06100000000001</v>
      </c>
      <c r="H388" s="103">
        <v>19.068000000000001</v>
      </c>
      <c r="I388" s="104">
        <v>3.2919999999999998</v>
      </c>
      <c r="J388" s="103">
        <f t="shared" si="17"/>
        <v>29.415780000000002</v>
      </c>
      <c r="K388" s="104">
        <f>SUBTOTAL(9,L388:N388)</f>
        <v>161.71199999999999</v>
      </c>
      <c r="L388" s="103">
        <v>133.29</v>
      </c>
      <c r="M388" s="103">
        <v>25.13</v>
      </c>
      <c r="N388" s="103">
        <f t="shared" si="29"/>
        <v>3.2919999999999998</v>
      </c>
      <c r="O388" s="103">
        <f t="shared" si="19"/>
        <v>29.108159999999998</v>
      </c>
      <c r="P388" s="105"/>
      <c r="Q388" s="106"/>
      <c r="R388" s="106"/>
      <c r="S388" s="106"/>
    </row>
    <row r="389" spans="1:19" s="30" customFormat="1" ht="15" x14ac:dyDescent="0.25">
      <c r="A389" s="111" t="s">
        <v>899</v>
      </c>
      <c r="B389" s="112" t="s">
        <v>1337</v>
      </c>
      <c r="C389" s="100"/>
      <c r="D389" s="101">
        <v>39448</v>
      </c>
      <c r="E389" s="101">
        <v>39448</v>
      </c>
      <c r="F389" s="102">
        <f t="shared" si="18"/>
        <v>162.03800000000001</v>
      </c>
      <c r="G389" s="103">
        <v>140.95400000000001</v>
      </c>
      <c r="H389" s="103">
        <v>17.773</v>
      </c>
      <c r="I389" s="104">
        <v>3.3109999999999999</v>
      </c>
      <c r="J389" s="103">
        <f t="shared" si="17"/>
        <v>29.166840000000001</v>
      </c>
      <c r="K389" s="104">
        <f>SUBTOTAL(9,L389:N389)</f>
        <v>161.73099999999999</v>
      </c>
      <c r="L389" s="103">
        <v>133.29</v>
      </c>
      <c r="M389" s="103">
        <v>25.13</v>
      </c>
      <c r="N389" s="103">
        <f t="shared" si="29"/>
        <v>3.3109999999999999</v>
      </c>
      <c r="O389" s="103">
        <f t="shared" si="19"/>
        <v>29.111579999999996</v>
      </c>
      <c r="P389" s="105"/>
      <c r="Q389" s="106"/>
      <c r="R389" s="106"/>
      <c r="S389" s="106"/>
    </row>
    <row r="390" spans="1:19" s="30" customFormat="1" ht="30" x14ac:dyDescent="0.25">
      <c r="A390" s="98" t="s">
        <v>900</v>
      </c>
      <c r="B390" s="99" t="s">
        <v>1337</v>
      </c>
      <c r="C390" s="100"/>
      <c r="D390" s="101">
        <v>39448</v>
      </c>
      <c r="E390" s="101">
        <v>39448</v>
      </c>
      <c r="F390" s="102">
        <f t="shared" si="18"/>
        <v>154.46200000000002</v>
      </c>
      <c r="G390" s="103">
        <v>133.97200000000001</v>
      </c>
      <c r="H390" s="103">
        <v>17.669</v>
      </c>
      <c r="I390" s="104">
        <v>2.8210000000000002</v>
      </c>
      <c r="J390" s="103">
        <f t="shared" si="17"/>
        <v>27.803160000000002</v>
      </c>
      <c r="K390" s="104">
        <f>SUM(L390:N390)</f>
        <v>161.24600000000001</v>
      </c>
      <c r="L390" s="103">
        <v>133.29400000000001</v>
      </c>
      <c r="M390" s="103">
        <v>25.131</v>
      </c>
      <c r="N390" s="103">
        <f t="shared" si="29"/>
        <v>2.8210000000000002</v>
      </c>
      <c r="O390" s="103">
        <f t="shared" si="19"/>
        <v>29.024280000000001</v>
      </c>
      <c r="P390" s="105"/>
      <c r="Q390" s="106"/>
      <c r="R390" s="106" t="s">
        <v>895</v>
      </c>
      <c r="S390" s="106"/>
    </row>
    <row r="391" spans="1:19" s="30" customFormat="1" ht="45" x14ac:dyDescent="0.25">
      <c r="A391" s="111" t="s">
        <v>901</v>
      </c>
      <c r="B391" s="112" t="s">
        <v>1337</v>
      </c>
      <c r="C391" s="100"/>
      <c r="D391" s="101">
        <v>39448</v>
      </c>
      <c r="E391" s="101">
        <v>39448</v>
      </c>
      <c r="F391" s="102">
        <f t="shared" si="18"/>
        <v>48.398000000000003</v>
      </c>
      <c r="G391" s="103">
        <v>44.225000000000001</v>
      </c>
      <c r="H391" s="103">
        <v>2.0539999999999998</v>
      </c>
      <c r="I391" s="104">
        <v>2.1190000000000002</v>
      </c>
      <c r="J391" s="103">
        <f t="shared" si="17"/>
        <v>8.7116400000000009</v>
      </c>
      <c r="K391" s="104"/>
      <c r="L391" s="103"/>
      <c r="M391" s="103"/>
      <c r="N391" s="103"/>
      <c r="O391" s="103"/>
      <c r="P391" s="105"/>
      <c r="Q391" s="106" t="s">
        <v>19</v>
      </c>
      <c r="R391" s="106"/>
      <c r="S391" s="106"/>
    </row>
    <row r="392" spans="1:19" s="30" customFormat="1" ht="45" x14ac:dyDescent="0.25">
      <c r="A392" s="98" t="s">
        <v>902</v>
      </c>
      <c r="B392" s="107" t="s">
        <v>1337</v>
      </c>
      <c r="C392" s="100"/>
      <c r="D392" s="101">
        <v>39448</v>
      </c>
      <c r="E392" s="101">
        <v>39448</v>
      </c>
      <c r="F392" s="102">
        <f t="shared" si="18"/>
        <v>196.15299999999999</v>
      </c>
      <c r="G392" s="103">
        <v>173.59299999999999</v>
      </c>
      <c r="H392" s="103">
        <v>18.492000000000001</v>
      </c>
      <c r="I392" s="104">
        <v>4.0679999999999996</v>
      </c>
      <c r="J392" s="103">
        <f t="shared" si="17"/>
        <v>35.307539999999996</v>
      </c>
      <c r="K392" s="104"/>
      <c r="L392" s="103"/>
      <c r="M392" s="103"/>
      <c r="N392" s="103"/>
      <c r="O392" s="103"/>
      <c r="P392" s="105"/>
      <c r="Q392" s="106" t="s">
        <v>19</v>
      </c>
      <c r="R392" s="106"/>
      <c r="S392" s="106"/>
    </row>
    <row r="393" spans="1:19" s="30" customFormat="1" ht="30" x14ac:dyDescent="0.25">
      <c r="A393" s="98" t="s">
        <v>903</v>
      </c>
      <c r="B393" s="99" t="s">
        <v>1337</v>
      </c>
      <c r="C393" s="100"/>
      <c r="D393" s="101">
        <v>39448</v>
      </c>
      <c r="E393" s="101">
        <v>39448</v>
      </c>
      <c r="F393" s="102">
        <f t="shared" si="18"/>
        <v>215.72800000000001</v>
      </c>
      <c r="G393" s="103">
        <v>176.91</v>
      </c>
      <c r="H393" s="103">
        <v>34.470999999999997</v>
      </c>
      <c r="I393" s="104">
        <v>4.3470000000000004</v>
      </c>
      <c r="J393" s="103">
        <f t="shared" si="17"/>
        <v>38.831040000000002</v>
      </c>
      <c r="K393" s="104">
        <f>SUM(L393:N393)</f>
        <v>212.56</v>
      </c>
      <c r="L393" s="103">
        <v>176.44399999999999</v>
      </c>
      <c r="M393" s="103">
        <v>31.768999999999998</v>
      </c>
      <c r="N393" s="103">
        <f t="shared" ref="N393:N400" si="30">I393</f>
        <v>4.3470000000000004</v>
      </c>
      <c r="O393" s="103">
        <f t="shared" si="19"/>
        <v>38.260799999999996</v>
      </c>
      <c r="P393" s="105"/>
      <c r="Q393" s="106"/>
      <c r="R393" s="106" t="s">
        <v>904</v>
      </c>
      <c r="S393" s="106"/>
    </row>
    <row r="394" spans="1:19" s="30" customFormat="1" ht="30" x14ac:dyDescent="0.25">
      <c r="A394" s="98" t="s">
        <v>905</v>
      </c>
      <c r="B394" s="99" t="s">
        <v>1337</v>
      </c>
      <c r="C394" s="100"/>
      <c r="D394" s="101">
        <v>39448</v>
      </c>
      <c r="E394" s="101">
        <v>39448</v>
      </c>
      <c r="F394" s="102">
        <f t="shared" si="18"/>
        <v>163.07599999999999</v>
      </c>
      <c r="G394" s="103">
        <v>141.535</v>
      </c>
      <c r="H394" s="103">
        <v>17.63</v>
      </c>
      <c r="I394" s="104">
        <v>3.911</v>
      </c>
      <c r="J394" s="103">
        <f t="shared" si="17"/>
        <v>29.353679999999997</v>
      </c>
      <c r="K394" s="104">
        <f>SUM(L394:N394)</f>
        <v>162.33600000000001</v>
      </c>
      <c r="L394" s="103">
        <v>133.29400000000001</v>
      </c>
      <c r="M394" s="103">
        <v>25.131</v>
      </c>
      <c r="N394" s="103">
        <f t="shared" si="30"/>
        <v>3.911</v>
      </c>
      <c r="O394" s="103">
        <f t="shared" si="19"/>
        <v>29.220480000000002</v>
      </c>
      <c r="P394" s="105"/>
      <c r="Q394" s="106"/>
      <c r="R394" s="106" t="s">
        <v>904</v>
      </c>
      <c r="S394" s="106"/>
    </row>
    <row r="395" spans="1:19" s="30" customFormat="1" ht="15" x14ac:dyDescent="0.25">
      <c r="A395" s="111" t="s">
        <v>906</v>
      </c>
      <c r="B395" s="112" t="s">
        <v>1337</v>
      </c>
      <c r="C395" s="100"/>
      <c r="D395" s="101">
        <v>39448</v>
      </c>
      <c r="E395" s="101">
        <v>39448</v>
      </c>
      <c r="F395" s="102">
        <f t="shared" si="18"/>
        <v>159.179</v>
      </c>
      <c r="G395" s="103">
        <v>138.58099999999999</v>
      </c>
      <c r="H395" s="103">
        <v>17.363</v>
      </c>
      <c r="I395" s="104">
        <v>3.2349999999999999</v>
      </c>
      <c r="J395" s="103">
        <f t="shared" si="17"/>
        <v>28.65222</v>
      </c>
      <c r="K395" s="104">
        <f>SUBTOTAL(9,L395:N395)</f>
        <v>161.655</v>
      </c>
      <c r="L395" s="103">
        <v>133.29</v>
      </c>
      <c r="M395" s="103">
        <v>25.13</v>
      </c>
      <c r="N395" s="103">
        <f t="shared" si="30"/>
        <v>3.2349999999999999</v>
      </c>
      <c r="O395" s="103">
        <f t="shared" si="19"/>
        <v>29.097899999999999</v>
      </c>
      <c r="P395" s="105"/>
      <c r="Q395" s="106"/>
      <c r="R395" s="106"/>
      <c r="S395" s="106"/>
    </row>
    <row r="396" spans="1:19" s="30" customFormat="1" ht="15" x14ac:dyDescent="0.25">
      <c r="A396" s="111" t="s">
        <v>907</v>
      </c>
      <c r="B396" s="112" t="s">
        <v>1337</v>
      </c>
      <c r="C396" s="100"/>
      <c r="D396" s="101">
        <v>39448</v>
      </c>
      <c r="E396" s="101">
        <v>39448</v>
      </c>
      <c r="F396" s="102">
        <f t="shared" si="18"/>
        <v>157.47299999999998</v>
      </c>
      <c r="G396" s="103">
        <v>136.864</v>
      </c>
      <c r="H396" s="103">
        <v>17.497</v>
      </c>
      <c r="I396" s="104">
        <v>3.1120000000000001</v>
      </c>
      <c r="J396" s="103">
        <f t="shared" si="17"/>
        <v>28.345139999999997</v>
      </c>
      <c r="K396" s="104">
        <f>SUBTOTAL(9,L396:N396)</f>
        <v>161.53199999999998</v>
      </c>
      <c r="L396" s="103">
        <v>133.29</v>
      </c>
      <c r="M396" s="103">
        <v>25.13</v>
      </c>
      <c r="N396" s="103">
        <f t="shared" si="30"/>
        <v>3.1120000000000001</v>
      </c>
      <c r="O396" s="103">
        <f t="shared" si="19"/>
        <v>29.075759999999995</v>
      </c>
      <c r="P396" s="105"/>
      <c r="Q396" s="106"/>
      <c r="R396" s="106"/>
      <c r="S396" s="106"/>
    </row>
    <row r="397" spans="1:19" s="30" customFormat="1" ht="15" x14ac:dyDescent="0.25">
      <c r="A397" s="111" t="s">
        <v>908</v>
      </c>
      <c r="B397" s="112" t="s">
        <v>1337</v>
      </c>
      <c r="C397" s="100"/>
      <c r="D397" s="101">
        <v>39448</v>
      </c>
      <c r="E397" s="101">
        <v>39448</v>
      </c>
      <c r="F397" s="102">
        <f t="shared" si="18"/>
        <v>155.52000000000001</v>
      </c>
      <c r="G397" s="103">
        <v>134.13800000000001</v>
      </c>
      <c r="H397" s="103">
        <v>17.375</v>
      </c>
      <c r="I397" s="104">
        <v>4.0069999999999997</v>
      </c>
      <c r="J397" s="103">
        <f t="shared" si="17"/>
        <v>27.993600000000001</v>
      </c>
      <c r="K397" s="104">
        <f>SUBTOTAL(9,L397:N397)</f>
        <v>162.42699999999999</v>
      </c>
      <c r="L397" s="103">
        <v>133.29</v>
      </c>
      <c r="M397" s="103">
        <v>25.13</v>
      </c>
      <c r="N397" s="103">
        <f t="shared" si="30"/>
        <v>4.0069999999999997</v>
      </c>
      <c r="O397" s="103">
        <f t="shared" si="19"/>
        <v>29.236859999999997</v>
      </c>
      <c r="P397" s="105"/>
      <c r="Q397" s="106"/>
      <c r="R397" s="106"/>
      <c r="S397" s="106"/>
    </row>
    <row r="398" spans="1:19" s="30" customFormat="1" ht="30" x14ac:dyDescent="0.25">
      <c r="A398" s="98" t="s">
        <v>909</v>
      </c>
      <c r="B398" s="99" t="s">
        <v>1337</v>
      </c>
      <c r="C398" s="100"/>
      <c r="D398" s="101">
        <v>39448</v>
      </c>
      <c r="E398" s="101">
        <v>39448</v>
      </c>
      <c r="F398" s="102">
        <f t="shared" si="18"/>
        <v>159.21799999999999</v>
      </c>
      <c r="G398" s="103">
        <v>138.608</v>
      </c>
      <c r="H398" s="103">
        <v>17.463000000000001</v>
      </c>
      <c r="I398" s="104">
        <v>3.1469999999999998</v>
      </c>
      <c r="J398" s="103">
        <f t="shared" si="17"/>
        <v>28.659239999999997</v>
      </c>
      <c r="K398" s="104">
        <f>SUM(L398:N398)</f>
        <v>161.572</v>
      </c>
      <c r="L398" s="103">
        <v>133.29400000000001</v>
      </c>
      <c r="M398" s="103">
        <v>25.131</v>
      </c>
      <c r="N398" s="103">
        <f t="shared" si="30"/>
        <v>3.1469999999999998</v>
      </c>
      <c r="O398" s="103">
        <f t="shared" si="19"/>
        <v>29.08296</v>
      </c>
      <c r="P398" s="105"/>
      <c r="Q398" s="106"/>
      <c r="R398" s="106" t="s">
        <v>904</v>
      </c>
      <c r="S398" s="106"/>
    </row>
    <row r="399" spans="1:19" s="30" customFormat="1" ht="30" x14ac:dyDescent="0.25">
      <c r="A399" s="98" t="s">
        <v>910</v>
      </c>
      <c r="B399" s="99" t="s">
        <v>1337</v>
      </c>
      <c r="C399" s="100"/>
      <c r="D399" s="101">
        <v>39448</v>
      </c>
      <c r="E399" s="101">
        <v>39448</v>
      </c>
      <c r="F399" s="102">
        <f t="shared" si="18"/>
        <v>157.74299999999999</v>
      </c>
      <c r="G399" s="103">
        <v>136.45599999999999</v>
      </c>
      <c r="H399" s="103">
        <v>18.367999999999999</v>
      </c>
      <c r="I399" s="104">
        <v>2.919</v>
      </c>
      <c r="J399" s="103">
        <f t="shared" ref="J399:J462" si="31">F399*0.18</f>
        <v>28.393739999999998</v>
      </c>
      <c r="K399" s="104">
        <f>SUM(L399:N399)</f>
        <v>161.34400000000002</v>
      </c>
      <c r="L399" s="103">
        <v>133.29400000000001</v>
      </c>
      <c r="M399" s="103">
        <v>25.131</v>
      </c>
      <c r="N399" s="103">
        <f t="shared" si="30"/>
        <v>2.919</v>
      </c>
      <c r="O399" s="103">
        <f t="shared" si="19"/>
        <v>29.041920000000005</v>
      </c>
      <c r="P399" s="105"/>
      <c r="Q399" s="106"/>
      <c r="R399" s="106" t="s">
        <v>904</v>
      </c>
      <c r="S399" s="106"/>
    </row>
    <row r="400" spans="1:19" s="30" customFormat="1" ht="15" x14ac:dyDescent="0.25">
      <c r="A400" s="111" t="s">
        <v>987</v>
      </c>
      <c r="B400" s="112" t="s">
        <v>1337</v>
      </c>
      <c r="C400" s="100"/>
      <c r="D400" s="101">
        <v>39448</v>
      </c>
      <c r="E400" s="101">
        <v>39448</v>
      </c>
      <c r="F400" s="102">
        <f t="shared" ref="F400:F463" si="32">SUM(G400:I400)</f>
        <v>196.23799999999997</v>
      </c>
      <c r="G400" s="103">
        <v>173.59299999999999</v>
      </c>
      <c r="H400" s="103">
        <v>18.492000000000001</v>
      </c>
      <c r="I400" s="104">
        <v>4.1529999999999996</v>
      </c>
      <c r="J400" s="103">
        <f t="shared" si="31"/>
        <v>35.322839999999992</v>
      </c>
      <c r="K400" s="104">
        <f>SUBTOTAL(9,L400:N400)</f>
        <v>238.07299999999998</v>
      </c>
      <c r="L400" s="103">
        <v>194.69</v>
      </c>
      <c r="M400" s="103">
        <v>39.229999999999997</v>
      </c>
      <c r="N400" s="103">
        <f t="shared" si="30"/>
        <v>4.1529999999999996</v>
      </c>
      <c r="O400" s="103">
        <f t="shared" ref="O400:O463" si="33">K400*0.18</f>
        <v>42.853139999999996</v>
      </c>
      <c r="P400" s="105"/>
      <c r="Q400" s="106"/>
      <c r="R400" s="106"/>
      <c r="S400" s="106"/>
    </row>
    <row r="401" spans="1:19" s="30" customFormat="1" ht="45" x14ac:dyDescent="0.25">
      <c r="A401" s="111" t="s">
        <v>988</v>
      </c>
      <c r="B401" s="113" t="s">
        <v>1337</v>
      </c>
      <c r="C401" s="100"/>
      <c r="D401" s="101">
        <v>39448</v>
      </c>
      <c r="E401" s="101">
        <v>39448</v>
      </c>
      <c r="F401" s="102">
        <f t="shared" si="32"/>
        <v>5.4280000000000008</v>
      </c>
      <c r="G401" s="103">
        <v>2.72</v>
      </c>
      <c r="H401" s="103">
        <v>2.7080000000000002</v>
      </c>
      <c r="I401" s="104">
        <v>0</v>
      </c>
      <c r="J401" s="103">
        <f t="shared" si="31"/>
        <v>0.97704000000000013</v>
      </c>
      <c r="K401" s="104"/>
      <c r="L401" s="103"/>
      <c r="M401" s="103"/>
      <c r="N401" s="103"/>
      <c r="O401" s="103"/>
      <c r="P401" s="105"/>
      <c r="Q401" s="106" t="s">
        <v>19</v>
      </c>
      <c r="R401" s="106"/>
      <c r="S401" s="106"/>
    </row>
    <row r="402" spans="1:19" s="30" customFormat="1" ht="45" x14ac:dyDescent="0.25">
      <c r="A402" s="111" t="s">
        <v>989</v>
      </c>
      <c r="B402" s="113" t="s">
        <v>1337</v>
      </c>
      <c r="C402" s="100"/>
      <c r="D402" s="101">
        <v>39448</v>
      </c>
      <c r="E402" s="101">
        <v>39448</v>
      </c>
      <c r="F402" s="102">
        <f t="shared" si="32"/>
        <v>4.9580000000000002</v>
      </c>
      <c r="G402" s="103">
        <v>3.3050000000000002</v>
      </c>
      <c r="H402" s="103">
        <v>1.653</v>
      </c>
      <c r="I402" s="104">
        <v>0</v>
      </c>
      <c r="J402" s="103">
        <f t="shared" si="31"/>
        <v>0.89244000000000001</v>
      </c>
      <c r="K402" s="104"/>
      <c r="L402" s="103"/>
      <c r="M402" s="103"/>
      <c r="N402" s="103"/>
      <c r="O402" s="103"/>
      <c r="P402" s="105"/>
      <c r="Q402" s="106" t="s">
        <v>19</v>
      </c>
      <c r="R402" s="106"/>
      <c r="S402" s="106"/>
    </row>
    <row r="403" spans="1:19" s="30" customFormat="1" ht="45" x14ac:dyDescent="0.25">
      <c r="A403" s="111" t="s">
        <v>990</v>
      </c>
      <c r="B403" s="113" t="s">
        <v>1337</v>
      </c>
      <c r="C403" s="100"/>
      <c r="D403" s="101">
        <v>39448</v>
      </c>
      <c r="E403" s="101">
        <v>39448</v>
      </c>
      <c r="F403" s="102">
        <f t="shared" si="32"/>
        <v>7.3439999999999994</v>
      </c>
      <c r="G403" s="103">
        <v>4.2629999999999999</v>
      </c>
      <c r="H403" s="103">
        <v>3.081</v>
      </c>
      <c r="I403" s="104">
        <v>0</v>
      </c>
      <c r="J403" s="103">
        <f t="shared" si="31"/>
        <v>1.3219199999999998</v>
      </c>
      <c r="K403" s="104"/>
      <c r="L403" s="103"/>
      <c r="M403" s="103"/>
      <c r="N403" s="103"/>
      <c r="O403" s="103"/>
      <c r="P403" s="105"/>
      <c r="Q403" s="106" t="s">
        <v>19</v>
      </c>
      <c r="R403" s="106"/>
      <c r="S403" s="106"/>
    </row>
    <row r="404" spans="1:19" s="30" customFormat="1" ht="45" x14ac:dyDescent="0.25">
      <c r="A404" s="111" t="s">
        <v>991</v>
      </c>
      <c r="B404" s="113" t="s">
        <v>1337</v>
      </c>
      <c r="C404" s="100"/>
      <c r="D404" s="101">
        <v>39448</v>
      </c>
      <c r="E404" s="101">
        <v>39448</v>
      </c>
      <c r="F404" s="102">
        <f t="shared" si="32"/>
        <v>5.1690000000000005</v>
      </c>
      <c r="G404" s="103">
        <v>0.34699999999999998</v>
      </c>
      <c r="H404" s="103">
        <v>4.8220000000000001</v>
      </c>
      <c r="I404" s="104">
        <v>0</v>
      </c>
      <c r="J404" s="103">
        <f t="shared" si="31"/>
        <v>0.93042000000000002</v>
      </c>
      <c r="K404" s="104"/>
      <c r="L404" s="103"/>
      <c r="M404" s="103"/>
      <c r="N404" s="103"/>
      <c r="O404" s="103"/>
      <c r="P404" s="105"/>
      <c r="Q404" s="106" t="s">
        <v>19</v>
      </c>
      <c r="R404" s="106"/>
      <c r="S404" s="106"/>
    </row>
    <row r="405" spans="1:19" s="30" customFormat="1" ht="45" x14ac:dyDescent="0.25">
      <c r="A405" s="111" t="s">
        <v>992</v>
      </c>
      <c r="B405" s="113" t="s">
        <v>1337</v>
      </c>
      <c r="C405" s="100"/>
      <c r="D405" s="101">
        <v>39448</v>
      </c>
      <c r="E405" s="101">
        <v>39448</v>
      </c>
      <c r="F405" s="102">
        <f t="shared" si="32"/>
        <v>4.1669999999999998</v>
      </c>
      <c r="G405" s="103">
        <v>0.26300000000000001</v>
      </c>
      <c r="H405" s="103">
        <v>3.9039999999999999</v>
      </c>
      <c r="I405" s="104">
        <v>0</v>
      </c>
      <c r="J405" s="103">
        <f t="shared" si="31"/>
        <v>0.75005999999999995</v>
      </c>
      <c r="K405" s="104"/>
      <c r="L405" s="103"/>
      <c r="M405" s="103"/>
      <c r="N405" s="103"/>
      <c r="O405" s="103"/>
      <c r="P405" s="105"/>
      <c r="Q405" s="106" t="s">
        <v>19</v>
      </c>
      <c r="R405" s="106"/>
      <c r="S405" s="106"/>
    </row>
    <row r="406" spans="1:19" s="30" customFormat="1" ht="45" x14ac:dyDescent="0.25">
      <c r="A406" s="111" t="s">
        <v>993</v>
      </c>
      <c r="B406" s="113" t="s">
        <v>1337</v>
      </c>
      <c r="C406" s="100"/>
      <c r="D406" s="101">
        <v>39448</v>
      </c>
      <c r="E406" s="101">
        <v>39448</v>
      </c>
      <c r="F406" s="102">
        <f t="shared" si="32"/>
        <v>9.2309999999999999</v>
      </c>
      <c r="G406" s="103">
        <v>2.1190000000000002</v>
      </c>
      <c r="H406" s="103">
        <v>7.1120000000000001</v>
      </c>
      <c r="I406" s="104">
        <v>0</v>
      </c>
      <c r="J406" s="103">
        <f t="shared" si="31"/>
        <v>1.6615799999999998</v>
      </c>
      <c r="K406" s="104"/>
      <c r="L406" s="103"/>
      <c r="M406" s="103"/>
      <c r="N406" s="103"/>
      <c r="O406" s="103"/>
      <c r="P406" s="105"/>
      <c r="Q406" s="106" t="s">
        <v>19</v>
      </c>
      <c r="R406" s="106"/>
      <c r="S406" s="106"/>
    </row>
    <row r="407" spans="1:19" s="30" customFormat="1" ht="45" x14ac:dyDescent="0.25">
      <c r="A407" s="111" t="s">
        <v>994</v>
      </c>
      <c r="B407" s="113" t="s">
        <v>1337</v>
      </c>
      <c r="C407" s="100"/>
      <c r="D407" s="101">
        <v>39448</v>
      </c>
      <c r="E407" s="101">
        <v>39448</v>
      </c>
      <c r="F407" s="102">
        <f t="shared" si="32"/>
        <v>6.5229999999999997</v>
      </c>
      <c r="G407" s="103">
        <v>0.67800000000000005</v>
      </c>
      <c r="H407" s="103">
        <v>5.8449999999999998</v>
      </c>
      <c r="I407" s="104">
        <v>0</v>
      </c>
      <c r="J407" s="103">
        <f t="shared" si="31"/>
        <v>1.17414</v>
      </c>
      <c r="K407" s="104"/>
      <c r="L407" s="103"/>
      <c r="M407" s="103"/>
      <c r="N407" s="103"/>
      <c r="O407" s="103"/>
      <c r="P407" s="105"/>
      <c r="Q407" s="106" t="s">
        <v>19</v>
      </c>
      <c r="R407" s="106"/>
      <c r="S407" s="106"/>
    </row>
    <row r="408" spans="1:19" s="30" customFormat="1" ht="45" x14ac:dyDescent="0.25">
      <c r="A408" s="111" t="s">
        <v>995</v>
      </c>
      <c r="B408" s="113" t="s">
        <v>1337</v>
      </c>
      <c r="C408" s="100"/>
      <c r="D408" s="101">
        <v>39448</v>
      </c>
      <c r="E408" s="101">
        <v>39448</v>
      </c>
      <c r="F408" s="102">
        <f t="shared" si="32"/>
        <v>3.944</v>
      </c>
      <c r="G408" s="103">
        <v>1.6859999999999999</v>
      </c>
      <c r="H408" s="103">
        <v>2.258</v>
      </c>
      <c r="I408" s="104">
        <v>0</v>
      </c>
      <c r="J408" s="103">
        <f t="shared" si="31"/>
        <v>0.70992</v>
      </c>
      <c r="K408" s="104"/>
      <c r="L408" s="103"/>
      <c r="M408" s="103"/>
      <c r="N408" s="103"/>
      <c r="O408" s="103"/>
      <c r="P408" s="105"/>
      <c r="Q408" s="106" t="s">
        <v>19</v>
      </c>
      <c r="R408" s="106"/>
      <c r="S408" s="106"/>
    </row>
    <row r="409" spans="1:19" s="30" customFormat="1" ht="45" x14ac:dyDescent="0.25">
      <c r="A409" s="111" t="s">
        <v>996</v>
      </c>
      <c r="B409" s="113" t="s">
        <v>1337</v>
      </c>
      <c r="C409" s="100"/>
      <c r="D409" s="101">
        <v>39448</v>
      </c>
      <c r="E409" s="101">
        <v>39448</v>
      </c>
      <c r="F409" s="102">
        <f t="shared" si="32"/>
        <v>3.7649999999999997</v>
      </c>
      <c r="G409" s="103">
        <v>1.6359999999999999</v>
      </c>
      <c r="H409" s="103">
        <v>2.129</v>
      </c>
      <c r="I409" s="104">
        <v>0</v>
      </c>
      <c r="J409" s="103">
        <f t="shared" si="31"/>
        <v>0.67769999999999997</v>
      </c>
      <c r="K409" s="104"/>
      <c r="L409" s="103"/>
      <c r="M409" s="103"/>
      <c r="N409" s="103"/>
      <c r="O409" s="103"/>
      <c r="P409" s="105"/>
      <c r="Q409" s="106" t="s">
        <v>19</v>
      </c>
      <c r="R409" s="106"/>
      <c r="S409" s="106"/>
    </row>
    <row r="410" spans="1:19" s="30" customFormat="1" ht="45" x14ac:dyDescent="0.25">
      <c r="A410" s="111" t="s">
        <v>997</v>
      </c>
      <c r="B410" s="113" t="s">
        <v>1337</v>
      </c>
      <c r="C410" s="100"/>
      <c r="D410" s="101">
        <v>39448</v>
      </c>
      <c r="E410" s="101">
        <v>39448</v>
      </c>
      <c r="F410" s="102">
        <f t="shared" si="32"/>
        <v>25.717000000000002</v>
      </c>
      <c r="G410" s="103">
        <v>2.161</v>
      </c>
      <c r="H410" s="103">
        <v>23.556000000000001</v>
      </c>
      <c r="I410" s="104">
        <v>0</v>
      </c>
      <c r="J410" s="103">
        <f t="shared" si="31"/>
        <v>4.62906</v>
      </c>
      <c r="K410" s="104"/>
      <c r="L410" s="103"/>
      <c r="M410" s="103"/>
      <c r="N410" s="103"/>
      <c r="O410" s="103"/>
      <c r="P410" s="105"/>
      <c r="Q410" s="106" t="s">
        <v>19</v>
      </c>
      <c r="R410" s="106"/>
      <c r="S410" s="106"/>
    </row>
    <row r="411" spans="1:19" s="30" customFormat="1" ht="45" x14ac:dyDescent="0.25">
      <c r="A411" s="111" t="s">
        <v>998</v>
      </c>
      <c r="B411" s="113" t="s">
        <v>1337</v>
      </c>
      <c r="C411" s="100"/>
      <c r="D411" s="101">
        <v>39448</v>
      </c>
      <c r="E411" s="101">
        <v>39448</v>
      </c>
      <c r="F411" s="102">
        <f t="shared" si="32"/>
        <v>3.4769999999999999</v>
      </c>
      <c r="G411" s="103">
        <v>0.58499999999999996</v>
      </c>
      <c r="H411" s="103">
        <v>2.8919999999999999</v>
      </c>
      <c r="I411" s="104">
        <v>0</v>
      </c>
      <c r="J411" s="103">
        <f t="shared" si="31"/>
        <v>0.62585999999999997</v>
      </c>
      <c r="K411" s="104"/>
      <c r="L411" s="103"/>
      <c r="M411" s="103"/>
      <c r="N411" s="103"/>
      <c r="O411" s="103"/>
      <c r="P411" s="105"/>
      <c r="Q411" s="106" t="s">
        <v>19</v>
      </c>
      <c r="R411" s="106"/>
      <c r="S411" s="106"/>
    </row>
    <row r="412" spans="1:19" s="30" customFormat="1" ht="45" x14ac:dyDescent="0.25">
      <c r="A412" s="111" t="s">
        <v>999</v>
      </c>
      <c r="B412" s="113" t="s">
        <v>1337</v>
      </c>
      <c r="C412" s="100"/>
      <c r="D412" s="101">
        <v>39448</v>
      </c>
      <c r="E412" s="101">
        <v>39448</v>
      </c>
      <c r="F412" s="102">
        <f t="shared" si="32"/>
        <v>12.267999999999999</v>
      </c>
      <c r="G412" s="103">
        <v>3.754</v>
      </c>
      <c r="H412" s="103">
        <v>8.5139999999999993</v>
      </c>
      <c r="I412" s="104">
        <v>0</v>
      </c>
      <c r="J412" s="103">
        <f t="shared" si="31"/>
        <v>2.2082399999999995</v>
      </c>
      <c r="K412" s="104"/>
      <c r="L412" s="103"/>
      <c r="M412" s="103"/>
      <c r="N412" s="103"/>
      <c r="O412" s="103"/>
      <c r="P412" s="105"/>
      <c r="Q412" s="106" t="s">
        <v>19</v>
      </c>
      <c r="R412" s="106"/>
      <c r="S412" s="106"/>
    </row>
    <row r="413" spans="1:19" s="30" customFormat="1" ht="45" x14ac:dyDescent="0.25">
      <c r="A413" s="111" t="s">
        <v>1000</v>
      </c>
      <c r="B413" s="113" t="s">
        <v>1337</v>
      </c>
      <c r="C413" s="100"/>
      <c r="D413" s="101">
        <v>39448</v>
      </c>
      <c r="E413" s="101">
        <v>39448</v>
      </c>
      <c r="F413" s="102">
        <f t="shared" si="32"/>
        <v>12.267999999999999</v>
      </c>
      <c r="G413" s="103">
        <v>3.754</v>
      </c>
      <c r="H413" s="103">
        <v>8.5139999999999993</v>
      </c>
      <c r="I413" s="104">
        <v>0</v>
      </c>
      <c r="J413" s="103">
        <f t="shared" si="31"/>
        <v>2.2082399999999995</v>
      </c>
      <c r="K413" s="104"/>
      <c r="L413" s="103"/>
      <c r="M413" s="103"/>
      <c r="N413" s="103"/>
      <c r="O413" s="103"/>
      <c r="P413" s="105"/>
      <c r="Q413" s="106" t="s">
        <v>19</v>
      </c>
      <c r="R413" s="106"/>
      <c r="S413" s="106"/>
    </row>
    <row r="414" spans="1:19" s="30" customFormat="1" ht="45" x14ac:dyDescent="0.25">
      <c r="A414" s="111" t="s">
        <v>1001</v>
      </c>
      <c r="B414" s="113" t="s">
        <v>1337</v>
      </c>
      <c r="C414" s="100"/>
      <c r="D414" s="101">
        <v>39448</v>
      </c>
      <c r="E414" s="101">
        <v>39448</v>
      </c>
      <c r="F414" s="102">
        <f t="shared" si="32"/>
        <v>32.637999999999998</v>
      </c>
      <c r="G414" s="103">
        <v>1.746</v>
      </c>
      <c r="H414" s="103">
        <v>30.891999999999999</v>
      </c>
      <c r="I414" s="104">
        <v>0</v>
      </c>
      <c r="J414" s="103">
        <f t="shared" si="31"/>
        <v>5.8748399999999998</v>
      </c>
      <c r="K414" s="104"/>
      <c r="L414" s="103"/>
      <c r="M414" s="103"/>
      <c r="N414" s="103"/>
      <c r="O414" s="103"/>
      <c r="P414" s="105"/>
      <c r="Q414" s="106" t="s">
        <v>19</v>
      </c>
      <c r="R414" s="106"/>
      <c r="S414" s="106"/>
    </row>
    <row r="415" spans="1:19" s="30" customFormat="1" ht="45" x14ac:dyDescent="0.25">
      <c r="A415" s="111" t="s">
        <v>1002</v>
      </c>
      <c r="B415" s="113" t="s">
        <v>1337</v>
      </c>
      <c r="C415" s="100"/>
      <c r="D415" s="101">
        <v>39448</v>
      </c>
      <c r="E415" s="101">
        <v>39448</v>
      </c>
      <c r="F415" s="102">
        <f t="shared" si="32"/>
        <v>4.3220000000000001</v>
      </c>
      <c r="G415" s="103">
        <v>0.66900000000000004</v>
      </c>
      <c r="H415" s="103">
        <v>3.653</v>
      </c>
      <c r="I415" s="104">
        <v>0</v>
      </c>
      <c r="J415" s="103">
        <f t="shared" si="31"/>
        <v>0.77795999999999998</v>
      </c>
      <c r="K415" s="104"/>
      <c r="L415" s="103"/>
      <c r="M415" s="103"/>
      <c r="N415" s="103"/>
      <c r="O415" s="103"/>
      <c r="P415" s="105"/>
      <c r="Q415" s="106" t="s">
        <v>19</v>
      </c>
      <c r="R415" s="106"/>
      <c r="S415" s="106"/>
    </row>
    <row r="416" spans="1:19" s="30" customFormat="1" ht="45" x14ac:dyDescent="0.25">
      <c r="A416" s="111" t="s">
        <v>1003</v>
      </c>
      <c r="B416" s="113" t="s">
        <v>1337</v>
      </c>
      <c r="C416" s="100"/>
      <c r="D416" s="101">
        <v>39448</v>
      </c>
      <c r="E416" s="101">
        <v>39448</v>
      </c>
      <c r="F416" s="102">
        <f t="shared" si="32"/>
        <v>3.6360000000000001</v>
      </c>
      <c r="G416" s="103">
        <v>0.58099999999999996</v>
      </c>
      <c r="H416" s="103">
        <v>3.0550000000000002</v>
      </c>
      <c r="I416" s="104">
        <v>0</v>
      </c>
      <c r="J416" s="103">
        <f t="shared" si="31"/>
        <v>0.65447999999999995</v>
      </c>
      <c r="K416" s="104"/>
      <c r="L416" s="103"/>
      <c r="M416" s="103"/>
      <c r="N416" s="103"/>
      <c r="O416" s="103"/>
      <c r="P416" s="105"/>
      <c r="Q416" s="106" t="s">
        <v>19</v>
      </c>
      <c r="R416" s="106"/>
      <c r="S416" s="106"/>
    </row>
    <row r="417" spans="1:19" s="30" customFormat="1" ht="45" x14ac:dyDescent="0.25">
      <c r="A417" s="111" t="s">
        <v>1004</v>
      </c>
      <c r="B417" s="113" t="s">
        <v>1337</v>
      </c>
      <c r="C417" s="100"/>
      <c r="D417" s="101">
        <v>39448</v>
      </c>
      <c r="E417" s="101">
        <v>39448</v>
      </c>
      <c r="F417" s="102">
        <f t="shared" si="32"/>
        <v>8.0969999999999995</v>
      </c>
      <c r="G417" s="103">
        <v>2.7970000000000002</v>
      </c>
      <c r="H417" s="103">
        <v>5.3</v>
      </c>
      <c r="I417" s="104">
        <v>0</v>
      </c>
      <c r="J417" s="103">
        <f t="shared" si="31"/>
        <v>1.4574599999999998</v>
      </c>
      <c r="K417" s="104"/>
      <c r="L417" s="103"/>
      <c r="M417" s="103"/>
      <c r="N417" s="103"/>
      <c r="O417" s="103"/>
      <c r="P417" s="105"/>
      <c r="Q417" s="106" t="s">
        <v>19</v>
      </c>
      <c r="R417" s="106"/>
      <c r="S417" s="106"/>
    </row>
    <row r="418" spans="1:19" s="30" customFormat="1" ht="15" x14ac:dyDescent="0.25">
      <c r="A418" s="111" t="s">
        <v>1005</v>
      </c>
      <c r="B418" s="112" t="s">
        <v>1337</v>
      </c>
      <c r="C418" s="100"/>
      <c r="D418" s="101">
        <v>39448</v>
      </c>
      <c r="E418" s="101">
        <v>39448</v>
      </c>
      <c r="F418" s="102">
        <f t="shared" si="32"/>
        <v>220.577</v>
      </c>
      <c r="G418" s="103">
        <v>197.76300000000001</v>
      </c>
      <c r="H418" s="103">
        <v>18.492000000000001</v>
      </c>
      <c r="I418" s="104">
        <v>4.3220000000000001</v>
      </c>
      <c r="J418" s="103">
        <f t="shared" si="31"/>
        <v>39.703859999999999</v>
      </c>
      <c r="K418" s="104">
        <f t="shared" ref="K418:K452" si="34">SUBTOTAL(9,L418:N418)</f>
        <v>216.25200000000001</v>
      </c>
      <c r="L418" s="103">
        <v>194.02</v>
      </c>
      <c r="M418" s="103">
        <v>17.91</v>
      </c>
      <c r="N418" s="103">
        <f t="shared" ref="N418:N449" si="35">I418</f>
        <v>4.3220000000000001</v>
      </c>
      <c r="O418" s="103">
        <f t="shared" si="33"/>
        <v>38.925359999999998</v>
      </c>
      <c r="P418" s="105"/>
      <c r="Q418" s="106"/>
      <c r="R418" s="106"/>
      <c r="S418" s="106"/>
    </row>
    <row r="419" spans="1:19" s="30" customFormat="1" ht="15" x14ac:dyDescent="0.25">
      <c r="A419" s="111" t="s">
        <v>1006</v>
      </c>
      <c r="B419" s="112" t="s">
        <v>1337</v>
      </c>
      <c r="C419" s="100"/>
      <c r="D419" s="101">
        <v>39448</v>
      </c>
      <c r="E419" s="101">
        <v>39448</v>
      </c>
      <c r="F419" s="102">
        <f t="shared" si="32"/>
        <v>159.96599999999998</v>
      </c>
      <c r="G419" s="103">
        <v>137.57599999999999</v>
      </c>
      <c r="H419" s="103">
        <v>18.492000000000001</v>
      </c>
      <c r="I419" s="104">
        <v>3.8980000000000001</v>
      </c>
      <c r="J419" s="103">
        <f t="shared" si="31"/>
        <v>28.793879999999994</v>
      </c>
      <c r="K419" s="104">
        <f t="shared" si="34"/>
        <v>155.91800000000001</v>
      </c>
      <c r="L419" s="103">
        <v>134.11000000000001</v>
      </c>
      <c r="M419" s="103">
        <v>17.91</v>
      </c>
      <c r="N419" s="103">
        <f t="shared" si="35"/>
        <v>3.8980000000000001</v>
      </c>
      <c r="O419" s="103">
        <f t="shared" si="33"/>
        <v>28.065239999999999</v>
      </c>
      <c r="P419" s="105"/>
      <c r="Q419" s="106"/>
      <c r="R419" s="106"/>
      <c r="S419" s="106"/>
    </row>
    <row r="420" spans="1:19" s="30" customFormat="1" ht="15" x14ac:dyDescent="0.25">
      <c r="A420" s="111" t="s">
        <v>1007</v>
      </c>
      <c r="B420" s="112" t="s">
        <v>1337</v>
      </c>
      <c r="C420" s="100"/>
      <c r="D420" s="101">
        <v>39448</v>
      </c>
      <c r="E420" s="101">
        <v>39448</v>
      </c>
      <c r="F420" s="102">
        <f t="shared" si="32"/>
        <v>159.49999999999997</v>
      </c>
      <c r="G420" s="103">
        <v>137.57599999999999</v>
      </c>
      <c r="H420" s="103">
        <v>18.492000000000001</v>
      </c>
      <c r="I420" s="104">
        <v>3.4319999999999999</v>
      </c>
      <c r="J420" s="103">
        <f t="shared" si="31"/>
        <v>28.709999999999994</v>
      </c>
      <c r="K420" s="104">
        <f t="shared" si="34"/>
        <v>155.452</v>
      </c>
      <c r="L420" s="103">
        <v>134.11000000000001</v>
      </c>
      <c r="M420" s="103">
        <v>17.91</v>
      </c>
      <c r="N420" s="103">
        <f t="shared" si="35"/>
        <v>3.4319999999999999</v>
      </c>
      <c r="O420" s="103">
        <f t="shared" si="33"/>
        <v>27.981359999999999</v>
      </c>
      <c r="P420" s="105"/>
      <c r="Q420" s="106"/>
      <c r="R420" s="106"/>
      <c r="S420" s="106"/>
    </row>
    <row r="421" spans="1:19" s="30" customFormat="1" ht="15" x14ac:dyDescent="0.25">
      <c r="A421" s="111" t="s">
        <v>1008</v>
      </c>
      <c r="B421" s="112" t="s">
        <v>1337</v>
      </c>
      <c r="C421" s="100"/>
      <c r="D421" s="101">
        <v>39448</v>
      </c>
      <c r="E421" s="101">
        <v>39448</v>
      </c>
      <c r="F421" s="102">
        <f t="shared" si="32"/>
        <v>240.65299999999999</v>
      </c>
      <c r="G421" s="103">
        <v>215.31399999999999</v>
      </c>
      <c r="H421" s="103">
        <v>20.507999999999999</v>
      </c>
      <c r="I421" s="104">
        <v>4.8310000000000004</v>
      </c>
      <c r="J421" s="103">
        <f t="shared" si="31"/>
        <v>43.317539999999994</v>
      </c>
      <c r="K421" s="104">
        <f t="shared" si="34"/>
        <v>216.761</v>
      </c>
      <c r="L421" s="103">
        <v>194.02</v>
      </c>
      <c r="M421" s="103">
        <v>17.91</v>
      </c>
      <c r="N421" s="103">
        <f t="shared" si="35"/>
        <v>4.8310000000000004</v>
      </c>
      <c r="O421" s="103">
        <f t="shared" si="33"/>
        <v>39.016979999999997</v>
      </c>
      <c r="P421" s="105"/>
      <c r="Q421" s="106"/>
      <c r="R421" s="106"/>
      <c r="S421" s="106"/>
    </row>
    <row r="422" spans="1:19" s="30" customFormat="1" ht="15" x14ac:dyDescent="0.25">
      <c r="A422" s="111" t="s">
        <v>1009</v>
      </c>
      <c r="B422" s="112" t="s">
        <v>1337</v>
      </c>
      <c r="C422" s="100"/>
      <c r="D422" s="101">
        <v>39448</v>
      </c>
      <c r="E422" s="101">
        <v>39448</v>
      </c>
      <c r="F422" s="102">
        <f t="shared" si="32"/>
        <v>170.55</v>
      </c>
      <c r="G422" s="103">
        <v>146.43199999999999</v>
      </c>
      <c r="H422" s="103">
        <v>20.507999999999999</v>
      </c>
      <c r="I422" s="104">
        <v>3.61</v>
      </c>
      <c r="J422" s="103">
        <f t="shared" si="31"/>
        <v>30.699000000000002</v>
      </c>
      <c r="K422" s="104">
        <f t="shared" si="34"/>
        <v>155.63000000000002</v>
      </c>
      <c r="L422" s="103">
        <v>134.11000000000001</v>
      </c>
      <c r="M422" s="103">
        <v>17.91</v>
      </c>
      <c r="N422" s="103">
        <f t="shared" si="35"/>
        <v>3.61</v>
      </c>
      <c r="O422" s="103">
        <f t="shared" si="33"/>
        <v>28.013400000000004</v>
      </c>
      <c r="P422" s="105"/>
      <c r="Q422" s="106"/>
      <c r="R422" s="106"/>
      <c r="S422" s="106"/>
    </row>
    <row r="423" spans="1:19" s="30" customFormat="1" ht="15" x14ac:dyDescent="0.25">
      <c r="A423" s="111" t="s">
        <v>1010</v>
      </c>
      <c r="B423" s="112" t="s">
        <v>1337</v>
      </c>
      <c r="C423" s="100"/>
      <c r="D423" s="101">
        <v>39448</v>
      </c>
      <c r="E423" s="101">
        <v>39448</v>
      </c>
      <c r="F423" s="102">
        <f t="shared" si="32"/>
        <v>170.32999999999998</v>
      </c>
      <c r="G423" s="103">
        <v>146.43199999999999</v>
      </c>
      <c r="H423" s="103">
        <v>20.507999999999999</v>
      </c>
      <c r="I423" s="104">
        <v>3.39</v>
      </c>
      <c r="J423" s="103">
        <f t="shared" si="31"/>
        <v>30.659399999999994</v>
      </c>
      <c r="K423" s="104">
        <f t="shared" si="34"/>
        <v>155.39999999999998</v>
      </c>
      <c r="L423" s="103">
        <v>134.1</v>
      </c>
      <c r="M423" s="103">
        <v>17.91</v>
      </c>
      <c r="N423" s="103">
        <f t="shared" si="35"/>
        <v>3.39</v>
      </c>
      <c r="O423" s="103">
        <f t="shared" si="33"/>
        <v>27.971999999999994</v>
      </c>
      <c r="P423" s="105"/>
      <c r="Q423" s="106"/>
      <c r="R423" s="106"/>
      <c r="S423" s="106"/>
    </row>
    <row r="424" spans="1:19" s="30" customFormat="1" ht="15" x14ac:dyDescent="0.25">
      <c r="A424" s="111" t="s">
        <v>1011</v>
      </c>
      <c r="B424" s="112" t="s">
        <v>1337</v>
      </c>
      <c r="C424" s="100"/>
      <c r="D424" s="101">
        <v>39448</v>
      </c>
      <c r="E424" s="101">
        <v>39448</v>
      </c>
      <c r="F424" s="102">
        <f t="shared" si="32"/>
        <v>240.398</v>
      </c>
      <c r="G424" s="103">
        <v>215.31399999999999</v>
      </c>
      <c r="H424" s="103">
        <v>20.507999999999999</v>
      </c>
      <c r="I424" s="104">
        <v>4.5759999999999996</v>
      </c>
      <c r="J424" s="103">
        <f t="shared" si="31"/>
        <v>43.271639999999998</v>
      </c>
      <c r="K424" s="104">
        <f t="shared" si="34"/>
        <v>216.506</v>
      </c>
      <c r="L424" s="103">
        <v>194.02</v>
      </c>
      <c r="M424" s="103">
        <v>17.91</v>
      </c>
      <c r="N424" s="103">
        <f t="shared" si="35"/>
        <v>4.5759999999999996</v>
      </c>
      <c r="O424" s="103">
        <f t="shared" si="33"/>
        <v>38.971080000000001</v>
      </c>
      <c r="P424" s="105"/>
      <c r="Q424" s="106"/>
      <c r="R424" s="106"/>
      <c r="S424" s="106"/>
    </row>
    <row r="425" spans="1:19" s="30" customFormat="1" ht="15" x14ac:dyDescent="0.25">
      <c r="A425" s="111" t="s">
        <v>1012</v>
      </c>
      <c r="B425" s="112" t="s">
        <v>1337</v>
      </c>
      <c r="C425" s="100"/>
      <c r="D425" s="101">
        <v>39448</v>
      </c>
      <c r="E425" s="101">
        <v>39448</v>
      </c>
      <c r="F425" s="102">
        <f t="shared" si="32"/>
        <v>175.79599999999999</v>
      </c>
      <c r="G425" s="103">
        <v>151.517</v>
      </c>
      <c r="H425" s="103">
        <v>20.507999999999999</v>
      </c>
      <c r="I425" s="104">
        <v>3.7709999999999999</v>
      </c>
      <c r="J425" s="103">
        <f t="shared" si="31"/>
        <v>31.643279999999997</v>
      </c>
      <c r="K425" s="104">
        <f t="shared" si="34"/>
        <v>155.78099999999998</v>
      </c>
      <c r="L425" s="103">
        <v>134.1</v>
      </c>
      <c r="M425" s="103">
        <v>17.91</v>
      </c>
      <c r="N425" s="103">
        <f t="shared" si="35"/>
        <v>3.7709999999999999</v>
      </c>
      <c r="O425" s="103">
        <f t="shared" si="33"/>
        <v>28.040579999999995</v>
      </c>
      <c r="P425" s="105"/>
      <c r="Q425" s="106"/>
      <c r="R425" s="106"/>
      <c r="S425" s="106"/>
    </row>
    <row r="426" spans="1:19" s="30" customFormat="1" ht="15" x14ac:dyDescent="0.25">
      <c r="A426" s="111" t="s">
        <v>1013</v>
      </c>
      <c r="B426" s="112" t="s">
        <v>1337</v>
      </c>
      <c r="C426" s="100"/>
      <c r="D426" s="101">
        <v>39448</v>
      </c>
      <c r="E426" s="101">
        <v>39448</v>
      </c>
      <c r="F426" s="102">
        <f t="shared" si="32"/>
        <v>180.03299999999999</v>
      </c>
      <c r="G426" s="103">
        <v>155.75399999999999</v>
      </c>
      <c r="H426" s="103">
        <v>20.507999999999999</v>
      </c>
      <c r="I426" s="104">
        <v>3.7709999999999999</v>
      </c>
      <c r="J426" s="103">
        <f t="shared" si="31"/>
        <v>32.405939999999994</v>
      </c>
      <c r="K426" s="104">
        <f t="shared" si="34"/>
        <v>155.791</v>
      </c>
      <c r="L426" s="103">
        <v>134.11000000000001</v>
      </c>
      <c r="M426" s="103">
        <v>17.91</v>
      </c>
      <c r="N426" s="103">
        <f t="shared" si="35"/>
        <v>3.7709999999999999</v>
      </c>
      <c r="O426" s="103">
        <f t="shared" si="33"/>
        <v>28.042379999999998</v>
      </c>
      <c r="P426" s="105"/>
      <c r="Q426" s="106"/>
      <c r="R426" s="106"/>
      <c r="S426" s="106"/>
    </row>
    <row r="427" spans="1:19" s="30" customFormat="1" ht="15" x14ac:dyDescent="0.25">
      <c r="A427" s="111" t="s">
        <v>1014</v>
      </c>
      <c r="B427" s="112" t="s">
        <v>1337</v>
      </c>
      <c r="C427" s="100"/>
      <c r="D427" s="101">
        <v>39448</v>
      </c>
      <c r="E427" s="101">
        <v>39448</v>
      </c>
      <c r="F427" s="102">
        <f t="shared" si="32"/>
        <v>222.40600000000001</v>
      </c>
      <c r="G427" s="103">
        <v>198.61</v>
      </c>
      <c r="H427" s="103">
        <v>19.22</v>
      </c>
      <c r="I427" s="104">
        <v>4.5759999999999996</v>
      </c>
      <c r="J427" s="103">
        <f t="shared" si="31"/>
        <v>40.033079999999998</v>
      </c>
      <c r="K427" s="104">
        <f t="shared" si="34"/>
        <v>216.506</v>
      </c>
      <c r="L427" s="103">
        <v>194.02</v>
      </c>
      <c r="M427" s="103">
        <v>17.91</v>
      </c>
      <c r="N427" s="103">
        <f t="shared" si="35"/>
        <v>4.5759999999999996</v>
      </c>
      <c r="O427" s="103">
        <f t="shared" si="33"/>
        <v>38.971080000000001</v>
      </c>
      <c r="P427" s="105"/>
      <c r="Q427" s="106"/>
      <c r="R427" s="106"/>
      <c r="S427" s="106"/>
    </row>
    <row r="428" spans="1:19" s="30" customFormat="1" ht="15" x14ac:dyDescent="0.25">
      <c r="A428" s="111" t="s">
        <v>1015</v>
      </c>
      <c r="B428" s="112" t="s">
        <v>1337</v>
      </c>
      <c r="C428" s="100"/>
      <c r="D428" s="101">
        <v>39448</v>
      </c>
      <c r="E428" s="101">
        <v>39448</v>
      </c>
      <c r="F428" s="102">
        <f t="shared" si="32"/>
        <v>162.10200000000003</v>
      </c>
      <c r="G428" s="103">
        <v>138.42400000000001</v>
      </c>
      <c r="H428" s="103">
        <v>20.068000000000001</v>
      </c>
      <c r="I428" s="104">
        <v>3.61</v>
      </c>
      <c r="J428" s="103">
        <f t="shared" si="31"/>
        <v>29.178360000000005</v>
      </c>
      <c r="K428" s="104">
        <f t="shared" si="34"/>
        <v>155.63000000000002</v>
      </c>
      <c r="L428" s="103">
        <v>134.11000000000001</v>
      </c>
      <c r="M428" s="103">
        <v>17.91</v>
      </c>
      <c r="N428" s="103">
        <f t="shared" si="35"/>
        <v>3.61</v>
      </c>
      <c r="O428" s="103">
        <f t="shared" si="33"/>
        <v>28.013400000000004</v>
      </c>
      <c r="P428" s="105"/>
      <c r="Q428" s="106"/>
      <c r="R428" s="106"/>
      <c r="S428" s="106"/>
    </row>
    <row r="429" spans="1:19" s="30" customFormat="1" ht="15" x14ac:dyDescent="0.25">
      <c r="A429" s="111" t="s">
        <v>1016</v>
      </c>
      <c r="B429" s="112" t="s">
        <v>1337</v>
      </c>
      <c r="C429" s="100"/>
      <c r="D429" s="101">
        <v>39448</v>
      </c>
      <c r="E429" s="101">
        <v>39448</v>
      </c>
      <c r="F429" s="102">
        <f t="shared" si="32"/>
        <v>162.101</v>
      </c>
      <c r="G429" s="103">
        <v>139.27099999999999</v>
      </c>
      <c r="H429" s="103">
        <v>19.22</v>
      </c>
      <c r="I429" s="104">
        <v>3.61</v>
      </c>
      <c r="J429" s="103">
        <f t="shared" si="31"/>
        <v>29.178179999999998</v>
      </c>
      <c r="K429" s="104">
        <f t="shared" si="34"/>
        <v>155.63000000000002</v>
      </c>
      <c r="L429" s="103">
        <v>134.11000000000001</v>
      </c>
      <c r="M429" s="103">
        <v>17.91</v>
      </c>
      <c r="N429" s="103">
        <f t="shared" si="35"/>
        <v>3.61</v>
      </c>
      <c r="O429" s="103">
        <f t="shared" si="33"/>
        <v>28.013400000000004</v>
      </c>
      <c r="P429" s="105"/>
      <c r="Q429" s="106"/>
      <c r="R429" s="106"/>
      <c r="S429" s="106"/>
    </row>
    <row r="430" spans="1:19" s="30" customFormat="1" ht="15" x14ac:dyDescent="0.25">
      <c r="A430" s="111" t="s">
        <v>1017</v>
      </c>
      <c r="B430" s="112" t="s">
        <v>1337</v>
      </c>
      <c r="C430" s="100"/>
      <c r="D430" s="101">
        <v>39448</v>
      </c>
      <c r="E430" s="101">
        <v>39448</v>
      </c>
      <c r="F430" s="102">
        <f t="shared" si="32"/>
        <v>197.678</v>
      </c>
      <c r="G430" s="103">
        <v>174.881</v>
      </c>
      <c r="H430" s="103">
        <v>18.492000000000001</v>
      </c>
      <c r="I430" s="104">
        <v>4.3049999999999997</v>
      </c>
      <c r="J430" s="103">
        <f t="shared" si="31"/>
        <v>35.582039999999999</v>
      </c>
      <c r="K430" s="104">
        <f t="shared" si="34"/>
        <v>216.23500000000001</v>
      </c>
      <c r="L430" s="103">
        <v>194.02</v>
      </c>
      <c r="M430" s="103">
        <v>17.91</v>
      </c>
      <c r="N430" s="103">
        <f t="shared" si="35"/>
        <v>4.3049999999999997</v>
      </c>
      <c r="O430" s="103">
        <f t="shared" si="33"/>
        <v>38.9223</v>
      </c>
      <c r="P430" s="105"/>
      <c r="Q430" s="106"/>
      <c r="R430" s="106"/>
      <c r="S430" s="106"/>
    </row>
    <row r="431" spans="1:19" s="30" customFormat="1" ht="15" x14ac:dyDescent="0.25">
      <c r="A431" s="111" t="s">
        <v>1018</v>
      </c>
      <c r="B431" s="112" t="s">
        <v>1337</v>
      </c>
      <c r="C431" s="100"/>
      <c r="D431" s="101">
        <v>39448</v>
      </c>
      <c r="E431" s="101">
        <v>39448</v>
      </c>
      <c r="F431" s="102">
        <f t="shared" si="32"/>
        <v>167.46599999999998</v>
      </c>
      <c r="G431" s="103">
        <v>145.203</v>
      </c>
      <c r="H431" s="103">
        <v>18.492000000000001</v>
      </c>
      <c r="I431" s="104">
        <v>3.7709999999999999</v>
      </c>
      <c r="J431" s="103">
        <f t="shared" si="31"/>
        <v>30.143879999999996</v>
      </c>
      <c r="K431" s="104">
        <f t="shared" si="34"/>
        <v>155.791</v>
      </c>
      <c r="L431" s="103">
        <v>134.11000000000001</v>
      </c>
      <c r="M431" s="103">
        <v>17.91</v>
      </c>
      <c r="N431" s="103">
        <f t="shared" si="35"/>
        <v>3.7709999999999999</v>
      </c>
      <c r="O431" s="103">
        <f t="shared" si="33"/>
        <v>28.042379999999998</v>
      </c>
      <c r="P431" s="105"/>
      <c r="Q431" s="106"/>
      <c r="R431" s="106"/>
      <c r="S431" s="106"/>
    </row>
    <row r="432" spans="1:19" s="30" customFormat="1" ht="15" x14ac:dyDescent="0.25">
      <c r="A432" s="111" t="s">
        <v>1019</v>
      </c>
      <c r="B432" s="112" t="s">
        <v>1337</v>
      </c>
      <c r="C432" s="100"/>
      <c r="D432" s="101">
        <v>39448</v>
      </c>
      <c r="E432" s="101">
        <v>39448</v>
      </c>
      <c r="F432" s="102">
        <f t="shared" si="32"/>
        <v>199.55100000000002</v>
      </c>
      <c r="G432" s="103">
        <v>174.441</v>
      </c>
      <c r="H432" s="103">
        <v>20.507999999999999</v>
      </c>
      <c r="I432" s="104">
        <v>4.6020000000000003</v>
      </c>
      <c r="J432" s="103">
        <f t="shared" si="31"/>
        <v>35.919180000000004</v>
      </c>
      <c r="K432" s="104">
        <f t="shared" si="34"/>
        <v>216.53200000000001</v>
      </c>
      <c r="L432" s="103">
        <v>194.02</v>
      </c>
      <c r="M432" s="103">
        <v>17.91</v>
      </c>
      <c r="N432" s="103">
        <f t="shared" si="35"/>
        <v>4.6020000000000003</v>
      </c>
      <c r="O432" s="103">
        <f t="shared" si="33"/>
        <v>38.975760000000001</v>
      </c>
      <c r="P432" s="105"/>
      <c r="Q432" s="106"/>
      <c r="R432" s="106"/>
      <c r="S432" s="106"/>
    </row>
    <row r="433" spans="1:19" s="30" customFormat="1" ht="15" x14ac:dyDescent="0.25">
      <c r="A433" s="111" t="s">
        <v>1020</v>
      </c>
      <c r="B433" s="112" t="s">
        <v>1337</v>
      </c>
      <c r="C433" s="100"/>
      <c r="D433" s="101">
        <v>39448</v>
      </c>
      <c r="E433" s="101">
        <v>39448</v>
      </c>
      <c r="F433" s="102">
        <f t="shared" si="32"/>
        <v>172.88100000000003</v>
      </c>
      <c r="G433" s="103">
        <v>148.76300000000001</v>
      </c>
      <c r="H433" s="103">
        <v>20.507999999999999</v>
      </c>
      <c r="I433" s="104">
        <v>3.61</v>
      </c>
      <c r="J433" s="103">
        <f t="shared" si="31"/>
        <v>31.118580000000005</v>
      </c>
      <c r="K433" s="104">
        <f t="shared" si="34"/>
        <v>155.63000000000002</v>
      </c>
      <c r="L433" s="103">
        <v>134.11000000000001</v>
      </c>
      <c r="M433" s="103">
        <v>17.91</v>
      </c>
      <c r="N433" s="103">
        <f t="shared" si="35"/>
        <v>3.61</v>
      </c>
      <c r="O433" s="103">
        <f t="shared" si="33"/>
        <v>28.013400000000004</v>
      </c>
      <c r="P433" s="105"/>
      <c r="Q433" s="106"/>
      <c r="R433" s="106"/>
      <c r="S433" s="106"/>
    </row>
    <row r="434" spans="1:19" s="30" customFormat="1" ht="15" x14ac:dyDescent="0.25">
      <c r="A434" s="111" t="s">
        <v>1021</v>
      </c>
      <c r="B434" s="112" t="s">
        <v>1337</v>
      </c>
      <c r="C434" s="100"/>
      <c r="D434" s="101">
        <v>39448</v>
      </c>
      <c r="E434" s="101">
        <v>39448</v>
      </c>
      <c r="F434" s="102">
        <f t="shared" si="32"/>
        <v>174.99100000000001</v>
      </c>
      <c r="G434" s="103">
        <v>150.958</v>
      </c>
      <c r="H434" s="103">
        <v>20.507999999999999</v>
      </c>
      <c r="I434" s="104">
        <v>3.5249999999999999</v>
      </c>
      <c r="J434" s="103">
        <f t="shared" si="31"/>
        <v>31.498380000000001</v>
      </c>
      <c r="K434" s="104">
        <f t="shared" si="34"/>
        <v>155.54500000000002</v>
      </c>
      <c r="L434" s="103">
        <v>134.11000000000001</v>
      </c>
      <c r="M434" s="103">
        <v>17.91</v>
      </c>
      <c r="N434" s="103">
        <f t="shared" si="35"/>
        <v>3.5249999999999999</v>
      </c>
      <c r="O434" s="103">
        <f t="shared" si="33"/>
        <v>27.998100000000001</v>
      </c>
      <c r="P434" s="105"/>
      <c r="Q434" s="106"/>
      <c r="R434" s="106"/>
      <c r="S434" s="106"/>
    </row>
    <row r="435" spans="1:19" s="30" customFormat="1" ht="15" x14ac:dyDescent="0.25">
      <c r="A435" s="111" t="s">
        <v>1022</v>
      </c>
      <c r="B435" s="112" t="s">
        <v>1337</v>
      </c>
      <c r="C435" s="100"/>
      <c r="D435" s="101">
        <v>39448</v>
      </c>
      <c r="E435" s="101">
        <v>39448</v>
      </c>
      <c r="F435" s="102">
        <f t="shared" si="32"/>
        <v>222.71499999999997</v>
      </c>
      <c r="G435" s="103">
        <v>195.22</v>
      </c>
      <c r="H435" s="103">
        <v>23.050999999999998</v>
      </c>
      <c r="I435" s="104">
        <v>4.444</v>
      </c>
      <c r="J435" s="103">
        <f t="shared" si="31"/>
        <v>40.088699999999996</v>
      </c>
      <c r="K435" s="104">
        <f t="shared" si="34"/>
        <v>216.374</v>
      </c>
      <c r="L435" s="103">
        <v>194.02</v>
      </c>
      <c r="M435" s="103">
        <v>17.91</v>
      </c>
      <c r="N435" s="103">
        <f t="shared" si="35"/>
        <v>4.444</v>
      </c>
      <c r="O435" s="103">
        <f t="shared" si="33"/>
        <v>38.947319999999998</v>
      </c>
      <c r="P435" s="105"/>
      <c r="Q435" s="106"/>
      <c r="R435" s="106"/>
      <c r="S435" s="106"/>
    </row>
    <row r="436" spans="1:19" s="30" customFormat="1" ht="15" x14ac:dyDescent="0.25">
      <c r="A436" s="111" t="s">
        <v>1023</v>
      </c>
      <c r="B436" s="112" t="s">
        <v>1337</v>
      </c>
      <c r="C436" s="100"/>
      <c r="D436" s="101">
        <v>39448</v>
      </c>
      <c r="E436" s="101">
        <v>39448</v>
      </c>
      <c r="F436" s="102">
        <f t="shared" si="32"/>
        <v>161.60900000000001</v>
      </c>
      <c r="G436" s="103">
        <v>137.57599999999999</v>
      </c>
      <c r="H436" s="103">
        <v>20.507999999999999</v>
      </c>
      <c r="I436" s="104">
        <v>3.5249999999999999</v>
      </c>
      <c r="J436" s="103">
        <f t="shared" si="31"/>
        <v>29.08962</v>
      </c>
      <c r="K436" s="104">
        <f t="shared" si="34"/>
        <v>155.54500000000002</v>
      </c>
      <c r="L436" s="103">
        <v>134.11000000000001</v>
      </c>
      <c r="M436" s="103">
        <v>17.91</v>
      </c>
      <c r="N436" s="103">
        <f t="shared" si="35"/>
        <v>3.5249999999999999</v>
      </c>
      <c r="O436" s="103">
        <f t="shared" si="33"/>
        <v>27.998100000000001</v>
      </c>
      <c r="P436" s="105"/>
      <c r="Q436" s="106"/>
      <c r="R436" s="106"/>
      <c r="S436" s="106"/>
    </row>
    <row r="437" spans="1:19" s="30" customFormat="1" ht="15" x14ac:dyDescent="0.25">
      <c r="A437" s="111" t="s">
        <v>1024</v>
      </c>
      <c r="B437" s="112" t="s">
        <v>1337</v>
      </c>
      <c r="C437" s="100"/>
      <c r="D437" s="101">
        <v>39448</v>
      </c>
      <c r="E437" s="101">
        <v>39448</v>
      </c>
      <c r="F437" s="102">
        <f t="shared" si="32"/>
        <v>161.38900000000001</v>
      </c>
      <c r="G437" s="103">
        <v>137.322</v>
      </c>
      <c r="H437" s="103">
        <v>20.507999999999999</v>
      </c>
      <c r="I437" s="104">
        <v>3.5590000000000002</v>
      </c>
      <c r="J437" s="103">
        <f t="shared" si="31"/>
        <v>29.05002</v>
      </c>
      <c r="K437" s="104">
        <f t="shared" si="34"/>
        <v>155.57900000000001</v>
      </c>
      <c r="L437" s="103">
        <v>134.11000000000001</v>
      </c>
      <c r="M437" s="103">
        <v>17.91</v>
      </c>
      <c r="N437" s="103">
        <f t="shared" si="35"/>
        <v>3.5590000000000002</v>
      </c>
      <c r="O437" s="103">
        <f t="shared" si="33"/>
        <v>28.00422</v>
      </c>
      <c r="P437" s="105"/>
      <c r="Q437" s="106"/>
      <c r="R437" s="106"/>
      <c r="S437" s="106"/>
    </row>
    <row r="438" spans="1:19" s="30" customFormat="1" ht="15" x14ac:dyDescent="0.25">
      <c r="A438" s="111" t="s">
        <v>1025</v>
      </c>
      <c r="B438" s="112" t="s">
        <v>1337</v>
      </c>
      <c r="C438" s="100"/>
      <c r="D438" s="101">
        <v>39448</v>
      </c>
      <c r="E438" s="101">
        <v>39448</v>
      </c>
      <c r="F438" s="102">
        <f t="shared" si="32"/>
        <v>161.38900000000001</v>
      </c>
      <c r="G438" s="103">
        <v>137.57599999999999</v>
      </c>
      <c r="H438" s="103">
        <v>20.507999999999999</v>
      </c>
      <c r="I438" s="104">
        <v>3.3050000000000002</v>
      </c>
      <c r="J438" s="103">
        <f t="shared" si="31"/>
        <v>29.05002</v>
      </c>
      <c r="K438" s="104">
        <f t="shared" si="34"/>
        <v>155.32500000000002</v>
      </c>
      <c r="L438" s="103">
        <v>134.11000000000001</v>
      </c>
      <c r="M438" s="103">
        <v>17.91</v>
      </c>
      <c r="N438" s="103">
        <f t="shared" si="35"/>
        <v>3.3050000000000002</v>
      </c>
      <c r="O438" s="103">
        <f t="shared" si="33"/>
        <v>27.958500000000001</v>
      </c>
      <c r="P438" s="105"/>
      <c r="Q438" s="106"/>
      <c r="R438" s="106"/>
      <c r="S438" s="106"/>
    </row>
    <row r="439" spans="1:19" s="30" customFormat="1" ht="15" x14ac:dyDescent="0.25">
      <c r="A439" s="111" t="s">
        <v>1026</v>
      </c>
      <c r="B439" s="112" t="s">
        <v>1337</v>
      </c>
      <c r="C439" s="100"/>
      <c r="D439" s="101">
        <v>39448</v>
      </c>
      <c r="E439" s="101">
        <v>39448</v>
      </c>
      <c r="F439" s="102">
        <f t="shared" si="32"/>
        <v>114.628</v>
      </c>
      <c r="G439" s="103">
        <v>95.406999999999996</v>
      </c>
      <c r="H439" s="103">
        <v>15.831</v>
      </c>
      <c r="I439" s="104">
        <v>3.39</v>
      </c>
      <c r="J439" s="103">
        <f t="shared" si="31"/>
        <v>20.633039999999998</v>
      </c>
      <c r="K439" s="104">
        <f t="shared" si="34"/>
        <v>145.98999999999998</v>
      </c>
      <c r="L439" s="103">
        <v>125.98</v>
      </c>
      <c r="M439" s="103">
        <v>16.62</v>
      </c>
      <c r="N439" s="103">
        <f t="shared" si="35"/>
        <v>3.39</v>
      </c>
      <c r="O439" s="103">
        <f t="shared" si="33"/>
        <v>26.278199999999995</v>
      </c>
      <c r="P439" s="105"/>
      <c r="Q439" s="106"/>
      <c r="R439" s="106"/>
      <c r="S439" s="106"/>
    </row>
    <row r="440" spans="1:19" s="30" customFormat="1" ht="15" x14ac:dyDescent="0.25">
      <c r="A440" s="111" t="s">
        <v>1027</v>
      </c>
      <c r="B440" s="112" t="s">
        <v>1337</v>
      </c>
      <c r="C440" s="100"/>
      <c r="D440" s="101">
        <v>39448</v>
      </c>
      <c r="E440" s="101">
        <v>39448</v>
      </c>
      <c r="F440" s="102">
        <f t="shared" si="32"/>
        <v>222.19400000000002</v>
      </c>
      <c r="G440" s="103">
        <v>198.61</v>
      </c>
      <c r="H440" s="103">
        <v>19.22</v>
      </c>
      <c r="I440" s="104">
        <v>4.3639999999999999</v>
      </c>
      <c r="J440" s="103">
        <f t="shared" si="31"/>
        <v>39.99492</v>
      </c>
      <c r="K440" s="104">
        <f t="shared" si="34"/>
        <v>216.29400000000001</v>
      </c>
      <c r="L440" s="103">
        <v>194.02</v>
      </c>
      <c r="M440" s="103">
        <v>17.91</v>
      </c>
      <c r="N440" s="103">
        <f t="shared" si="35"/>
        <v>4.3639999999999999</v>
      </c>
      <c r="O440" s="103">
        <f t="shared" si="33"/>
        <v>38.932920000000003</v>
      </c>
      <c r="P440" s="105"/>
      <c r="Q440" s="106"/>
      <c r="R440" s="106"/>
      <c r="S440" s="106"/>
    </row>
    <row r="441" spans="1:19" s="30" customFormat="1" ht="15" x14ac:dyDescent="0.25">
      <c r="A441" s="111" t="s">
        <v>1028</v>
      </c>
      <c r="B441" s="112" t="s">
        <v>1337</v>
      </c>
      <c r="C441" s="100"/>
      <c r="D441" s="101">
        <v>39448</v>
      </c>
      <c r="E441" s="101">
        <v>39448</v>
      </c>
      <c r="F441" s="102">
        <f t="shared" si="32"/>
        <v>162.22</v>
      </c>
      <c r="G441" s="103">
        <v>139.69499999999999</v>
      </c>
      <c r="H441" s="103">
        <v>19.22</v>
      </c>
      <c r="I441" s="104">
        <v>3.3050000000000002</v>
      </c>
      <c r="J441" s="103">
        <f t="shared" si="31"/>
        <v>29.1996</v>
      </c>
      <c r="K441" s="104">
        <f t="shared" si="34"/>
        <v>155.32500000000002</v>
      </c>
      <c r="L441" s="103">
        <v>134.11000000000001</v>
      </c>
      <c r="M441" s="103">
        <v>17.91</v>
      </c>
      <c r="N441" s="103">
        <f t="shared" si="35"/>
        <v>3.3050000000000002</v>
      </c>
      <c r="O441" s="103">
        <f t="shared" si="33"/>
        <v>27.958500000000001</v>
      </c>
      <c r="P441" s="105"/>
      <c r="Q441" s="106"/>
      <c r="R441" s="106"/>
      <c r="S441" s="106"/>
    </row>
    <row r="442" spans="1:19" s="30" customFormat="1" ht="15" x14ac:dyDescent="0.25">
      <c r="A442" s="111" t="s">
        <v>1029</v>
      </c>
      <c r="B442" s="112" t="s">
        <v>1337</v>
      </c>
      <c r="C442" s="100"/>
      <c r="D442" s="101">
        <v>39448</v>
      </c>
      <c r="E442" s="101">
        <v>39448</v>
      </c>
      <c r="F442" s="102">
        <f t="shared" si="32"/>
        <v>161.07599999999999</v>
      </c>
      <c r="G442" s="103">
        <v>138.42400000000001</v>
      </c>
      <c r="H442" s="103">
        <v>19.22</v>
      </c>
      <c r="I442" s="104">
        <v>3.4319999999999999</v>
      </c>
      <c r="J442" s="103">
        <f t="shared" si="31"/>
        <v>28.993679999999998</v>
      </c>
      <c r="K442" s="104">
        <f t="shared" si="34"/>
        <v>155.452</v>
      </c>
      <c r="L442" s="103">
        <v>134.11000000000001</v>
      </c>
      <c r="M442" s="103">
        <v>17.91</v>
      </c>
      <c r="N442" s="103">
        <f t="shared" si="35"/>
        <v>3.4319999999999999</v>
      </c>
      <c r="O442" s="103">
        <f t="shared" si="33"/>
        <v>27.981359999999999</v>
      </c>
      <c r="P442" s="105"/>
      <c r="Q442" s="106"/>
      <c r="R442" s="106"/>
      <c r="S442" s="106"/>
    </row>
    <row r="443" spans="1:19" s="30" customFormat="1" ht="15" x14ac:dyDescent="0.25">
      <c r="A443" s="111" t="s">
        <v>1030</v>
      </c>
      <c r="B443" s="112" t="s">
        <v>1337</v>
      </c>
      <c r="C443" s="100"/>
      <c r="D443" s="101">
        <v>39448</v>
      </c>
      <c r="E443" s="101">
        <v>39448</v>
      </c>
      <c r="F443" s="102">
        <f t="shared" si="32"/>
        <v>161.59200000000001</v>
      </c>
      <c r="G443" s="103">
        <v>138.84700000000001</v>
      </c>
      <c r="H443" s="103">
        <v>19.22</v>
      </c>
      <c r="I443" s="104">
        <v>3.5249999999999999</v>
      </c>
      <c r="J443" s="103">
        <f t="shared" si="31"/>
        <v>29.086560000000002</v>
      </c>
      <c r="K443" s="104">
        <f t="shared" si="34"/>
        <v>155.54500000000002</v>
      </c>
      <c r="L443" s="103">
        <v>134.11000000000001</v>
      </c>
      <c r="M443" s="103">
        <v>17.91</v>
      </c>
      <c r="N443" s="103">
        <f t="shared" si="35"/>
        <v>3.5249999999999999</v>
      </c>
      <c r="O443" s="103">
        <f t="shared" si="33"/>
        <v>27.998100000000001</v>
      </c>
      <c r="P443" s="105"/>
      <c r="Q443" s="106"/>
      <c r="R443" s="106"/>
      <c r="S443" s="106"/>
    </row>
    <row r="444" spans="1:19" s="30" customFormat="1" ht="15" x14ac:dyDescent="0.25">
      <c r="A444" s="111" t="s">
        <v>1031</v>
      </c>
      <c r="B444" s="112" t="s">
        <v>1337</v>
      </c>
      <c r="C444" s="100"/>
      <c r="D444" s="101">
        <v>39448</v>
      </c>
      <c r="E444" s="101">
        <v>39448</v>
      </c>
      <c r="F444" s="102">
        <f t="shared" si="32"/>
        <v>238.00099999999998</v>
      </c>
      <c r="G444" s="103">
        <v>215.31399999999999</v>
      </c>
      <c r="H444" s="103">
        <v>18.492000000000001</v>
      </c>
      <c r="I444" s="104">
        <v>4.1950000000000003</v>
      </c>
      <c r="J444" s="103">
        <f t="shared" si="31"/>
        <v>42.840179999999997</v>
      </c>
      <c r="K444" s="104">
        <f t="shared" si="34"/>
        <v>216.125</v>
      </c>
      <c r="L444" s="103">
        <v>194.02</v>
      </c>
      <c r="M444" s="103">
        <v>17.91</v>
      </c>
      <c r="N444" s="103">
        <f t="shared" si="35"/>
        <v>4.1950000000000003</v>
      </c>
      <c r="O444" s="103">
        <f t="shared" si="33"/>
        <v>38.902499999999996</v>
      </c>
      <c r="P444" s="105"/>
      <c r="Q444" s="106"/>
      <c r="R444" s="106"/>
      <c r="S444" s="106"/>
    </row>
    <row r="445" spans="1:19" s="30" customFormat="1" ht="15" x14ac:dyDescent="0.25">
      <c r="A445" s="111" t="s">
        <v>1032</v>
      </c>
      <c r="B445" s="112" t="s">
        <v>1337</v>
      </c>
      <c r="C445" s="100"/>
      <c r="D445" s="101">
        <v>39448</v>
      </c>
      <c r="E445" s="101">
        <v>39448</v>
      </c>
      <c r="F445" s="102">
        <f t="shared" si="32"/>
        <v>168.35599999999997</v>
      </c>
      <c r="G445" s="103">
        <v>146.43199999999999</v>
      </c>
      <c r="H445" s="103">
        <v>18.492000000000001</v>
      </c>
      <c r="I445" s="104">
        <v>3.4319999999999999</v>
      </c>
      <c r="J445" s="103">
        <f t="shared" si="31"/>
        <v>30.304079999999992</v>
      </c>
      <c r="K445" s="104">
        <f t="shared" si="34"/>
        <v>155.452</v>
      </c>
      <c r="L445" s="103">
        <v>134.11000000000001</v>
      </c>
      <c r="M445" s="103">
        <v>17.91</v>
      </c>
      <c r="N445" s="103">
        <f t="shared" si="35"/>
        <v>3.4319999999999999</v>
      </c>
      <c r="O445" s="103">
        <f t="shared" si="33"/>
        <v>27.981359999999999</v>
      </c>
      <c r="P445" s="105"/>
      <c r="Q445" s="106"/>
      <c r="R445" s="106"/>
      <c r="S445" s="106"/>
    </row>
    <row r="446" spans="1:19" s="30" customFormat="1" ht="15" x14ac:dyDescent="0.25">
      <c r="A446" s="111" t="s">
        <v>1033</v>
      </c>
      <c r="B446" s="112" t="s">
        <v>1337</v>
      </c>
      <c r="C446" s="100"/>
      <c r="D446" s="101">
        <v>39448</v>
      </c>
      <c r="E446" s="101">
        <v>39448</v>
      </c>
      <c r="F446" s="102">
        <f t="shared" si="32"/>
        <v>198.06700000000001</v>
      </c>
      <c r="G446" s="103">
        <v>173.59299999999999</v>
      </c>
      <c r="H446" s="103">
        <v>20.169</v>
      </c>
      <c r="I446" s="104">
        <v>4.3049999999999997</v>
      </c>
      <c r="J446" s="103">
        <f t="shared" si="31"/>
        <v>35.652059999999999</v>
      </c>
      <c r="K446" s="104">
        <f t="shared" si="34"/>
        <v>216.23500000000001</v>
      </c>
      <c r="L446" s="103">
        <v>194.02</v>
      </c>
      <c r="M446" s="103">
        <v>17.91</v>
      </c>
      <c r="N446" s="103">
        <f t="shared" si="35"/>
        <v>4.3049999999999997</v>
      </c>
      <c r="O446" s="103">
        <f t="shared" si="33"/>
        <v>38.9223</v>
      </c>
      <c r="P446" s="105"/>
      <c r="Q446" s="106"/>
      <c r="R446" s="106"/>
      <c r="S446" s="106"/>
    </row>
    <row r="447" spans="1:19" s="30" customFormat="1" ht="15" x14ac:dyDescent="0.25">
      <c r="A447" s="111" t="s">
        <v>1034</v>
      </c>
      <c r="B447" s="112" t="s">
        <v>1337</v>
      </c>
      <c r="C447" s="100"/>
      <c r="D447" s="101">
        <v>39448</v>
      </c>
      <c r="E447" s="101">
        <v>39448</v>
      </c>
      <c r="F447" s="102">
        <f t="shared" si="32"/>
        <v>166.102</v>
      </c>
      <c r="G447" s="103">
        <v>143.678</v>
      </c>
      <c r="H447" s="103">
        <v>18.814</v>
      </c>
      <c r="I447" s="104">
        <v>3.61</v>
      </c>
      <c r="J447" s="103">
        <f t="shared" si="31"/>
        <v>29.89836</v>
      </c>
      <c r="K447" s="104">
        <f t="shared" si="34"/>
        <v>155.63000000000002</v>
      </c>
      <c r="L447" s="103">
        <v>134.11000000000001</v>
      </c>
      <c r="M447" s="103">
        <v>17.91</v>
      </c>
      <c r="N447" s="103">
        <f t="shared" si="35"/>
        <v>3.61</v>
      </c>
      <c r="O447" s="103">
        <f t="shared" si="33"/>
        <v>28.013400000000004</v>
      </c>
      <c r="P447" s="105"/>
      <c r="Q447" s="106"/>
      <c r="R447" s="106"/>
      <c r="S447" s="106"/>
    </row>
    <row r="448" spans="1:19" s="30" customFormat="1" ht="15" x14ac:dyDescent="0.25">
      <c r="A448" s="111" t="s">
        <v>1035</v>
      </c>
      <c r="B448" s="112" t="s">
        <v>1337</v>
      </c>
      <c r="C448" s="100"/>
      <c r="D448" s="101">
        <v>39448</v>
      </c>
      <c r="E448" s="101">
        <v>39448</v>
      </c>
      <c r="F448" s="102">
        <f t="shared" si="32"/>
        <v>196.23799999999997</v>
      </c>
      <c r="G448" s="103">
        <v>173.59299999999999</v>
      </c>
      <c r="H448" s="103">
        <v>18.492000000000001</v>
      </c>
      <c r="I448" s="104">
        <v>4.1529999999999996</v>
      </c>
      <c r="J448" s="103">
        <f t="shared" si="31"/>
        <v>35.322839999999992</v>
      </c>
      <c r="K448" s="104">
        <f t="shared" si="34"/>
        <v>216.083</v>
      </c>
      <c r="L448" s="103">
        <v>194.02</v>
      </c>
      <c r="M448" s="103">
        <v>17.91</v>
      </c>
      <c r="N448" s="103">
        <f t="shared" si="35"/>
        <v>4.1529999999999996</v>
      </c>
      <c r="O448" s="103">
        <f t="shared" si="33"/>
        <v>38.894939999999998</v>
      </c>
      <c r="P448" s="105"/>
      <c r="Q448" s="106"/>
      <c r="R448" s="106"/>
      <c r="S448" s="106"/>
    </row>
    <row r="449" spans="1:19" s="30" customFormat="1" ht="15" x14ac:dyDescent="0.25">
      <c r="A449" s="111" t="s">
        <v>1036</v>
      </c>
      <c r="B449" s="112" t="s">
        <v>1337</v>
      </c>
      <c r="C449" s="100"/>
      <c r="D449" s="101">
        <v>39448</v>
      </c>
      <c r="E449" s="101">
        <v>39448</v>
      </c>
      <c r="F449" s="102">
        <f t="shared" si="32"/>
        <v>166.458</v>
      </c>
      <c r="G449" s="103">
        <v>144.52500000000001</v>
      </c>
      <c r="H449" s="103">
        <v>18.492000000000001</v>
      </c>
      <c r="I449" s="104">
        <v>3.4409999999999998</v>
      </c>
      <c r="J449" s="103">
        <f t="shared" si="31"/>
        <v>29.962439999999997</v>
      </c>
      <c r="K449" s="104">
        <f t="shared" si="34"/>
        <v>155.46100000000001</v>
      </c>
      <c r="L449" s="103">
        <v>134.11000000000001</v>
      </c>
      <c r="M449" s="103">
        <v>17.91</v>
      </c>
      <c r="N449" s="103">
        <f t="shared" si="35"/>
        <v>3.4409999999999998</v>
      </c>
      <c r="O449" s="103">
        <f t="shared" si="33"/>
        <v>27.982980000000001</v>
      </c>
      <c r="P449" s="105"/>
      <c r="Q449" s="106"/>
      <c r="R449" s="106"/>
      <c r="S449" s="106"/>
    </row>
    <row r="450" spans="1:19" s="30" customFormat="1" ht="15" x14ac:dyDescent="0.25">
      <c r="A450" s="111" t="s">
        <v>1037</v>
      </c>
      <c r="B450" s="112" t="s">
        <v>1337</v>
      </c>
      <c r="C450" s="100"/>
      <c r="D450" s="101">
        <v>39448</v>
      </c>
      <c r="E450" s="101">
        <v>39448</v>
      </c>
      <c r="F450" s="102">
        <f t="shared" si="32"/>
        <v>220.99100000000001</v>
      </c>
      <c r="G450" s="103">
        <v>197.76300000000001</v>
      </c>
      <c r="H450" s="103">
        <v>19.22</v>
      </c>
      <c r="I450" s="104">
        <v>4.008</v>
      </c>
      <c r="J450" s="103">
        <f t="shared" si="31"/>
        <v>39.778379999999999</v>
      </c>
      <c r="K450" s="104">
        <f t="shared" si="34"/>
        <v>215.93800000000002</v>
      </c>
      <c r="L450" s="103">
        <v>194.02</v>
      </c>
      <c r="M450" s="103">
        <v>17.91</v>
      </c>
      <c r="N450" s="103">
        <f t="shared" ref="N450:N473" si="36">I450</f>
        <v>4.008</v>
      </c>
      <c r="O450" s="103">
        <f t="shared" si="33"/>
        <v>38.868839999999999</v>
      </c>
      <c r="P450" s="105"/>
      <c r="Q450" s="106"/>
      <c r="R450" s="106"/>
      <c r="S450" s="106"/>
    </row>
    <row r="451" spans="1:19" s="30" customFormat="1" ht="15" x14ac:dyDescent="0.25">
      <c r="A451" s="111" t="s">
        <v>1038</v>
      </c>
      <c r="B451" s="112" t="s">
        <v>1337</v>
      </c>
      <c r="C451" s="100"/>
      <c r="D451" s="101">
        <v>39448</v>
      </c>
      <c r="E451" s="101">
        <v>39448</v>
      </c>
      <c r="F451" s="102">
        <f t="shared" si="32"/>
        <v>160.23699999999999</v>
      </c>
      <c r="G451" s="103">
        <v>137.57599999999999</v>
      </c>
      <c r="H451" s="103">
        <v>19.22</v>
      </c>
      <c r="I451" s="104">
        <v>3.4409999999999998</v>
      </c>
      <c r="J451" s="103">
        <f t="shared" si="31"/>
        <v>28.842659999999999</v>
      </c>
      <c r="K451" s="104">
        <f t="shared" si="34"/>
        <v>155.46100000000001</v>
      </c>
      <c r="L451" s="103">
        <v>134.11000000000001</v>
      </c>
      <c r="M451" s="103">
        <v>17.91</v>
      </c>
      <c r="N451" s="103">
        <f t="shared" si="36"/>
        <v>3.4409999999999998</v>
      </c>
      <c r="O451" s="103">
        <f t="shared" si="33"/>
        <v>27.982980000000001</v>
      </c>
      <c r="P451" s="105"/>
      <c r="Q451" s="106"/>
      <c r="R451" s="106"/>
      <c r="S451" s="106"/>
    </row>
    <row r="452" spans="1:19" s="30" customFormat="1" ht="15" x14ac:dyDescent="0.25">
      <c r="A452" s="111" t="s">
        <v>1039</v>
      </c>
      <c r="B452" s="112" t="s">
        <v>1337</v>
      </c>
      <c r="C452" s="100"/>
      <c r="D452" s="101">
        <v>39448</v>
      </c>
      <c r="E452" s="101">
        <v>39448</v>
      </c>
      <c r="F452" s="102">
        <f t="shared" si="32"/>
        <v>160.23699999999999</v>
      </c>
      <c r="G452" s="103">
        <v>137.57599999999999</v>
      </c>
      <c r="H452" s="103">
        <v>19.22</v>
      </c>
      <c r="I452" s="104">
        <v>3.4409999999999998</v>
      </c>
      <c r="J452" s="103">
        <f t="shared" si="31"/>
        <v>28.842659999999999</v>
      </c>
      <c r="K452" s="104">
        <f t="shared" si="34"/>
        <v>155.46100000000001</v>
      </c>
      <c r="L452" s="103">
        <v>134.11000000000001</v>
      </c>
      <c r="M452" s="103">
        <v>17.91</v>
      </c>
      <c r="N452" s="103">
        <f t="shared" si="36"/>
        <v>3.4409999999999998</v>
      </c>
      <c r="O452" s="103">
        <f t="shared" si="33"/>
        <v>27.982980000000001</v>
      </c>
      <c r="P452" s="105"/>
      <c r="Q452" s="106"/>
      <c r="R452" s="106"/>
      <c r="S452" s="106"/>
    </row>
    <row r="453" spans="1:19" s="30" customFormat="1" ht="30" x14ac:dyDescent="0.25">
      <c r="A453" s="98" t="s">
        <v>911</v>
      </c>
      <c r="B453" s="107" t="s">
        <v>1337</v>
      </c>
      <c r="C453" s="100"/>
      <c r="D453" s="101">
        <v>39448</v>
      </c>
      <c r="E453" s="101">
        <v>39448</v>
      </c>
      <c r="F453" s="102">
        <f t="shared" si="32"/>
        <v>348.15100000000001</v>
      </c>
      <c r="G453" s="103">
        <v>310.26799999999997</v>
      </c>
      <c r="H453" s="103">
        <v>31.821000000000002</v>
      </c>
      <c r="I453" s="104">
        <v>6.0620000000000003</v>
      </c>
      <c r="J453" s="103">
        <f t="shared" si="31"/>
        <v>62.667180000000002</v>
      </c>
      <c r="K453" s="104">
        <f t="shared" ref="K453:K465" si="37">SUM(L453:N453)</f>
        <v>293.05600000000004</v>
      </c>
      <c r="L453" s="103">
        <v>247.059</v>
      </c>
      <c r="M453" s="103">
        <v>39.935000000000002</v>
      </c>
      <c r="N453" s="103">
        <f t="shared" si="36"/>
        <v>6.0620000000000003</v>
      </c>
      <c r="O453" s="103">
        <f t="shared" si="33"/>
        <v>52.750080000000004</v>
      </c>
      <c r="P453" s="105"/>
      <c r="Q453" s="106"/>
      <c r="R453" s="106" t="s">
        <v>912</v>
      </c>
      <c r="S453" s="106"/>
    </row>
    <row r="454" spans="1:19" s="30" customFormat="1" ht="30" x14ac:dyDescent="0.25">
      <c r="A454" s="98" t="s">
        <v>913</v>
      </c>
      <c r="B454" s="107" t="s">
        <v>1337</v>
      </c>
      <c r="C454" s="100"/>
      <c r="D454" s="101">
        <v>39448</v>
      </c>
      <c r="E454" s="101">
        <v>39448</v>
      </c>
      <c r="F454" s="102">
        <f t="shared" si="32"/>
        <v>250.61499999999998</v>
      </c>
      <c r="G454" s="103">
        <v>227.54499999999999</v>
      </c>
      <c r="H454" s="103">
        <v>17.875</v>
      </c>
      <c r="I454" s="104">
        <v>5.1950000000000003</v>
      </c>
      <c r="J454" s="103">
        <f t="shared" si="31"/>
        <v>45.110699999999994</v>
      </c>
      <c r="K454" s="104">
        <f t="shared" si="37"/>
        <v>214.21199999999999</v>
      </c>
      <c r="L454" s="103">
        <v>178.58099999999999</v>
      </c>
      <c r="M454" s="103">
        <v>30.436</v>
      </c>
      <c r="N454" s="103">
        <f t="shared" si="36"/>
        <v>5.1950000000000003</v>
      </c>
      <c r="O454" s="103">
        <f t="shared" si="33"/>
        <v>38.558159999999994</v>
      </c>
      <c r="P454" s="105"/>
      <c r="Q454" s="106"/>
      <c r="R454" s="106" t="s">
        <v>912</v>
      </c>
      <c r="S454" s="106"/>
    </row>
    <row r="455" spans="1:19" s="30" customFormat="1" ht="30" x14ac:dyDescent="0.25">
      <c r="A455" s="98" t="s">
        <v>914</v>
      </c>
      <c r="B455" s="107" t="s">
        <v>1337</v>
      </c>
      <c r="C455" s="100"/>
      <c r="D455" s="101">
        <v>39448</v>
      </c>
      <c r="E455" s="101">
        <v>39448</v>
      </c>
      <c r="F455" s="102">
        <f t="shared" si="32"/>
        <v>230.28</v>
      </c>
      <c r="G455" s="103">
        <v>207.18</v>
      </c>
      <c r="H455" s="103">
        <v>18.141999999999999</v>
      </c>
      <c r="I455" s="104">
        <v>4.9580000000000002</v>
      </c>
      <c r="J455" s="103">
        <f t="shared" si="31"/>
        <v>41.450400000000002</v>
      </c>
      <c r="K455" s="104">
        <f t="shared" si="37"/>
        <v>213.97499999999999</v>
      </c>
      <c r="L455" s="103">
        <v>178.58099999999999</v>
      </c>
      <c r="M455" s="103">
        <v>30.436</v>
      </c>
      <c r="N455" s="103">
        <f t="shared" si="36"/>
        <v>4.9580000000000002</v>
      </c>
      <c r="O455" s="103">
        <f t="shared" si="33"/>
        <v>38.515499999999996</v>
      </c>
      <c r="P455" s="105"/>
      <c r="Q455" s="106"/>
      <c r="R455" s="106" t="s">
        <v>912</v>
      </c>
      <c r="S455" s="106"/>
    </row>
    <row r="456" spans="1:19" s="30" customFormat="1" ht="30" x14ac:dyDescent="0.25">
      <c r="A456" s="98" t="s">
        <v>915</v>
      </c>
      <c r="B456" s="107" t="s">
        <v>1337</v>
      </c>
      <c r="C456" s="100"/>
      <c r="D456" s="101">
        <v>39448</v>
      </c>
      <c r="E456" s="101">
        <v>39448</v>
      </c>
      <c r="F456" s="102">
        <f t="shared" si="32"/>
        <v>233.62499999999997</v>
      </c>
      <c r="G456" s="103">
        <v>210.75299999999999</v>
      </c>
      <c r="H456" s="103">
        <v>17.818999999999999</v>
      </c>
      <c r="I456" s="104">
        <v>5.0529999999999999</v>
      </c>
      <c r="J456" s="103">
        <f t="shared" si="31"/>
        <v>42.052499999999995</v>
      </c>
      <c r="K456" s="104">
        <f t="shared" si="37"/>
        <v>214.07</v>
      </c>
      <c r="L456" s="103">
        <v>178.58099999999999</v>
      </c>
      <c r="M456" s="103">
        <v>30.436</v>
      </c>
      <c r="N456" s="103">
        <f t="shared" si="36"/>
        <v>5.0529999999999999</v>
      </c>
      <c r="O456" s="103">
        <f t="shared" si="33"/>
        <v>38.532599999999995</v>
      </c>
      <c r="P456" s="105"/>
      <c r="Q456" s="106"/>
      <c r="R456" s="106" t="s">
        <v>912</v>
      </c>
      <c r="S456" s="106"/>
    </row>
    <row r="457" spans="1:19" s="30" customFormat="1" ht="30" x14ac:dyDescent="0.25">
      <c r="A457" s="98" t="s">
        <v>916</v>
      </c>
      <c r="B457" s="107" t="s">
        <v>1337</v>
      </c>
      <c r="C457" s="100"/>
      <c r="D457" s="101">
        <v>39448</v>
      </c>
      <c r="E457" s="101">
        <v>39448</v>
      </c>
      <c r="F457" s="102">
        <f t="shared" si="32"/>
        <v>232.483</v>
      </c>
      <c r="G457" s="103">
        <v>210.03700000000001</v>
      </c>
      <c r="H457" s="103">
        <v>17.577000000000002</v>
      </c>
      <c r="I457" s="104">
        <v>4.8689999999999998</v>
      </c>
      <c r="J457" s="103">
        <f t="shared" si="31"/>
        <v>41.846939999999996</v>
      </c>
      <c r="K457" s="104">
        <f t="shared" si="37"/>
        <v>213.886</v>
      </c>
      <c r="L457" s="103">
        <v>178.58099999999999</v>
      </c>
      <c r="M457" s="103">
        <v>30.436</v>
      </c>
      <c r="N457" s="103">
        <f t="shared" si="36"/>
        <v>4.8689999999999998</v>
      </c>
      <c r="O457" s="103">
        <f t="shared" si="33"/>
        <v>38.499479999999998</v>
      </c>
      <c r="P457" s="105"/>
      <c r="Q457" s="106"/>
      <c r="R457" s="106" t="s">
        <v>912</v>
      </c>
      <c r="S457" s="106"/>
    </row>
    <row r="458" spans="1:19" s="30" customFormat="1" ht="30" x14ac:dyDescent="0.25">
      <c r="A458" s="98" t="s">
        <v>917</v>
      </c>
      <c r="B458" s="107" t="s">
        <v>1337</v>
      </c>
      <c r="C458" s="100"/>
      <c r="D458" s="101">
        <v>39448</v>
      </c>
      <c r="E458" s="101">
        <v>39448</v>
      </c>
      <c r="F458" s="102">
        <f t="shared" si="32"/>
        <v>233.209</v>
      </c>
      <c r="G458" s="103">
        <v>209.947</v>
      </c>
      <c r="H458" s="103">
        <v>18.239999999999998</v>
      </c>
      <c r="I458" s="104">
        <v>5.0220000000000002</v>
      </c>
      <c r="J458" s="103">
        <f t="shared" si="31"/>
        <v>41.977620000000002</v>
      </c>
      <c r="K458" s="104">
        <f t="shared" si="37"/>
        <v>214.03899999999999</v>
      </c>
      <c r="L458" s="103">
        <v>178.58099999999999</v>
      </c>
      <c r="M458" s="103">
        <v>30.436</v>
      </c>
      <c r="N458" s="103">
        <f t="shared" si="36"/>
        <v>5.0220000000000002</v>
      </c>
      <c r="O458" s="103">
        <f t="shared" si="33"/>
        <v>38.527019999999993</v>
      </c>
      <c r="P458" s="105"/>
      <c r="Q458" s="106"/>
      <c r="R458" s="106" t="s">
        <v>912</v>
      </c>
      <c r="S458" s="106"/>
    </row>
    <row r="459" spans="1:19" s="30" customFormat="1" ht="30" x14ac:dyDescent="0.25">
      <c r="A459" s="98" t="s">
        <v>918</v>
      </c>
      <c r="B459" s="107" t="s">
        <v>1337</v>
      </c>
      <c r="C459" s="100"/>
      <c r="D459" s="101">
        <v>39448</v>
      </c>
      <c r="E459" s="101">
        <v>39448</v>
      </c>
      <c r="F459" s="102">
        <f t="shared" si="32"/>
        <v>234.809</v>
      </c>
      <c r="G459" s="103">
        <v>210.66399999999999</v>
      </c>
      <c r="H459" s="103">
        <v>19.155000000000001</v>
      </c>
      <c r="I459" s="104">
        <v>4.99</v>
      </c>
      <c r="J459" s="103">
        <f t="shared" si="31"/>
        <v>42.265619999999998</v>
      </c>
      <c r="K459" s="104">
        <f t="shared" si="37"/>
        <v>214.00700000000001</v>
      </c>
      <c r="L459" s="103">
        <v>178.58099999999999</v>
      </c>
      <c r="M459" s="103">
        <v>30.436</v>
      </c>
      <c r="N459" s="103">
        <f t="shared" si="36"/>
        <v>4.99</v>
      </c>
      <c r="O459" s="103">
        <f t="shared" si="33"/>
        <v>38.521259999999998</v>
      </c>
      <c r="P459" s="105"/>
      <c r="Q459" s="106"/>
      <c r="R459" s="106" t="s">
        <v>912</v>
      </c>
      <c r="S459" s="106"/>
    </row>
    <row r="460" spans="1:19" s="30" customFormat="1" ht="30" x14ac:dyDescent="0.25">
      <c r="A460" s="98" t="s">
        <v>919</v>
      </c>
      <c r="B460" s="107" t="s">
        <v>1337</v>
      </c>
      <c r="C460" s="100"/>
      <c r="D460" s="101">
        <v>39448</v>
      </c>
      <c r="E460" s="101">
        <v>39448</v>
      </c>
      <c r="F460" s="102">
        <f t="shared" si="32"/>
        <v>258.03000000000003</v>
      </c>
      <c r="G460" s="103">
        <v>227.91900000000001</v>
      </c>
      <c r="H460" s="103">
        <v>26.353000000000002</v>
      </c>
      <c r="I460" s="104">
        <v>3.758</v>
      </c>
      <c r="J460" s="103">
        <f t="shared" si="31"/>
        <v>46.445400000000006</v>
      </c>
      <c r="K460" s="104">
        <f t="shared" si="37"/>
        <v>221.42000000000002</v>
      </c>
      <c r="L460" s="103">
        <v>184.631</v>
      </c>
      <c r="M460" s="103">
        <v>33.030999999999999</v>
      </c>
      <c r="N460" s="103">
        <f t="shared" si="36"/>
        <v>3.758</v>
      </c>
      <c r="O460" s="103">
        <f t="shared" si="33"/>
        <v>39.855600000000003</v>
      </c>
      <c r="P460" s="105"/>
      <c r="Q460" s="106"/>
      <c r="R460" s="106" t="s">
        <v>912</v>
      </c>
      <c r="S460" s="106"/>
    </row>
    <row r="461" spans="1:19" s="30" customFormat="1" ht="30" x14ac:dyDescent="0.25">
      <c r="A461" s="98" t="s">
        <v>920</v>
      </c>
      <c r="B461" s="107" t="s">
        <v>1337</v>
      </c>
      <c r="C461" s="100"/>
      <c r="D461" s="101">
        <v>39448</v>
      </c>
      <c r="E461" s="101">
        <v>39448</v>
      </c>
      <c r="F461" s="102">
        <f t="shared" si="32"/>
        <v>252.33500000000001</v>
      </c>
      <c r="G461" s="103">
        <v>223.702</v>
      </c>
      <c r="H461" s="103">
        <v>24.684000000000001</v>
      </c>
      <c r="I461" s="104">
        <v>3.9489999999999998</v>
      </c>
      <c r="J461" s="103">
        <f t="shared" si="31"/>
        <v>45.420299999999997</v>
      </c>
      <c r="K461" s="104">
        <f t="shared" si="37"/>
        <v>221.61100000000002</v>
      </c>
      <c r="L461" s="103">
        <v>184.631</v>
      </c>
      <c r="M461" s="103">
        <v>33.030999999999999</v>
      </c>
      <c r="N461" s="103">
        <f t="shared" si="36"/>
        <v>3.9489999999999998</v>
      </c>
      <c r="O461" s="103">
        <f t="shared" si="33"/>
        <v>39.889980000000001</v>
      </c>
      <c r="P461" s="105"/>
      <c r="Q461" s="106"/>
      <c r="R461" s="106" t="s">
        <v>912</v>
      </c>
      <c r="S461" s="106"/>
    </row>
    <row r="462" spans="1:19" s="30" customFormat="1" ht="97.5" customHeight="1" x14ac:dyDescent="0.25">
      <c r="A462" s="98" t="s">
        <v>921</v>
      </c>
      <c r="B462" s="107" t="s">
        <v>1337</v>
      </c>
      <c r="C462" s="100"/>
      <c r="D462" s="101">
        <v>39448</v>
      </c>
      <c r="E462" s="101">
        <v>39448</v>
      </c>
      <c r="F462" s="102">
        <f t="shared" si="32"/>
        <v>236.75900000000001</v>
      </c>
      <c r="G462" s="103">
        <v>208.59200000000001</v>
      </c>
      <c r="H462" s="103">
        <v>24.55</v>
      </c>
      <c r="I462" s="104">
        <v>3.617</v>
      </c>
      <c r="J462" s="103">
        <f t="shared" si="31"/>
        <v>42.616619999999998</v>
      </c>
      <c r="K462" s="104">
        <f t="shared" si="37"/>
        <v>221.279</v>
      </c>
      <c r="L462" s="103">
        <v>184.631</v>
      </c>
      <c r="M462" s="103">
        <v>33.030999999999999</v>
      </c>
      <c r="N462" s="103">
        <f t="shared" si="36"/>
        <v>3.617</v>
      </c>
      <c r="O462" s="103">
        <f t="shared" si="33"/>
        <v>39.830219999999997</v>
      </c>
      <c r="P462" s="105"/>
      <c r="Q462" s="106"/>
      <c r="R462" s="106" t="s">
        <v>912</v>
      </c>
      <c r="S462" s="106"/>
    </row>
    <row r="463" spans="1:19" s="30" customFormat="1" ht="97.5" customHeight="1" x14ac:dyDescent="0.25">
      <c r="A463" s="98" t="s">
        <v>922</v>
      </c>
      <c r="B463" s="107" t="s">
        <v>1337</v>
      </c>
      <c r="C463" s="100"/>
      <c r="D463" s="101">
        <v>39448</v>
      </c>
      <c r="E463" s="101">
        <v>39448</v>
      </c>
      <c r="F463" s="102">
        <f t="shared" si="32"/>
        <v>238.27500000000001</v>
      </c>
      <c r="G463" s="103">
        <v>210.14500000000001</v>
      </c>
      <c r="H463" s="103">
        <v>24.504999999999999</v>
      </c>
      <c r="I463" s="104">
        <v>3.625</v>
      </c>
      <c r="J463" s="103">
        <f t="shared" ref="J463:J473" si="38">F463*0.18</f>
        <v>42.889499999999998</v>
      </c>
      <c r="K463" s="104">
        <f t="shared" si="37"/>
        <v>221.28700000000001</v>
      </c>
      <c r="L463" s="103">
        <v>184.631</v>
      </c>
      <c r="M463" s="103">
        <v>33.030999999999999</v>
      </c>
      <c r="N463" s="103">
        <f t="shared" si="36"/>
        <v>3.625</v>
      </c>
      <c r="O463" s="103">
        <f t="shared" si="33"/>
        <v>39.831659999999999</v>
      </c>
      <c r="P463" s="105"/>
      <c r="Q463" s="106"/>
      <c r="R463" s="106" t="s">
        <v>912</v>
      </c>
      <c r="S463" s="106"/>
    </row>
    <row r="464" spans="1:19" s="30" customFormat="1" ht="97.5" customHeight="1" x14ac:dyDescent="0.25">
      <c r="A464" s="98" t="s">
        <v>923</v>
      </c>
      <c r="B464" s="107" t="s">
        <v>1337</v>
      </c>
      <c r="C464" s="100"/>
      <c r="D464" s="101">
        <v>39448</v>
      </c>
      <c r="E464" s="101">
        <v>39448</v>
      </c>
      <c r="F464" s="102">
        <f t="shared" ref="F464:F527" si="39">SUM(G464:I464)</f>
        <v>232.04499999999999</v>
      </c>
      <c r="G464" s="103">
        <v>203.91499999999999</v>
      </c>
      <c r="H464" s="103">
        <v>24.585999999999999</v>
      </c>
      <c r="I464" s="104">
        <v>3.544</v>
      </c>
      <c r="J464" s="103">
        <f t="shared" si="38"/>
        <v>41.768099999999997</v>
      </c>
      <c r="K464" s="104">
        <f t="shared" si="37"/>
        <v>221.20600000000002</v>
      </c>
      <c r="L464" s="103">
        <v>184.631</v>
      </c>
      <c r="M464" s="103">
        <v>33.030999999999999</v>
      </c>
      <c r="N464" s="103">
        <f t="shared" si="36"/>
        <v>3.544</v>
      </c>
      <c r="O464" s="103">
        <f t="shared" ref="O464:O526" si="40">K464*0.18</f>
        <v>39.817080000000004</v>
      </c>
      <c r="P464" s="105"/>
      <c r="Q464" s="106"/>
      <c r="R464" s="106" t="s">
        <v>912</v>
      </c>
      <c r="S464" s="106"/>
    </row>
    <row r="465" spans="1:19" s="30" customFormat="1" ht="97.5" customHeight="1" x14ac:dyDescent="0.25">
      <c r="A465" s="98" t="s">
        <v>924</v>
      </c>
      <c r="B465" s="107" t="s">
        <v>1337</v>
      </c>
      <c r="C465" s="100"/>
      <c r="D465" s="101">
        <v>39448</v>
      </c>
      <c r="E465" s="101">
        <v>39448</v>
      </c>
      <c r="F465" s="102">
        <f t="shared" si="39"/>
        <v>233.95699999999999</v>
      </c>
      <c r="G465" s="103">
        <v>205.333</v>
      </c>
      <c r="H465" s="103">
        <v>25.477</v>
      </c>
      <c r="I465" s="104">
        <v>3.1469999999999998</v>
      </c>
      <c r="J465" s="103">
        <f t="shared" si="38"/>
        <v>42.112259999999999</v>
      </c>
      <c r="K465" s="104">
        <f t="shared" si="37"/>
        <v>220.809</v>
      </c>
      <c r="L465" s="103">
        <v>184.631</v>
      </c>
      <c r="M465" s="103">
        <v>33.030999999999999</v>
      </c>
      <c r="N465" s="103">
        <f t="shared" si="36"/>
        <v>3.1469999999999998</v>
      </c>
      <c r="O465" s="103">
        <f t="shared" si="40"/>
        <v>39.745619999999995</v>
      </c>
      <c r="P465" s="105"/>
      <c r="Q465" s="106"/>
      <c r="R465" s="106" t="s">
        <v>912</v>
      </c>
      <c r="S465" s="106"/>
    </row>
    <row r="466" spans="1:19" s="30" customFormat="1" ht="97.5" customHeight="1" x14ac:dyDescent="0.25">
      <c r="A466" s="111" t="s">
        <v>1040</v>
      </c>
      <c r="B466" s="112" t="s">
        <v>1337</v>
      </c>
      <c r="C466" s="100"/>
      <c r="D466" s="101">
        <v>39448</v>
      </c>
      <c r="E466" s="101">
        <v>39448</v>
      </c>
      <c r="F466" s="102">
        <f t="shared" si="39"/>
        <v>221.04999999999998</v>
      </c>
      <c r="G466" s="103">
        <v>196.91499999999999</v>
      </c>
      <c r="H466" s="103">
        <v>19.22</v>
      </c>
      <c r="I466" s="104">
        <v>4.915</v>
      </c>
      <c r="J466" s="103">
        <f t="shared" si="38"/>
        <v>39.788999999999994</v>
      </c>
      <c r="K466" s="104">
        <f t="shared" ref="K466:K472" si="41">SUBTOTAL(9,L466:N466)</f>
        <v>216.845</v>
      </c>
      <c r="L466" s="103">
        <v>194.02</v>
      </c>
      <c r="M466" s="103">
        <v>17.91</v>
      </c>
      <c r="N466" s="103">
        <f t="shared" si="36"/>
        <v>4.915</v>
      </c>
      <c r="O466" s="103">
        <f t="shared" si="40"/>
        <v>39.0321</v>
      </c>
      <c r="P466" s="105"/>
      <c r="Q466" s="106"/>
      <c r="R466" s="106"/>
      <c r="S466" s="106"/>
    </row>
    <row r="467" spans="1:19" s="30" customFormat="1" ht="97.5" customHeight="1" x14ac:dyDescent="0.25">
      <c r="A467" s="111" t="s">
        <v>1041</v>
      </c>
      <c r="B467" s="112" t="s">
        <v>1337</v>
      </c>
      <c r="C467" s="100"/>
      <c r="D467" s="101">
        <v>39448</v>
      </c>
      <c r="E467" s="101">
        <v>39448</v>
      </c>
      <c r="F467" s="102">
        <f t="shared" si="39"/>
        <v>159.93200000000002</v>
      </c>
      <c r="G467" s="103">
        <v>137.06800000000001</v>
      </c>
      <c r="H467" s="103">
        <v>19.22</v>
      </c>
      <c r="I467" s="104">
        <v>3.6440000000000001</v>
      </c>
      <c r="J467" s="103">
        <f t="shared" si="38"/>
        <v>28.787760000000002</v>
      </c>
      <c r="K467" s="104">
        <f t="shared" si="41"/>
        <v>155.66400000000002</v>
      </c>
      <c r="L467" s="103">
        <v>134.11000000000001</v>
      </c>
      <c r="M467" s="103">
        <v>17.91</v>
      </c>
      <c r="N467" s="103">
        <f t="shared" si="36"/>
        <v>3.6440000000000001</v>
      </c>
      <c r="O467" s="103">
        <f t="shared" si="40"/>
        <v>28.019520000000004</v>
      </c>
      <c r="P467" s="105"/>
      <c r="Q467" s="106"/>
      <c r="R467" s="106"/>
      <c r="S467" s="106"/>
    </row>
    <row r="468" spans="1:19" s="30" customFormat="1" ht="97.5" customHeight="1" x14ac:dyDescent="0.25">
      <c r="A468" s="111" t="s">
        <v>1042</v>
      </c>
      <c r="B468" s="112" t="s">
        <v>1337</v>
      </c>
      <c r="C468" s="100"/>
      <c r="D468" s="101">
        <v>39448</v>
      </c>
      <c r="E468" s="101">
        <v>39448</v>
      </c>
      <c r="F468" s="102">
        <f t="shared" si="39"/>
        <v>114.628</v>
      </c>
      <c r="G468" s="103">
        <v>95.406999999999996</v>
      </c>
      <c r="H468" s="103">
        <v>15.831</v>
      </c>
      <c r="I468" s="104">
        <v>3.39</v>
      </c>
      <c r="J468" s="103">
        <f t="shared" si="38"/>
        <v>20.633039999999998</v>
      </c>
      <c r="K468" s="104">
        <f t="shared" si="41"/>
        <v>145.98999999999998</v>
      </c>
      <c r="L468" s="103">
        <v>125.98</v>
      </c>
      <c r="M468" s="103">
        <v>16.62</v>
      </c>
      <c r="N468" s="103">
        <f t="shared" si="36"/>
        <v>3.39</v>
      </c>
      <c r="O468" s="103">
        <f t="shared" si="40"/>
        <v>26.278199999999995</v>
      </c>
      <c r="P468" s="105"/>
      <c r="Q468" s="106"/>
      <c r="R468" s="106"/>
      <c r="S468" s="106"/>
    </row>
    <row r="469" spans="1:19" s="30" customFormat="1" ht="97.5" customHeight="1" x14ac:dyDescent="0.25">
      <c r="A469" s="111" t="s">
        <v>1043</v>
      </c>
      <c r="B469" s="112" t="s">
        <v>1337</v>
      </c>
      <c r="C469" s="100"/>
      <c r="D469" s="101">
        <v>39448</v>
      </c>
      <c r="E469" s="101">
        <v>39448</v>
      </c>
      <c r="F469" s="102">
        <f t="shared" si="39"/>
        <v>114.628</v>
      </c>
      <c r="G469" s="103">
        <v>95.406999999999996</v>
      </c>
      <c r="H469" s="103">
        <v>15.831</v>
      </c>
      <c r="I469" s="104">
        <v>3.39</v>
      </c>
      <c r="J469" s="103">
        <f t="shared" si="38"/>
        <v>20.633039999999998</v>
      </c>
      <c r="K469" s="104">
        <f t="shared" si="41"/>
        <v>145.98999999999998</v>
      </c>
      <c r="L469" s="103">
        <v>125.98</v>
      </c>
      <c r="M469" s="103">
        <v>16.62</v>
      </c>
      <c r="N469" s="103">
        <f t="shared" si="36"/>
        <v>3.39</v>
      </c>
      <c r="O469" s="103">
        <f t="shared" si="40"/>
        <v>26.278199999999995</v>
      </c>
      <c r="P469" s="105"/>
      <c r="Q469" s="106"/>
      <c r="R469" s="106"/>
      <c r="S469" s="106"/>
    </row>
    <row r="470" spans="1:19" s="30" customFormat="1" ht="97.5" customHeight="1" x14ac:dyDescent="0.25">
      <c r="A470" s="111" t="s">
        <v>1044</v>
      </c>
      <c r="B470" s="112" t="s">
        <v>1337</v>
      </c>
      <c r="C470" s="100"/>
      <c r="D470" s="101">
        <v>39448</v>
      </c>
      <c r="E470" s="101">
        <v>39448</v>
      </c>
      <c r="F470" s="102">
        <f t="shared" si="39"/>
        <v>221.47499999999999</v>
      </c>
      <c r="G470" s="103">
        <v>197.76300000000001</v>
      </c>
      <c r="H470" s="103">
        <v>19.661000000000001</v>
      </c>
      <c r="I470" s="104">
        <v>4.0510000000000002</v>
      </c>
      <c r="J470" s="103">
        <f t="shared" si="38"/>
        <v>39.865499999999997</v>
      </c>
      <c r="K470" s="104">
        <f t="shared" si="41"/>
        <v>215.98099999999999</v>
      </c>
      <c r="L470" s="103">
        <v>194.02</v>
      </c>
      <c r="M470" s="103">
        <v>17.91</v>
      </c>
      <c r="N470" s="103">
        <f t="shared" si="36"/>
        <v>4.0510000000000002</v>
      </c>
      <c r="O470" s="103">
        <f t="shared" si="40"/>
        <v>38.876579999999997</v>
      </c>
      <c r="P470" s="105"/>
      <c r="Q470" s="106"/>
      <c r="R470" s="106"/>
      <c r="S470" s="106"/>
    </row>
    <row r="471" spans="1:19" s="30" customFormat="1" ht="97.5" customHeight="1" x14ac:dyDescent="0.25">
      <c r="A471" s="111" t="s">
        <v>1045</v>
      </c>
      <c r="B471" s="112" t="s">
        <v>1337</v>
      </c>
      <c r="C471" s="100"/>
      <c r="D471" s="101">
        <v>39448</v>
      </c>
      <c r="E471" s="101">
        <v>39448</v>
      </c>
      <c r="F471" s="102">
        <f t="shared" si="39"/>
        <v>160.762</v>
      </c>
      <c r="G471" s="103">
        <v>137.57599999999999</v>
      </c>
      <c r="H471" s="103">
        <v>19.661000000000001</v>
      </c>
      <c r="I471" s="104">
        <v>3.5249999999999999</v>
      </c>
      <c r="J471" s="103">
        <f t="shared" si="38"/>
        <v>28.937159999999999</v>
      </c>
      <c r="K471" s="104">
        <f t="shared" si="41"/>
        <v>155.54500000000002</v>
      </c>
      <c r="L471" s="103">
        <v>134.11000000000001</v>
      </c>
      <c r="M471" s="103">
        <v>17.91</v>
      </c>
      <c r="N471" s="103">
        <f t="shared" si="36"/>
        <v>3.5249999999999999</v>
      </c>
      <c r="O471" s="103">
        <f t="shared" si="40"/>
        <v>27.998100000000001</v>
      </c>
      <c r="P471" s="105"/>
      <c r="Q471" s="106"/>
      <c r="R471" s="106"/>
      <c r="S471" s="106"/>
    </row>
    <row r="472" spans="1:19" s="30" customFormat="1" ht="97.5" customHeight="1" x14ac:dyDescent="0.25">
      <c r="A472" s="111" t="s">
        <v>1046</v>
      </c>
      <c r="B472" s="112" t="s">
        <v>1337</v>
      </c>
      <c r="C472" s="100"/>
      <c r="D472" s="101">
        <v>39448</v>
      </c>
      <c r="E472" s="101">
        <v>39448</v>
      </c>
      <c r="F472" s="102">
        <f t="shared" si="39"/>
        <v>161.221</v>
      </c>
      <c r="G472" s="103">
        <v>138.42400000000001</v>
      </c>
      <c r="H472" s="103">
        <v>19.661000000000001</v>
      </c>
      <c r="I472" s="104">
        <v>3.1360000000000001</v>
      </c>
      <c r="J472" s="103">
        <f t="shared" si="38"/>
        <v>29.019780000000001</v>
      </c>
      <c r="K472" s="104">
        <f t="shared" si="41"/>
        <v>215.066</v>
      </c>
      <c r="L472" s="103">
        <v>194.02</v>
      </c>
      <c r="M472" s="103">
        <v>17.91</v>
      </c>
      <c r="N472" s="103">
        <f t="shared" si="36"/>
        <v>3.1360000000000001</v>
      </c>
      <c r="O472" s="103">
        <f t="shared" si="40"/>
        <v>38.711880000000001</v>
      </c>
      <c r="P472" s="105"/>
      <c r="Q472" s="106"/>
      <c r="R472" s="106"/>
      <c r="S472" s="106"/>
    </row>
    <row r="473" spans="1:19" s="30" customFormat="1" ht="30" x14ac:dyDescent="0.25">
      <c r="A473" s="98" t="s">
        <v>925</v>
      </c>
      <c r="B473" s="107" t="s">
        <v>1337</v>
      </c>
      <c r="C473" s="100"/>
      <c r="D473" s="101">
        <v>39448</v>
      </c>
      <c r="E473" s="101">
        <v>39448</v>
      </c>
      <c r="F473" s="102">
        <f t="shared" si="39"/>
        <v>34525.911</v>
      </c>
      <c r="G473" s="103">
        <v>29893.917000000001</v>
      </c>
      <c r="H473" s="103">
        <v>3622.2359999999999</v>
      </c>
      <c r="I473" s="104">
        <v>1009.758</v>
      </c>
      <c r="J473" s="103">
        <f t="shared" si="38"/>
        <v>6214.6639799999994</v>
      </c>
      <c r="K473" s="104">
        <f>SUM(L473:N473)</f>
        <v>31939.474000000002</v>
      </c>
      <c r="L473" s="103">
        <v>26451.413</v>
      </c>
      <c r="M473" s="103">
        <v>4478.3030000000008</v>
      </c>
      <c r="N473" s="103">
        <f t="shared" si="36"/>
        <v>1009.758</v>
      </c>
      <c r="O473" s="103">
        <f t="shared" si="40"/>
        <v>5749.1053200000006</v>
      </c>
      <c r="P473" s="105"/>
      <c r="Q473" s="106"/>
      <c r="R473" s="106" t="s">
        <v>926</v>
      </c>
      <c r="S473" s="106"/>
    </row>
    <row r="474" spans="1:19" s="30" customFormat="1" ht="30" x14ac:dyDescent="0.25">
      <c r="A474" s="98" t="s">
        <v>927</v>
      </c>
      <c r="B474" s="107" t="s">
        <v>1337</v>
      </c>
      <c r="C474" s="100"/>
      <c r="D474" s="101">
        <v>39448</v>
      </c>
      <c r="E474" s="101">
        <v>39448</v>
      </c>
      <c r="F474" s="102">
        <f t="shared" si="39"/>
        <v>200.48599999999999</v>
      </c>
      <c r="G474" s="103">
        <v>175.65199999999999</v>
      </c>
      <c r="H474" s="103">
        <v>18.898</v>
      </c>
      <c r="I474" s="104">
        <v>5.9359999999999999</v>
      </c>
      <c r="J474" s="103">
        <f t="shared" ref="J474:J537" si="42">F474*0.18</f>
        <v>36.087479999999999</v>
      </c>
      <c r="K474" s="104">
        <f>SUM(L474:N474)</f>
        <v>214.953</v>
      </c>
      <c r="L474" s="103">
        <v>178.58099999999999</v>
      </c>
      <c r="M474" s="103">
        <v>30.436</v>
      </c>
      <c r="N474" s="103">
        <f t="shared" ref="N474:N486" si="43">I474</f>
        <v>5.9359999999999999</v>
      </c>
      <c r="O474" s="103">
        <f t="shared" si="40"/>
        <v>38.691539999999996</v>
      </c>
      <c r="P474" s="105"/>
      <c r="Q474" s="106"/>
      <c r="R474" s="106" t="s">
        <v>926</v>
      </c>
      <c r="S474" s="106"/>
    </row>
    <row r="475" spans="1:19" s="30" customFormat="1" ht="30" x14ac:dyDescent="0.25">
      <c r="A475" s="98" t="s">
        <v>928</v>
      </c>
      <c r="B475" s="107" t="s">
        <v>1337</v>
      </c>
      <c r="C475" s="100"/>
      <c r="D475" s="101">
        <v>39448</v>
      </c>
      <c r="E475" s="101">
        <v>39448</v>
      </c>
      <c r="F475" s="102">
        <f t="shared" si="39"/>
        <v>202.87199999999999</v>
      </c>
      <c r="G475" s="103">
        <v>176.40799999999999</v>
      </c>
      <c r="H475" s="103">
        <v>20.416</v>
      </c>
      <c r="I475" s="104">
        <v>6.048</v>
      </c>
      <c r="J475" s="103">
        <f t="shared" si="42"/>
        <v>36.516959999999997</v>
      </c>
      <c r="K475" s="104">
        <f>SUM(L475:N475)</f>
        <v>215.065</v>
      </c>
      <c r="L475" s="103">
        <v>178.58099999999999</v>
      </c>
      <c r="M475" s="103">
        <v>30.436</v>
      </c>
      <c r="N475" s="103">
        <f t="shared" si="43"/>
        <v>6.048</v>
      </c>
      <c r="O475" s="103">
        <f t="shared" si="40"/>
        <v>38.7117</v>
      </c>
      <c r="P475" s="105"/>
      <c r="Q475" s="106"/>
      <c r="R475" s="106" t="s">
        <v>926</v>
      </c>
      <c r="S475" s="106"/>
    </row>
    <row r="476" spans="1:19" s="30" customFormat="1" ht="30" x14ac:dyDescent="0.25">
      <c r="A476" s="98" t="s">
        <v>929</v>
      </c>
      <c r="B476" s="107" t="s">
        <v>1337</v>
      </c>
      <c r="C476" s="100"/>
      <c r="D476" s="101">
        <v>39448</v>
      </c>
      <c r="E476" s="101">
        <v>39448</v>
      </c>
      <c r="F476" s="102">
        <f t="shared" si="39"/>
        <v>199.03399999999999</v>
      </c>
      <c r="G476" s="103">
        <v>174.20400000000001</v>
      </c>
      <c r="H476" s="103">
        <v>18.878</v>
      </c>
      <c r="I476" s="104">
        <v>5.952</v>
      </c>
      <c r="J476" s="103">
        <f t="shared" si="42"/>
        <v>35.826119999999996</v>
      </c>
      <c r="K476" s="104">
        <f>SUM(L476:N476)</f>
        <v>214.96899999999999</v>
      </c>
      <c r="L476" s="103">
        <v>178.58099999999999</v>
      </c>
      <c r="M476" s="103">
        <v>30.436</v>
      </c>
      <c r="N476" s="103">
        <f t="shared" si="43"/>
        <v>5.952</v>
      </c>
      <c r="O476" s="103">
        <f t="shared" si="40"/>
        <v>38.694420000000001</v>
      </c>
      <c r="P476" s="105"/>
      <c r="Q476" s="106"/>
      <c r="R476" s="106" t="s">
        <v>926</v>
      </c>
      <c r="S476" s="106"/>
    </row>
    <row r="477" spans="1:19" s="30" customFormat="1" ht="30" x14ac:dyDescent="0.25">
      <c r="A477" s="98" t="s">
        <v>930</v>
      </c>
      <c r="B477" s="107" t="s">
        <v>1337</v>
      </c>
      <c r="C477" s="100"/>
      <c r="D477" s="101">
        <v>39448</v>
      </c>
      <c r="E477" s="101">
        <v>39448</v>
      </c>
      <c r="F477" s="102">
        <f t="shared" si="39"/>
        <v>237.714</v>
      </c>
      <c r="G477" s="103">
        <v>212.49600000000001</v>
      </c>
      <c r="H477" s="103">
        <v>18.908000000000001</v>
      </c>
      <c r="I477" s="104">
        <v>6.31</v>
      </c>
      <c r="J477" s="103">
        <f t="shared" si="42"/>
        <v>42.788519999999998</v>
      </c>
      <c r="K477" s="104">
        <f>SUM(L477:N477)</f>
        <v>215.327</v>
      </c>
      <c r="L477" s="103">
        <v>178.58099999999999</v>
      </c>
      <c r="M477" s="103">
        <v>30.436</v>
      </c>
      <c r="N477" s="103">
        <f t="shared" si="43"/>
        <v>6.31</v>
      </c>
      <c r="O477" s="103">
        <f t="shared" si="40"/>
        <v>38.758859999999999</v>
      </c>
      <c r="P477" s="105"/>
      <c r="Q477" s="106"/>
      <c r="R477" s="106" t="s">
        <v>926</v>
      </c>
      <c r="S477" s="106"/>
    </row>
    <row r="478" spans="1:19" s="30" customFormat="1" ht="15" x14ac:dyDescent="0.25">
      <c r="A478" s="111" t="s">
        <v>1047</v>
      </c>
      <c r="B478" s="112" t="s">
        <v>1337</v>
      </c>
      <c r="C478" s="100"/>
      <c r="D478" s="101">
        <v>39448</v>
      </c>
      <c r="E478" s="101">
        <v>39448</v>
      </c>
      <c r="F478" s="102">
        <f t="shared" si="39"/>
        <v>225.97499999999999</v>
      </c>
      <c r="G478" s="103">
        <v>202</v>
      </c>
      <c r="H478" s="103">
        <v>19.661000000000001</v>
      </c>
      <c r="I478" s="104">
        <v>4.3140000000000001</v>
      </c>
      <c r="J478" s="103">
        <f t="shared" si="42"/>
        <v>40.6755</v>
      </c>
      <c r="K478" s="104">
        <f>SUBTOTAL(9,L478:N478)</f>
        <v>216.244</v>
      </c>
      <c r="L478" s="103">
        <v>194.02</v>
      </c>
      <c r="M478" s="103">
        <v>17.91</v>
      </c>
      <c r="N478" s="103">
        <f t="shared" si="43"/>
        <v>4.3140000000000001</v>
      </c>
      <c r="O478" s="103">
        <f t="shared" si="40"/>
        <v>38.923919999999995</v>
      </c>
      <c r="P478" s="105"/>
      <c r="Q478" s="106"/>
      <c r="R478" s="106"/>
      <c r="S478" s="106"/>
    </row>
    <row r="479" spans="1:19" s="30" customFormat="1" ht="15" x14ac:dyDescent="0.25">
      <c r="A479" s="111" t="s">
        <v>1048</v>
      </c>
      <c r="B479" s="112" t="s">
        <v>1337</v>
      </c>
      <c r="C479" s="100"/>
      <c r="D479" s="101">
        <v>39448</v>
      </c>
      <c r="E479" s="101">
        <v>39448</v>
      </c>
      <c r="F479" s="102">
        <f t="shared" si="39"/>
        <v>165.25399999999999</v>
      </c>
      <c r="G479" s="103">
        <v>142.23699999999999</v>
      </c>
      <c r="H479" s="103">
        <v>19.661000000000001</v>
      </c>
      <c r="I479" s="104">
        <v>3.3559999999999999</v>
      </c>
      <c r="J479" s="103">
        <f t="shared" si="42"/>
        <v>29.745719999999999</v>
      </c>
      <c r="K479" s="104">
        <f>SUBTOTAL(9,L479:N479)</f>
        <v>155.376</v>
      </c>
      <c r="L479" s="103">
        <v>134.11000000000001</v>
      </c>
      <c r="M479" s="103">
        <v>17.91</v>
      </c>
      <c r="N479" s="103">
        <f t="shared" si="43"/>
        <v>3.3559999999999999</v>
      </c>
      <c r="O479" s="103">
        <f t="shared" si="40"/>
        <v>27.967680000000001</v>
      </c>
      <c r="P479" s="105"/>
      <c r="Q479" s="106"/>
      <c r="R479" s="106"/>
      <c r="S479" s="106"/>
    </row>
    <row r="480" spans="1:19" s="30" customFormat="1" ht="15" x14ac:dyDescent="0.25">
      <c r="A480" s="111" t="s">
        <v>1049</v>
      </c>
      <c r="B480" s="112" t="s">
        <v>1337</v>
      </c>
      <c r="C480" s="100"/>
      <c r="D480" s="101">
        <v>39448</v>
      </c>
      <c r="E480" s="101">
        <v>39448</v>
      </c>
      <c r="F480" s="102">
        <f t="shared" si="39"/>
        <v>161.864</v>
      </c>
      <c r="G480" s="103">
        <v>138.84700000000001</v>
      </c>
      <c r="H480" s="103">
        <v>19.661000000000001</v>
      </c>
      <c r="I480" s="104">
        <v>3.3559999999999999</v>
      </c>
      <c r="J480" s="103">
        <f t="shared" si="42"/>
        <v>29.13552</v>
      </c>
      <c r="K480" s="104">
        <f>SUBTOTAL(9,L480:N480)</f>
        <v>155.376</v>
      </c>
      <c r="L480" s="103">
        <v>134.11000000000001</v>
      </c>
      <c r="M480" s="103">
        <v>17.91</v>
      </c>
      <c r="N480" s="103">
        <f t="shared" si="43"/>
        <v>3.3559999999999999</v>
      </c>
      <c r="O480" s="103">
        <f t="shared" si="40"/>
        <v>27.967680000000001</v>
      </c>
      <c r="P480" s="105"/>
      <c r="Q480" s="106"/>
      <c r="R480" s="106"/>
      <c r="S480" s="106"/>
    </row>
    <row r="481" spans="1:19" s="30" customFormat="1" ht="30" x14ac:dyDescent="0.25">
      <c r="A481" s="98" t="s">
        <v>931</v>
      </c>
      <c r="B481" s="107" t="s">
        <v>1337</v>
      </c>
      <c r="C481" s="100"/>
      <c r="D481" s="101">
        <v>39448</v>
      </c>
      <c r="E481" s="101">
        <v>39448</v>
      </c>
      <c r="F481" s="102">
        <f t="shared" si="39"/>
        <v>304.97699999999998</v>
      </c>
      <c r="G481" s="103">
        <v>267.41199999999998</v>
      </c>
      <c r="H481" s="103">
        <v>31.170999999999999</v>
      </c>
      <c r="I481" s="104">
        <v>6.3940000000000001</v>
      </c>
      <c r="J481" s="103">
        <f t="shared" si="42"/>
        <v>54.895859999999992</v>
      </c>
      <c r="K481" s="104">
        <f>SUM(L481:N481)</f>
        <v>293.38800000000003</v>
      </c>
      <c r="L481" s="103">
        <v>247.059</v>
      </c>
      <c r="M481" s="103">
        <v>39.935000000000002</v>
      </c>
      <c r="N481" s="103">
        <f t="shared" si="43"/>
        <v>6.3940000000000001</v>
      </c>
      <c r="O481" s="103">
        <f t="shared" si="40"/>
        <v>52.809840000000001</v>
      </c>
      <c r="P481" s="105"/>
      <c r="Q481" s="106"/>
      <c r="R481" s="106" t="s">
        <v>932</v>
      </c>
      <c r="S481" s="106"/>
    </row>
    <row r="482" spans="1:19" s="30" customFormat="1" ht="30" x14ac:dyDescent="0.25">
      <c r="A482" s="98" t="s">
        <v>933</v>
      </c>
      <c r="B482" s="107" t="s">
        <v>1337</v>
      </c>
      <c r="C482" s="100"/>
      <c r="D482" s="101">
        <v>39448</v>
      </c>
      <c r="E482" s="101">
        <v>39448</v>
      </c>
      <c r="F482" s="102">
        <f t="shared" si="39"/>
        <v>226.78899999999999</v>
      </c>
      <c r="G482" s="103">
        <v>197.70599999999999</v>
      </c>
      <c r="H482" s="103">
        <v>24.388000000000002</v>
      </c>
      <c r="I482" s="104">
        <v>4.6950000000000003</v>
      </c>
      <c r="J482" s="103">
        <f t="shared" si="42"/>
        <v>40.822019999999995</v>
      </c>
      <c r="K482" s="104">
        <f>SUM(L482:N482)</f>
        <v>222.357</v>
      </c>
      <c r="L482" s="103">
        <v>184.631</v>
      </c>
      <c r="M482" s="103">
        <v>33.030999999999999</v>
      </c>
      <c r="N482" s="103">
        <f t="shared" si="43"/>
        <v>4.6950000000000003</v>
      </c>
      <c r="O482" s="103">
        <f t="shared" si="40"/>
        <v>40.024259999999998</v>
      </c>
      <c r="P482" s="105"/>
      <c r="Q482" s="106"/>
      <c r="R482" s="106" t="s">
        <v>932</v>
      </c>
      <c r="S482" s="106"/>
    </row>
    <row r="483" spans="1:19" s="30" customFormat="1" ht="30" x14ac:dyDescent="0.25">
      <c r="A483" s="98" t="s">
        <v>934</v>
      </c>
      <c r="B483" s="107" t="s">
        <v>1337</v>
      </c>
      <c r="C483" s="100"/>
      <c r="D483" s="101">
        <v>39448</v>
      </c>
      <c r="E483" s="101">
        <v>39448</v>
      </c>
      <c r="F483" s="102">
        <f t="shared" si="39"/>
        <v>224.96299999999999</v>
      </c>
      <c r="G483" s="103">
        <v>195.62100000000001</v>
      </c>
      <c r="H483" s="103">
        <v>24.658999999999999</v>
      </c>
      <c r="I483" s="104">
        <v>4.6829999999999998</v>
      </c>
      <c r="J483" s="103">
        <f t="shared" si="42"/>
        <v>40.493339999999996</v>
      </c>
      <c r="K483" s="104">
        <f>SUM(L483:N483)</f>
        <v>222.345</v>
      </c>
      <c r="L483" s="103">
        <v>184.631</v>
      </c>
      <c r="M483" s="103">
        <v>33.030999999999999</v>
      </c>
      <c r="N483" s="103">
        <f t="shared" si="43"/>
        <v>4.6829999999999998</v>
      </c>
      <c r="O483" s="103">
        <f t="shared" si="40"/>
        <v>40.022100000000002</v>
      </c>
      <c r="P483" s="105"/>
      <c r="Q483" s="106"/>
      <c r="R483" s="106" t="s">
        <v>932</v>
      </c>
      <c r="S483" s="106"/>
    </row>
    <row r="484" spans="1:19" s="30" customFormat="1" ht="15" x14ac:dyDescent="0.25">
      <c r="A484" s="111" t="s">
        <v>1050</v>
      </c>
      <c r="B484" s="112" t="s">
        <v>1337</v>
      </c>
      <c r="C484" s="100"/>
      <c r="D484" s="101">
        <v>39448</v>
      </c>
      <c r="E484" s="101">
        <v>39448</v>
      </c>
      <c r="F484" s="102">
        <f t="shared" si="39"/>
        <v>221.63500000000002</v>
      </c>
      <c r="G484" s="103">
        <v>197.50800000000001</v>
      </c>
      <c r="H484" s="103">
        <v>19.661000000000001</v>
      </c>
      <c r="I484" s="104">
        <v>4.4660000000000002</v>
      </c>
      <c r="J484" s="103">
        <f t="shared" si="42"/>
        <v>39.894300000000001</v>
      </c>
      <c r="K484" s="104">
        <f>SUBTOTAL(9,L484:N484)</f>
        <v>231.876</v>
      </c>
      <c r="L484" s="103">
        <v>208.19</v>
      </c>
      <c r="M484" s="103">
        <v>19.22</v>
      </c>
      <c r="N484" s="103">
        <f t="shared" si="43"/>
        <v>4.4660000000000002</v>
      </c>
      <c r="O484" s="103">
        <f t="shared" si="40"/>
        <v>41.737679999999997</v>
      </c>
      <c r="P484" s="105"/>
      <c r="Q484" s="106"/>
      <c r="R484" s="106"/>
      <c r="S484" s="106"/>
    </row>
    <row r="485" spans="1:19" s="30" customFormat="1" ht="15" x14ac:dyDescent="0.25">
      <c r="A485" s="111" t="s">
        <v>1051</v>
      </c>
      <c r="B485" s="112" t="s">
        <v>1337</v>
      </c>
      <c r="C485" s="100"/>
      <c r="D485" s="101">
        <v>39448</v>
      </c>
      <c r="E485" s="101">
        <v>39448</v>
      </c>
      <c r="F485" s="102">
        <f t="shared" si="39"/>
        <v>160.42400000000001</v>
      </c>
      <c r="G485" s="103">
        <v>137.322</v>
      </c>
      <c r="H485" s="103">
        <v>19.661000000000001</v>
      </c>
      <c r="I485" s="104">
        <v>3.4409999999999998</v>
      </c>
      <c r="J485" s="103">
        <f t="shared" si="42"/>
        <v>28.87632</v>
      </c>
      <c r="K485" s="104">
        <f>SUBTOTAL(9,L485:N485)</f>
        <v>155.46100000000001</v>
      </c>
      <c r="L485" s="103">
        <v>134.11000000000001</v>
      </c>
      <c r="M485" s="103">
        <v>17.91</v>
      </c>
      <c r="N485" s="103">
        <f t="shared" si="43"/>
        <v>3.4409999999999998</v>
      </c>
      <c r="O485" s="103">
        <f t="shared" si="40"/>
        <v>27.982980000000001</v>
      </c>
      <c r="P485" s="105"/>
      <c r="Q485" s="106"/>
      <c r="R485" s="106"/>
      <c r="S485" s="106"/>
    </row>
    <row r="486" spans="1:19" s="30" customFormat="1" ht="15" x14ac:dyDescent="0.25">
      <c r="A486" s="111" t="s">
        <v>1052</v>
      </c>
      <c r="B486" s="112" t="s">
        <v>1337</v>
      </c>
      <c r="C486" s="100"/>
      <c r="D486" s="101">
        <v>39448</v>
      </c>
      <c r="E486" s="101">
        <v>39448</v>
      </c>
      <c r="F486" s="102">
        <f t="shared" si="39"/>
        <v>160.42400000000001</v>
      </c>
      <c r="G486" s="103">
        <v>137.322</v>
      </c>
      <c r="H486" s="103">
        <v>19.661000000000001</v>
      </c>
      <c r="I486" s="104">
        <v>3.4409999999999998</v>
      </c>
      <c r="J486" s="103">
        <f t="shared" si="42"/>
        <v>28.87632</v>
      </c>
      <c r="K486" s="104">
        <f>SUBTOTAL(9,L486:N486)</f>
        <v>155.46100000000001</v>
      </c>
      <c r="L486" s="103">
        <v>134.11000000000001</v>
      </c>
      <c r="M486" s="103">
        <v>17.91</v>
      </c>
      <c r="N486" s="103">
        <f t="shared" si="43"/>
        <v>3.4409999999999998</v>
      </c>
      <c r="O486" s="103">
        <f t="shared" si="40"/>
        <v>27.982980000000001</v>
      </c>
      <c r="P486" s="105"/>
      <c r="Q486" s="106"/>
      <c r="R486" s="106"/>
      <c r="S486" s="106"/>
    </row>
    <row r="487" spans="1:19" s="30" customFormat="1" ht="45" x14ac:dyDescent="0.25">
      <c r="A487" s="111" t="s">
        <v>1053</v>
      </c>
      <c r="B487" s="112" t="s">
        <v>1337</v>
      </c>
      <c r="C487" s="100"/>
      <c r="D487" s="101">
        <v>39448</v>
      </c>
      <c r="E487" s="101">
        <v>39448</v>
      </c>
      <c r="F487" s="102">
        <f t="shared" si="39"/>
        <v>114.628</v>
      </c>
      <c r="G487" s="103">
        <v>95.406999999999996</v>
      </c>
      <c r="H487" s="103">
        <v>15.831</v>
      </c>
      <c r="I487" s="104">
        <v>3.39</v>
      </c>
      <c r="J487" s="103">
        <f t="shared" si="42"/>
        <v>20.633039999999998</v>
      </c>
      <c r="K487" s="104"/>
      <c r="L487" s="103"/>
      <c r="M487" s="103"/>
      <c r="N487" s="103"/>
      <c r="O487" s="103">
        <f t="shared" si="40"/>
        <v>0</v>
      </c>
      <c r="P487" s="105"/>
      <c r="Q487" s="106" t="s">
        <v>19</v>
      </c>
      <c r="R487" s="106"/>
      <c r="S487" s="106"/>
    </row>
    <row r="488" spans="1:19" s="30" customFormat="1" ht="15" x14ac:dyDescent="0.25">
      <c r="A488" s="111" t="s">
        <v>1054</v>
      </c>
      <c r="B488" s="112" t="s">
        <v>1337</v>
      </c>
      <c r="C488" s="100"/>
      <c r="D488" s="101">
        <v>39448</v>
      </c>
      <c r="E488" s="101">
        <v>39448</v>
      </c>
      <c r="F488" s="102">
        <f t="shared" si="39"/>
        <v>238.49199999999999</v>
      </c>
      <c r="G488" s="103">
        <v>215.31399999999999</v>
      </c>
      <c r="H488" s="103">
        <v>18.814</v>
      </c>
      <c r="I488" s="104">
        <v>4.3639999999999999</v>
      </c>
      <c r="J488" s="103">
        <f t="shared" si="42"/>
        <v>42.928559999999997</v>
      </c>
      <c r="K488" s="104">
        <f>SUBTOTAL(9,L488:N488)</f>
        <v>216.29400000000001</v>
      </c>
      <c r="L488" s="103">
        <v>194.02</v>
      </c>
      <c r="M488" s="103">
        <v>17.91</v>
      </c>
      <c r="N488" s="103">
        <f t="shared" ref="N488:N519" si="44">I488</f>
        <v>4.3639999999999999</v>
      </c>
      <c r="O488" s="103">
        <f t="shared" si="40"/>
        <v>38.932920000000003</v>
      </c>
      <c r="P488" s="105"/>
      <c r="Q488" s="106"/>
      <c r="R488" s="106"/>
      <c r="S488" s="106"/>
    </row>
    <row r="489" spans="1:19" s="30" customFormat="1" ht="15" x14ac:dyDescent="0.25">
      <c r="A489" s="111" t="s">
        <v>1055</v>
      </c>
      <c r="B489" s="112" t="s">
        <v>1337</v>
      </c>
      <c r="C489" s="100"/>
      <c r="D489" s="101">
        <v>39448</v>
      </c>
      <c r="E489" s="101">
        <v>39448</v>
      </c>
      <c r="F489" s="102">
        <f t="shared" si="39"/>
        <v>168.68699999999998</v>
      </c>
      <c r="G489" s="103">
        <v>146.43199999999999</v>
      </c>
      <c r="H489" s="103">
        <v>18.814</v>
      </c>
      <c r="I489" s="104">
        <v>3.4409999999999998</v>
      </c>
      <c r="J489" s="103">
        <f t="shared" si="42"/>
        <v>30.363659999999996</v>
      </c>
      <c r="K489" s="104">
        <f>SUBTOTAL(9,L489:N489)</f>
        <v>155.46100000000001</v>
      </c>
      <c r="L489" s="103">
        <v>134.11000000000001</v>
      </c>
      <c r="M489" s="103">
        <v>17.91</v>
      </c>
      <c r="N489" s="103">
        <f t="shared" si="44"/>
        <v>3.4409999999999998</v>
      </c>
      <c r="O489" s="103">
        <f t="shared" si="40"/>
        <v>27.982980000000001</v>
      </c>
      <c r="P489" s="105"/>
      <c r="Q489" s="106"/>
      <c r="R489" s="106"/>
      <c r="S489" s="106"/>
    </row>
    <row r="490" spans="1:19" s="30" customFormat="1" ht="15" x14ac:dyDescent="0.25">
      <c r="A490" s="111" t="s">
        <v>1056</v>
      </c>
      <c r="B490" s="112" t="s">
        <v>1337</v>
      </c>
      <c r="C490" s="100"/>
      <c r="D490" s="101">
        <v>39448</v>
      </c>
      <c r="E490" s="101">
        <v>39448</v>
      </c>
      <c r="F490" s="102">
        <f t="shared" si="39"/>
        <v>168.55999999999997</v>
      </c>
      <c r="G490" s="103">
        <v>146.43199999999999</v>
      </c>
      <c r="H490" s="103">
        <v>18.814</v>
      </c>
      <c r="I490" s="104">
        <v>3.3140000000000001</v>
      </c>
      <c r="J490" s="103">
        <f t="shared" si="42"/>
        <v>30.340799999999994</v>
      </c>
      <c r="K490" s="104">
        <v>0</v>
      </c>
      <c r="L490" s="103">
        <v>134.11000000000001</v>
      </c>
      <c r="M490" s="103">
        <v>17.91</v>
      </c>
      <c r="N490" s="103">
        <f t="shared" si="44"/>
        <v>3.3140000000000001</v>
      </c>
      <c r="O490" s="103">
        <f t="shared" si="40"/>
        <v>0</v>
      </c>
      <c r="P490" s="105"/>
      <c r="Q490" s="106"/>
      <c r="R490" s="106"/>
      <c r="S490" s="106"/>
    </row>
    <row r="491" spans="1:19" s="30" customFormat="1" ht="15" x14ac:dyDescent="0.25">
      <c r="A491" s="98" t="s">
        <v>935</v>
      </c>
      <c r="B491" s="107" t="s">
        <v>1337</v>
      </c>
      <c r="C491" s="100"/>
      <c r="D491" s="101">
        <v>39448</v>
      </c>
      <c r="E491" s="101">
        <v>39448</v>
      </c>
      <c r="F491" s="102">
        <f t="shared" si="39"/>
        <v>236.97400000000002</v>
      </c>
      <c r="G491" s="103">
        <v>214.006</v>
      </c>
      <c r="H491" s="103">
        <v>18.155999999999999</v>
      </c>
      <c r="I491" s="104">
        <v>4.8120000000000003</v>
      </c>
      <c r="J491" s="103">
        <f t="shared" si="42"/>
        <v>42.655320000000003</v>
      </c>
      <c r="K491" s="104">
        <f>SUM(L491:N491)</f>
        <v>213.82900000000001</v>
      </c>
      <c r="L491" s="103">
        <v>178.58099999999999</v>
      </c>
      <c r="M491" s="103">
        <v>30.436</v>
      </c>
      <c r="N491" s="103">
        <f t="shared" si="44"/>
        <v>4.8120000000000003</v>
      </c>
      <c r="O491" s="103">
        <f t="shared" si="40"/>
        <v>38.489220000000003</v>
      </c>
      <c r="P491" s="105"/>
      <c r="Q491" s="106"/>
      <c r="R491" s="106"/>
      <c r="S491" s="106"/>
    </row>
    <row r="492" spans="1:19" s="30" customFormat="1" ht="15" x14ac:dyDescent="0.25">
      <c r="A492" s="111" t="s">
        <v>1057</v>
      </c>
      <c r="B492" s="112" t="s">
        <v>1337</v>
      </c>
      <c r="C492" s="100"/>
      <c r="D492" s="101">
        <v>39448</v>
      </c>
      <c r="E492" s="101">
        <v>39448</v>
      </c>
      <c r="F492" s="102">
        <f t="shared" si="39"/>
        <v>196.12699999999998</v>
      </c>
      <c r="G492" s="103">
        <v>173.59299999999999</v>
      </c>
      <c r="H492" s="103">
        <v>18.814</v>
      </c>
      <c r="I492" s="104">
        <v>3.72</v>
      </c>
      <c r="J492" s="103">
        <f t="shared" si="42"/>
        <v>35.302859999999995</v>
      </c>
      <c r="K492" s="104">
        <v>0</v>
      </c>
      <c r="L492" s="103">
        <v>194.02</v>
      </c>
      <c r="M492" s="103">
        <v>17.91</v>
      </c>
      <c r="N492" s="103">
        <f t="shared" si="44"/>
        <v>3.72</v>
      </c>
      <c r="O492" s="103">
        <f t="shared" si="40"/>
        <v>0</v>
      </c>
      <c r="P492" s="105"/>
      <c r="Q492" s="106"/>
      <c r="R492" s="106"/>
      <c r="S492" s="106"/>
    </row>
    <row r="493" spans="1:19" s="30" customFormat="1" ht="15" x14ac:dyDescent="0.25">
      <c r="A493" s="111" t="s">
        <v>1058</v>
      </c>
      <c r="B493" s="112" t="s">
        <v>1337</v>
      </c>
      <c r="C493" s="100"/>
      <c r="D493" s="101">
        <v>39448</v>
      </c>
      <c r="E493" s="101">
        <v>39448</v>
      </c>
      <c r="F493" s="102">
        <f t="shared" si="39"/>
        <v>165.93299999999999</v>
      </c>
      <c r="G493" s="103">
        <v>143.678</v>
      </c>
      <c r="H493" s="103">
        <v>18.814</v>
      </c>
      <c r="I493" s="104">
        <v>3.4409999999999998</v>
      </c>
      <c r="J493" s="103">
        <f t="shared" si="42"/>
        <v>29.867939999999997</v>
      </c>
      <c r="K493" s="104">
        <f>SUBTOTAL(9,L493:N493)</f>
        <v>155.46100000000001</v>
      </c>
      <c r="L493" s="103">
        <v>134.11000000000001</v>
      </c>
      <c r="M493" s="103">
        <v>17.91</v>
      </c>
      <c r="N493" s="103">
        <f t="shared" si="44"/>
        <v>3.4409999999999998</v>
      </c>
      <c r="O493" s="103">
        <f t="shared" si="40"/>
        <v>27.982980000000001</v>
      </c>
      <c r="P493" s="105"/>
      <c r="Q493" s="106"/>
      <c r="R493" s="106"/>
      <c r="S493" s="106"/>
    </row>
    <row r="494" spans="1:19" s="30" customFormat="1" ht="30" x14ac:dyDescent="0.25">
      <c r="A494" s="98" t="s">
        <v>936</v>
      </c>
      <c r="B494" s="107" t="s">
        <v>1337</v>
      </c>
      <c r="C494" s="100"/>
      <c r="D494" s="101">
        <v>39448</v>
      </c>
      <c r="E494" s="101">
        <v>39448</v>
      </c>
      <c r="F494" s="102">
        <f t="shared" si="39"/>
        <v>203.29700000000003</v>
      </c>
      <c r="G494" s="103">
        <v>198.38300000000001</v>
      </c>
      <c r="H494" s="103">
        <v>1.87</v>
      </c>
      <c r="I494" s="104">
        <v>3.044</v>
      </c>
      <c r="J494" s="103">
        <f t="shared" si="42"/>
        <v>36.59346</v>
      </c>
      <c r="K494" s="104">
        <f t="shared" ref="K494:K507" si="45">SUM(L494:N494)</f>
        <v>234.40700000000001</v>
      </c>
      <c r="L494" s="103">
        <v>229.06899999999999</v>
      </c>
      <c r="M494" s="103">
        <v>2.294</v>
      </c>
      <c r="N494" s="103">
        <f t="shared" si="44"/>
        <v>3.044</v>
      </c>
      <c r="O494" s="103">
        <f t="shared" si="40"/>
        <v>42.193260000000002</v>
      </c>
      <c r="P494" s="105"/>
      <c r="Q494" s="106"/>
      <c r="R494" s="106" t="s">
        <v>937</v>
      </c>
      <c r="S494" s="106"/>
    </row>
    <row r="495" spans="1:19" s="30" customFormat="1" ht="30" x14ac:dyDescent="0.25">
      <c r="A495" s="98" t="s">
        <v>938</v>
      </c>
      <c r="B495" s="107" t="s">
        <v>1337</v>
      </c>
      <c r="C495" s="100"/>
      <c r="D495" s="101">
        <v>39448</v>
      </c>
      <c r="E495" s="101">
        <v>39448</v>
      </c>
      <c r="F495" s="102">
        <f t="shared" si="39"/>
        <v>239.864</v>
      </c>
      <c r="G495" s="103">
        <v>197.21600000000001</v>
      </c>
      <c r="H495" s="103">
        <v>37.258000000000003</v>
      </c>
      <c r="I495" s="104">
        <v>5.39</v>
      </c>
      <c r="J495" s="103">
        <f t="shared" si="42"/>
        <v>43.175519999999999</v>
      </c>
      <c r="K495" s="104">
        <f t="shared" si="45"/>
        <v>199.02199999999996</v>
      </c>
      <c r="L495" s="103">
        <v>158.13999999999999</v>
      </c>
      <c r="M495" s="103">
        <v>35.491999999999997</v>
      </c>
      <c r="N495" s="103">
        <f t="shared" si="44"/>
        <v>5.39</v>
      </c>
      <c r="O495" s="103">
        <f t="shared" si="40"/>
        <v>35.823959999999992</v>
      </c>
      <c r="P495" s="105"/>
      <c r="Q495" s="106"/>
      <c r="R495" s="106" t="s">
        <v>937</v>
      </c>
      <c r="S495" s="106"/>
    </row>
    <row r="496" spans="1:19" s="30" customFormat="1" ht="30" x14ac:dyDescent="0.25">
      <c r="A496" s="98" t="s">
        <v>939</v>
      </c>
      <c r="B496" s="107" t="s">
        <v>1337</v>
      </c>
      <c r="C496" s="100"/>
      <c r="D496" s="101">
        <v>39448</v>
      </c>
      <c r="E496" s="101">
        <v>39448</v>
      </c>
      <c r="F496" s="102">
        <f t="shared" si="39"/>
        <v>233.80299999999997</v>
      </c>
      <c r="G496" s="103">
        <v>208.82499999999999</v>
      </c>
      <c r="H496" s="103">
        <v>19.718</v>
      </c>
      <c r="I496" s="104">
        <v>5.26</v>
      </c>
      <c r="J496" s="103">
        <f t="shared" si="42"/>
        <v>42.08453999999999</v>
      </c>
      <c r="K496" s="104">
        <f t="shared" si="45"/>
        <v>214.27699999999999</v>
      </c>
      <c r="L496" s="103">
        <v>178.58099999999999</v>
      </c>
      <c r="M496" s="103">
        <v>30.436</v>
      </c>
      <c r="N496" s="103">
        <f t="shared" si="44"/>
        <v>5.26</v>
      </c>
      <c r="O496" s="103">
        <f t="shared" si="40"/>
        <v>38.569859999999998</v>
      </c>
      <c r="P496" s="105"/>
      <c r="Q496" s="106"/>
      <c r="R496" s="106" t="s">
        <v>937</v>
      </c>
      <c r="S496" s="106"/>
    </row>
    <row r="497" spans="1:19" s="30" customFormat="1" ht="30" x14ac:dyDescent="0.25">
      <c r="A497" s="98" t="s">
        <v>940</v>
      </c>
      <c r="B497" s="107" t="s">
        <v>1337</v>
      </c>
      <c r="C497" s="100"/>
      <c r="D497" s="101">
        <v>39448</v>
      </c>
      <c r="E497" s="101">
        <v>39448</v>
      </c>
      <c r="F497" s="102">
        <f t="shared" si="39"/>
        <v>224.23700000000002</v>
      </c>
      <c r="G497" s="103">
        <v>200.80500000000001</v>
      </c>
      <c r="H497" s="103">
        <v>18.364000000000001</v>
      </c>
      <c r="I497" s="104">
        <v>5.0679999999999996</v>
      </c>
      <c r="J497" s="103">
        <f t="shared" si="42"/>
        <v>40.362660000000005</v>
      </c>
      <c r="K497" s="104">
        <f t="shared" si="45"/>
        <v>214.08500000000001</v>
      </c>
      <c r="L497" s="103">
        <v>178.58099999999999</v>
      </c>
      <c r="M497" s="103">
        <v>30.436</v>
      </c>
      <c r="N497" s="103">
        <f t="shared" si="44"/>
        <v>5.0679999999999996</v>
      </c>
      <c r="O497" s="103">
        <f t="shared" si="40"/>
        <v>38.535299999999999</v>
      </c>
      <c r="P497" s="105"/>
      <c r="Q497" s="106"/>
      <c r="R497" s="106" t="s">
        <v>937</v>
      </c>
      <c r="S497" s="106"/>
    </row>
    <row r="498" spans="1:19" s="30" customFormat="1" ht="30" x14ac:dyDescent="0.25">
      <c r="A498" s="98" t="s">
        <v>941</v>
      </c>
      <c r="B498" s="107" t="s">
        <v>1337</v>
      </c>
      <c r="C498" s="100"/>
      <c r="D498" s="101">
        <v>39448</v>
      </c>
      <c r="E498" s="101">
        <v>39448</v>
      </c>
      <c r="F498" s="102">
        <f t="shared" si="39"/>
        <v>228.75399999999999</v>
      </c>
      <c r="G498" s="103">
        <v>202.92400000000001</v>
      </c>
      <c r="H498" s="103">
        <v>20.398</v>
      </c>
      <c r="I498" s="104">
        <v>5.4320000000000004</v>
      </c>
      <c r="J498" s="103">
        <f t="shared" si="42"/>
        <v>41.175719999999998</v>
      </c>
      <c r="K498" s="104">
        <f t="shared" si="45"/>
        <v>214.44899999999998</v>
      </c>
      <c r="L498" s="103">
        <v>178.58099999999999</v>
      </c>
      <c r="M498" s="103">
        <v>30.436</v>
      </c>
      <c r="N498" s="103">
        <f t="shared" si="44"/>
        <v>5.4320000000000004</v>
      </c>
      <c r="O498" s="103">
        <f t="shared" si="40"/>
        <v>38.600819999999999</v>
      </c>
      <c r="P498" s="105"/>
      <c r="Q498" s="106"/>
      <c r="R498" s="106" t="s">
        <v>937</v>
      </c>
      <c r="S498" s="106"/>
    </row>
    <row r="499" spans="1:19" s="30" customFormat="1" ht="30" x14ac:dyDescent="0.25">
      <c r="A499" s="98" t="s">
        <v>942</v>
      </c>
      <c r="B499" s="107" t="s">
        <v>1337</v>
      </c>
      <c r="C499" s="100"/>
      <c r="D499" s="101">
        <v>39448</v>
      </c>
      <c r="E499" s="101">
        <v>39448</v>
      </c>
      <c r="F499" s="102">
        <f t="shared" si="39"/>
        <v>226.21099999999998</v>
      </c>
      <c r="G499" s="103">
        <v>200.381</v>
      </c>
      <c r="H499" s="103">
        <v>20.398</v>
      </c>
      <c r="I499" s="104">
        <v>5.4320000000000004</v>
      </c>
      <c r="J499" s="103">
        <f t="shared" si="42"/>
        <v>40.717979999999997</v>
      </c>
      <c r="K499" s="104">
        <f t="shared" si="45"/>
        <v>214.44899999999998</v>
      </c>
      <c r="L499" s="103">
        <v>178.58099999999999</v>
      </c>
      <c r="M499" s="103">
        <v>30.436</v>
      </c>
      <c r="N499" s="103">
        <f t="shared" si="44"/>
        <v>5.4320000000000004</v>
      </c>
      <c r="O499" s="103">
        <f t="shared" si="40"/>
        <v>38.600819999999999</v>
      </c>
      <c r="P499" s="105"/>
      <c r="Q499" s="106"/>
      <c r="R499" s="106" t="s">
        <v>937</v>
      </c>
      <c r="S499" s="106"/>
    </row>
    <row r="500" spans="1:19" s="30" customFormat="1" ht="30" x14ac:dyDescent="0.25">
      <c r="A500" s="98" t="s">
        <v>943</v>
      </c>
      <c r="B500" s="107" t="s">
        <v>1337</v>
      </c>
      <c r="C500" s="100"/>
      <c r="D500" s="101">
        <v>39448</v>
      </c>
      <c r="E500" s="101">
        <v>39448</v>
      </c>
      <c r="F500" s="102">
        <f t="shared" si="39"/>
        <v>220.07500000000002</v>
      </c>
      <c r="G500" s="103">
        <v>194.66900000000001</v>
      </c>
      <c r="H500" s="103">
        <v>20.398</v>
      </c>
      <c r="I500" s="104">
        <v>5.008</v>
      </c>
      <c r="J500" s="103">
        <f t="shared" si="42"/>
        <v>39.613500000000002</v>
      </c>
      <c r="K500" s="104">
        <f t="shared" si="45"/>
        <v>214.02500000000001</v>
      </c>
      <c r="L500" s="103">
        <v>178.58099999999999</v>
      </c>
      <c r="M500" s="103">
        <v>30.436</v>
      </c>
      <c r="N500" s="103">
        <f t="shared" si="44"/>
        <v>5.008</v>
      </c>
      <c r="O500" s="103">
        <f t="shared" si="40"/>
        <v>38.524499999999996</v>
      </c>
      <c r="P500" s="105"/>
      <c r="Q500" s="106"/>
      <c r="R500" s="106" t="s">
        <v>937</v>
      </c>
      <c r="S500" s="106"/>
    </row>
    <row r="501" spans="1:19" s="30" customFormat="1" ht="30" x14ac:dyDescent="0.25">
      <c r="A501" s="98" t="s">
        <v>944</v>
      </c>
      <c r="B501" s="107" t="s">
        <v>1337</v>
      </c>
      <c r="C501" s="100"/>
      <c r="D501" s="101">
        <v>39448</v>
      </c>
      <c r="E501" s="101">
        <v>39448</v>
      </c>
      <c r="F501" s="102">
        <f t="shared" si="39"/>
        <v>244.25399999999999</v>
      </c>
      <c r="G501" s="103">
        <v>208.68600000000001</v>
      </c>
      <c r="H501" s="103">
        <v>30.431999999999999</v>
      </c>
      <c r="I501" s="104">
        <v>5.1360000000000001</v>
      </c>
      <c r="J501" s="103">
        <f t="shared" si="42"/>
        <v>43.965719999999997</v>
      </c>
      <c r="K501" s="104">
        <f t="shared" si="45"/>
        <v>222.798</v>
      </c>
      <c r="L501" s="103">
        <v>184.631</v>
      </c>
      <c r="M501" s="103">
        <v>33.030999999999999</v>
      </c>
      <c r="N501" s="103">
        <f t="shared" si="44"/>
        <v>5.1360000000000001</v>
      </c>
      <c r="O501" s="103">
        <f t="shared" si="40"/>
        <v>40.103639999999999</v>
      </c>
      <c r="P501" s="105"/>
      <c r="Q501" s="106"/>
      <c r="R501" s="106" t="s">
        <v>937</v>
      </c>
      <c r="S501" s="106"/>
    </row>
    <row r="502" spans="1:19" s="30" customFormat="1" ht="30" x14ac:dyDescent="0.25">
      <c r="A502" s="98" t="s">
        <v>945</v>
      </c>
      <c r="B502" s="107" t="s">
        <v>1337</v>
      </c>
      <c r="C502" s="100"/>
      <c r="D502" s="101">
        <v>39448</v>
      </c>
      <c r="E502" s="101">
        <v>39448</v>
      </c>
      <c r="F502" s="102">
        <f t="shared" si="39"/>
        <v>244.25400000000002</v>
      </c>
      <c r="G502" s="103">
        <v>210.381</v>
      </c>
      <c r="H502" s="103">
        <v>29.585000000000001</v>
      </c>
      <c r="I502" s="104">
        <v>4.2880000000000003</v>
      </c>
      <c r="J502" s="103">
        <f t="shared" si="42"/>
        <v>43.965720000000005</v>
      </c>
      <c r="K502" s="104">
        <f t="shared" si="45"/>
        <v>221.95000000000002</v>
      </c>
      <c r="L502" s="103">
        <v>184.631</v>
      </c>
      <c r="M502" s="103">
        <v>33.030999999999999</v>
      </c>
      <c r="N502" s="103">
        <f t="shared" si="44"/>
        <v>4.2880000000000003</v>
      </c>
      <c r="O502" s="103">
        <f t="shared" si="40"/>
        <v>39.951000000000001</v>
      </c>
      <c r="P502" s="105"/>
      <c r="Q502" s="106"/>
      <c r="R502" s="106" t="s">
        <v>937</v>
      </c>
      <c r="S502" s="106"/>
    </row>
    <row r="503" spans="1:19" s="30" customFormat="1" ht="30" x14ac:dyDescent="0.25">
      <c r="A503" s="98" t="s">
        <v>946</v>
      </c>
      <c r="B503" s="107" t="s">
        <v>1337</v>
      </c>
      <c r="C503" s="100"/>
      <c r="D503" s="101">
        <v>39448</v>
      </c>
      <c r="E503" s="101">
        <v>39448</v>
      </c>
      <c r="F503" s="102">
        <f t="shared" si="39"/>
        <v>253.636</v>
      </c>
      <c r="G503" s="103">
        <v>212.07599999999999</v>
      </c>
      <c r="H503" s="103">
        <v>36.423999999999999</v>
      </c>
      <c r="I503" s="104">
        <v>5.1360000000000001</v>
      </c>
      <c r="J503" s="103">
        <f t="shared" si="42"/>
        <v>45.65448</v>
      </c>
      <c r="K503" s="104">
        <f t="shared" si="45"/>
        <v>222.798</v>
      </c>
      <c r="L503" s="103">
        <v>184.631</v>
      </c>
      <c r="M503" s="103">
        <v>33.030999999999999</v>
      </c>
      <c r="N503" s="103">
        <f t="shared" si="44"/>
        <v>5.1360000000000001</v>
      </c>
      <c r="O503" s="103">
        <f t="shared" si="40"/>
        <v>40.103639999999999</v>
      </c>
      <c r="P503" s="105"/>
      <c r="Q503" s="106"/>
      <c r="R503" s="106" t="s">
        <v>937</v>
      </c>
      <c r="S503" s="106"/>
    </row>
    <row r="504" spans="1:19" s="30" customFormat="1" ht="30" x14ac:dyDescent="0.25">
      <c r="A504" s="98" t="s">
        <v>947</v>
      </c>
      <c r="B504" s="107" t="s">
        <v>1337</v>
      </c>
      <c r="C504" s="100"/>
      <c r="D504" s="101">
        <v>39448</v>
      </c>
      <c r="E504" s="101">
        <v>39448</v>
      </c>
      <c r="F504" s="102">
        <f t="shared" si="39"/>
        <v>255.33099999999999</v>
      </c>
      <c r="G504" s="103">
        <v>215.46600000000001</v>
      </c>
      <c r="H504" s="103">
        <v>34.728999999999999</v>
      </c>
      <c r="I504" s="104">
        <v>5.1360000000000001</v>
      </c>
      <c r="J504" s="103">
        <f t="shared" si="42"/>
        <v>45.959579999999995</v>
      </c>
      <c r="K504" s="104">
        <f t="shared" si="45"/>
        <v>222.798</v>
      </c>
      <c r="L504" s="103">
        <v>184.631</v>
      </c>
      <c r="M504" s="103">
        <v>33.030999999999999</v>
      </c>
      <c r="N504" s="103">
        <f t="shared" si="44"/>
        <v>5.1360000000000001</v>
      </c>
      <c r="O504" s="103">
        <f t="shared" si="40"/>
        <v>40.103639999999999</v>
      </c>
      <c r="P504" s="105"/>
      <c r="Q504" s="106"/>
      <c r="R504" s="106" t="s">
        <v>937</v>
      </c>
      <c r="S504" s="106"/>
    </row>
    <row r="505" spans="1:19" s="30" customFormat="1" ht="30" x14ac:dyDescent="0.25">
      <c r="A505" s="98" t="s">
        <v>948</v>
      </c>
      <c r="B505" s="107" t="s">
        <v>1337</v>
      </c>
      <c r="C505" s="100"/>
      <c r="D505" s="101">
        <v>39448</v>
      </c>
      <c r="E505" s="101">
        <v>39448</v>
      </c>
      <c r="F505" s="102">
        <f t="shared" si="39"/>
        <v>254.05799999999999</v>
      </c>
      <c r="G505" s="103">
        <v>218.00800000000001</v>
      </c>
      <c r="H505" s="103">
        <v>31.338000000000001</v>
      </c>
      <c r="I505" s="104">
        <v>4.7119999999999997</v>
      </c>
      <c r="J505" s="103">
        <f t="shared" si="42"/>
        <v>45.730439999999994</v>
      </c>
      <c r="K505" s="104">
        <f t="shared" si="45"/>
        <v>222.374</v>
      </c>
      <c r="L505" s="103">
        <v>184.631</v>
      </c>
      <c r="M505" s="103">
        <v>33.030999999999999</v>
      </c>
      <c r="N505" s="103">
        <f t="shared" si="44"/>
        <v>4.7119999999999997</v>
      </c>
      <c r="O505" s="103">
        <f t="shared" si="40"/>
        <v>40.027319999999996</v>
      </c>
      <c r="P505" s="105"/>
      <c r="Q505" s="106"/>
      <c r="R505" s="106" t="s">
        <v>937</v>
      </c>
      <c r="S505" s="106"/>
    </row>
    <row r="506" spans="1:19" s="30" customFormat="1" ht="30" x14ac:dyDescent="0.25">
      <c r="A506" s="98" t="s">
        <v>949</v>
      </c>
      <c r="B506" s="107" t="s">
        <v>1337</v>
      </c>
      <c r="C506" s="100"/>
      <c r="D506" s="101">
        <v>39448</v>
      </c>
      <c r="E506" s="101">
        <v>39448</v>
      </c>
      <c r="F506" s="102">
        <f t="shared" si="39"/>
        <v>242.19599999999997</v>
      </c>
      <c r="G506" s="103">
        <v>206.99199999999999</v>
      </c>
      <c r="H506" s="103">
        <v>30.492000000000001</v>
      </c>
      <c r="I506" s="104">
        <v>4.7119999999999997</v>
      </c>
      <c r="J506" s="103">
        <f t="shared" si="42"/>
        <v>43.595279999999995</v>
      </c>
      <c r="K506" s="104">
        <f t="shared" si="45"/>
        <v>222.374</v>
      </c>
      <c r="L506" s="103">
        <v>184.631</v>
      </c>
      <c r="M506" s="103">
        <v>33.030999999999999</v>
      </c>
      <c r="N506" s="103">
        <f t="shared" si="44"/>
        <v>4.7119999999999997</v>
      </c>
      <c r="O506" s="103">
        <f t="shared" si="40"/>
        <v>40.027319999999996</v>
      </c>
      <c r="P506" s="105"/>
      <c r="Q506" s="106"/>
      <c r="R506" s="106" t="s">
        <v>937</v>
      </c>
      <c r="S506" s="106"/>
    </row>
    <row r="507" spans="1:19" s="30" customFormat="1" ht="30" x14ac:dyDescent="0.25">
      <c r="A507" s="98" t="s">
        <v>950</v>
      </c>
      <c r="B507" s="107" t="s">
        <v>1337</v>
      </c>
      <c r="C507" s="100"/>
      <c r="D507" s="101">
        <v>39448</v>
      </c>
      <c r="E507" s="101">
        <v>39448</v>
      </c>
      <c r="F507" s="102">
        <f t="shared" si="39"/>
        <v>209.56800000000001</v>
      </c>
      <c r="G507" s="103">
        <v>173.941</v>
      </c>
      <c r="H507" s="103">
        <v>31.338999999999999</v>
      </c>
      <c r="I507" s="104">
        <v>4.2880000000000003</v>
      </c>
      <c r="J507" s="103">
        <f t="shared" si="42"/>
        <v>37.722239999999999</v>
      </c>
      <c r="K507" s="104">
        <f t="shared" si="45"/>
        <v>221.95000000000002</v>
      </c>
      <c r="L507" s="103">
        <v>184.631</v>
      </c>
      <c r="M507" s="103">
        <v>33.030999999999999</v>
      </c>
      <c r="N507" s="103">
        <f t="shared" si="44"/>
        <v>4.2880000000000003</v>
      </c>
      <c r="O507" s="103">
        <f t="shared" si="40"/>
        <v>39.951000000000001</v>
      </c>
      <c r="P507" s="105"/>
      <c r="Q507" s="106"/>
      <c r="R507" s="106" t="s">
        <v>937</v>
      </c>
      <c r="S507" s="106"/>
    </row>
    <row r="508" spans="1:19" s="30" customFormat="1" ht="15" x14ac:dyDescent="0.25">
      <c r="A508" s="111" t="s">
        <v>1059</v>
      </c>
      <c r="B508" s="112" t="s">
        <v>1337</v>
      </c>
      <c r="C508" s="100"/>
      <c r="D508" s="101">
        <v>39448</v>
      </c>
      <c r="E508" s="101">
        <v>39448</v>
      </c>
      <c r="F508" s="102">
        <f t="shared" si="39"/>
        <v>220.72899999999998</v>
      </c>
      <c r="G508" s="103">
        <v>197.339</v>
      </c>
      <c r="H508" s="103">
        <v>18.814</v>
      </c>
      <c r="I508" s="104">
        <v>4.5759999999999996</v>
      </c>
      <c r="J508" s="103">
        <f t="shared" si="42"/>
        <v>39.731219999999993</v>
      </c>
      <c r="K508" s="104">
        <f t="shared" ref="K508:K515" si="46">SUBTOTAL(9,L508:N508)</f>
        <v>216.506</v>
      </c>
      <c r="L508" s="103">
        <v>194.02</v>
      </c>
      <c r="M508" s="103">
        <v>17.91</v>
      </c>
      <c r="N508" s="103">
        <f t="shared" si="44"/>
        <v>4.5759999999999996</v>
      </c>
      <c r="O508" s="103">
        <f t="shared" si="40"/>
        <v>38.971080000000001</v>
      </c>
      <c r="P508" s="105"/>
      <c r="Q508" s="106"/>
      <c r="R508" s="106"/>
      <c r="S508" s="106"/>
    </row>
    <row r="509" spans="1:19" s="30" customFormat="1" ht="93" customHeight="1" x14ac:dyDescent="0.25">
      <c r="A509" s="111" t="s">
        <v>1060</v>
      </c>
      <c r="B509" s="112" t="s">
        <v>1337</v>
      </c>
      <c r="C509" s="100"/>
      <c r="D509" s="101">
        <v>39448</v>
      </c>
      <c r="E509" s="101">
        <v>39448</v>
      </c>
      <c r="F509" s="102">
        <f t="shared" si="39"/>
        <v>159.57599999999999</v>
      </c>
      <c r="G509" s="103">
        <v>137.23699999999999</v>
      </c>
      <c r="H509" s="103">
        <v>18.814</v>
      </c>
      <c r="I509" s="104">
        <v>3.5249999999999999</v>
      </c>
      <c r="J509" s="103">
        <f t="shared" si="42"/>
        <v>28.723679999999998</v>
      </c>
      <c r="K509" s="104">
        <f t="shared" si="46"/>
        <v>155.54500000000002</v>
      </c>
      <c r="L509" s="103">
        <v>134.11000000000001</v>
      </c>
      <c r="M509" s="103">
        <v>17.91</v>
      </c>
      <c r="N509" s="103">
        <f t="shared" si="44"/>
        <v>3.5249999999999999</v>
      </c>
      <c r="O509" s="103">
        <f t="shared" si="40"/>
        <v>27.998100000000001</v>
      </c>
      <c r="P509" s="105"/>
      <c r="Q509" s="106"/>
      <c r="R509" s="106"/>
      <c r="S509" s="106"/>
    </row>
    <row r="510" spans="1:19" s="30" customFormat="1" ht="15" x14ac:dyDescent="0.25">
      <c r="A510" s="111" t="s">
        <v>1061</v>
      </c>
      <c r="B510" s="112" t="s">
        <v>1337</v>
      </c>
      <c r="C510" s="100"/>
      <c r="D510" s="101">
        <v>39448</v>
      </c>
      <c r="E510" s="101">
        <v>39448</v>
      </c>
      <c r="F510" s="102">
        <f t="shared" si="39"/>
        <v>159.57599999999999</v>
      </c>
      <c r="G510" s="103">
        <v>137.23699999999999</v>
      </c>
      <c r="H510" s="103">
        <v>18.814</v>
      </c>
      <c r="I510" s="104">
        <v>3.5249999999999999</v>
      </c>
      <c r="J510" s="103">
        <f t="shared" si="42"/>
        <v>28.723679999999998</v>
      </c>
      <c r="K510" s="104">
        <f t="shared" si="46"/>
        <v>155.54500000000002</v>
      </c>
      <c r="L510" s="103">
        <v>134.11000000000001</v>
      </c>
      <c r="M510" s="103">
        <v>17.91</v>
      </c>
      <c r="N510" s="103">
        <f t="shared" si="44"/>
        <v>3.5249999999999999</v>
      </c>
      <c r="O510" s="103">
        <f t="shared" si="40"/>
        <v>27.998100000000001</v>
      </c>
      <c r="P510" s="105"/>
      <c r="Q510" s="106"/>
      <c r="R510" s="106"/>
      <c r="S510" s="106"/>
    </row>
    <row r="511" spans="1:19" s="30" customFormat="1" ht="15" x14ac:dyDescent="0.25">
      <c r="A511" s="111" t="s">
        <v>1062</v>
      </c>
      <c r="B511" s="112" t="s">
        <v>1337</v>
      </c>
      <c r="C511" s="100"/>
      <c r="D511" s="101">
        <v>39448</v>
      </c>
      <c r="E511" s="101">
        <v>39448</v>
      </c>
      <c r="F511" s="102">
        <f t="shared" si="39"/>
        <v>114.628</v>
      </c>
      <c r="G511" s="103">
        <v>95.406999999999996</v>
      </c>
      <c r="H511" s="103">
        <v>15.831</v>
      </c>
      <c r="I511" s="104">
        <v>3.39</v>
      </c>
      <c r="J511" s="103">
        <f t="shared" si="42"/>
        <v>20.633039999999998</v>
      </c>
      <c r="K511" s="104">
        <f t="shared" si="46"/>
        <v>145.98999999999998</v>
      </c>
      <c r="L511" s="103">
        <v>125.98</v>
      </c>
      <c r="M511" s="103">
        <v>16.62</v>
      </c>
      <c r="N511" s="103">
        <f t="shared" si="44"/>
        <v>3.39</v>
      </c>
      <c r="O511" s="103">
        <f t="shared" si="40"/>
        <v>26.278199999999995</v>
      </c>
      <c r="P511" s="105"/>
      <c r="Q511" s="106"/>
      <c r="R511" s="106"/>
      <c r="S511" s="106"/>
    </row>
    <row r="512" spans="1:19" s="30" customFormat="1" ht="15" x14ac:dyDescent="0.25">
      <c r="A512" s="111" t="s">
        <v>1063</v>
      </c>
      <c r="B512" s="112" t="s">
        <v>1337</v>
      </c>
      <c r="C512" s="100"/>
      <c r="D512" s="101">
        <v>39448</v>
      </c>
      <c r="E512" s="101">
        <v>39448</v>
      </c>
      <c r="F512" s="102">
        <f t="shared" si="39"/>
        <v>114.63</v>
      </c>
      <c r="G512" s="103">
        <v>95.406999999999996</v>
      </c>
      <c r="H512" s="103">
        <v>15.831</v>
      </c>
      <c r="I512" s="104">
        <v>3.3919999999999999</v>
      </c>
      <c r="J512" s="103">
        <f t="shared" si="42"/>
        <v>20.633399999999998</v>
      </c>
      <c r="K512" s="104">
        <f t="shared" si="46"/>
        <v>145.99199999999999</v>
      </c>
      <c r="L512" s="103">
        <v>125.98</v>
      </c>
      <c r="M512" s="103">
        <v>16.62</v>
      </c>
      <c r="N512" s="103">
        <f t="shared" si="44"/>
        <v>3.3919999999999999</v>
      </c>
      <c r="O512" s="103">
        <f t="shared" si="40"/>
        <v>26.278559999999999</v>
      </c>
      <c r="P512" s="105"/>
      <c r="Q512" s="106"/>
      <c r="R512" s="106"/>
      <c r="S512" s="106"/>
    </row>
    <row r="513" spans="1:19" s="30" customFormat="1" ht="15" x14ac:dyDescent="0.25">
      <c r="A513" s="111" t="s">
        <v>1064</v>
      </c>
      <c r="B513" s="112" t="s">
        <v>1337</v>
      </c>
      <c r="C513" s="100"/>
      <c r="D513" s="101">
        <v>39448</v>
      </c>
      <c r="E513" s="101">
        <v>39448</v>
      </c>
      <c r="F513" s="102">
        <f t="shared" si="39"/>
        <v>221.68099999999998</v>
      </c>
      <c r="G513" s="103">
        <v>198.017</v>
      </c>
      <c r="H513" s="103">
        <v>19.381</v>
      </c>
      <c r="I513" s="104">
        <v>4.2830000000000004</v>
      </c>
      <c r="J513" s="103">
        <f t="shared" si="42"/>
        <v>39.902579999999993</v>
      </c>
      <c r="K513" s="104">
        <f t="shared" si="46"/>
        <v>216.21299999999999</v>
      </c>
      <c r="L513" s="103">
        <v>194.02</v>
      </c>
      <c r="M513" s="103">
        <v>17.91</v>
      </c>
      <c r="N513" s="103">
        <f t="shared" si="44"/>
        <v>4.2830000000000004</v>
      </c>
      <c r="O513" s="103">
        <f t="shared" si="40"/>
        <v>38.918340000000001</v>
      </c>
      <c r="P513" s="105"/>
      <c r="Q513" s="106"/>
      <c r="R513" s="106"/>
      <c r="S513" s="106"/>
    </row>
    <row r="514" spans="1:19" s="30" customFormat="1" ht="15" x14ac:dyDescent="0.25">
      <c r="A514" s="111" t="s">
        <v>1065</v>
      </c>
      <c r="B514" s="112" t="s">
        <v>1337</v>
      </c>
      <c r="C514" s="100"/>
      <c r="D514" s="101">
        <v>39448</v>
      </c>
      <c r="E514" s="101">
        <v>39448</v>
      </c>
      <c r="F514" s="102">
        <f t="shared" si="39"/>
        <v>160.00800000000001</v>
      </c>
      <c r="G514" s="103">
        <v>137.40700000000001</v>
      </c>
      <c r="H514" s="103">
        <v>19.381</v>
      </c>
      <c r="I514" s="104">
        <v>3.22</v>
      </c>
      <c r="J514" s="103">
        <f t="shared" si="42"/>
        <v>28.801439999999999</v>
      </c>
      <c r="K514" s="104">
        <f t="shared" si="46"/>
        <v>155.24</v>
      </c>
      <c r="L514" s="103">
        <v>134.11000000000001</v>
      </c>
      <c r="M514" s="103">
        <v>17.91</v>
      </c>
      <c r="N514" s="103">
        <f t="shared" si="44"/>
        <v>3.22</v>
      </c>
      <c r="O514" s="103">
        <f t="shared" si="40"/>
        <v>27.943200000000001</v>
      </c>
      <c r="P514" s="105"/>
      <c r="Q514" s="106"/>
      <c r="R514" s="106"/>
      <c r="S514" s="106"/>
    </row>
    <row r="515" spans="1:19" s="30" customFormat="1" ht="15" x14ac:dyDescent="0.25">
      <c r="A515" s="111" t="s">
        <v>1066</v>
      </c>
      <c r="B515" s="112" t="s">
        <v>1337</v>
      </c>
      <c r="C515" s="100"/>
      <c r="D515" s="101">
        <v>39448</v>
      </c>
      <c r="E515" s="101">
        <v>39448</v>
      </c>
      <c r="F515" s="102">
        <f t="shared" si="39"/>
        <v>159.839</v>
      </c>
      <c r="G515" s="103">
        <v>137.322</v>
      </c>
      <c r="H515" s="103">
        <v>19.212</v>
      </c>
      <c r="I515" s="104">
        <v>3.3050000000000002</v>
      </c>
      <c r="J515" s="103">
        <f t="shared" si="42"/>
        <v>28.77102</v>
      </c>
      <c r="K515" s="104">
        <f t="shared" si="46"/>
        <v>155.32500000000002</v>
      </c>
      <c r="L515" s="103">
        <v>134.11000000000001</v>
      </c>
      <c r="M515" s="103">
        <v>17.91</v>
      </c>
      <c r="N515" s="103">
        <f t="shared" si="44"/>
        <v>3.3050000000000002</v>
      </c>
      <c r="O515" s="103">
        <f t="shared" si="40"/>
        <v>27.958500000000001</v>
      </c>
      <c r="P515" s="105"/>
      <c r="Q515" s="106"/>
      <c r="R515" s="106"/>
      <c r="S515" s="106"/>
    </row>
    <row r="516" spans="1:19" s="30" customFormat="1" ht="30" x14ac:dyDescent="0.25">
      <c r="A516" s="98" t="s">
        <v>951</v>
      </c>
      <c r="B516" s="107" t="s">
        <v>1337</v>
      </c>
      <c r="C516" s="100"/>
      <c r="D516" s="101">
        <v>39448</v>
      </c>
      <c r="E516" s="101">
        <v>39448</v>
      </c>
      <c r="F516" s="102">
        <f t="shared" si="39"/>
        <v>273.33600000000001</v>
      </c>
      <c r="G516" s="103">
        <v>245.929</v>
      </c>
      <c r="H516" s="103">
        <v>22.728999999999999</v>
      </c>
      <c r="I516" s="104">
        <v>4.6779999999999999</v>
      </c>
      <c r="J516" s="103">
        <f t="shared" si="42"/>
        <v>49.200479999999999</v>
      </c>
      <c r="K516" s="104">
        <f>SUM(L516:N516)</f>
        <v>291.67200000000003</v>
      </c>
      <c r="L516" s="103">
        <v>247.059</v>
      </c>
      <c r="M516" s="103">
        <v>39.935000000000002</v>
      </c>
      <c r="N516" s="103">
        <f t="shared" si="44"/>
        <v>4.6779999999999999</v>
      </c>
      <c r="O516" s="103">
        <f t="shared" si="40"/>
        <v>52.500959999999999</v>
      </c>
      <c r="P516" s="105"/>
      <c r="Q516" s="106"/>
      <c r="R516" s="106" t="s">
        <v>952</v>
      </c>
      <c r="S516" s="106"/>
    </row>
    <row r="517" spans="1:19" s="30" customFormat="1" ht="30" x14ac:dyDescent="0.25">
      <c r="A517" s="98" t="s">
        <v>953</v>
      </c>
      <c r="B517" s="107" t="s">
        <v>1337</v>
      </c>
      <c r="C517" s="100"/>
      <c r="D517" s="101">
        <v>39448</v>
      </c>
      <c r="E517" s="101">
        <v>39448</v>
      </c>
      <c r="F517" s="102">
        <f t="shared" si="39"/>
        <v>175.43100000000001</v>
      </c>
      <c r="G517" s="103">
        <v>153.02500000000001</v>
      </c>
      <c r="H517" s="103">
        <v>18.881</v>
      </c>
      <c r="I517" s="104">
        <v>3.5249999999999999</v>
      </c>
      <c r="J517" s="103">
        <f t="shared" si="42"/>
        <v>31.577580000000001</v>
      </c>
      <c r="K517" s="104">
        <f>SUM(L517:N517)</f>
        <v>212.542</v>
      </c>
      <c r="L517" s="103">
        <v>178.58099999999999</v>
      </c>
      <c r="M517" s="103">
        <v>30.436</v>
      </c>
      <c r="N517" s="103">
        <f t="shared" si="44"/>
        <v>3.5249999999999999</v>
      </c>
      <c r="O517" s="103">
        <f t="shared" si="40"/>
        <v>38.257559999999998</v>
      </c>
      <c r="P517" s="105"/>
      <c r="Q517" s="106"/>
      <c r="R517" s="106" t="s">
        <v>952</v>
      </c>
      <c r="S517" s="106"/>
    </row>
    <row r="518" spans="1:19" s="30" customFormat="1" ht="30" x14ac:dyDescent="0.25">
      <c r="A518" s="98" t="s">
        <v>954</v>
      </c>
      <c r="B518" s="107" t="s">
        <v>1337</v>
      </c>
      <c r="C518" s="100"/>
      <c r="D518" s="101">
        <v>39448</v>
      </c>
      <c r="E518" s="101">
        <v>39448</v>
      </c>
      <c r="F518" s="102">
        <f t="shared" si="39"/>
        <v>184.74099999999999</v>
      </c>
      <c r="G518" s="103">
        <v>162.059</v>
      </c>
      <c r="H518" s="103">
        <v>19.042000000000002</v>
      </c>
      <c r="I518" s="104">
        <v>3.64</v>
      </c>
      <c r="J518" s="103">
        <f t="shared" si="42"/>
        <v>33.253379999999993</v>
      </c>
      <c r="K518" s="104">
        <f>SUM(L518:N518)</f>
        <v>212.65699999999998</v>
      </c>
      <c r="L518" s="103">
        <v>178.58099999999999</v>
      </c>
      <c r="M518" s="103">
        <v>30.436</v>
      </c>
      <c r="N518" s="103">
        <f t="shared" si="44"/>
        <v>3.64</v>
      </c>
      <c r="O518" s="103">
        <f t="shared" si="40"/>
        <v>38.278259999999996</v>
      </c>
      <c r="P518" s="105"/>
      <c r="Q518" s="106"/>
      <c r="R518" s="106" t="s">
        <v>952</v>
      </c>
      <c r="S518" s="106"/>
    </row>
    <row r="519" spans="1:19" s="30" customFormat="1" ht="30" x14ac:dyDescent="0.25">
      <c r="A519" s="98" t="s">
        <v>955</v>
      </c>
      <c r="B519" s="107" t="s">
        <v>1337</v>
      </c>
      <c r="C519" s="100"/>
      <c r="D519" s="101">
        <v>39448</v>
      </c>
      <c r="E519" s="101">
        <v>39448</v>
      </c>
      <c r="F519" s="102">
        <f t="shared" si="39"/>
        <v>176.14600000000002</v>
      </c>
      <c r="G519" s="103">
        <v>153.596</v>
      </c>
      <c r="H519" s="103">
        <v>18.983000000000001</v>
      </c>
      <c r="I519" s="104">
        <v>3.5670000000000002</v>
      </c>
      <c r="J519" s="103">
        <f t="shared" si="42"/>
        <v>31.706280000000003</v>
      </c>
      <c r="K519" s="104">
        <f>SUM(L519:N519)</f>
        <v>212.584</v>
      </c>
      <c r="L519" s="103">
        <v>178.58099999999999</v>
      </c>
      <c r="M519" s="103">
        <v>30.436</v>
      </c>
      <c r="N519" s="103">
        <f t="shared" si="44"/>
        <v>3.5670000000000002</v>
      </c>
      <c r="O519" s="103">
        <f t="shared" si="40"/>
        <v>38.265119999999996</v>
      </c>
      <c r="P519" s="105"/>
      <c r="Q519" s="106"/>
      <c r="R519" s="106" t="s">
        <v>952</v>
      </c>
      <c r="S519" s="106"/>
    </row>
    <row r="520" spans="1:19" s="30" customFormat="1" ht="30" x14ac:dyDescent="0.25">
      <c r="A520" s="98" t="s">
        <v>956</v>
      </c>
      <c r="B520" s="107" t="s">
        <v>1337</v>
      </c>
      <c r="C520" s="100"/>
      <c r="D520" s="101">
        <v>39448</v>
      </c>
      <c r="E520" s="101">
        <v>39448</v>
      </c>
      <c r="F520" s="102">
        <f t="shared" si="39"/>
        <v>184.517</v>
      </c>
      <c r="G520" s="103">
        <v>162.71700000000001</v>
      </c>
      <c r="H520" s="103">
        <v>18.992000000000001</v>
      </c>
      <c r="I520" s="104">
        <v>2.8079999999999998</v>
      </c>
      <c r="J520" s="103">
        <f t="shared" si="42"/>
        <v>33.213059999999999</v>
      </c>
      <c r="K520" s="104">
        <f>SUM(L520:N520)</f>
        <v>211.82499999999999</v>
      </c>
      <c r="L520" s="103">
        <v>178.58099999999999</v>
      </c>
      <c r="M520" s="103">
        <v>30.436</v>
      </c>
      <c r="N520" s="103">
        <f t="shared" ref="N520:N538" si="47">I520</f>
        <v>2.8079999999999998</v>
      </c>
      <c r="O520" s="103">
        <f t="shared" si="40"/>
        <v>38.128499999999995</v>
      </c>
      <c r="P520" s="105"/>
      <c r="Q520" s="106"/>
      <c r="R520" s="106" t="s">
        <v>952</v>
      </c>
      <c r="S520" s="106"/>
    </row>
    <row r="521" spans="1:19" s="30" customFormat="1" ht="15" x14ac:dyDescent="0.25">
      <c r="A521" s="111" t="s">
        <v>1067</v>
      </c>
      <c r="B521" s="112" t="s">
        <v>1337</v>
      </c>
      <c r="C521" s="100"/>
      <c r="D521" s="101">
        <v>39448</v>
      </c>
      <c r="E521" s="101">
        <v>39448</v>
      </c>
      <c r="F521" s="102">
        <f t="shared" si="39"/>
        <v>220.5</v>
      </c>
      <c r="G521" s="103">
        <v>197.76300000000001</v>
      </c>
      <c r="H521" s="103">
        <v>18.516999999999999</v>
      </c>
      <c r="I521" s="104">
        <v>4.22</v>
      </c>
      <c r="J521" s="103">
        <f t="shared" si="42"/>
        <v>39.69</v>
      </c>
      <c r="K521" s="104">
        <f>SUBTOTAL(9,L521:N521)</f>
        <v>216.15</v>
      </c>
      <c r="L521" s="103">
        <v>194.02</v>
      </c>
      <c r="M521" s="103">
        <v>17.91</v>
      </c>
      <c r="N521" s="103">
        <f t="shared" si="47"/>
        <v>4.22</v>
      </c>
      <c r="O521" s="103">
        <f t="shared" si="40"/>
        <v>38.906999999999996</v>
      </c>
      <c r="P521" s="105"/>
      <c r="Q521" s="106"/>
      <c r="R521" s="106"/>
      <c r="S521" s="106"/>
    </row>
    <row r="522" spans="1:19" s="30" customFormat="1" ht="15" x14ac:dyDescent="0.25">
      <c r="A522" s="111" t="s">
        <v>1068</v>
      </c>
      <c r="B522" s="112" t="s">
        <v>1337</v>
      </c>
      <c r="C522" s="100"/>
      <c r="D522" s="101">
        <v>39448</v>
      </c>
      <c r="E522" s="101">
        <v>39448</v>
      </c>
      <c r="F522" s="102">
        <f t="shared" si="39"/>
        <v>159.279</v>
      </c>
      <c r="G522" s="103">
        <v>137.57599999999999</v>
      </c>
      <c r="H522" s="103">
        <v>18.516999999999999</v>
      </c>
      <c r="I522" s="104">
        <v>3.1859999999999999</v>
      </c>
      <c r="J522" s="103">
        <f t="shared" si="42"/>
        <v>28.670219999999997</v>
      </c>
      <c r="K522" s="104">
        <f>SUBTOTAL(9,L522:N522)</f>
        <v>155.20600000000002</v>
      </c>
      <c r="L522" s="103">
        <v>134.11000000000001</v>
      </c>
      <c r="M522" s="103">
        <v>17.91</v>
      </c>
      <c r="N522" s="103">
        <f t="shared" si="47"/>
        <v>3.1859999999999999</v>
      </c>
      <c r="O522" s="103">
        <f t="shared" si="40"/>
        <v>27.937080000000002</v>
      </c>
      <c r="P522" s="105"/>
      <c r="Q522" s="106"/>
      <c r="R522" s="106"/>
      <c r="S522" s="106"/>
    </row>
    <row r="523" spans="1:19" s="30" customFormat="1" ht="30" x14ac:dyDescent="0.25">
      <c r="A523" s="98" t="s">
        <v>957</v>
      </c>
      <c r="B523" s="110" t="s">
        <v>1337</v>
      </c>
      <c r="C523" s="100"/>
      <c r="D523" s="101">
        <v>39448</v>
      </c>
      <c r="E523" s="101">
        <v>39448</v>
      </c>
      <c r="F523" s="102">
        <f t="shared" si="39"/>
        <v>297.53800000000001</v>
      </c>
      <c r="G523" s="103">
        <v>260.255</v>
      </c>
      <c r="H523" s="103">
        <v>31.585999999999999</v>
      </c>
      <c r="I523" s="104">
        <v>5.6970000000000001</v>
      </c>
      <c r="J523" s="103">
        <f t="shared" si="42"/>
        <v>53.556840000000001</v>
      </c>
      <c r="K523" s="104">
        <f t="shared" ref="K523:K534" si="48">SUM(L523:N523)</f>
        <v>292.69100000000003</v>
      </c>
      <c r="L523" s="103">
        <v>247.059</v>
      </c>
      <c r="M523" s="103">
        <v>39.935000000000002</v>
      </c>
      <c r="N523" s="103">
        <f t="shared" si="47"/>
        <v>5.6970000000000001</v>
      </c>
      <c r="O523" s="103">
        <f t="shared" si="40"/>
        <v>52.684380000000004</v>
      </c>
      <c r="P523" s="105"/>
      <c r="Q523" s="106"/>
      <c r="R523" s="106" t="s">
        <v>958</v>
      </c>
      <c r="S523" s="106"/>
    </row>
    <row r="524" spans="1:19" s="30" customFormat="1" ht="30" x14ac:dyDescent="0.25">
      <c r="A524" s="98" t="s">
        <v>959</v>
      </c>
      <c r="B524" s="110" t="s">
        <v>1337</v>
      </c>
      <c r="C524" s="100"/>
      <c r="D524" s="101">
        <v>39448</v>
      </c>
      <c r="E524" s="101">
        <v>39448</v>
      </c>
      <c r="F524" s="102">
        <f t="shared" si="39"/>
        <v>225.97500000000002</v>
      </c>
      <c r="G524" s="103">
        <v>203.422</v>
      </c>
      <c r="H524" s="103">
        <v>17.353999999999999</v>
      </c>
      <c r="I524" s="104">
        <v>5.1989999999999998</v>
      </c>
      <c r="J524" s="103">
        <f t="shared" si="42"/>
        <v>40.6755</v>
      </c>
      <c r="K524" s="104">
        <f t="shared" si="48"/>
        <v>214.21600000000001</v>
      </c>
      <c r="L524" s="103">
        <v>178.58099999999999</v>
      </c>
      <c r="M524" s="103">
        <v>30.436</v>
      </c>
      <c r="N524" s="103">
        <f t="shared" si="47"/>
        <v>5.1989999999999998</v>
      </c>
      <c r="O524" s="103">
        <f t="shared" si="40"/>
        <v>38.558880000000002</v>
      </c>
      <c r="P524" s="105"/>
      <c r="Q524" s="106"/>
      <c r="R524" s="106" t="s">
        <v>958</v>
      </c>
      <c r="S524" s="106"/>
    </row>
    <row r="525" spans="1:19" s="30" customFormat="1" ht="30" x14ac:dyDescent="0.25">
      <c r="A525" s="98" t="s">
        <v>960</v>
      </c>
      <c r="B525" s="110" t="s">
        <v>1337</v>
      </c>
      <c r="C525" s="100"/>
      <c r="D525" s="101">
        <v>39448</v>
      </c>
      <c r="E525" s="101">
        <v>39448</v>
      </c>
      <c r="F525" s="102">
        <f t="shared" si="39"/>
        <v>222.45</v>
      </c>
      <c r="G525" s="103">
        <v>200.24199999999999</v>
      </c>
      <c r="H525" s="103">
        <v>17.315999999999999</v>
      </c>
      <c r="I525" s="104">
        <v>4.8920000000000003</v>
      </c>
      <c r="J525" s="103">
        <f t="shared" si="42"/>
        <v>40.040999999999997</v>
      </c>
      <c r="K525" s="104">
        <f t="shared" si="48"/>
        <v>213.90899999999999</v>
      </c>
      <c r="L525" s="103">
        <v>178.58099999999999</v>
      </c>
      <c r="M525" s="103">
        <v>30.436</v>
      </c>
      <c r="N525" s="103">
        <f t="shared" si="47"/>
        <v>4.8920000000000003</v>
      </c>
      <c r="O525" s="103">
        <f t="shared" si="40"/>
        <v>38.503619999999998</v>
      </c>
      <c r="P525" s="105"/>
      <c r="Q525" s="106"/>
      <c r="R525" s="106" t="s">
        <v>958</v>
      </c>
      <c r="S525" s="106"/>
    </row>
    <row r="526" spans="1:19" s="30" customFormat="1" ht="30" x14ac:dyDescent="0.25">
      <c r="A526" s="98" t="s">
        <v>961</v>
      </c>
      <c r="B526" s="110" t="s">
        <v>1337</v>
      </c>
      <c r="C526" s="100"/>
      <c r="D526" s="101">
        <v>39448</v>
      </c>
      <c r="E526" s="101">
        <v>39448</v>
      </c>
      <c r="F526" s="102">
        <f t="shared" si="39"/>
        <v>224.58600000000001</v>
      </c>
      <c r="G526" s="103">
        <v>202.88499999999999</v>
      </c>
      <c r="H526" s="103">
        <v>17.597999999999999</v>
      </c>
      <c r="I526" s="104">
        <v>4.1029999999999998</v>
      </c>
      <c r="J526" s="103">
        <f t="shared" si="42"/>
        <v>40.42548</v>
      </c>
      <c r="K526" s="104">
        <f t="shared" si="48"/>
        <v>213.12</v>
      </c>
      <c r="L526" s="103">
        <v>178.58099999999999</v>
      </c>
      <c r="M526" s="103">
        <v>30.436</v>
      </c>
      <c r="N526" s="103">
        <f t="shared" si="47"/>
        <v>4.1029999999999998</v>
      </c>
      <c r="O526" s="103">
        <f t="shared" si="40"/>
        <v>38.361600000000003</v>
      </c>
      <c r="P526" s="105"/>
      <c r="Q526" s="106"/>
      <c r="R526" s="106" t="s">
        <v>958</v>
      </c>
      <c r="S526" s="106"/>
    </row>
    <row r="527" spans="1:19" s="30" customFormat="1" ht="30" x14ac:dyDescent="0.25">
      <c r="A527" s="98" t="s">
        <v>962</v>
      </c>
      <c r="B527" s="110" t="s">
        <v>1337</v>
      </c>
      <c r="C527" s="100"/>
      <c r="D527" s="101">
        <v>39448</v>
      </c>
      <c r="E527" s="101">
        <v>39448</v>
      </c>
      <c r="F527" s="102">
        <f t="shared" si="39"/>
        <v>205.96199999999999</v>
      </c>
      <c r="G527" s="103">
        <v>184.529</v>
      </c>
      <c r="H527" s="103">
        <v>17.41</v>
      </c>
      <c r="I527" s="104">
        <v>4.0229999999999997</v>
      </c>
      <c r="J527" s="103">
        <f t="shared" si="42"/>
        <v>37.073159999999994</v>
      </c>
      <c r="K527" s="104">
        <f t="shared" si="48"/>
        <v>213.04</v>
      </c>
      <c r="L527" s="103">
        <v>178.58099999999999</v>
      </c>
      <c r="M527" s="103">
        <v>30.436</v>
      </c>
      <c r="N527" s="103">
        <f t="shared" si="47"/>
        <v>4.0229999999999997</v>
      </c>
      <c r="O527" s="103">
        <f t="shared" ref="O527:O538" si="49">K527*0.18</f>
        <v>38.347199999999994</v>
      </c>
      <c r="P527" s="105"/>
      <c r="Q527" s="106"/>
      <c r="R527" s="106" t="s">
        <v>958</v>
      </c>
      <c r="S527" s="106"/>
    </row>
    <row r="528" spans="1:19" s="30" customFormat="1" ht="30" x14ac:dyDescent="0.25">
      <c r="A528" s="98" t="s">
        <v>963</v>
      </c>
      <c r="B528" s="110" t="s">
        <v>1337</v>
      </c>
      <c r="C528" s="100"/>
      <c r="D528" s="101">
        <v>39448</v>
      </c>
      <c r="E528" s="101">
        <v>39448</v>
      </c>
      <c r="F528" s="102">
        <f t="shared" ref="F528:F591" si="50">SUM(G528:I528)</f>
        <v>206.334</v>
      </c>
      <c r="G528" s="103">
        <v>184.518</v>
      </c>
      <c r="H528" s="103">
        <v>17.821000000000002</v>
      </c>
      <c r="I528" s="104">
        <v>3.9950000000000001</v>
      </c>
      <c r="J528" s="103">
        <f t="shared" si="42"/>
        <v>37.140119999999996</v>
      </c>
      <c r="K528" s="104">
        <f t="shared" si="48"/>
        <v>213.012</v>
      </c>
      <c r="L528" s="103">
        <v>178.58099999999999</v>
      </c>
      <c r="M528" s="103">
        <v>30.436</v>
      </c>
      <c r="N528" s="103">
        <f t="shared" si="47"/>
        <v>3.9950000000000001</v>
      </c>
      <c r="O528" s="103">
        <f t="shared" si="49"/>
        <v>38.34216</v>
      </c>
      <c r="P528" s="105"/>
      <c r="Q528" s="106"/>
      <c r="R528" s="106" t="s">
        <v>958</v>
      </c>
      <c r="S528" s="106"/>
    </row>
    <row r="529" spans="1:19" s="30" customFormat="1" ht="30" x14ac:dyDescent="0.25">
      <c r="A529" s="98" t="s">
        <v>964</v>
      </c>
      <c r="B529" s="110" t="s">
        <v>1337</v>
      </c>
      <c r="C529" s="100"/>
      <c r="D529" s="101">
        <v>39448</v>
      </c>
      <c r="E529" s="101">
        <v>39448</v>
      </c>
      <c r="F529" s="102">
        <f t="shared" si="50"/>
        <v>203.97499999999999</v>
      </c>
      <c r="G529" s="103">
        <v>181.71299999999999</v>
      </c>
      <c r="H529" s="103">
        <v>18.155999999999999</v>
      </c>
      <c r="I529" s="104">
        <v>4.1059999999999999</v>
      </c>
      <c r="J529" s="103">
        <f t="shared" si="42"/>
        <v>36.715499999999999</v>
      </c>
      <c r="K529" s="104">
        <f t="shared" si="48"/>
        <v>213.12299999999999</v>
      </c>
      <c r="L529" s="103">
        <v>178.58099999999999</v>
      </c>
      <c r="M529" s="103">
        <v>30.436</v>
      </c>
      <c r="N529" s="103">
        <f t="shared" si="47"/>
        <v>4.1059999999999999</v>
      </c>
      <c r="O529" s="103">
        <f t="shared" si="49"/>
        <v>38.362139999999997</v>
      </c>
      <c r="P529" s="105"/>
      <c r="Q529" s="106"/>
      <c r="R529" s="106" t="s">
        <v>958</v>
      </c>
      <c r="S529" s="106"/>
    </row>
    <row r="530" spans="1:19" s="30" customFormat="1" ht="30" x14ac:dyDescent="0.25">
      <c r="A530" s="98" t="s">
        <v>965</v>
      </c>
      <c r="B530" s="110" t="s">
        <v>1337</v>
      </c>
      <c r="C530" s="100"/>
      <c r="D530" s="101">
        <v>39448</v>
      </c>
      <c r="E530" s="101">
        <v>39448</v>
      </c>
      <c r="F530" s="102">
        <f t="shared" si="50"/>
        <v>205.66499999999999</v>
      </c>
      <c r="G530" s="103">
        <v>183.649</v>
      </c>
      <c r="H530" s="103">
        <v>18.088000000000001</v>
      </c>
      <c r="I530" s="104">
        <v>3.9279999999999999</v>
      </c>
      <c r="J530" s="103">
        <f t="shared" si="42"/>
        <v>37.0197</v>
      </c>
      <c r="K530" s="104">
        <f t="shared" si="48"/>
        <v>212.94499999999999</v>
      </c>
      <c r="L530" s="103">
        <v>178.58099999999999</v>
      </c>
      <c r="M530" s="103">
        <v>30.436</v>
      </c>
      <c r="N530" s="103">
        <f t="shared" si="47"/>
        <v>3.9279999999999999</v>
      </c>
      <c r="O530" s="103">
        <f t="shared" si="49"/>
        <v>38.330099999999995</v>
      </c>
      <c r="P530" s="105"/>
      <c r="Q530" s="106"/>
      <c r="R530" s="106" t="s">
        <v>958</v>
      </c>
      <c r="S530" s="106"/>
    </row>
    <row r="531" spans="1:19" s="30" customFormat="1" ht="30" x14ac:dyDescent="0.25">
      <c r="A531" s="98" t="s">
        <v>966</v>
      </c>
      <c r="B531" s="110" t="s">
        <v>1337</v>
      </c>
      <c r="C531" s="100"/>
      <c r="D531" s="101">
        <v>39448</v>
      </c>
      <c r="E531" s="101">
        <v>39448</v>
      </c>
      <c r="F531" s="102">
        <f t="shared" si="50"/>
        <v>205.55700000000002</v>
      </c>
      <c r="G531" s="103">
        <v>184.267</v>
      </c>
      <c r="H531" s="103">
        <v>17.46</v>
      </c>
      <c r="I531" s="104">
        <v>3.83</v>
      </c>
      <c r="J531" s="103">
        <f t="shared" si="42"/>
        <v>37.000260000000004</v>
      </c>
      <c r="K531" s="104">
        <f t="shared" si="48"/>
        <v>212.84700000000001</v>
      </c>
      <c r="L531" s="103">
        <v>178.58099999999999</v>
      </c>
      <c r="M531" s="103">
        <v>30.436</v>
      </c>
      <c r="N531" s="103">
        <f t="shared" si="47"/>
        <v>3.83</v>
      </c>
      <c r="O531" s="103">
        <f t="shared" si="49"/>
        <v>38.312460000000002</v>
      </c>
      <c r="P531" s="105"/>
      <c r="Q531" s="106"/>
      <c r="R531" s="106" t="s">
        <v>958</v>
      </c>
      <c r="S531" s="106"/>
    </row>
    <row r="532" spans="1:19" s="30" customFormat="1" ht="30" x14ac:dyDescent="0.25">
      <c r="A532" s="98" t="s">
        <v>967</v>
      </c>
      <c r="B532" s="110" t="s">
        <v>1337</v>
      </c>
      <c r="C532" s="100"/>
      <c r="D532" s="101">
        <v>39448</v>
      </c>
      <c r="E532" s="101">
        <v>39448</v>
      </c>
      <c r="F532" s="102">
        <f t="shared" si="50"/>
        <v>206.506</v>
      </c>
      <c r="G532" s="103">
        <v>184.71</v>
      </c>
      <c r="H532" s="103">
        <v>17.715</v>
      </c>
      <c r="I532" s="104">
        <v>4.0810000000000004</v>
      </c>
      <c r="J532" s="103">
        <f t="shared" si="42"/>
        <v>37.171079999999996</v>
      </c>
      <c r="K532" s="104">
        <f t="shared" si="48"/>
        <v>213.09799999999998</v>
      </c>
      <c r="L532" s="103">
        <v>178.58099999999999</v>
      </c>
      <c r="M532" s="103">
        <v>30.436</v>
      </c>
      <c r="N532" s="103">
        <f t="shared" si="47"/>
        <v>4.0810000000000004</v>
      </c>
      <c r="O532" s="103">
        <f t="shared" si="49"/>
        <v>38.357639999999996</v>
      </c>
      <c r="P532" s="105"/>
      <c r="Q532" s="106"/>
      <c r="R532" s="106" t="s">
        <v>958</v>
      </c>
      <c r="S532" s="106"/>
    </row>
    <row r="533" spans="1:19" s="30" customFormat="1" ht="30" x14ac:dyDescent="0.25">
      <c r="A533" s="98" t="s">
        <v>968</v>
      </c>
      <c r="B533" s="110" t="s">
        <v>1337</v>
      </c>
      <c r="C533" s="100"/>
      <c r="D533" s="101">
        <v>39448</v>
      </c>
      <c r="E533" s="101">
        <v>39448</v>
      </c>
      <c r="F533" s="102">
        <f t="shared" si="50"/>
        <v>189.02699999999999</v>
      </c>
      <c r="G533" s="103">
        <v>167.37299999999999</v>
      </c>
      <c r="H533" s="103">
        <v>17.869</v>
      </c>
      <c r="I533" s="104">
        <v>3.7850000000000001</v>
      </c>
      <c r="J533" s="103">
        <f t="shared" si="42"/>
        <v>34.024859999999997</v>
      </c>
      <c r="K533" s="104">
        <f t="shared" si="48"/>
        <v>212.80199999999999</v>
      </c>
      <c r="L533" s="103">
        <v>178.58099999999999</v>
      </c>
      <c r="M533" s="103">
        <v>30.436</v>
      </c>
      <c r="N533" s="103">
        <f t="shared" si="47"/>
        <v>3.7850000000000001</v>
      </c>
      <c r="O533" s="103">
        <f t="shared" si="49"/>
        <v>38.304359999999996</v>
      </c>
      <c r="P533" s="105"/>
      <c r="Q533" s="106"/>
      <c r="R533" s="106" t="s">
        <v>958</v>
      </c>
      <c r="S533" s="106"/>
    </row>
    <row r="534" spans="1:19" s="30" customFormat="1" ht="30" x14ac:dyDescent="0.25">
      <c r="A534" s="98" t="s">
        <v>969</v>
      </c>
      <c r="B534" s="110" t="s">
        <v>1337</v>
      </c>
      <c r="C534" s="100"/>
      <c r="D534" s="101">
        <v>39448</v>
      </c>
      <c r="E534" s="101">
        <v>39448</v>
      </c>
      <c r="F534" s="102">
        <f t="shared" si="50"/>
        <v>174.01800000000003</v>
      </c>
      <c r="G534" s="103">
        <v>152.703</v>
      </c>
      <c r="H534" s="103">
        <v>17.89</v>
      </c>
      <c r="I534" s="104">
        <v>3.4249999999999998</v>
      </c>
      <c r="J534" s="103">
        <f t="shared" si="42"/>
        <v>31.323240000000006</v>
      </c>
      <c r="K534" s="104">
        <f t="shared" si="48"/>
        <v>212.44200000000001</v>
      </c>
      <c r="L534" s="103">
        <v>178.58099999999999</v>
      </c>
      <c r="M534" s="103">
        <v>30.436</v>
      </c>
      <c r="N534" s="103">
        <f t="shared" si="47"/>
        <v>3.4249999999999998</v>
      </c>
      <c r="O534" s="103">
        <f t="shared" si="49"/>
        <v>38.239559999999997</v>
      </c>
      <c r="P534" s="105"/>
      <c r="Q534" s="106"/>
      <c r="R534" s="106" t="s">
        <v>958</v>
      </c>
      <c r="S534" s="106"/>
    </row>
    <row r="535" spans="1:19" s="30" customFormat="1" ht="15" x14ac:dyDescent="0.25">
      <c r="A535" s="111" t="s">
        <v>1069</v>
      </c>
      <c r="B535" s="112" t="s">
        <v>1337</v>
      </c>
      <c r="C535" s="100"/>
      <c r="D535" s="101">
        <v>39448</v>
      </c>
      <c r="E535" s="101">
        <v>39448</v>
      </c>
      <c r="F535" s="102">
        <f t="shared" si="50"/>
        <v>221.99199999999999</v>
      </c>
      <c r="G535" s="103">
        <v>197.76300000000001</v>
      </c>
      <c r="H535" s="103">
        <v>19.831</v>
      </c>
      <c r="I535" s="104">
        <v>4.3979999999999997</v>
      </c>
      <c r="J535" s="103">
        <f t="shared" si="42"/>
        <v>39.958559999999999</v>
      </c>
      <c r="K535" s="104">
        <f>SUBTOTAL(9,L535:N535)</f>
        <v>216.328</v>
      </c>
      <c r="L535" s="103">
        <v>194.02</v>
      </c>
      <c r="M535" s="103">
        <v>17.91</v>
      </c>
      <c r="N535" s="103">
        <f t="shared" si="47"/>
        <v>4.3979999999999997</v>
      </c>
      <c r="O535" s="103">
        <f t="shared" si="49"/>
        <v>38.939039999999999</v>
      </c>
      <c r="P535" s="105"/>
      <c r="Q535" s="106"/>
      <c r="R535" s="106"/>
      <c r="S535" s="106"/>
    </row>
    <row r="536" spans="1:19" s="30" customFormat="1" ht="15" x14ac:dyDescent="0.25">
      <c r="A536" s="111" t="s">
        <v>1070</v>
      </c>
      <c r="B536" s="112" t="s">
        <v>1337</v>
      </c>
      <c r="C536" s="100"/>
      <c r="D536" s="101">
        <v>39448</v>
      </c>
      <c r="E536" s="101">
        <v>39448</v>
      </c>
      <c r="F536" s="102">
        <f t="shared" si="50"/>
        <v>160.93200000000002</v>
      </c>
      <c r="G536" s="103">
        <v>137.322</v>
      </c>
      <c r="H536" s="103">
        <v>20.085000000000001</v>
      </c>
      <c r="I536" s="104">
        <v>3.5249999999999999</v>
      </c>
      <c r="J536" s="103">
        <f t="shared" si="42"/>
        <v>28.967760000000002</v>
      </c>
      <c r="K536" s="104">
        <f>SUBTOTAL(9,L536:N536)</f>
        <v>155.54500000000002</v>
      </c>
      <c r="L536" s="103">
        <v>134.11000000000001</v>
      </c>
      <c r="M536" s="103">
        <v>17.91</v>
      </c>
      <c r="N536" s="103">
        <f t="shared" si="47"/>
        <v>3.5249999999999999</v>
      </c>
      <c r="O536" s="103">
        <f t="shared" si="49"/>
        <v>27.998100000000001</v>
      </c>
      <c r="P536" s="105"/>
      <c r="Q536" s="106"/>
      <c r="R536" s="106"/>
      <c r="S536" s="106"/>
    </row>
    <row r="537" spans="1:19" s="30" customFormat="1" ht="15" x14ac:dyDescent="0.25">
      <c r="A537" s="111" t="s">
        <v>1071</v>
      </c>
      <c r="B537" s="112" t="s">
        <v>1337</v>
      </c>
      <c r="C537" s="100"/>
      <c r="D537" s="101">
        <v>39448</v>
      </c>
      <c r="E537" s="101">
        <v>39448</v>
      </c>
      <c r="F537" s="102">
        <f t="shared" si="50"/>
        <v>159.28799999999998</v>
      </c>
      <c r="G537" s="103">
        <v>137.57599999999999</v>
      </c>
      <c r="H537" s="103">
        <v>18.492000000000001</v>
      </c>
      <c r="I537" s="104">
        <v>3.22</v>
      </c>
      <c r="J537" s="103">
        <f t="shared" si="42"/>
        <v>28.671839999999996</v>
      </c>
      <c r="K537" s="104">
        <f>SUBTOTAL(9,L537:N537)</f>
        <v>155.24</v>
      </c>
      <c r="L537" s="103">
        <v>134.11000000000001</v>
      </c>
      <c r="M537" s="103">
        <v>17.91</v>
      </c>
      <c r="N537" s="103">
        <f t="shared" si="47"/>
        <v>3.22</v>
      </c>
      <c r="O537" s="103">
        <f t="shared" si="49"/>
        <v>27.943200000000001</v>
      </c>
      <c r="P537" s="105"/>
      <c r="Q537" s="106"/>
      <c r="R537" s="106"/>
      <c r="S537" s="106"/>
    </row>
    <row r="538" spans="1:19" s="30" customFormat="1" ht="15" x14ac:dyDescent="0.25">
      <c r="A538" s="111" t="s">
        <v>1072</v>
      </c>
      <c r="B538" s="112" t="s">
        <v>1337</v>
      </c>
      <c r="C538" s="100"/>
      <c r="D538" s="101">
        <v>39448</v>
      </c>
      <c r="E538" s="101">
        <v>39448</v>
      </c>
      <c r="F538" s="102">
        <f t="shared" si="50"/>
        <v>159.20400000000001</v>
      </c>
      <c r="G538" s="103">
        <v>137.322</v>
      </c>
      <c r="H538" s="103">
        <v>18.745999999999999</v>
      </c>
      <c r="I538" s="104">
        <v>3.1360000000000001</v>
      </c>
      <c r="J538" s="103">
        <f t="shared" ref="J538:J601" si="51">F538*0.18</f>
        <v>28.65672</v>
      </c>
      <c r="K538" s="104">
        <f>SUBTOTAL(9,L538:N538)</f>
        <v>155.15600000000001</v>
      </c>
      <c r="L538" s="103">
        <v>134.11000000000001</v>
      </c>
      <c r="M538" s="103">
        <v>17.91</v>
      </c>
      <c r="N538" s="103">
        <f t="shared" si="47"/>
        <v>3.1360000000000001</v>
      </c>
      <c r="O538" s="103">
        <f t="shared" si="49"/>
        <v>27.928080000000001</v>
      </c>
      <c r="P538" s="105"/>
      <c r="Q538" s="106"/>
      <c r="R538" s="106"/>
      <c r="S538" s="106"/>
    </row>
    <row r="539" spans="1:19" s="30" customFormat="1" ht="45" x14ac:dyDescent="0.25">
      <c r="A539" s="111" t="s">
        <v>1073</v>
      </c>
      <c r="B539" s="112" t="s">
        <v>1337</v>
      </c>
      <c r="C539" s="100"/>
      <c r="D539" s="101">
        <v>39448</v>
      </c>
      <c r="E539" s="101">
        <v>39448</v>
      </c>
      <c r="F539" s="102">
        <f t="shared" si="50"/>
        <v>228.703</v>
      </c>
      <c r="G539" s="103">
        <v>195.00800000000001</v>
      </c>
      <c r="H539" s="103">
        <v>29.831</v>
      </c>
      <c r="I539" s="104">
        <v>3.8639999999999999</v>
      </c>
      <c r="J539" s="103">
        <f t="shared" si="51"/>
        <v>41.166539999999998</v>
      </c>
      <c r="K539" s="104"/>
      <c r="L539" s="103"/>
      <c r="M539" s="103"/>
      <c r="N539" s="103"/>
      <c r="O539" s="103"/>
      <c r="P539" s="105"/>
      <c r="Q539" s="106" t="s">
        <v>19</v>
      </c>
      <c r="R539" s="106"/>
      <c r="S539" s="106"/>
    </row>
    <row r="540" spans="1:19" s="30" customFormat="1" ht="45" x14ac:dyDescent="0.25">
      <c r="A540" s="111" t="s">
        <v>1074</v>
      </c>
      <c r="B540" s="112" t="s">
        <v>1337</v>
      </c>
      <c r="C540" s="100"/>
      <c r="D540" s="101">
        <v>39448</v>
      </c>
      <c r="E540" s="101">
        <v>39448</v>
      </c>
      <c r="F540" s="102">
        <f t="shared" si="50"/>
        <v>176.136</v>
      </c>
      <c r="G540" s="103">
        <v>154.46600000000001</v>
      </c>
      <c r="H540" s="103">
        <v>18.492000000000001</v>
      </c>
      <c r="I540" s="104">
        <v>3.1779999999999999</v>
      </c>
      <c r="J540" s="103">
        <f t="shared" si="51"/>
        <v>31.704479999999997</v>
      </c>
      <c r="K540" s="104"/>
      <c r="L540" s="103"/>
      <c r="M540" s="103"/>
      <c r="N540" s="103"/>
      <c r="O540" s="103"/>
      <c r="P540" s="105"/>
      <c r="Q540" s="106" t="s">
        <v>19</v>
      </c>
      <c r="R540" s="106"/>
      <c r="S540" s="106"/>
    </row>
    <row r="541" spans="1:19" s="30" customFormat="1" ht="45" x14ac:dyDescent="0.25">
      <c r="A541" s="111" t="s">
        <v>1075</v>
      </c>
      <c r="B541" s="112" t="s">
        <v>1337</v>
      </c>
      <c r="C541" s="100"/>
      <c r="D541" s="101">
        <v>39448</v>
      </c>
      <c r="E541" s="101">
        <v>39448</v>
      </c>
      <c r="F541" s="102">
        <f t="shared" si="50"/>
        <v>176.136</v>
      </c>
      <c r="G541" s="103">
        <v>154.46600000000001</v>
      </c>
      <c r="H541" s="103">
        <v>18.492000000000001</v>
      </c>
      <c r="I541" s="104">
        <v>3.1779999999999999</v>
      </c>
      <c r="J541" s="103">
        <f t="shared" si="51"/>
        <v>31.704479999999997</v>
      </c>
      <c r="K541" s="104"/>
      <c r="L541" s="103"/>
      <c r="M541" s="103"/>
      <c r="N541" s="103"/>
      <c r="O541" s="103"/>
      <c r="P541" s="105"/>
      <c r="Q541" s="106" t="s">
        <v>19</v>
      </c>
      <c r="R541" s="106"/>
      <c r="S541" s="106"/>
    </row>
    <row r="542" spans="1:19" s="30" customFormat="1" ht="45" x14ac:dyDescent="0.25">
      <c r="A542" s="111" t="s">
        <v>1076</v>
      </c>
      <c r="B542" s="112" t="s">
        <v>1337</v>
      </c>
      <c r="C542" s="100"/>
      <c r="D542" s="101">
        <v>39448</v>
      </c>
      <c r="E542" s="101">
        <v>39448</v>
      </c>
      <c r="F542" s="102">
        <f t="shared" si="50"/>
        <v>176.136</v>
      </c>
      <c r="G542" s="103">
        <v>154.46600000000001</v>
      </c>
      <c r="H542" s="103">
        <v>18.492000000000001</v>
      </c>
      <c r="I542" s="104">
        <v>3.1779999999999999</v>
      </c>
      <c r="J542" s="103">
        <f t="shared" si="51"/>
        <v>31.704479999999997</v>
      </c>
      <c r="K542" s="104"/>
      <c r="L542" s="103"/>
      <c r="M542" s="103"/>
      <c r="N542" s="103"/>
      <c r="O542" s="103"/>
      <c r="P542" s="105"/>
      <c r="Q542" s="106" t="s">
        <v>19</v>
      </c>
      <c r="R542" s="106"/>
      <c r="S542" s="106"/>
    </row>
    <row r="543" spans="1:19" s="30" customFormat="1" ht="45" x14ac:dyDescent="0.25">
      <c r="A543" s="111" t="s">
        <v>1077</v>
      </c>
      <c r="B543" s="112" t="s">
        <v>1337</v>
      </c>
      <c r="C543" s="100"/>
      <c r="D543" s="101">
        <v>39448</v>
      </c>
      <c r="E543" s="101">
        <v>39448</v>
      </c>
      <c r="F543" s="102">
        <f t="shared" si="50"/>
        <v>176.136</v>
      </c>
      <c r="G543" s="103">
        <v>154.46600000000001</v>
      </c>
      <c r="H543" s="103">
        <v>18.492000000000001</v>
      </c>
      <c r="I543" s="104">
        <v>3.1779999999999999</v>
      </c>
      <c r="J543" s="103">
        <f t="shared" si="51"/>
        <v>31.704479999999997</v>
      </c>
      <c r="K543" s="104"/>
      <c r="L543" s="103"/>
      <c r="M543" s="103"/>
      <c r="N543" s="103"/>
      <c r="O543" s="103"/>
      <c r="P543" s="105"/>
      <c r="Q543" s="106" t="s">
        <v>19</v>
      </c>
      <c r="R543" s="106"/>
      <c r="S543" s="106"/>
    </row>
    <row r="544" spans="1:19" s="30" customFormat="1" ht="45" x14ac:dyDescent="0.25">
      <c r="A544" s="111" t="s">
        <v>1078</v>
      </c>
      <c r="B544" s="112" t="s">
        <v>1337</v>
      </c>
      <c r="C544" s="100"/>
      <c r="D544" s="101">
        <v>39448</v>
      </c>
      <c r="E544" s="101">
        <v>39448</v>
      </c>
      <c r="F544" s="102">
        <f t="shared" si="50"/>
        <v>176.136</v>
      </c>
      <c r="G544" s="103">
        <v>154.46600000000001</v>
      </c>
      <c r="H544" s="103">
        <v>18.492000000000001</v>
      </c>
      <c r="I544" s="104">
        <v>3.1779999999999999</v>
      </c>
      <c r="J544" s="103">
        <f t="shared" si="51"/>
        <v>31.704479999999997</v>
      </c>
      <c r="K544" s="104"/>
      <c r="L544" s="103"/>
      <c r="M544" s="103"/>
      <c r="N544" s="103"/>
      <c r="O544" s="103"/>
      <c r="P544" s="105"/>
      <c r="Q544" s="106" t="s">
        <v>19</v>
      </c>
      <c r="R544" s="106"/>
      <c r="S544" s="106"/>
    </row>
    <row r="545" spans="1:19" s="30" customFormat="1" ht="45" x14ac:dyDescent="0.25">
      <c r="A545" s="111" t="s">
        <v>1079</v>
      </c>
      <c r="B545" s="112" t="s">
        <v>1337</v>
      </c>
      <c r="C545" s="100"/>
      <c r="D545" s="101">
        <v>39448</v>
      </c>
      <c r="E545" s="101">
        <v>39448</v>
      </c>
      <c r="F545" s="102">
        <f t="shared" si="50"/>
        <v>218.822</v>
      </c>
      <c r="G545" s="103">
        <v>197.76300000000001</v>
      </c>
      <c r="H545" s="103">
        <v>17.236999999999998</v>
      </c>
      <c r="I545" s="104">
        <v>3.8220000000000001</v>
      </c>
      <c r="J545" s="103">
        <f t="shared" si="51"/>
        <v>39.38796</v>
      </c>
      <c r="K545" s="104"/>
      <c r="L545" s="103"/>
      <c r="M545" s="103"/>
      <c r="N545" s="103"/>
      <c r="O545" s="103"/>
      <c r="P545" s="105"/>
      <c r="Q545" s="106" t="s">
        <v>19</v>
      </c>
      <c r="R545" s="106"/>
      <c r="S545" s="106"/>
    </row>
    <row r="546" spans="1:19" s="30" customFormat="1" ht="45" x14ac:dyDescent="0.25">
      <c r="A546" s="111" t="s">
        <v>1080</v>
      </c>
      <c r="B546" s="112" t="s">
        <v>1337</v>
      </c>
      <c r="C546" s="100"/>
      <c r="D546" s="101">
        <v>39448</v>
      </c>
      <c r="E546" s="101">
        <v>39448</v>
      </c>
      <c r="F546" s="102">
        <f t="shared" si="50"/>
        <v>157.40599999999998</v>
      </c>
      <c r="G546" s="103">
        <v>137.57599999999999</v>
      </c>
      <c r="H546" s="103">
        <v>17.236999999999998</v>
      </c>
      <c r="I546" s="104">
        <v>2.593</v>
      </c>
      <c r="J546" s="103">
        <f t="shared" si="51"/>
        <v>28.333079999999995</v>
      </c>
      <c r="K546" s="104"/>
      <c r="L546" s="103"/>
      <c r="M546" s="103"/>
      <c r="N546" s="103"/>
      <c r="O546" s="103"/>
      <c r="P546" s="105"/>
      <c r="Q546" s="106" t="s">
        <v>19</v>
      </c>
      <c r="R546" s="106"/>
      <c r="S546" s="106"/>
    </row>
    <row r="547" spans="1:19" s="30" customFormat="1" ht="45" x14ac:dyDescent="0.25">
      <c r="A547" s="111" t="s">
        <v>1081</v>
      </c>
      <c r="B547" s="112" t="s">
        <v>1337</v>
      </c>
      <c r="C547" s="100"/>
      <c r="D547" s="101">
        <v>39448</v>
      </c>
      <c r="E547" s="101">
        <v>39448</v>
      </c>
      <c r="F547" s="102">
        <f t="shared" si="50"/>
        <v>157.40599999999998</v>
      </c>
      <c r="G547" s="103">
        <v>137.57599999999999</v>
      </c>
      <c r="H547" s="103">
        <v>17.236999999999998</v>
      </c>
      <c r="I547" s="104">
        <v>2.593</v>
      </c>
      <c r="J547" s="103">
        <f t="shared" si="51"/>
        <v>28.333079999999995</v>
      </c>
      <c r="K547" s="104"/>
      <c r="L547" s="103"/>
      <c r="M547" s="103"/>
      <c r="N547" s="103"/>
      <c r="O547" s="103"/>
      <c r="P547" s="105"/>
      <c r="Q547" s="106" t="s">
        <v>19</v>
      </c>
      <c r="R547" s="106"/>
      <c r="S547" s="106"/>
    </row>
    <row r="548" spans="1:19" s="30" customFormat="1" ht="45" x14ac:dyDescent="0.25">
      <c r="A548" s="111" t="s">
        <v>1082</v>
      </c>
      <c r="B548" s="112" t="s">
        <v>1337</v>
      </c>
      <c r="C548" s="100"/>
      <c r="D548" s="101">
        <v>39448</v>
      </c>
      <c r="E548" s="101">
        <v>39448</v>
      </c>
      <c r="F548" s="102">
        <f t="shared" si="50"/>
        <v>157.40599999999998</v>
      </c>
      <c r="G548" s="103">
        <v>137.57599999999999</v>
      </c>
      <c r="H548" s="103">
        <v>17.236999999999998</v>
      </c>
      <c r="I548" s="104">
        <v>2.593</v>
      </c>
      <c r="J548" s="103">
        <f t="shared" si="51"/>
        <v>28.333079999999995</v>
      </c>
      <c r="K548" s="104"/>
      <c r="L548" s="103"/>
      <c r="M548" s="103"/>
      <c r="N548" s="103"/>
      <c r="O548" s="103"/>
      <c r="P548" s="105"/>
      <c r="Q548" s="106" t="s">
        <v>19</v>
      </c>
      <c r="R548" s="106"/>
      <c r="S548" s="106"/>
    </row>
    <row r="549" spans="1:19" s="30" customFormat="1" ht="45" x14ac:dyDescent="0.25">
      <c r="A549" s="111" t="s">
        <v>1083</v>
      </c>
      <c r="B549" s="112" t="s">
        <v>1337</v>
      </c>
      <c r="C549" s="100"/>
      <c r="D549" s="101">
        <v>39448</v>
      </c>
      <c r="E549" s="101">
        <v>39448</v>
      </c>
      <c r="F549" s="102">
        <f t="shared" si="50"/>
        <v>184.93199999999999</v>
      </c>
      <c r="G549" s="103">
        <v>178.602</v>
      </c>
      <c r="H549" s="103">
        <v>1.415</v>
      </c>
      <c r="I549" s="104">
        <v>4.915</v>
      </c>
      <c r="J549" s="103">
        <f t="shared" si="51"/>
        <v>33.287759999999999</v>
      </c>
      <c r="K549" s="104"/>
      <c r="L549" s="103"/>
      <c r="M549" s="103"/>
      <c r="N549" s="103"/>
      <c r="O549" s="103"/>
      <c r="P549" s="105"/>
      <c r="Q549" s="106" t="s">
        <v>19</v>
      </c>
      <c r="R549" s="106"/>
      <c r="S549" s="106"/>
    </row>
    <row r="550" spans="1:19" s="30" customFormat="1" ht="45" x14ac:dyDescent="0.25">
      <c r="A550" s="111" t="s">
        <v>1084</v>
      </c>
      <c r="B550" s="112" t="s">
        <v>1337</v>
      </c>
      <c r="C550" s="100"/>
      <c r="D550" s="101">
        <v>39448</v>
      </c>
      <c r="E550" s="101">
        <v>39448</v>
      </c>
      <c r="F550" s="102">
        <f t="shared" si="50"/>
        <v>196.31300000000002</v>
      </c>
      <c r="G550" s="103">
        <v>154.46600000000001</v>
      </c>
      <c r="H550" s="103">
        <v>38.338999999999999</v>
      </c>
      <c r="I550" s="104">
        <v>3.508</v>
      </c>
      <c r="J550" s="103">
        <f t="shared" si="51"/>
        <v>35.33634</v>
      </c>
      <c r="K550" s="104"/>
      <c r="L550" s="103"/>
      <c r="M550" s="103"/>
      <c r="N550" s="103"/>
      <c r="O550" s="103"/>
      <c r="P550" s="105"/>
      <c r="Q550" s="106" t="s">
        <v>19</v>
      </c>
      <c r="R550" s="106"/>
      <c r="S550" s="106"/>
    </row>
    <row r="551" spans="1:19" s="30" customFormat="1" ht="45" x14ac:dyDescent="0.25">
      <c r="A551" s="111" t="s">
        <v>1085</v>
      </c>
      <c r="B551" s="112" t="s">
        <v>1337</v>
      </c>
      <c r="C551" s="100"/>
      <c r="D551" s="101">
        <v>39448</v>
      </c>
      <c r="E551" s="101">
        <v>39448</v>
      </c>
      <c r="F551" s="102">
        <f t="shared" si="50"/>
        <v>187.67</v>
      </c>
      <c r="G551" s="103">
        <v>166.636</v>
      </c>
      <c r="H551" s="103">
        <v>17.643999999999998</v>
      </c>
      <c r="I551" s="104">
        <v>3.39</v>
      </c>
      <c r="J551" s="103">
        <f t="shared" si="51"/>
        <v>33.7806</v>
      </c>
      <c r="K551" s="104"/>
      <c r="L551" s="103"/>
      <c r="M551" s="103"/>
      <c r="N551" s="103"/>
      <c r="O551" s="103"/>
      <c r="P551" s="105"/>
      <c r="Q551" s="106" t="s">
        <v>19</v>
      </c>
      <c r="R551" s="106"/>
      <c r="S551" s="106"/>
    </row>
    <row r="552" spans="1:19" s="30" customFormat="1" ht="45" x14ac:dyDescent="0.25">
      <c r="A552" s="111" t="s">
        <v>1086</v>
      </c>
      <c r="B552" s="112" t="s">
        <v>1337</v>
      </c>
      <c r="C552" s="100"/>
      <c r="D552" s="101">
        <v>39448</v>
      </c>
      <c r="E552" s="101">
        <v>39448</v>
      </c>
      <c r="F552" s="102">
        <f t="shared" si="50"/>
        <v>187.58500000000001</v>
      </c>
      <c r="G552" s="103">
        <v>166.636</v>
      </c>
      <c r="H552" s="103">
        <v>17.643999999999998</v>
      </c>
      <c r="I552" s="104">
        <v>3.3050000000000002</v>
      </c>
      <c r="J552" s="103">
        <f t="shared" si="51"/>
        <v>33.765300000000003</v>
      </c>
      <c r="K552" s="104"/>
      <c r="L552" s="103"/>
      <c r="M552" s="103"/>
      <c r="N552" s="103"/>
      <c r="O552" s="103"/>
      <c r="P552" s="105"/>
      <c r="Q552" s="106" t="s">
        <v>19</v>
      </c>
      <c r="R552" s="106"/>
      <c r="S552" s="106"/>
    </row>
    <row r="553" spans="1:19" s="30" customFormat="1" ht="45" x14ac:dyDescent="0.25">
      <c r="A553" s="111" t="s">
        <v>1087</v>
      </c>
      <c r="B553" s="112" t="s">
        <v>1337</v>
      </c>
      <c r="C553" s="100"/>
      <c r="D553" s="101">
        <v>39448</v>
      </c>
      <c r="E553" s="101">
        <v>39448</v>
      </c>
      <c r="F553" s="102">
        <f t="shared" si="50"/>
        <v>187.76300000000001</v>
      </c>
      <c r="G553" s="103">
        <v>166.636</v>
      </c>
      <c r="H553" s="103">
        <v>17.643999999999998</v>
      </c>
      <c r="I553" s="104">
        <v>3.4830000000000001</v>
      </c>
      <c r="J553" s="103">
        <f t="shared" si="51"/>
        <v>33.797339999999998</v>
      </c>
      <c r="K553" s="104"/>
      <c r="L553" s="103"/>
      <c r="M553" s="103"/>
      <c r="N553" s="103"/>
      <c r="O553" s="103"/>
      <c r="P553" s="105"/>
      <c r="Q553" s="106" t="s">
        <v>19</v>
      </c>
      <c r="R553" s="106"/>
      <c r="S553" s="106"/>
    </row>
    <row r="554" spans="1:19" s="30" customFormat="1" ht="45" x14ac:dyDescent="0.25">
      <c r="A554" s="111" t="s">
        <v>1088</v>
      </c>
      <c r="B554" s="112" t="s">
        <v>1337</v>
      </c>
      <c r="C554" s="100"/>
      <c r="D554" s="101">
        <v>39448</v>
      </c>
      <c r="E554" s="101">
        <v>39448</v>
      </c>
      <c r="F554" s="102">
        <f t="shared" si="50"/>
        <v>187.71199999999999</v>
      </c>
      <c r="G554" s="103">
        <v>166.636</v>
      </c>
      <c r="H554" s="103">
        <v>17.643999999999998</v>
      </c>
      <c r="I554" s="104">
        <v>3.4319999999999999</v>
      </c>
      <c r="J554" s="103">
        <f t="shared" si="51"/>
        <v>33.788159999999998</v>
      </c>
      <c r="K554" s="104"/>
      <c r="L554" s="103"/>
      <c r="M554" s="103"/>
      <c r="N554" s="103"/>
      <c r="O554" s="103"/>
      <c r="P554" s="105"/>
      <c r="Q554" s="106" t="s">
        <v>19</v>
      </c>
      <c r="R554" s="106"/>
      <c r="S554" s="106"/>
    </row>
    <row r="555" spans="1:19" s="30" customFormat="1" ht="45" x14ac:dyDescent="0.25">
      <c r="A555" s="111" t="s">
        <v>1089</v>
      </c>
      <c r="B555" s="112" t="s">
        <v>1337</v>
      </c>
      <c r="C555" s="100"/>
      <c r="D555" s="101">
        <v>39448</v>
      </c>
      <c r="E555" s="101">
        <v>39448</v>
      </c>
      <c r="F555" s="102">
        <f t="shared" si="50"/>
        <v>188.67899999999997</v>
      </c>
      <c r="G555" s="103">
        <v>166.636</v>
      </c>
      <c r="H555" s="103">
        <v>18.492000000000001</v>
      </c>
      <c r="I555" s="104">
        <v>3.5510000000000002</v>
      </c>
      <c r="J555" s="103">
        <f t="shared" si="51"/>
        <v>33.962219999999995</v>
      </c>
      <c r="K555" s="104"/>
      <c r="L555" s="103"/>
      <c r="M555" s="103"/>
      <c r="N555" s="103"/>
      <c r="O555" s="103"/>
      <c r="P555" s="105"/>
      <c r="Q555" s="106" t="s">
        <v>19</v>
      </c>
      <c r="R555" s="106"/>
      <c r="S555" s="106"/>
    </row>
    <row r="556" spans="1:19" s="30" customFormat="1" ht="45" x14ac:dyDescent="0.25">
      <c r="A556" s="111" t="s">
        <v>1090</v>
      </c>
      <c r="B556" s="112" t="s">
        <v>1337</v>
      </c>
      <c r="C556" s="100"/>
      <c r="D556" s="101">
        <v>39448</v>
      </c>
      <c r="E556" s="101">
        <v>39448</v>
      </c>
      <c r="F556" s="102">
        <f t="shared" si="50"/>
        <v>219.24600000000001</v>
      </c>
      <c r="G556" s="103">
        <v>197.76300000000001</v>
      </c>
      <c r="H556" s="103">
        <v>17.661000000000001</v>
      </c>
      <c r="I556" s="104">
        <v>3.8220000000000001</v>
      </c>
      <c r="J556" s="103">
        <f t="shared" si="51"/>
        <v>39.464280000000002</v>
      </c>
      <c r="K556" s="104"/>
      <c r="L556" s="103"/>
      <c r="M556" s="103"/>
      <c r="N556" s="103"/>
      <c r="O556" s="103"/>
      <c r="P556" s="105"/>
      <c r="Q556" s="106" t="s">
        <v>19</v>
      </c>
      <c r="R556" s="106"/>
      <c r="S556" s="106"/>
    </row>
    <row r="557" spans="1:19" s="30" customFormat="1" ht="45" x14ac:dyDescent="0.25">
      <c r="A557" s="111" t="s">
        <v>1091</v>
      </c>
      <c r="B557" s="112" t="s">
        <v>1337</v>
      </c>
      <c r="C557" s="100"/>
      <c r="D557" s="101">
        <v>39448</v>
      </c>
      <c r="E557" s="101">
        <v>39448</v>
      </c>
      <c r="F557" s="102">
        <f t="shared" si="50"/>
        <v>157.82999999999998</v>
      </c>
      <c r="G557" s="103">
        <v>137.57599999999999</v>
      </c>
      <c r="H557" s="103">
        <v>17.661000000000001</v>
      </c>
      <c r="I557" s="104">
        <v>2.593</v>
      </c>
      <c r="J557" s="103">
        <f t="shared" si="51"/>
        <v>28.409399999999994</v>
      </c>
      <c r="K557" s="104"/>
      <c r="L557" s="103"/>
      <c r="M557" s="103"/>
      <c r="N557" s="103"/>
      <c r="O557" s="103"/>
      <c r="P557" s="105"/>
      <c r="Q557" s="106" t="s">
        <v>19</v>
      </c>
      <c r="R557" s="106"/>
      <c r="S557" s="106"/>
    </row>
    <row r="558" spans="1:19" s="30" customFormat="1" ht="45" x14ac:dyDescent="0.25">
      <c r="A558" s="111" t="s">
        <v>1092</v>
      </c>
      <c r="B558" s="112" t="s">
        <v>1337</v>
      </c>
      <c r="C558" s="100"/>
      <c r="D558" s="101">
        <v>39448</v>
      </c>
      <c r="E558" s="101">
        <v>39448</v>
      </c>
      <c r="F558" s="102">
        <f t="shared" si="50"/>
        <v>157.834</v>
      </c>
      <c r="G558" s="103">
        <v>137.58000000000001</v>
      </c>
      <c r="H558" s="103">
        <v>17.661000000000001</v>
      </c>
      <c r="I558" s="104">
        <v>2.593</v>
      </c>
      <c r="J558" s="103">
        <f t="shared" si="51"/>
        <v>28.410119999999999</v>
      </c>
      <c r="K558" s="104"/>
      <c r="L558" s="103"/>
      <c r="M558" s="103"/>
      <c r="N558" s="103"/>
      <c r="O558" s="103"/>
      <c r="P558" s="105"/>
      <c r="Q558" s="106" t="s">
        <v>19</v>
      </c>
      <c r="R558" s="106"/>
      <c r="S558" s="106"/>
    </row>
    <row r="559" spans="1:19" s="30" customFormat="1" ht="45" x14ac:dyDescent="0.25">
      <c r="A559" s="111" t="s">
        <v>1093</v>
      </c>
      <c r="B559" s="112" t="s">
        <v>1337</v>
      </c>
      <c r="C559" s="100"/>
      <c r="D559" s="101">
        <v>39448</v>
      </c>
      <c r="E559" s="101">
        <v>39448</v>
      </c>
      <c r="F559" s="102">
        <f t="shared" si="50"/>
        <v>234.40700000000001</v>
      </c>
      <c r="G559" s="103">
        <v>195.00800000000001</v>
      </c>
      <c r="H559" s="103">
        <v>35.331000000000003</v>
      </c>
      <c r="I559" s="104">
        <v>4.0679999999999996</v>
      </c>
      <c r="J559" s="103">
        <f t="shared" si="51"/>
        <v>42.193260000000002</v>
      </c>
      <c r="K559" s="104"/>
      <c r="L559" s="103"/>
      <c r="M559" s="103"/>
      <c r="N559" s="103"/>
      <c r="O559" s="103"/>
      <c r="P559" s="105"/>
      <c r="Q559" s="106" t="s">
        <v>19</v>
      </c>
      <c r="R559" s="106"/>
      <c r="S559" s="106"/>
    </row>
    <row r="560" spans="1:19" s="30" customFormat="1" ht="45" x14ac:dyDescent="0.25">
      <c r="A560" s="111" t="s">
        <v>1094</v>
      </c>
      <c r="B560" s="112" t="s">
        <v>1337</v>
      </c>
      <c r="C560" s="100"/>
      <c r="D560" s="101">
        <v>39448</v>
      </c>
      <c r="E560" s="101">
        <v>39448</v>
      </c>
      <c r="F560" s="102">
        <f t="shared" si="50"/>
        <v>176.06</v>
      </c>
      <c r="G560" s="103">
        <v>154.46600000000001</v>
      </c>
      <c r="H560" s="103">
        <v>18.492000000000001</v>
      </c>
      <c r="I560" s="104">
        <v>3.1019999999999999</v>
      </c>
      <c r="J560" s="103">
        <f t="shared" si="51"/>
        <v>31.690799999999999</v>
      </c>
      <c r="K560" s="104"/>
      <c r="L560" s="103"/>
      <c r="M560" s="103"/>
      <c r="N560" s="103"/>
      <c r="O560" s="103"/>
      <c r="P560" s="105"/>
      <c r="Q560" s="106" t="s">
        <v>19</v>
      </c>
      <c r="R560" s="106"/>
      <c r="S560" s="106"/>
    </row>
    <row r="561" spans="1:19" s="30" customFormat="1" ht="45" x14ac:dyDescent="0.25">
      <c r="A561" s="111" t="s">
        <v>1095</v>
      </c>
      <c r="B561" s="112" t="s">
        <v>1337</v>
      </c>
      <c r="C561" s="100"/>
      <c r="D561" s="101">
        <v>39448</v>
      </c>
      <c r="E561" s="101">
        <v>39448</v>
      </c>
      <c r="F561" s="102">
        <f t="shared" si="50"/>
        <v>176.14400000000001</v>
      </c>
      <c r="G561" s="103">
        <v>154.46600000000001</v>
      </c>
      <c r="H561" s="103">
        <v>18.492000000000001</v>
      </c>
      <c r="I561" s="104">
        <v>3.1859999999999999</v>
      </c>
      <c r="J561" s="103">
        <f t="shared" si="51"/>
        <v>31.705919999999999</v>
      </c>
      <c r="K561" s="104"/>
      <c r="L561" s="103"/>
      <c r="M561" s="103"/>
      <c r="N561" s="103"/>
      <c r="O561" s="103"/>
      <c r="P561" s="105"/>
      <c r="Q561" s="106" t="s">
        <v>19</v>
      </c>
      <c r="R561" s="106"/>
      <c r="S561" s="106"/>
    </row>
    <row r="562" spans="1:19" s="30" customFormat="1" ht="45" x14ac:dyDescent="0.25">
      <c r="A562" s="111" t="s">
        <v>1096</v>
      </c>
      <c r="B562" s="112" t="s">
        <v>1337</v>
      </c>
      <c r="C562" s="100"/>
      <c r="D562" s="101">
        <v>39448</v>
      </c>
      <c r="E562" s="101">
        <v>39448</v>
      </c>
      <c r="F562" s="102">
        <f t="shared" si="50"/>
        <v>176.14400000000001</v>
      </c>
      <c r="G562" s="103">
        <v>154.21199999999999</v>
      </c>
      <c r="H562" s="103">
        <v>18.745999999999999</v>
      </c>
      <c r="I562" s="104">
        <v>3.1859999999999999</v>
      </c>
      <c r="J562" s="103">
        <f t="shared" si="51"/>
        <v>31.705919999999999</v>
      </c>
      <c r="K562" s="104"/>
      <c r="L562" s="103"/>
      <c r="M562" s="103"/>
      <c r="N562" s="103"/>
      <c r="O562" s="103"/>
      <c r="P562" s="105"/>
      <c r="Q562" s="106" t="s">
        <v>19</v>
      </c>
      <c r="R562" s="106"/>
      <c r="S562" s="106"/>
    </row>
    <row r="563" spans="1:19" s="30" customFormat="1" ht="45" x14ac:dyDescent="0.25">
      <c r="A563" s="111" t="s">
        <v>1097</v>
      </c>
      <c r="B563" s="112" t="s">
        <v>1337</v>
      </c>
      <c r="C563" s="100"/>
      <c r="D563" s="101">
        <v>39448</v>
      </c>
      <c r="E563" s="101">
        <v>39448</v>
      </c>
      <c r="F563" s="102">
        <f t="shared" si="50"/>
        <v>176.38900000000001</v>
      </c>
      <c r="G563" s="103">
        <v>154.46600000000001</v>
      </c>
      <c r="H563" s="103">
        <v>18.492000000000001</v>
      </c>
      <c r="I563" s="104">
        <v>3.431</v>
      </c>
      <c r="J563" s="103">
        <f t="shared" si="51"/>
        <v>31.750019999999999</v>
      </c>
      <c r="K563" s="104"/>
      <c r="L563" s="103"/>
      <c r="M563" s="103"/>
      <c r="N563" s="103"/>
      <c r="O563" s="103"/>
      <c r="P563" s="105"/>
      <c r="Q563" s="106" t="s">
        <v>19</v>
      </c>
      <c r="R563" s="106"/>
      <c r="S563" s="106"/>
    </row>
    <row r="564" spans="1:19" s="30" customFormat="1" ht="45" x14ac:dyDescent="0.25">
      <c r="A564" s="111" t="s">
        <v>1098</v>
      </c>
      <c r="B564" s="112" t="s">
        <v>1337</v>
      </c>
      <c r="C564" s="100"/>
      <c r="D564" s="101">
        <v>39448</v>
      </c>
      <c r="E564" s="101">
        <v>39448</v>
      </c>
      <c r="F564" s="102">
        <f t="shared" si="50"/>
        <v>175.64500000000001</v>
      </c>
      <c r="G564" s="103">
        <v>154.46600000000001</v>
      </c>
      <c r="H564" s="103">
        <v>17.763000000000002</v>
      </c>
      <c r="I564" s="104">
        <v>3.4159999999999999</v>
      </c>
      <c r="J564" s="103">
        <f t="shared" si="51"/>
        <v>31.616099999999999</v>
      </c>
      <c r="K564" s="104"/>
      <c r="L564" s="103"/>
      <c r="M564" s="103"/>
      <c r="N564" s="103"/>
      <c r="O564" s="103"/>
      <c r="P564" s="105"/>
      <c r="Q564" s="106" t="s">
        <v>19</v>
      </c>
      <c r="R564" s="106"/>
      <c r="S564" s="106"/>
    </row>
    <row r="565" spans="1:19" s="30" customFormat="1" ht="45" x14ac:dyDescent="0.25">
      <c r="A565" s="111" t="s">
        <v>1099</v>
      </c>
      <c r="B565" s="112" t="s">
        <v>1337</v>
      </c>
      <c r="C565" s="100"/>
      <c r="D565" s="101">
        <v>39448</v>
      </c>
      <c r="E565" s="101">
        <v>39448</v>
      </c>
      <c r="F565" s="102">
        <f t="shared" si="50"/>
        <v>176.46600000000001</v>
      </c>
      <c r="G565" s="103">
        <v>154.46600000000001</v>
      </c>
      <c r="H565" s="103">
        <v>18.492000000000001</v>
      </c>
      <c r="I565" s="104">
        <v>3.508</v>
      </c>
      <c r="J565" s="103">
        <f t="shared" si="51"/>
        <v>31.76388</v>
      </c>
      <c r="K565" s="104"/>
      <c r="L565" s="103"/>
      <c r="M565" s="103"/>
      <c r="N565" s="103"/>
      <c r="O565" s="103"/>
      <c r="P565" s="105"/>
      <c r="Q565" s="106" t="s">
        <v>19</v>
      </c>
      <c r="R565" s="106"/>
      <c r="S565" s="106"/>
    </row>
    <row r="566" spans="1:19" s="30" customFormat="1" ht="45" x14ac:dyDescent="0.25">
      <c r="A566" s="111" t="s">
        <v>1100</v>
      </c>
      <c r="B566" s="112" t="s">
        <v>1337</v>
      </c>
      <c r="C566" s="100"/>
      <c r="D566" s="101">
        <v>39448</v>
      </c>
      <c r="E566" s="101">
        <v>39448</v>
      </c>
      <c r="F566" s="102">
        <f t="shared" si="50"/>
        <v>219.24600000000001</v>
      </c>
      <c r="G566" s="103">
        <v>197.76300000000001</v>
      </c>
      <c r="H566" s="103">
        <v>17.661000000000001</v>
      </c>
      <c r="I566" s="104">
        <v>3.8220000000000001</v>
      </c>
      <c r="J566" s="103">
        <f t="shared" si="51"/>
        <v>39.464280000000002</v>
      </c>
      <c r="K566" s="104"/>
      <c r="L566" s="103"/>
      <c r="M566" s="103"/>
      <c r="N566" s="103"/>
      <c r="O566" s="103"/>
      <c r="P566" s="105"/>
      <c r="Q566" s="106" t="s">
        <v>19</v>
      </c>
      <c r="R566" s="106"/>
      <c r="S566" s="106"/>
    </row>
    <row r="567" spans="1:19" s="30" customFormat="1" ht="45" x14ac:dyDescent="0.25">
      <c r="A567" s="111" t="s">
        <v>1101</v>
      </c>
      <c r="B567" s="112" t="s">
        <v>1337</v>
      </c>
      <c r="C567" s="100"/>
      <c r="D567" s="101">
        <v>39448</v>
      </c>
      <c r="E567" s="101">
        <v>39448</v>
      </c>
      <c r="F567" s="102">
        <f t="shared" si="50"/>
        <v>157.82999999999998</v>
      </c>
      <c r="G567" s="103">
        <v>137.57599999999999</v>
      </c>
      <c r="H567" s="103">
        <v>17.661000000000001</v>
      </c>
      <c r="I567" s="104">
        <v>2.593</v>
      </c>
      <c r="J567" s="103">
        <f t="shared" si="51"/>
        <v>28.409399999999994</v>
      </c>
      <c r="K567" s="104"/>
      <c r="L567" s="103"/>
      <c r="M567" s="103"/>
      <c r="N567" s="103"/>
      <c r="O567" s="103"/>
      <c r="P567" s="105"/>
      <c r="Q567" s="106" t="s">
        <v>19</v>
      </c>
      <c r="R567" s="106"/>
      <c r="S567" s="106"/>
    </row>
    <row r="568" spans="1:19" s="30" customFormat="1" ht="45" x14ac:dyDescent="0.25">
      <c r="A568" s="111" t="s">
        <v>1102</v>
      </c>
      <c r="B568" s="112" t="s">
        <v>1337</v>
      </c>
      <c r="C568" s="100"/>
      <c r="D568" s="101">
        <v>39448</v>
      </c>
      <c r="E568" s="101">
        <v>39448</v>
      </c>
      <c r="F568" s="102">
        <f t="shared" si="50"/>
        <v>267.04299999999995</v>
      </c>
      <c r="G568" s="103">
        <v>224.39</v>
      </c>
      <c r="H568" s="103">
        <v>38.39</v>
      </c>
      <c r="I568" s="104">
        <v>4.2629999999999999</v>
      </c>
      <c r="J568" s="103">
        <f t="shared" si="51"/>
        <v>48.067739999999986</v>
      </c>
      <c r="K568" s="104"/>
      <c r="L568" s="103"/>
      <c r="M568" s="103"/>
      <c r="N568" s="103"/>
      <c r="O568" s="103"/>
      <c r="P568" s="105"/>
      <c r="Q568" s="106" t="s">
        <v>19</v>
      </c>
      <c r="R568" s="106"/>
      <c r="S568" s="106"/>
    </row>
    <row r="569" spans="1:19" s="30" customFormat="1" ht="45" x14ac:dyDescent="0.25">
      <c r="A569" s="111" t="s">
        <v>1103</v>
      </c>
      <c r="B569" s="112" t="s">
        <v>1337</v>
      </c>
      <c r="C569" s="100"/>
      <c r="D569" s="101">
        <v>39448</v>
      </c>
      <c r="E569" s="101">
        <v>39448</v>
      </c>
      <c r="F569" s="102">
        <f t="shared" si="50"/>
        <v>187.38200000000001</v>
      </c>
      <c r="G569" s="103">
        <v>166.636</v>
      </c>
      <c r="H569" s="103">
        <v>17.643999999999998</v>
      </c>
      <c r="I569" s="104">
        <v>3.1019999999999999</v>
      </c>
      <c r="J569" s="103">
        <f t="shared" si="51"/>
        <v>33.728760000000001</v>
      </c>
      <c r="K569" s="104"/>
      <c r="L569" s="103"/>
      <c r="M569" s="103"/>
      <c r="N569" s="103"/>
      <c r="O569" s="103"/>
      <c r="P569" s="105"/>
      <c r="Q569" s="106" t="s">
        <v>19</v>
      </c>
      <c r="R569" s="106"/>
      <c r="S569" s="106"/>
    </row>
    <row r="570" spans="1:19" s="30" customFormat="1" ht="45" x14ac:dyDescent="0.25">
      <c r="A570" s="111" t="s">
        <v>1104</v>
      </c>
      <c r="B570" s="112" t="s">
        <v>1337</v>
      </c>
      <c r="C570" s="100"/>
      <c r="D570" s="101">
        <v>39448</v>
      </c>
      <c r="E570" s="101">
        <v>39448</v>
      </c>
      <c r="F570" s="102">
        <f t="shared" si="50"/>
        <v>187.47499999999999</v>
      </c>
      <c r="G570" s="103">
        <v>166.636</v>
      </c>
      <c r="H570" s="103">
        <v>17.643999999999998</v>
      </c>
      <c r="I570" s="104">
        <v>3.1949999999999998</v>
      </c>
      <c r="J570" s="103">
        <f t="shared" si="51"/>
        <v>33.7455</v>
      </c>
      <c r="K570" s="104"/>
      <c r="L570" s="103"/>
      <c r="M570" s="103"/>
      <c r="N570" s="103"/>
      <c r="O570" s="103"/>
      <c r="P570" s="105"/>
      <c r="Q570" s="106" t="s">
        <v>19</v>
      </c>
      <c r="R570" s="106"/>
      <c r="S570" s="106"/>
    </row>
    <row r="571" spans="1:19" s="30" customFormat="1" ht="45" x14ac:dyDescent="0.25">
      <c r="A571" s="111" t="s">
        <v>1105</v>
      </c>
      <c r="B571" s="112" t="s">
        <v>1337</v>
      </c>
      <c r="C571" s="100"/>
      <c r="D571" s="101">
        <v>39448</v>
      </c>
      <c r="E571" s="101">
        <v>39448</v>
      </c>
      <c r="F571" s="102">
        <f t="shared" si="50"/>
        <v>187.58500000000001</v>
      </c>
      <c r="G571" s="103">
        <v>166.636</v>
      </c>
      <c r="H571" s="103">
        <v>17.643999999999998</v>
      </c>
      <c r="I571" s="104">
        <v>3.3050000000000002</v>
      </c>
      <c r="J571" s="103">
        <f t="shared" si="51"/>
        <v>33.765300000000003</v>
      </c>
      <c r="K571" s="104"/>
      <c r="L571" s="103"/>
      <c r="M571" s="103"/>
      <c r="N571" s="103"/>
      <c r="O571" s="103"/>
      <c r="P571" s="105"/>
      <c r="Q571" s="106" t="s">
        <v>19</v>
      </c>
      <c r="R571" s="106"/>
      <c r="S571" s="106"/>
    </row>
    <row r="572" spans="1:19" s="30" customFormat="1" ht="45" x14ac:dyDescent="0.25">
      <c r="A572" s="111" t="s">
        <v>1106</v>
      </c>
      <c r="B572" s="112" t="s">
        <v>1337</v>
      </c>
      <c r="C572" s="100"/>
      <c r="D572" s="101">
        <v>39448</v>
      </c>
      <c r="E572" s="101">
        <v>39448</v>
      </c>
      <c r="F572" s="102">
        <f t="shared" si="50"/>
        <v>187.64400000000001</v>
      </c>
      <c r="G572" s="103">
        <v>166.636</v>
      </c>
      <c r="H572" s="103">
        <v>17.643999999999998</v>
      </c>
      <c r="I572" s="104">
        <v>3.3639999999999999</v>
      </c>
      <c r="J572" s="103">
        <f t="shared" si="51"/>
        <v>33.775919999999999</v>
      </c>
      <c r="K572" s="104"/>
      <c r="L572" s="103"/>
      <c r="M572" s="103"/>
      <c r="N572" s="103"/>
      <c r="O572" s="103"/>
      <c r="P572" s="105"/>
      <c r="Q572" s="106" t="s">
        <v>19</v>
      </c>
      <c r="R572" s="106"/>
      <c r="S572" s="106"/>
    </row>
    <row r="573" spans="1:19" s="30" customFormat="1" ht="45" x14ac:dyDescent="0.25">
      <c r="A573" s="111" t="s">
        <v>1107</v>
      </c>
      <c r="B573" s="112" t="s">
        <v>1337</v>
      </c>
      <c r="C573" s="100"/>
      <c r="D573" s="101">
        <v>39448</v>
      </c>
      <c r="E573" s="101">
        <v>39448</v>
      </c>
      <c r="F573" s="102">
        <f t="shared" si="50"/>
        <v>187.64400000000001</v>
      </c>
      <c r="G573" s="103">
        <v>166.636</v>
      </c>
      <c r="H573" s="103">
        <v>17.643999999999998</v>
      </c>
      <c r="I573" s="104">
        <v>3.3639999999999999</v>
      </c>
      <c r="J573" s="103">
        <f t="shared" si="51"/>
        <v>33.775919999999999</v>
      </c>
      <c r="K573" s="104"/>
      <c r="L573" s="103"/>
      <c r="M573" s="103"/>
      <c r="N573" s="103"/>
      <c r="O573" s="103"/>
      <c r="P573" s="105"/>
      <c r="Q573" s="106" t="s">
        <v>19</v>
      </c>
      <c r="R573" s="106"/>
      <c r="S573" s="106"/>
    </row>
    <row r="574" spans="1:19" s="30" customFormat="1" ht="45" x14ac:dyDescent="0.25">
      <c r="A574" s="111" t="s">
        <v>1108</v>
      </c>
      <c r="B574" s="112" t="s">
        <v>1337</v>
      </c>
      <c r="C574" s="100"/>
      <c r="D574" s="101">
        <v>39448</v>
      </c>
      <c r="E574" s="101">
        <v>39448</v>
      </c>
      <c r="F574" s="102">
        <f t="shared" si="50"/>
        <v>219.24600000000001</v>
      </c>
      <c r="G574" s="103">
        <v>197.76300000000001</v>
      </c>
      <c r="H574" s="103">
        <v>17.661000000000001</v>
      </c>
      <c r="I574" s="104">
        <v>3.8220000000000001</v>
      </c>
      <c r="J574" s="103">
        <f t="shared" si="51"/>
        <v>39.464280000000002</v>
      </c>
      <c r="K574" s="104"/>
      <c r="L574" s="103"/>
      <c r="M574" s="103"/>
      <c r="N574" s="103"/>
      <c r="O574" s="103"/>
      <c r="P574" s="105"/>
      <c r="Q574" s="106" t="s">
        <v>19</v>
      </c>
      <c r="R574" s="106"/>
      <c r="S574" s="106"/>
    </row>
    <row r="575" spans="1:19" s="30" customFormat="1" ht="45" x14ac:dyDescent="0.25">
      <c r="A575" s="111" t="s">
        <v>1109</v>
      </c>
      <c r="B575" s="112" t="s">
        <v>1337</v>
      </c>
      <c r="C575" s="100"/>
      <c r="D575" s="101">
        <v>39448</v>
      </c>
      <c r="E575" s="101">
        <v>39448</v>
      </c>
      <c r="F575" s="102">
        <f t="shared" si="50"/>
        <v>157.82999999999998</v>
      </c>
      <c r="G575" s="103">
        <v>137.57599999999999</v>
      </c>
      <c r="H575" s="103">
        <v>17.661000000000001</v>
      </c>
      <c r="I575" s="104">
        <v>2.593</v>
      </c>
      <c r="J575" s="103">
        <f t="shared" si="51"/>
        <v>28.409399999999994</v>
      </c>
      <c r="K575" s="104"/>
      <c r="L575" s="103"/>
      <c r="M575" s="103"/>
      <c r="N575" s="103"/>
      <c r="O575" s="103"/>
      <c r="P575" s="105"/>
      <c r="Q575" s="106" t="s">
        <v>19</v>
      </c>
      <c r="R575" s="106"/>
      <c r="S575" s="106"/>
    </row>
    <row r="576" spans="1:19" s="30" customFormat="1" ht="45" x14ac:dyDescent="0.25">
      <c r="A576" s="111" t="s">
        <v>1110</v>
      </c>
      <c r="B576" s="112" t="s">
        <v>1337</v>
      </c>
      <c r="C576" s="100"/>
      <c r="D576" s="101">
        <v>39448</v>
      </c>
      <c r="E576" s="101">
        <v>39448</v>
      </c>
      <c r="F576" s="102">
        <f t="shared" si="50"/>
        <v>157.82999999999998</v>
      </c>
      <c r="G576" s="103">
        <v>137.57599999999999</v>
      </c>
      <c r="H576" s="103">
        <v>17.661000000000001</v>
      </c>
      <c r="I576" s="104">
        <v>2.593</v>
      </c>
      <c r="J576" s="103">
        <f t="shared" si="51"/>
        <v>28.409399999999994</v>
      </c>
      <c r="K576" s="104"/>
      <c r="L576" s="103"/>
      <c r="M576" s="103"/>
      <c r="N576" s="103"/>
      <c r="O576" s="103"/>
      <c r="P576" s="105"/>
      <c r="Q576" s="106" t="s">
        <v>19</v>
      </c>
      <c r="R576" s="106"/>
      <c r="S576" s="106"/>
    </row>
    <row r="577" spans="1:19" s="30" customFormat="1" ht="45" x14ac:dyDescent="0.25">
      <c r="A577" s="111" t="s">
        <v>1111</v>
      </c>
      <c r="B577" s="112" t="s">
        <v>1337</v>
      </c>
      <c r="C577" s="100"/>
      <c r="D577" s="101">
        <v>39448</v>
      </c>
      <c r="E577" s="101">
        <v>39448</v>
      </c>
      <c r="F577" s="102">
        <f t="shared" si="50"/>
        <v>157.82999999999998</v>
      </c>
      <c r="G577" s="103">
        <v>137.57599999999999</v>
      </c>
      <c r="H577" s="103">
        <v>17.661000000000001</v>
      </c>
      <c r="I577" s="104">
        <v>2.593</v>
      </c>
      <c r="J577" s="103">
        <f t="shared" si="51"/>
        <v>28.409399999999994</v>
      </c>
      <c r="K577" s="104"/>
      <c r="L577" s="103"/>
      <c r="M577" s="103"/>
      <c r="N577" s="103"/>
      <c r="O577" s="103"/>
      <c r="P577" s="105"/>
      <c r="Q577" s="106" t="s">
        <v>19</v>
      </c>
      <c r="R577" s="106"/>
      <c r="S577" s="106"/>
    </row>
    <row r="578" spans="1:19" s="30" customFormat="1" ht="45" x14ac:dyDescent="0.25">
      <c r="A578" s="111" t="s">
        <v>1112</v>
      </c>
      <c r="B578" s="112" t="s">
        <v>1337</v>
      </c>
      <c r="C578" s="100"/>
      <c r="D578" s="101">
        <v>39448</v>
      </c>
      <c r="E578" s="101">
        <v>39448</v>
      </c>
      <c r="F578" s="102">
        <f t="shared" si="50"/>
        <v>239.05900000000003</v>
      </c>
      <c r="G578" s="103">
        <v>195.00800000000001</v>
      </c>
      <c r="H578" s="103">
        <v>39.941000000000003</v>
      </c>
      <c r="I578" s="104">
        <v>4.1100000000000003</v>
      </c>
      <c r="J578" s="103">
        <f t="shared" si="51"/>
        <v>43.030620000000006</v>
      </c>
      <c r="K578" s="104"/>
      <c r="L578" s="103"/>
      <c r="M578" s="103"/>
      <c r="N578" s="103"/>
      <c r="O578" s="103"/>
      <c r="P578" s="105"/>
      <c r="Q578" s="106" t="s">
        <v>19</v>
      </c>
      <c r="R578" s="106"/>
      <c r="S578" s="106"/>
    </row>
    <row r="579" spans="1:19" s="30" customFormat="1" ht="45" x14ac:dyDescent="0.25">
      <c r="A579" s="111" t="s">
        <v>1113</v>
      </c>
      <c r="B579" s="112" t="s">
        <v>1337</v>
      </c>
      <c r="C579" s="100"/>
      <c r="D579" s="101">
        <v>39448</v>
      </c>
      <c r="E579" s="101">
        <v>39448</v>
      </c>
      <c r="F579" s="102">
        <f t="shared" si="50"/>
        <v>175.41500000000002</v>
      </c>
      <c r="G579" s="103">
        <v>154.46600000000001</v>
      </c>
      <c r="H579" s="103">
        <v>17.643999999999998</v>
      </c>
      <c r="I579" s="104">
        <v>3.3050000000000002</v>
      </c>
      <c r="J579" s="103">
        <f t="shared" si="51"/>
        <v>31.574700000000004</v>
      </c>
      <c r="K579" s="104"/>
      <c r="L579" s="103"/>
      <c r="M579" s="103"/>
      <c r="N579" s="103"/>
      <c r="O579" s="103"/>
      <c r="P579" s="105"/>
      <c r="Q579" s="106" t="s">
        <v>19</v>
      </c>
      <c r="R579" s="106"/>
      <c r="S579" s="106"/>
    </row>
    <row r="580" spans="1:19" s="30" customFormat="1" ht="45" x14ac:dyDescent="0.25">
      <c r="A580" s="111" t="s">
        <v>1114</v>
      </c>
      <c r="B580" s="112" t="s">
        <v>1337</v>
      </c>
      <c r="C580" s="100"/>
      <c r="D580" s="101">
        <v>39448</v>
      </c>
      <c r="E580" s="101">
        <v>39448</v>
      </c>
      <c r="F580" s="102">
        <f t="shared" si="50"/>
        <v>175.203</v>
      </c>
      <c r="G580" s="103">
        <v>154.46600000000001</v>
      </c>
      <c r="H580" s="103">
        <v>17.643999999999998</v>
      </c>
      <c r="I580" s="104">
        <v>3.093</v>
      </c>
      <c r="J580" s="103">
        <f t="shared" si="51"/>
        <v>31.536539999999999</v>
      </c>
      <c r="K580" s="104"/>
      <c r="L580" s="103"/>
      <c r="M580" s="103"/>
      <c r="N580" s="103"/>
      <c r="O580" s="103"/>
      <c r="P580" s="105"/>
      <c r="Q580" s="106" t="s">
        <v>19</v>
      </c>
      <c r="R580" s="106"/>
      <c r="S580" s="106"/>
    </row>
    <row r="581" spans="1:19" s="30" customFormat="1" ht="45" x14ac:dyDescent="0.25">
      <c r="A581" s="111" t="s">
        <v>1115</v>
      </c>
      <c r="B581" s="112" t="s">
        <v>1337</v>
      </c>
      <c r="C581" s="100"/>
      <c r="D581" s="101">
        <v>39448</v>
      </c>
      <c r="E581" s="101">
        <v>39448</v>
      </c>
      <c r="F581" s="102">
        <f t="shared" si="50"/>
        <v>175.29600000000002</v>
      </c>
      <c r="G581" s="103">
        <v>154.46600000000001</v>
      </c>
      <c r="H581" s="103">
        <v>17.643999999999998</v>
      </c>
      <c r="I581" s="104">
        <v>3.1859999999999999</v>
      </c>
      <c r="J581" s="103">
        <f t="shared" si="51"/>
        <v>31.553280000000001</v>
      </c>
      <c r="K581" s="104"/>
      <c r="L581" s="103"/>
      <c r="M581" s="103"/>
      <c r="N581" s="103"/>
      <c r="O581" s="103"/>
      <c r="P581" s="105"/>
      <c r="Q581" s="106" t="s">
        <v>19</v>
      </c>
      <c r="R581" s="106"/>
      <c r="S581" s="106"/>
    </row>
    <row r="582" spans="1:19" s="30" customFormat="1" ht="45" x14ac:dyDescent="0.25">
      <c r="A582" s="111" t="s">
        <v>1116</v>
      </c>
      <c r="B582" s="112" t="s">
        <v>1337</v>
      </c>
      <c r="C582" s="100"/>
      <c r="D582" s="101">
        <v>39448</v>
      </c>
      <c r="E582" s="101">
        <v>39448</v>
      </c>
      <c r="F582" s="102">
        <f t="shared" si="50"/>
        <v>175.203</v>
      </c>
      <c r="G582" s="103">
        <v>154.46600000000001</v>
      </c>
      <c r="H582" s="103">
        <v>17.643999999999998</v>
      </c>
      <c r="I582" s="104">
        <v>3.093</v>
      </c>
      <c r="J582" s="103">
        <f t="shared" si="51"/>
        <v>31.536539999999999</v>
      </c>
      <c r="K582" s="104"/>
      <c r="L582" s="103"/>
      <c r="M582" s="103"/>
      <c r="N582" s="103"/>
      <c r="O582" s="103"/>
      <c r="P582" s="105"/>
      <c r="Q582" s="106" t="s">
        <v>19</v>
      </c>
      <c r="R582" s="106"/>
      <c r="S582" s="106"/>
    </row>
    <row r="583" spans="1:19" s="30" customFormat="1" ht="45" x14ac:dyDescent="0.25">
      <c r="A583" s="111" t="s">
        <v>1117</v>
      </c>
      <c r="B583" s="112" t="s">
        <v>1337</v>
      </c>
      <c r="C583" s="100"/>
      <c r="D583" s="101">
        <v>39448</v>
      </c>
      <c r="E583" s="101">
        <v>39448</v>
      </c>
      <c r="F583" s="102">
        <f t="shared" si="50"/>
        <v>175.24600000000001</v>
      </c>
      <c r="G583" s="103">
        <v>154.46600000000001</v>
      </c>
      <c r="H583" s="103">
        <v>17.643999999999998</v>
      </c>
      <c r="I583" s="104">
        <v>3.1360000000000001</v>
      </c>
      <c r="J583" s="103">
        <f t="shared" si="51"/>
        <v>31.544280000000001</v>
      </c>
      <c r="K583" s="104"/>
      <c r="L583" s="103"/>
      <c r="M583" s="103"/>
      <c r="N583" s="103"/>
      <c r="O583" s="103"/>
      <c r="P583" s="105"/>
      <c r="Q583" s="106" t="s">
        <v>19</v>
      </c>
      <c r="R583" s="106"/>
      <c r="S583" s="106"/>
    </row>
    <row r="584" spans="1:19" s="30" customFormat="1" ht="45" x14ac:dyDescent="0.25">
      <c r="A584" s="111" t="s">
        <v>1118</v>
      </c>
      <c r="B584" s="112" t="s">
        <v>1337</v>
      </c>
      <c r="C584" s="100"/>
      <c r="D584" s="101">
        <v>39448</v>
      </c>
      <c r="E584" s="101">
        <v>39448</v>
      </c>
      <c r="F584" s="102">
        <f t="shared" si="50"/>
        <v>175.28800000000001</v>
      </c>
      <c r="G584" s="103">
        <v>154.46600000000001</v>
      </c>
      <c r="H584" s="103">
        <v>17.643999999999998</v>
      </c>
      <c r="I584" s="104">
        <v>3.1779999999999999</v>
      </c>
      <c r="J584" s="103">
        <f t="shared" si="51"/>
        <v>31.551840000000002</v>
      </c>
      <c r="K584" s="104"/>
      <c r="L584" s="103"/>
      <c r="M584" s="103"/>
      <c r="N584" s="103"/>
      <c r="O584" s="103"/>
      <c r="P584" s="105"/>
      <c r="Q584" s="106" t="s">
        <v>19</v>
      </c>
      <c r="R584" s="106"/>
      <c r="S584" s="106"/>
    </row>
    <row r="585" spans="1:19" s="30" customFormat="1" ht="45" x14ac:dyDescent="0.25">
      <c r="A585" s="111" t="s">
        <v>1119</v>
      </c>
      <c r="B585" s="112" t="s">
        <v>1337</v>
      </c>
      <c r="C585" s="100"/>
      <c r="D585" s="101">
        <v>39448</v>
      </c>
      <c r="E585" s="101">
        <v>39448</v>
      </c>
      <c r="F585" s="102">
        <f t="shared" si="50"/>
        <v>219.24600000000001</v>
      </c>
      <c r="G585" s="103">
        <v>197.76300000000001</v>
      </c>
      <c r="H585" s="103">
        <v>17.661000000000001</v>
      </c>
      <c r="I585" s="104">
        <v>3.8220000000000001</v>
      </c>
      <c r="J585" s="103">
        <f t="shared" si="51"/>
        <v>39.464280000000002</v>
      </c>
      <c r="K585" s="104"/>
      <c r="L585" s="103"/>
      <c r="M585" s="103"/>
      <c r="N585" s="103"/>
      <c r="O585" s="103"/>
      <c r="P585" s="105"/>
      <c r="Q585" s="106" t="s">
        <v>19</v>
      </c>
      <c r="R585" s="106"/>
      <c r="S585" s="106"/>
    </row>
    <row r="586" spans="1:19" s="30" customFormat="1" ht="45" x14ac:dyDescent="0.25">
      <c r="A586" s="111" t="s">
        <v>1120</v>
      </c>
      <c r="B586" s="112" t="s">
        <v>1337</v>
      </c>
      <c r="C586" s="100"/>
      <c r="D586" s="101">
        <v>39448</v>
      </c>
      <c r="E586" s="101">
        <v>39448</v>
      </c>
      <c r="F586" s="102">
        <f t="shared" si="50"/>
        <v>157.82999999999998</v>
      </c>
      <c r="G586" s="103">
        <v>137.57599999999999</v>
      </c>
      <c r="H586" s="103">
        <v>17.661000000000001</v>
      </c>
      <c r="I586" s="104">
        <v>2.593</v>
      </c>
      <c r="J586" s="103">
        <f t="shared" si="51"/>
        <v>28.409399999999994</v>
      </c>
      <c r="K586" s="104"/>
      <c r="L586" s="103"/>
      <c r="M586" s="103"/>
      <c r="N586" s="103"/>
      <c r="O586" s="103"/>
      <c r="P586" s="105"/>
      <c r="Q586" s="106" t="s">
        <v>19</v>
      </c>
      <c r="R586" s="106"/>
      <c r="S586" s="106"/>
    </row>
    <row r="587" spans="1:19" s="30" customFormat="1" ht="45" x14ac:dyDescent="0.25">
      <c r="A587" s="111" t="s">
        <v>1121</v>
      </c>
      <c r="B587" s="112" t="s">
        <v>1337</v>
      </c>
      <c r="C587" s="100"/>
      <c r="D587" s="101">
        <v>39448</v>
      </c>
      <c r="E587" s="101">
        <v>39448</v>
      </c>
      <c r="F587" s="102">
        <f t="shared" si="50"/>
        <v>228.822</v>
      </c>
      <c r="G587" s="103">
        <v>195.00800000000001</v>
      </c>
      <c r="H587" s="103">
        <v>29.831</v>
      </c>
      <c r="I587" s="104">
        <v>3.9830000000000001</v>
      </c>
      <c r="J587" s="103">
        <f t="shared" si="51"/>
        <v>41.187959999999997</v>
      </c>
      <c r="K587" s="104"/>
      <c r="L587" s="103"/>
      <c r="M587" s="103"/>
      <c r="N587" s="103"/>
      <c r="O587" s="103"/>
      <c r="P587" s="105"/>
      <c r="Q587" s="106" t="s">
        <v>19</v>
      </c>
      <c r="R587" s="106"/>
      <c r="S587" s="106"/>
    </row>
    <row r="588" spans="1:19" s="30" customFormat="1" ht="45" x14ac:dyDescent="0.25">
      <c r="A588" s="111" t="s">
        <v>1122</v>
      </c>
      <c r="B588" s="112" t="s">
        <v>1337</v>
      </c>
      <c r="C588" s="100"/>
      <c r="D588" s="101">
        <v>39448</v>
      </c>
      <c r="E588" s="101">
        <v>39448</v>
      </c>
      <c r="F588" s="102">
        <f t="shared" si="50"/>
        <v>176.136</v>
      </c>
      <c r="G588" s="103">
        <v>154.46600000000001</v>
      </c>
      <c r="H588" s="103">
        <v>18.492000000000001</v>
      </c>
      <c r="I588" s="104">
        <v>3.1779999999999999</v>
      </c>
      <c r="J588" s="103">
        <f t="shared" si="51"/>
        <v>31.704479999999997</v>
      </c>
      <c r="K588" s="104"/>
      <c r="L588" s="103"/>
      <c r="M588" s="103"/>
      <c r="N588" s="103"/>
      <c r="O588" s="103"/>
      <c r="P588" s="105"/>
      <c r="Q588" s="106" t="s">
        <v>19</v>
      </c>
      <c r="R588" s="106"/>
      <c r="S588" s="106"/>
    </row>
    <row r="589" spans="1:19" s="30" customFormat="1" ht="45" x14ac:dyDescent="0.25">
      <c r="A589" s="111" t="s">
        <v>1123</v>
      </c>
      <c r="B589" s="112" t="s">
        <v>1337</v>
      </c>
      <c r="C589" s="100"/>
      <c r="D589" s="101">
        <v>39448</v>
      </c>
      <c r="E589" s="101">
        <v>39448</v>
      </c>
      <c r="F589" s="102">
        <f t="shared" si="50"/>
        <v>176.136</v>
      </c>
      <c r="G589" s="103">
        <v>154.46600000000001</v>
      </c>
      <c r="H589" s="103">
        <v>18.492000000000001</v>
      </c>
      <c r="I589" s="104">
        <v>3.1779999999999999</v>
      </c>
      <c r="J589" s="103">
        <f t="shared" si="51"/>
        <v>31.704479999999997</v>
      </c>
      <c r="K589" s="104"/>
      <c r="L589" s="103"/>
      <c r="M589" s="103"/>
      <c r="N589" s="103"/>
      <c r="O589" s="103"/>
      <c r="P589" s="105"/>
      <c r="Q589" s="106" t="s">
        <v>19</v>
      </c>
      <c r="R589" s="106"/>
      <c r="S589" s="106"/>
    </row>
    <row r="590" spans="1:19" s="30" customFormat="1" ht="45" x14ac:dyDescent="0.25">
      <c r="A590" s="111" t="s">
        <v>1124</v>
      </c>
      <c r="B590" s="112" t="s">
        <v>1337</v>
      </c>
      <c r="C590" s="100"/>
      <c r="D590" s="101">
        <v>39448</v>
      </c>
      <c r="E590" s="101">
        <v>39448</v>
      </c>
      <c r="F590" s="102">
        <f t="shared" si="50"/>
        <v>176.136</v>
      </c>
      <c r="G590" s="103">
        <v>154.46600000000001</v>
      </c>
      <c r="H590" s="103">
        <v>18.492000000000001</v>
      </c>
      <c r="I590" s="104">
        <v>3.1779999999999999</v>
      </c>
      <c r="J590" s="103">
        <f t="shared" si="51"/>
        <v>31.704479999999997</v>
      </c>
      <c r="K590" s="104"/>
      <c r="L590" s="103"/>
      <c r="M590" s="103"/>
      <c r="N590" s="103"/>
      <c r="O590" s="103"/>
      <c r="P590" s="105"/>
      <c r="Q590" s="106" t="s">
        <v>19</v>
      </c>
      <c r="R590" s="106"/>
      <c r="S590" s="106"/>
    </row>
    <row r="591" spans="1:19" s="30" customFormat="1" ht="45" x14ac:dyDescent="0.25">
      <c r="A591" s="111" t="s">
        <v>1125</v>
      </c>
      <c r="B591" s="112" t="s">
        <v>1337</v>
      </c>
      <c r="C591" s="100"/>
      <c r="D591" s="101">
        <v>39448</v>
      </c>
      <c r="E591" s="101">
        <v>39448</v>
      </c>
      <c r="F591" s="102">
        <f t="shared" si="50"/>
        <v>176.136</v>
      </c>
      <c r="G591" s="103">
        <v>154.46600000000001</v>
      </c>
      <c r="H591" s="103">
        <v>18.492000000000001</v>
      </c>
      <c r="I591" s="104">
        <v>3.1779999999999999</v>
      </c>
      <c r="J591" s="103">
        <f t="shared" si="51"/>
        <v>31.704479999999997</v>
      </c>
      <c r="K591" s="104"/>
      <c r="L591" s="103"/>
      <c r="M591" s="103"/>
      <c r="N591" s="103"/>
      <c r="O591" s="103"/>
      <c r="P591" s="105"/>
      <c r="Q591" s="106" t="s">
        <v>19</v>
      </c>
      <c r="R591" s="106"/>
      <c r="S591" s="106"/>
    </row>
    <row r="592" spans="1:19" s="30" customFormat="1" ht="45" x14ac:dyDescent="0.25">
      <c r="A592" s="111" t="s">
        <v>1126</v>
      </c>
      <c r="B592" s="112" t="s">
        <v>1337</v>
      </c>
      <c r="C592" s="100"/>
      <c r="D592" s="101">
        <v>39448</v>
      </c>
      <c r="E592" s="101">
        <v>39448</v>
      </c>
      <c r="F592" s="102">
        <f t="shared" ref="F592:F655" si="52">SUM(G592:I592)</f>
        <v>176.136</v>
      </c>
      <c r="G592" s="103">
        <v>154.46600000000001</v>
      </c>
      <c r="H592" s="103">
        <v>18.492000000000001</v>
      </c>
      <c r="I592" s="104">
        <v>3.1779999999999999</v>
      </c>
      <c r="J592" s="103">
        <f t="shared" si="51"/>
        <v>31.704479999999997</v>
      </c>
      <c r="K592" s="104"/>
      <c r="L592" s="103"/>
      <c r="M592" s="103"/>
      <c r="N592" s="103"/>
      <c r="O592" s="103"/>
      <c r="P592" s="105"/>
      <c r="Q592" s="106" t="s">
        <v>19</v>
      </c>
      <c r="R592" s="106"/>
      <c r="S592" s="106"/>
    </row>
    <row r="593" spans="1:19" s="30" customFormat="1" ht="45" x14ac:dyDescent="0.25">
      <c r="A593" s="111" t="s">
        <v>1127</v>
      </c>
      <c r="B593" s="112" t="s">
        <v>1337</v>
      </c>
      <c r="C593" s="100"/>
      <c r="D593" s="101">
        <v>39448</v>
      </c>
      <c r="E593" s="101">
        <v>39448</v>
      </c>
      <c r="F593" s="102">
        <f t="shared" si="52"/>
        <v>195.07599999999999</v>
      </c>
      <c r="G593" s="103">
        <v>173.59299999999999</v>
      </c>
      <c r="H593" s="103">
        <v>17.661000000000001</v>
      </c>
      <c r="I593" s="104">
        <v>3.8220000000000001</v>
      </c>
      <c r="J593" s="103">
        <f t="shared" si="51"/>
        <v>35.113679999999995</v>
      </c>
      <c r="K593" s="104"/>
      <c r="L593" s="103"/>
      <c r="M593" s="103"/>
      <c r="N593" s="103"/>
      <c r="O593" s="103"/>
      <c r="P593" s="105"/>
      <c r="Q593" s="106" t="s">
        <v>19</v>
      </c>
      <c r="R593" s="106"/>
      <c r="S593" s="106"/>
    </row>
    <row r="594" spans="1:19" s="30" customFormat="1" ht="45" x14ac:dyDescent="0.25">
      <c r="A594" s="111" t="s">
        <v>1128</v>
      </c>
      <c r="B594" s="112" t="s">
        <v>1337</v>
      </c>
      <c r="C594" s="100"/>
      <c r="D594" s="101">
        <v>39448</v>
      </c>
      <c r="E594" s="101">
        <v>39448</v>
      </c>
      <c r="F594" s="102">
        <f t="shared" si="52"/>
        <v>163.93199999999999</v>
      </c>
      <c r="G594" s="103">
        <v>143.678</v>
      </c>
      <c r="H594" s="103">
        <v>17.661000000000001</v>
      </c>
      <c r="I594" s="104">
        <v>2.593</v>
      </c>
      <c r="J594" s="103">
        <f t="shared" si="51"/>
        <v>29.507759999999998</v>
      </c>
      <c r="K594" s="104"/>
      <c r="L594" s="103"/>
      <c r="M594" s="103"/>
      <c r="N594" s="103"/>
      <c r="O594" s="103"/>
      <c r="P594" s="105"/>
      <c r="Q594" s="106" t="s">
        <v>19</v>
      </c>
      <c r="R594" s="106"/>
      <c r="S594" s="106"/>
    </row>
    <row r="595" spans="1:19" s="30" customFormat="1" ht="45" x14ac:dyDescent="0.25">
      <c r="A595" s="111" t="s">
        <v>1129</v>
      </c>
      <c r="B595" s="112" t="s">
        <v>1337</v>
      </c>
      <c r="C595" s="100"/>
      <c r="D595" s="101">
        <v>39448</v>
      </c>
      <c r="E595" s="101">
        <v>39448</v>
      </c>
      <c r="F595" s="102">
        <f t="shared" si="52"/>
        <v>163.93199999999999</v>
      </c>
      <c r="G595" s="103">
        <v>143.678</v>
      </c>
      <c r="H595" s="103">
        <v>17.661000000000001</v>
      </c>
      <c r="I595" s="104">
        <v>2.593</v>
      </c>
      <c r="J595" s="103">
        <f t="shared" si="51"/>
        <v>29.507759999999998</v>
      </c>
      <c r="K595" s="104"/>
      <c r="L595" s="103"/>
      <c r="M595" s="103"/>
      <c r="N595" s="103"/>
      <c r="O595" s="103"/>
      <c r="P595" s="105"/>
      <c r="Q595" s="106" t="s">
        <v>19</v>
      </c>
      <c r="R595" s="106"/>
      <c r="S595" s="106"/>
    </row>
    <row r="596" spans="1:19" s="30" customFormat="1" ht="45" x14ac:dyDescent="0.25">
      <c r="A596" s="111" t="s">
        <v>1130</v>
      </c>
      <c r="B596" s="112" t="s">
        <v>1337</v>
      </c>
      <c r="C596" s="100"/>
      <c r="D596" s="101">
        <v>39448</v>
      </c>
      <c r="E596" s="101">
        <v>39448</v>
      </c>
      <c r="F596" s="102">
        <f t="shared" si="52"/>
        <v>163.93199999999999</v>
      </c>
      <c r="G596" s="103">
        <v>143.678</v>
      </c>
      <c r="H596" s="103">
        <v>17.661000000000001</v>
      </c>
      <c r="I596" s="104">
        <v>2.593</v>
      </c>
      <c r="J596" s="103">
        <f t="shared" si="51"/>
        <v>29.507759999999998</v>
      </c>
      <c r="K596" s="104"/>
      <c r="L596" s="103"/>
      <c r="M596" s="103"/>
      <c r="N596" s="103"/>
      <c r="O596" s="103"/>
      <c r="P596" s="105"/>
      <c r="Q596" s="106" t="s">
        <v>19</v>
      </c>
      <c r="R596" s="106"/>
      <c r="S596" s="106"/>
    </row>
    <row r="597" spans="1:19" s="30" customFormat="1" ht="45" x14ac:dyDescent="0.25">
      <c r="A597" s="111" t="s">
        <v>1131</v>
      </c>
      <c r="B597" s="112" t="s">
        <v>1337</v>
      </c>
      <c r="C597" s="100"/>
      <c r="D597" s="101">
        <v>39448</v>
      </c>
      <c r="E597" s="101">
        <v>39448</v>
      </c>
      <c r="F597" s="102">
        <f t="shared" si="52"/>
        <v>228.80400000000003</v>
      </c>
      <c r="G597" s="102">
        <v>195.00800000000001</v>
      </c>
      <c r="H597" s="103">
        <v>29.847000000000001</v>
      </c>
      <c r="I597" s="104">
        <v>3.9489999999999998</v>
      </c>
      <c r="J597" s="103">
        <f t="shared" si="51"/>
        <v>41.184720000000006</v>
      </c>
      <c r="K597" s="104"/>
      <c r="L597" s="103"/>
      <c r="M597" s="103"/>
      <c r="N597" s="103"/>
      <c r="O597" s="103"/>
      <c r="P597" s="105"/>
      <c r="Q597" s="106" t="s">
        <v>19</v>
      </c>
      <c r="R597" s="106"/>
      <c r="S597" s="106"/>
    </row>
    <row r="598" spans="1:19" s="30" customFormat="1" ht="45" x14ac:dyDescent="0.25">
      <c r="A598" s="111" t="s">
        <v>1132</v>
      </c>
      <c r="B598" s="112" t="s">
        <v>1337</v>
      </c>
      <c r="C598" s="100"/>
      <c r="D598" s="101">
        <v>39448</v>
      </c>
      <c r="E598" s="101">
        <v>39448</v>
      </c>
      <c r="F598" s="102">
        <f t="shared" si="52"/>
        <v>176.136</v>
      </c>
      <c r="G598" s="103">
        <v>154.46600000000001</v>
      </c>
      <c r="H598" s="103">
        <v>18.492000000000001</v>
      </c>
      <c r="I598" s="104">
        <v>3.1779999999999999</v>
      </c>
      <c r="J598" s="103">
        <f t="shared" si="51"/>
        <v>31.704479999999997</v>
      </c>
      <c r="K598" s="104"/>
      <c r="L598" s="103"/>
      <c r="M598" s="103"/>
      <c r="N598" s="103"/>
      <c r="O598" s="103"/>
      <c r="P598" s="105"/>
      <c r="Q598" s="106" t="s">
        <v>19</v>
      </c>
      <c r="R598" s="106"/>
      <c r="S598" s="106"/>
    </row>
    <row r="599" spans="1:19" s="30" customFormat="1" ht="45" x14ac:dyDescent="0.25">
      <c r="A599" s="111" t="s">
        <v>1133</v>
      </c>
      <c r="B599" s="112" t="s">
        <v>1337</v>
      </c>
      <c r="C599" s="100"/>
      <c r="D599" s="101">
        <v>39448</v>
      </c>
      <c r="E599" s="101">
        <v>39448</v>
      </c>
      <c r="F599" s="102">
        <f t="shared" si="52"/>
        <v>176.136</v>
      </c>
      <c r="G599" s="103">
        <v>154.46600000000001</v>
      </c>
      <c r="H599" s="103">
        <v>18.492000000000001</v>
      </c>
      <c r="I599" s="104">
        <v>3.1779999999999999</v>
      </c>
      <c r="J599" s="103">
        <f t="shared" si="51"/>
        <v>31.704479999999997</v>
      </c>
      <c r="K599" s="104"/>
      <c r="L599" s="103"/>
      <c r="M599" s="103"/>
      <c r="N599" s="103"/>
      <c r="O599" s="103"/>
      <c r="P599" s="105"/>
      <c r="Q599" s="106" t="s">
        <v>19</v>
      </c>
      <c r="R599" s="106"/>
      <c r="S599" s="106"/>
    </row>
    <row r="600" spans="1:19" s="30" customFormat="1" ht="45" x14ac:dyDescent="0.25">
      <c r="A600" s="111" t="s">
        <v>1134</v>
      </c>
      <c r="B600" s="112" t="s">
        <v>1337</v>
      </c>
      <c r="C600" s="100"/>
      <c r="D600" s="101">
        <v>39448</v>
      </c>
      <c r="E600" s="101">
        <v>39448</v>
      </c>
      <c r="F600" s="102">
        <f t="shared" si="52"/>
        <v>176.136</v>
      </c>
      <c r="G600" s="103">
        <v>154.46600000000001</v>
      </c>
      <c r="H600" s="103">
        <v>18.492000000000001</v>
      </c>
      <c r="I600" s="104">
        <v>3.1779999999999999</v>
      </c>
      <c r="J600" s="103">
        <f t="shared" si="51"/>
        <v>31.704479999999997</v>
      </c>
      <c r="K600" s="104"/>
      <c r="L600" s="103"/>
      <c r="M600" s="103"/>
      <c r="N600" s="103"/>
      <c r="O600" s="103"/>
      <c r="P600" s="105"/>
      <c r="Q600" s="106" t="s">
        <v>19</v>
      </c>
      <c r="R600" s="106"/>
      <c r="S600" s="106"/>
    </row>
    <row r="601" spans="1:19" s="30" customFormat="1" ht="45" x14ac:dyDescent="0.25">
      <c r="A601" s="111" t="s">
        <v>1135</v>
      </c>
      <c r="B601" s="112" t="s">
        <v>1337</v>
      </c>
      <c r="C601" s="100"/>
      <c r="D601" s="101">
        <v>39448</v>
      </c>
      <c r="E601" s="101">
        <v>39448</v>
      </c>
      <c r="F601" s="102">
        <f t="shared" si="52"/>
        <v>176.136</v>
      </c>
      <c r="G601" s="103">
        <v>154.46600000000001</v>
      </c>
      <c r="H601" s="103">
        <v>18.492000000000001</v>
      </c>
      <c r="I601" s="104">
        <v>3.1779999999999999</v>
      </c>
      <c r="J601" s="103">
        <f t="shared" si="51"/>
        <v>31.704479999999997</v>
      </c>
      <c r="K601" s="104"/>
      <c r="L601" s="103"/>
      <c r="M601" s="103"/>
      <c r="N601" s="103"/>
      <c r="O601" s="103"/>
      <c r="P601" s="105"/>
      <c r="Q601" s="106" t="s">
        <v>19</v>
      </c>
      <c r="R601" s="106"/>
      <c r="S601" s="106"/>
    </row>
    <row r="602" spans="1:19" s="30" customFormat="1" ht="45" x14ac:dyDescent="0.25">
      <c r="A602" s="111" t="s">
        <v>1136</v>
      </c>
      <c r="B602" s="112" t="s">
        <v>1337</v>
      </c>
      <c r="C602" s="100"/>
      <c r="D602" s="101">
        <v>39448</v>
      </c>
      <c r="E602" s="101">
        <v>39448</v>
      </c>
      <c r="F602" s="102">
        <f t="shared" si="52"/>
        <v>176.136</v>
      </c>
      <c r="G602" s="103">
        <v>154.46600000000001</v>
      </c>
      <c r="H602" s="103">
        <v>18.492000000000001</v>
      </c>
      <c r="I602" s="104">
        <v>3.1779999999999999</v>
      </c>
      <c r="J602" s="103">
        <f t="shared" ref="J602:J665" si="53">F602*0.18</f>
        <v>31.704479999999997</v>
      </c>
      <c r="K602" s="104"/>
      <c r="L602" s="103"/>
      <c r="M602" s="103"/>
      <c r="N602" s="103"/>
      <c r="O602" s="103"/>
      <c r="P602" s="105"/>
      <c r="Q602" s="106" t="s">
        <v>19</v>
      </c>
      <c r="R602" s="106"/>
      <c r="S602" s="106"/>
    </row>
    <row r="603" spans="1:19" s="30" customFormat="1" ht="45" x14ac:dyDescent="0.25">
      <c r="A603" s="111" t="s">
        <v>1137</v>
      </c>
      <c r="B603" s="112" t="s">
        <v>1337</v>
      </c>
      <c r="C603" s="100"/>
      <c r="D603" s="101">
        <v>39448</v>
      </c>
      <c r="E603" s="101">
        <v>39448</v>
      </c>
      <c r="F603" s="102">
        <f t="shared" si="52"/>
        <v>219.78800000000001</v>
      </c>
      <c r="G603" s="103">
        <v>197.76300000000001</v>
      </c>
      <c r="H603" s="103">
        <v>17.661000000000001</v>
      </c>
      <c r="I603" s="104">
        <v>4.3639999999999999</v>
      </c>
      <c r="J603" s="103">
        <f t="shared" si="53"/>
        <v>39.561840000000004</v>
      </c>
      <c r="K603" s="104"/>
      <c r="L603" s="103"/>
      <c r="M603" s="103"/>
      <c r="N603" s="103"/>
      <c r="O603" s="103"/>
      <c r="P603" s="105"/>
      <c r="Q603" s="106" t="s">
        <v>19</v>
      </c>
      <c r="R603" s="106"/>
      <c r="S603" s="106"/>
    </row>
    <row r="604" spans="1:19" s="30" customFormat="1" ht="45" x14ac:dyDescent="0.25">
      <c r="A604" s="111" t="s">
        <v>1138</v>
      </c>
      <c r="B604" s="112" t="s">
        <v>1337</v>
      </c>
      <c r="C604" s="100"/>
      <c r="D604" s="101">
        <v>39448</v>
      </c>
      <c r="E604" s="101">
        <v>39448</v>
      </c>
      <c r="F604" s="102">
        <f t="shared" si="52"/>
        <v>157.82999999999998</v>
      </c>
      <c r="G604" s="103">
        <v>137.57599999999999</v>
      </c>
      <c r="H604" s="103">
        <v>17.661000000000001</v>
      </c>
      <c r="I604" s="104">
        <v>2.593</v>
      </c>
      <c r="J604" s="103">
        <f t="shared" si="53"/>
        <v>28.409399999999994</v>
      </c>
      <c r="K604" s="104"/>
      <c r="L604" s="103"/>
      <c r="M604" s="103"/>
      <c r="N604" s="103"/>
      <c r="O604" s="103"/>
      <c r="P604" s="105"/>
      <c r="Q604" s="106" t="s">
        <v>19</v>
      </c>
      <c r="R604" s="106"/>
      <c r="S604" s="106"/>
    </row>
    <row r="605" spans="1:19" s="30" customFormat="1" ht="45" x14ac:dyDescent="0.25">
      <c r="A605" s="111" t="s">
        <v>1139</v>
      </c>
      <c r="B605" s="112" t="s">
        <v>1337</v>
      </c>
      <c r="C605" s="100"/>
      <c r="D605" s="101">
        <v>39448</v>
      </c>
      <c r="E605" s="101">
        <v>39448</v>
      </c>
      <c r="F605" s="102">
        <f t="shared" si="52"/>
        <v>157.82999999999998</v>
      </c>
      <c r="G605" s="103">
        <v>137.57599999999999</v>
      </c>
      <c r="H605" s="103">
        <v>17.661000000000001</v>
      </c>
      <c r="I605" s="104">
        <v>2.593</v>
      </c>
      <c r="J605" s="103">
        <f t="shared" si="53"/>
        <v>28.409399999999994</v>
      </c>
      <c r="K605" s="104"/>
      <c r="L605" s="103"/>
      <c r="M605" s="103"/>
      <c r="N605" s="103"/>
      <c r="O605" s="103"/>
      <c r="P605" s="105"/>
      <c r="Q605" s="106" t="s">
        <v>19</v>
      </c>
      <c r="R605" s="106"/>
      <c r="S605" s="106"/>
    </row>
    <row r="606" spans="1:19" s="30" customFormat="1" ht="45" x14ac:dyDescent="0.25">
      <c r="A606" s="111" t="s">
        <v>1140</v>
      </c>
      <c r="B606" s="112" t="s">
        <v>1337</v>
      </c>
      <c r="C606" s="100"/>
      <c r="D606" s="101">
        <v>39448</v>
      </c>
      <c r="E606" s="101">
        <v>39448</v>
      </c>
      <c r="F606" s="102">
        <f t="shared" si="52"/>
        <v>157.82999999999998</v>
      </c>
      <c r="G606" s="103">
        <v>137.57599999999999</v>
      </c>
      <c r="H606" s="103">
        <v>17.661000000000001</v>
      </c>
      <c r="I606" s="104">
        <v>2.593</v>
      </c>
      <c r="J606" s="103">
        <f t="shared" si="53"/>
        <v>28.409399999999994</v>
      </c>
      <c r="K606" s="104"/>
      <c r="L606" s="103"/>
      <c r="M606" s="103"/>
      <c r="N606" s="103"/>
      <c r="O606" s="103"/>
      <c r="P606" s="105"/>
      <c r="Q606" s="106" t="s">
        <v>19</v>
      </c>
      <c r="R606" s="106"/>
      <c r="S606" s="106"/>
    </row>
    <row r="607" spans="1:19" s="30" customFormat="1" ht="45" x14ac:dyDescent="0.25">
      <c r="A607" s="111" t="s">
        <v>1141</v>
      </c>
      <c r="B607" s="112" t="s">
        <v>1337</v>
      </c>
      <c r="C607" s="100"/>
      <c r="D607" s="101">
        <v>39448</v>
      </c>
      <c r="E607" s="101">
        <v>39448</v>
      </c>
      <c r="F607" s="102">
        <f t="shared" si="52"/>
        <v>228.839</v>
      </c>
      <c r="G607" s="103">
        <v>195.00800000000001</v>
      </c>
      <c r="H607" s="103">
        <v>29.831</v>
      </c>
      <c r="I607" s="104">
        <v>4</v>
      </c>
      <c r="J607" s="103">
        <f t="shared" si="53"/>
        <v>41.191020000000002</v>
      </c>
      <c r="K607" s="104"/>
      <c r="L607" s="103"/>
      <c r="M607" s="103"/>
      <c r="N607" s="103"/>
      <c r="O607" s="103"/>
      <c r="P607" s="105"/>
      <c r="Q607" s="106" t="s">
        <v>19</v>
      </c>
      <c r="R607" s="106"/>
      <c r="S607" s="106"/>
    </row>
    <row r="608" spans="1:19" s="30" customFormat="1" ht="45" x14ac:dyDescent="0.25">
      <c r="A608" s="111" t="s">
        <v>1142</v>
      </c>
      <c r="B608" s="112" t="s">
        <v>1337</v>
      </c>
      <c r="C608" s="100"/>
      <c r="D608" s="101">
        <v>39448</v>
      </c>
      <c r="E608" s="101">
        <v>39448</v>
      </c>
      <c r="F608" s="102">
        <f t="shared" si="52"/>
        <v>176.136</v>
      </c>
      <c r="G608" s="103">
        <v>154.46600000000001</v>
      </c>
      <c r="H608" s="103">
        <v>18.492000000000001</v>
      </c>
      <c r="I608" s="104">
        <v>3.1779999999999999</v>
      </c>
      <c r="J608" s="103">
        <f t="shared" si="53"/>
        <v>31.704479999999997</v>
      </c>
      <c r="K608" s="104"/>
      <c r="L608" s="103"/>
      <c r="M608" s="103"/>
      <c r="N608" s="103"/>
      <c r="O608" s="103"/>
      <c r="P608" s="105"/>
      <c r="Q608" s="106" t="s">
        <v>19</v>
      </c>
      <c r="R608" s="106"/>
      <c r="S608" s="106"/>
    </row>
    <row r="609" spans="1:19" s="30" customFormat="1" ht="45" x14ac:dyDescent="0.25">
      <c r="A609" s="111" t="s">
        <v>1143</v>
      </c>
      <c r="B609" s="112" t="s">
        <v>1337</v>
      </c>
      <c r="C609" s="100"/>
      <c r="D609" s="101">
        <v>39448</v>
      </c>
      <c r="E609" s="101">
        <v>39448</v>
      </c>
      <c r="F609" s="102">
        <f t="shared" si="52"/>
        <v>176.136</v>
      </c>
      <c r="G609" s="103">
        <v>154.46600000000001</v>
      </c>
      <c r="H609" s="103">
        <v>18.492000000000001</v>
      </c>
      <c r="I609" s="104">
        <v>3.1779999999999999</v>
      </c>
      <c r="J609" s="103">
        <f t="shared" si="53"/>
        <v>31.704479999999997</v>
      </c>
      <c r="K609" s="104"/>
      <c r="L609" s="103"/>
      <c r="M609" s="103"/>
      <c r="N609" s="103"/>
      <c r="O609" s="103"/>
      <c r="P609" s="105"/>
      <c r="Q609" s="106" t="s">
        <v>19</v>
      </c>
      <c r="R609" s="106"/>
      <c r="S609" s="106"/>
    </row>
    <row r="610" spans="1:19" s="30" customFormat="1" ht="45" x14ac:dyDescent="0.25">
      <c r="A610" s="111" t="s">
        <v>1144</v>
      </c>
      <c r="B610" s="112" t="s">
        <v>1337</v>
      </c>
      <c r="C610" s="100"/>
      <c r="D610" s="101">
        <v>39448</v>
      </c>
      <c r="E610" s="101">
        <v>39448</v>
      </c>
      <c r="F610" s="102">
        <f t="shared" si="52"/>
        <v>176.136</v>
      </c>
      <c r="G610" s="103">
        <v>154.46600000000001</v>
      </c>
      <c r="H610" s="103">
        <v>18.492000000000001</v>
      </c>
      <c r="I610" s="104">
        <v>3.1779999999999999</v>
      </c>
      <c r="J610" s="103">
        <f t="shared" si="53"/>
        <v>31.704479999999997</v>
      </c>
      <c r="K610" s="104"/>
      <c r="L610" s="103"/>
      <c r="M610" s="103"/>
      <c r="N610" s="103"/>
      <c r="O610" s="103"/>
      <c r="P610" s="105"/>
      <c r="Q610" s="106" t="s">
        <v>19</v>
      </c>
      <c r="R610" s="106"/>
      <c r="S610" s="106"/>
    </row>
    <row r="611" spans="1:19" s="30" customFormat="1" ht="45" x14ac:dyDescent="0.25">
      <c r="A611" s="111" t="s">
        <v>1145</v>
      </c>
      <c r="B611" s="112" t="s">
        <v>1337</v>
      </c>
      <c r="C611" s="100"/>
      <c r="D611" s="101">
        <v>39448</v>
      </c>
      <c r="E611" s="101">
        <v>39448</v>
      </c>
      <c r="F611" s="102">
        <f t="shared" si="52"/>
        <v>176.136</v>
      </c>
      <c r="G611" s="103">
        <v>154.46600000000001</v>
      </c>
      <c r="H611" s="103">
        <v>18.492000000000001</v>
      </c>
      <c r="I611" s="104">
        <v>3.1779999999999999</v>
      </c>
      <c r="J611" s="103">
        <f t="shared" si="53"/>
        <v>31.704479999999997</v>
      </c>
      <c r="K611" s="104"/>
      <c r="L611" s="103"/>
      <c r="M611" s="103"/>
      <c r="N611" s="103"/>
      <c r="O611" s="103"/>
      <c r="P611" s="105"/>
      <c r="Q611" s="106" t="s">
        <v>19</v>
      </c>
      <c r="R611" s="106"/>
      <c r="S611" s="106"/>
    </row>
    <row r="612" spans="1:19" s="30" customFormat="1" ht="45" x14ac:dyDescent="0.25">
      <c r="A612" s="111" t="s">
        <v>1146</v>
      </c>
      <c r="B612" s="112" t="s">
        <v>1337</v>
      </c>
      <c r="C612" s="100"/>
      <c r="D612" s="101">
        <v>39448</v>
      </c>
      <c r="E612" s="101">
        <v>39448</v>
      </c>
      <c r="F612" s="102">
        <f t="shared" si="52"/>
        <v>195.07599999999999</v>
      </c>
      <c r="G612" s="103">
        <v>173.59299999999999</v>
      </c>
      <c r="H612" s="103">
        <v>17.661000000000001</v>
      </c>
      <c r="I612" s="104">
        <v>3.8220000000000001</v>
      </c>
      <c r="J612" s="103">
        <f t="shared" si="53"/>
        <v>35.113679999999995</v>
      </c>
      <c r="K612" s="104"/>
      <c r="L612" s="103"/>
      <c r="M612" s="103"/>
      <c r="N612" s="103"/>
      <c r="O612" s="103"/>
      <c r="P612" s="105"/>
      <c r="Q612" s="106" t="s">
        <v>19</v>
      </c>
      <c r="R612" s="106"/>
      <c r="S612" s="106"/>
    </row>
    <row r="613" spans="1:19" s="30" customFormat="1" ht="45" x14ac:dyDescent="0.25">
      <c r="A613" s="111" t="s">
        <v>1147</v>
      </c>
      <c r="B613" s="112" t="s">
        <v>1337</v>
      </c>
      <c r="C613" s="100"/>
      <c r="D613" s="101">
        <v>39448</v>
      </c>
      <c r="E613" s="101">
        <v>39448</v>
      </c>
      <c r="F613" s="102">
        <f t="shared" si="52"/>
        <v>163.94</v>
      </c>
      <c r="G613" s="103">
        <v>143.68600000000001</v>
      </c>
      <c r="H613" s="103">
        <v>17.661000000000001</v>
      </c>
      <c r="I613" s="104">
        <v>2.593</v>
      </c>
      <c r="J613" s="103">
        <f t="shared" si="53"/>
        <v>29.5092</v>
      </c>
      <c r="K613" s="104"/>
      <c r="L613" s="103"/>
      <c r="M613" s="103"/>
      <c r="N613" s="103"/>
      <c r="O613" s="103"/>
      <c r="P613" s="105"/>
      <c r="Q613" s="106" t="s">
        <v>19</v>
      </c>
      <c r="R613" s="106"/>
      <c r="S613" s="106"/>
    </row>
    <row r="614" spans="1:19" s="30" customFormat="1" ht="45" x14ac:dyDescent="0.25">
      <c r="A614" s="111" t="s">
        <v>1148</v>
      </c>
      <c r="B614" s="112" t="s">
        <v>1337</v>
      </c>
      <c r="C614" s="100"/>
      <c r="D614" s="101">
        <v>39448</v>
      </c>
      <c r="E614" s="101">
        <v>39448</v>
      </c>
      <c r="F614" s="102">
        <f t="shared" si="52"/>
        <v>163.93199999999999</v>
      </c>
      <c r="G614" s="103">
        <v>143.678</v>
      </c>
      <c r="H614" s="103">
        <v>17.661000000000001</v>
      </c>
      <c r="I614" s="104">
        <v>2.593</v>
      </c>
      <c r="J614" s="103">
        <f t="shared" si="53"/>
        <v>29.507759999999998</v>
      </c>
      <c r="K614" s="104"/>
      <c r="L614" s="103"/>
      <c r="M614" s="103"/>
      <c r="N614" s="103"/>
      <c r="O614" s="103"/>
      <c r="P614" s="105"/>
      <c r="Q614" s="106" t="s">
        <v>19</v>
      </c>
      <c r="R614" s="106"/>
      <c r="S614" s="106"/>
    </row>
    <row r="615" spans="1:19" s="30" customFormat="1" ht="45" x14ac:dyDescent="0.25">
      <c r="A615" s="111" t="s">
        <v>1149</v>
      </c>
      <c r="B615" s="112" t="s">
        <v>1337</v>
      </c>
      <c r="C615" s="100"/>
      <c r="D615" s="101">
        <v>39448</v>
      </c>
      <c r="E615" s="101">
        <v>39448</v>
      </c>
      <c r="F615" s="102">
        <f t="shared" si="52"/>
        <v>163.935</v>
      </c>
      <c r="G615" s="103">
        <v>143.68100000000001</v>
      </c>
      <c r="H615" s="103">
        <v>17.661000000000001</v>
      </c>
      <c r="I615" s="104">
        <v>2.593</v>
      </c>
      <c r="J615" s="103">
        <f t="shared" si="53"/>
        <v>29.508299999999998</v>
      </c>
      <c r="K615" s="104"/>
      <c r="L615" s="103"/>
      <c r="M615" s="103"/>
      <c r="N615" s="103"/>
      <c r="O615" s="103"/>
      <c r="P615" s="105"/>
      <c r="Q615" s="106" t="s">
        <v>19</v>
      </c>
      <c r="R615" s="106"/>
      <c r="S615" s="106"/>
    </row>
    <row r="616" spans="1:19" s="30" customFormat="1" ht="45" x14ac:dyDescent="0.25">
      <c r="A616" s="111" t="s">
        <v>1150</v>
      </c>
      <c r="B616" s="112" t="s">
        <v>1337</v>
      </c>
      <c r="C616" s="100"/>
      <c r="D616" s="101">
        <v>39448</v>
      </c>
      <c r="E616" s="101">
        <v>39448</v>
      </c>
      <c r="F616" s="102">
        <f t="shared" si="52"/>
        <v>163.935</v>
      </c>
      <c r="G616" s="103">
        <v>143.68100000000001</v>
      </c>
      <c r="H616" s="103">
        <v>17.661000000000001</v>
      </c>
      <c r="I616" s="104">
        <v>2.593</v>
      </c>
      <c r="J616" s="103">
        <f t="shared" si="53"/>
        <v>29.508299999999998</v>
      </c>
      <c r="K616" s="104"/>
      <c r="L616" s="103"/>
      <c r="M616" s="103"/>
      <c r="N616" s="103"/>
      <c r="O616" s="103"/>
      <c r="P616" s="105"/>
      <c r="Q616" s="106" t="s">
        <v>19</v>
      </c>
      <c r="R616" s="106"/>
      <c r="S616" s="106"/>
    </row>
    <row r="617" spans="1:19" s="30" customFormat="1" ht="45" x14ac:dyDescent="0.25">
      <c r="A617" s="111" t="s">
        <v>1151</v>
      </c>
      <c r="B617" s="112" t="s">
        <v>1337</v>
      </c>
      <c r="C617" s="100"/>
      <c r="D617" s="101">
        <v>39448</v>
      </c>
      <c r="E617" s="101">
        <v>39448</v>
      </c>
      <c r="F617" s="102">
        <f t="shared" si="52"/>
        <v>237.43100000000001</v>
      </c>
      <c r="G617" s="103">
        <v>195.00800000000001</v>
      </c>
      <c r="H617" s="103">
        <v>38.186</v>
      </c>
      <c r="I617" s="104">
        <v>4.2370000000000001</v>
      </c>
      <c r="J617" s="103">
        <f t="shared" si="53"/>
        <v>42.737580000000001</v>
      </c>
      <c r="K617" s="104"/>
      <c r="L617" s="103"/>
      <c r="M617" s="103"/>
      <c r="N617" s="103"/>
      <c r="O617" s="103"/>
      <c r="P617" s="105"/>
      <c r="Q617" s="106" t="s">
        <v>19</v>
      </c>
      <c r="R617" s="106"/>
      <c r="S617" s="106"/>
    </row>
    <row r="618" spans="1:19" s="30" customFormat="1" ht="45" x14ac:dyDescent="0.25">
      <c r="A618" s="111" t="s">
        <v>1152</v>
      </c>
      <c r="B618" s="112" t="s">
        <v>1337</v>
      </c>
      <c r="C618" s="100"/>
      <c r="D618" s="101">
        <v>39448</v>
      </c>
      <c r="E618" s="101">
        <v>39448</v>
      </c>
      <c r="F618" s="102">
        <f t="shared" si="52"/>
        <v>175.46600000000001</v>
      </c>
      <c r="G618" s="103">
        <v>154.46600000000001</v>
      </c>
      <c r="H618" s="103">
        <v>17.643999999999998</v>
      </c>
      <c r="I618" s="104">
        <v>3.3559999999999999</v>
      </c>
      <c r="J618" s="103">
        <f t="shared" si="53"/>
        <v>31.583880000000001</v>
      </c>
      <c r="K618" s="104"/>
      <c r="L618" s="103"/>
      <c r="M618" s="103"/>
      <c r="N618" s="103"/>
      <c r="O618" s="103"/>
      <c r="P618" s="105"/>
      <c r="Q618" s="106" t="s">
        <v>19</v>
      </c>
      <c r="R618" s="106"/>
      <c r="S618" s="106"/>
    </row>
    <row r="619" spans="1:19" s="30" customFormat="1" ht="45" x14ac:dyDescent="0.25">
      <c r="A619" s="111" t="s">
        <v>1153</v>
      </c>
      <c r="B619" s="112" t="s">
        <v>1337</v>
      </c>
      <c r="C619" s="100"/>
      <c r="D619" s="101">
        <v>39448</v>
      </c>
      <c r="E619" s="101">
        <v>39448</v>
      </c>
      <c r="F619" s="102">
        <f t="shared" si="52"/>
        <v>175.24600000000001</v>
      </c>
      <c r="G619" s="103">
        <v>154.46600000000001</v>
      </c>
      <c r="H619" s="103">
        <v>17.643999999999998</v>
      </c>
      <c r="I619" s="104">
        <v>3.1360000000000001</v>
      </c>
      <c r="J619" s="103">
        <f t="shared" si="53"/>
        <v>31.544280000000001</v>
      </c>
      <c r="K619" s="104"/>
      <c r="L619" s="103"/>
      <c r="M619" s="103"/>
      <c r="N619" s="103"/>
      <c r="O619" s="103"/>
      <c r="P619" s="105"/>
      <c r="Q619" s="106" t="s">
        <v>19</v>
      </c>
      <c r="R619" s="106"/>
      <c r="S619" s="106"/>
    </row>
    <row r="620" spans="1:19" s="30" customFormat="1" ht="45" x14ac:dyDescent="0.25">
      <c r="A620" s="111" t="s">
        <v>1154</v>
      </c>
      <c r="B620" s="112" t="s">
        <v>1337</v>
      </c>
      <c r="C620" s="100"/>
      <c r="D620" s="101">
        <v>39448</v>
      </c>
      <c r="E620" s="101">
        <v>39448</v>
      </c>
      <c r="F620" s="102">
        <f t="shared" si="52"/>
        <v>173.28800000000001</v>
      </c>
      <c r="G620" s="103">
        <v>154.46600000000001</v>
      </c>
      <c r="H620" s="103">
        <v>17.643999999999998</v>
      </c>
      <c r="I620" s="104">
        <v>1.1779999999999999</v>
      </c>
      <c r="J620" s="103">
        <f t="shared" si="53"/>
        <v>31.191839999999999</v>
      </c>
      <c r="K620" s="104"/>
      <c r="L620" s="103"/>
      <c r="M620" s="103"/>
      <c r="N620" s="103"/>
      <c r="O620" s="103"/>
      <c r="P620" s="105"/>
      <c r="Q620" s="106" t="s">
        <v>19</v>
      </c>
      <c r="R620" s="106"/>
      <c r="S620" s="106"/>
    </row>
    <row r="621" spans="1:19" s="30" customFormat="1" ht="45" x14ac:dyDescent="0.25">
      <c r="A621" s="111" t="s">
        <v>1155</v>
      </c>
      <c r="B621" s="112" t="s">
        <v>1337</v>
      </c>
      <c r="C621" s="100"/>
      <c r="D621" s="101">
        <v>39448</v>
      </c>
      <c r="E621" s="101">
        <v>39448</v>
      </c>
      <c r="F621" s="102">
        <f t="shared" si="52"/>
        <v>175.24600000000001</v>
      </c>
      <c r="G621" s="103">
        <v>154.46600000000001</v>
      </c>
      <c r="H621" s="103">
        <v>17.643999999999998</v>
      </c>
      <c r="I621" s="104">
        <v>3.1360000000000001</v>
      </c>
      <c r="J621" s="103">
        <f t="shared" si="53"/>
        <v>31.544280000000001</v>
      </c>
      <c r="K621" s="104"/>
      <c r="L621" s="103"/>
      <c r="M621" s="103"/>
      <c r="N621" s="103"/>
      <c r="O621" s="103"/>
      <c r="P621" s="105"/>
      <c r="Q621" s="106" t="s">
        <v>19</v>
      </c>
      <c r="R621" s="106"/>
      <c r="S621" s="106"/>
    </row>
    <row r="622" spans="1:19" s="30" customFormat="1" ht="45" x14ac:dyDescent="0.25">
      <c r="A622" s="111" t="s">
        <v>1156</v>
      </c>
      <c r="B622" s="112" t="s">
        <v>1337</v>
      </c>
      <c r="C622" s="100"/>
      <c r="D622" s="101">
        <v>39448</v>
      </c>
      <c r="E622" s="101">
        <v>39448</v>
      </c>
      <c r="F622" s="102">
        <f t="shared" si="52"/>
        <v>175.24600000000001</v>
      </c>
      <c r="G622" s="103">
        <v>154.46600000000001</v>
      </c>
      <c r="H622" s="103">
        <v>17.643999999999998</v>
      </c>
      <c r="I622" s="104">
        <v>3.1360000000000001</v>
      </c>
      <c r="J622" s="103">
        <f t="shared" si="53"/>
        <v>31.544280000000001</v>
      </c>
      <c r="K622" s="104"/>
      <c r="L622" s="103"/>
      <c r="M622" s="103"/>
      <c r="N622" s="103"/>
      <c r="O622" s="103"/>
      <c r="P622" s="105"/>
      <c r="Q622" s="106" t="s">
        <v>19</v>
      </c>
      <c r="R622" s="106"/>
      <c r="S622" s="106"/>
    </row>
    <row r="623" spans="1:19" s="30" customFormat="1" ht="45" x14ac:dyDescent="0.25">
      <c r="A623" s="111" t="s">
        <v>1157</v>
      </c>
      <c r="B623" s="112" t="s">
        <v>1337</v>
      </c>
      <c r="C623" s="100"/>
      <c r="D623" s="101">
        <v>39448</v>
      </c>
      <c r="E623" s="101">
        <v>39448</v>
      </c>
      <c r="F623" s="102">
        <f t="shared" si="52"/>
        <v>219.24600000000001</v>
      </c>
      <c r="G623" s="103">
        <v>197.76300000000001</v>
      </c>
      <c r="H623" s="103">
        <v>17.661000000000001</v>
      </c>
      <c r="I623" s="104">
        <v>3.8220000000000001</v>
      </c>
      <c r="J623" s="103">
        <f t="shared" si="53"/>
        <v>39.464280000000002</v>
      </c>
      <c r="K623" s="104"/>
      <c r="L623" s="103"/>
      <c r="M623" s="103"/>
      <c r="N623" s="103"/>
      <c r="O623" s="103"/>
      <c r="P623" s="105"/>
      <c r="Q623" s="106" t="s">
        <v>19</v>
      </c>
      <c r="R623" s="106"/>
      <c r="S623" s="106"/>
    </row>
    <row r="624" spans="1:19" s="30" customFormat="1" ht="45" x14ac:dyDescent="0.25">
      <c r="A624" s="111" t="s">
        <v>1158</v>
      </c>
      <c r="B624" s="112" t="s">
        <v>1337</v>
      </c>
      <c r="C624" s="100"/>
      <c r="D624" s="101">
        <v>39448</v>
      </c>
      <c r="E624" s="101">
        <v>39448</v>
      </c>
      <c r="F624" s="102">
        <f t="shared" si="52"/>
        <v>157.82999999999998</v>
      </c>
      <c r="G624" s="103">
        <v>137.57599999999999</v>
      </c>
      <c r="H624" s="103">
        <v>17.661000000000001</v>
      </c>
      <c r="I624" s="104">
        <v>2.593</v>
      </c>
      <c r="J624" s="103">
        <f t="shared" si="53"/>
        <v>28.409399999999994</v>
      </c>
      <c r="K624" s="104"/>
      <c r="L624" s="103"/>
      <c r="M624" s="103"/>
      <c r="N624" s="103"/>
      <c r="O624" s="103"/>
      <c r="P624" s="105"/>
      <c r="Q624" s="106" t="s">
        <v>19</v>
      </c>
      <c r="R624" s="106"/>
      <c r="S624" s="106"/>
    </row>
    <row r="625" spans="1:19" s="30" customFormat="1" ht="45" x14ac:dyDescent="0.25">
      <c r="A625" s="111" t="s">
        <v>1159</v>
      </c>
      <c r="B625" s="112" t="s">
        <v>1337</v>
      </c>
      <c r="C625" s="100"/>
      <c r="D625" s="101">
        <v>39448</v>
      </c>
      <c r="E625" s="101">
        <v>39448</v>
      </c>
      <c r="F625" s="102">
        <f t="shared" si="52"/>
        <v>157.82999999999998</v>
      </c>
      <c r="G625" s="103">
        <v>137.57599999999999</v>
      </c>
      <c r="H625" s="103">
        <v>17.661000000000001</v>
      </c>
      <c r="I625" s="104">
        <v>2.593</v>
      </c>
      <c r="J625" s="103">
        <f t="shared" si="53"/>
        <v>28.409399999999994</v>
      </c>
      <c r="K625" s="104"/>
      <c r="L625" s="103"/>
      <c r="M625" s="103"/>
      <c r="N625" s="103"/>
      <c r="O625" s="103"/>
      <c r="P625" s="105"/>
      <c r="Q625" s="106" t="s">
        <v>19</v>
      </c>
      <c r="R625" s="106"/>
      <c r="S625" s="106"/>
    </row>
    <row r="626" spans="1:19" s="30" customFormat="1" ht="45" x14ac:dyDescent="0.25">
      <c r="A626" s="111" t="s">
        <v>1160</v>
      </c>
      <c r="B626" s="112" t="s">
        <v>1337</v>
      </c>
      <c r="C626" s="100"/>
      <c r="D626" s="101">
        <v>39448</v>
      </c>
      <c r="E626" s="101">
        <v>39448</v>
      </c>
      <c r="F626" s="102">
        <f t="shared" si="52"/>
        <v>184.857</v>
      </c>
      <c r="G626" s="103">
        <v>179.44900000000001</v>
      </c>
      <c r="H626" s="103">
        <v>1.3740000000000001</v>
      </c>
      <c r="I626" s="104">
        <v>4.0339999999999998</v>
      </c>
      <c r="J626" s="103">
        <f t="shared" si="53"/>
        <v>33.274259999999998</v>
      </c>
      <c r="K626" s="104"/>
      <c r="L626" s="103"/>
      <c r="M626" s="103"/>
      <c r="N626" s="103"/>
      <c r="O626" s="103"/>
      <c r="P626" s="105"/>
      <c r="Q626" s="106" t="s">
        <v>19</v>
      </c>
      <c r="R626" s="106"/>
      <c r="S626" s="106"/>
    </row>
    <row r="627" spans="1:19" s="30" customFormat="1" ht="45" x14ac:dyDescent="0.25">
      <c r="A627" s="111" t="s">
        <v>1161</v>
      </c>
      <c r="B627" s="112" t="s">
        <v>1337</v>
      </c>
      <c r="C627" s="100"/>
      <c r="D627" s="101">
        <v>39448</v>
      </c>
      <c r="E627" s="101">
        <v>39448</v>
      </c>
      <c r="F627" s="102">
        <f t="shared" si="52"/>
        <v>190.42299999999997</v>
      </c>
      <c r="G627" s="103">
        <v>148.43199999999999</v>
      </c>
      <c r="H627" s="103">
        <v>38.677</v>
      </c>
      <c r="I627" s="104">
        <v>3.3140000000000001</v>
      </c>
      <c r="J627" s="103">
        <f t="shared" si="53"/>
        <v>34.276139999999991</v>
      </c>
      <c r="K627" s="104"/>
      <c r="L627" s="103"/>
      <c r="M627" s="103"/>
      <c r="N627" s="103"/>
      <c r="O627" s="103"/>
      <c r="P627" s="105"/>
      <c r="Q627" s="106" t="s">
        <v>19</v>
      </c>
      <c r="R627" s="106"/>
      <c r="S627" s="106"/>
    </row>
    <row r="628" spans="1:19" s="30" customFormat="1" ht="45" x14ac:dyDescent="0.25">
      <c r="A628" s="111" t="s">
        <v>1162</v>
      </c>
      <c r="B628" s="112" t="s">
        <v>1337</v>
      </c>
      <c r="C628" s="100"/>
      <c r="D628" s="101">
        <v>39448</v>
      </c>
      <c r="E628" s="101">
        <v>39448</v>
      </c>
      <c r="F628" s="102">
        <f t="shared" si="52"/>
        <v>175.416</v>
      </c>
      <c r="G628" s="103">
        <v>154.297</v>
      </c>
      <c r="H628" s="103">
        <v>17.643999999999998</v>
      </c>
      <c r="I628" s="104">
        <v>3.4750000000000001</v>
      </c>
      <c r="J628" s="103">
        <f t="shared" si="53"/>
        <v>31.574879999999997</v>
      </c>
      <c r="K628" s="104"/>
      <c r="L628" s="103"/>
      <c r="M628" s="103"/>
      <c r="N628" s="103"/>
      <c r="O628" s="103"/>
      <c r="P628" s="105"/>
      <c r="Q628" s="106" t="s">
        <v>19</v>
      </c>
      <c r="R628" s="106"/>
      <c r="S628" s="106"/>
    </row>
    <row r="629" spans="1:19" s="30" customFormat="1" ht="45" x14ac:dyDescent="0.25">
      <c r="A629" s="111" t="s">
        <v>1163</v>
      </c>
      <c r="B629" s="112" t="s">
        <v>1337</v>
      </c>
      <c r="C629" s="100"/>
      <c r="D629" s="101">
        <v>39448</v>
      </c>
      <c r="E629" s="101">
        <v>39448</v>
      </c>
      <c r="F629" s="102">
        <f t="shared" si="52"/>
        <v>175.42400000000001</v>
      </c>
      <c r="G629" s="103">
        <v>154.297</v>
      </c>
      <c r="H629" s="103">
        <v>17.643999999999998</v>
      </c>
      <c r="I629" s="104">
        <v>3.4830000000000001</v>
      </c>
      <c r="J629" s="103">
        <f t="shared" si="53"/>
        <v>31.576319999999999</v>
      </c>
      <c r="K629" s="104"/>
      <c r="L629" s="103"/>
      <c r="M629" s="103"/>
      <c r="N629" s="103"/>
      <c r="O629" s="103"/>
      <c r="P629" s="105"/>
      <c r="Q629" s="106" t="s">
        <v>19</v>
      </c>
      <c r="R629" s="106"/>
      <c r="S629" s="106"/>
    </row>
    <row r="630" spans="1:19" s="30" customFormat="1" ht="45" x14ac:dyDescent="0.25">
      <c r="A630" s="111" t="s">
        <v>1164</v>
      </c>
      <c r="B630" s="112" t="s">
        <v>1337</v>
      </c>
      <c r="C630" s="100"/>
      <c r="D630" s="101">
        <v>39448</v>
      </c>
      <c r="E630" s="101">
        <v>39448</v>
      </c>
      <c r="F630" s="102">
        <f t="shared" si="52"/>
        <v>175.42400000000001</v>
      </c>
      <c r="G630" s="103">
        <v>154.297</v>
      </c>
      <c r="H630" s="103">
        <v>17.643999999999998</v>
      </c>
      <c r="I630" s="104">
        <v>3.4830000000000001</v>
      </c>
      <c r="J630" s="103">
        <f t="shared" si="53"/>
        <v>31.576319999999999</v>
      </c>
      <c r="K630" s="104"/>
      <c r="L630" s="103"/>
      <c r="M630" s="103"/>
      <c r="N630" s="103"/>
      <c r="O630" s="103"/>
      <c r="P630" s="105"/>
      <c r="Q630" s="106" t="s">
        <v>19</v>
      </c>
      <c r="R630" s="106"/>
      <c r="S630" s="106"/>
    </row>
    <row r="631" spans="1:19" s="30" customFormat="1" ht="45" x14ac:dyDescent="0.25">
      <c r="A631" s="111" t="s">
        <v>1165</v>
      </c>
      <c r="B631" s="112" t="s">
        <v>1337</v>
      </c>
      <c r="C631" s="100"/>
      <c r="D631" s="101">
        <v>39448</v>
      </c>
      <c r="E631" s="101">
        <v>39448</v>
      </c>
      <c r="F631" s="102">
        <f t="shared" si="52"/>
        <v>175.66800000000001</v>
      </c>
      <c r="G631" s="103">
        <v>154.381</v>
      </c>
      <c r="H631" s="103">
        <v>17.643999999999998</v>
      </c>
      <c r="I631" s="104">
        <v>3.6429999999999998</v>
      </c>
      <c r="J631" s="103">
        <f t="shared" si="53"/>
        <v>31.620239999999999</v>
      </c>
      <c r="K631" s="104"/>
      <c r="L631" s="103"/>
      <c r="M631" s="103"/>
      <c r="N631" s="103"/>
      <c r="O631" s="103"/>
      <c r="P631" s="105"/>
      <c r="Q631" s="106" t="s">
        <v>19</v>
      </c>
      <c r="R631" s="106"/>
      <c r="S631" s="106"/>
    </row>
    <row r="632" spans="1:19" s="30" customFormat="1" ht="45" x14ac:dyDescent="0.25">
      <c r="A632" s="111" t="s">
        <v>1166</v>
      </c>
      <c r="B632" s="112" t="s">
        <v>1337</v>
      </c>
      <c r="C632" s="100"/>
      <c r="D632" s="101">
        <v>39448</v>
      </c>
      <c r="E632" s="101">
        <v>39448</v>
      </c>
      <c r="F632" s="102">
        <f t="shared" si="52"/>
        <v>175.41500000000002</v>
      </c>
      <c r="G632" s="103">
        <v>154.46600000000001</v>
      </c>
      <c r="H632" s="103">
        <v>17.643999999999998</v>
      </c>
      <c r="I632" s="104">
        <v>3.3050000000000002</v>
      </c>
      <c r="J632" s="103">
        <f t="shared" si="53"/>
        <v>31.574700000000004</v>
      </c>
      <c r="K632" s="104"/>
      <c r="L632" s="103"/>
      <c r="M632" s="103"/>
      <c r="N632" s="103"/>
      <c r="O632" s="103"/>
      <c r="P632" s="105"/>
      <c r="Q632" s="106" t="s">
        <v>19</v>
      </c>
      <c r="R632" s="106"/>
      <c r="S632" s="106"/>
    </row>
    <row r="633" spans="1:19" s="30" customFormat="1" ht="45" x14ac:dyDescent="0.25">
      <c r="A633" s="111" t="s">
        <v>1167</v>
      </c>
      <c r="B633" s="112" t="s">
        <v>1337</v>
      </c>
      <c r="C633" s="100"/>
      <c r="D633" s="101">
        <v>39448</v>
      </c>
      <c r="E633" s="101">
        <v>39448</v>
      </c>
      <c r="F633" s="102">
        <f t="shared" si="52"/>
        <v>175.41500000000002</v>
      </c>
      <c r="G633" s="103">
        <v>154.46600000000001</v>
      </c>
      <c r="H633" s="103">
        <v>17.643999999999998</v>
      </c>
      <c r="I633" s="104">
        <v>3.3050000000000002</v>
      </c>
      <c r="J633" s="103">
        <f t="shared" si="53"/>
        <v>31.574700000000004</v>
      </c>
      <c r="K633" s="104"/>
      <c r="L633" s="103"/>
      <c r="M633" s="103"/>
      <c r="N633" s="103"/>
      <c r="O633" s="103"/>
      <c r="P633" s="105"/>
      <c r="Q633" s="106" t="s">
        <v>19</v>
      </c>
      <c r="R633" s="106"/>
      <c r="S633" s="106"/>
    </row>
    <row r="634" spans="1:19" s="30" customFormat="1" ht="45" x14ac:dyDescent="0.25">
      <c r="A634" s="111" t="s">
        <v>1168</v>
      </c>
      <c r="B634" s="112" t="s">
        <v>1337</v>
      </c>
      <c r="C634" s="100"/>
      <c r="D634" s="101">
        <v>39448</v>
      </c>
      <c r="E634" s="101">
        <v>39448</v>
      </c>
      <c r="F634" s="102">
        <f t="shared" si="52"/>
        <v>219.24600000000001</v>
      </c>
      <c r="G634" s="103">
        <v>197.76300000000001</v>
      </c>
      <c r="H634" s="103">
        <v>17.661000000000001</v>
      </c>
      <c r="I634" s="104">
        <v>3.8220000000000001</v>
      </c>
      <c r="J634" s="103">
        <f t="shared" si="53"/>
        <v>39.464280000000002</v>
      </c>
      <c r="K634" s="104"/>
      <c r="L634" s="103"/>
      <c r="M634" s="103"/>
      <c r="N634" s="103"/>
      <c r="O634" s="103"/>
      <c r="P634" s="105"/>
      <c r="Q634" s="106" t="s">
        <v>19</v>
      </c>
      <c r="R634" s="106"/>
      <c r="S634" s="106"/>
    </row>
    <row r="635" spans="1:19" s="30" customFormat="1" ht="45" x14ac:dyDescent="0.25">
      <c r="A635" s="111" t="s">
        <v>1169</v>
      </c>
      <c r="B635" s="112" t="s">
        <v>1337</v>
      </c>
      <c r="C635" s="100"/>
      <c r="D635" s="101">
        <v>39448</v>
      </c>
      <c r="E635" s="101">
        <v>39448</v>
      </c>
      <c r="F635" s="102">
        <f t="shared" si="52"/>
        <v>157.82999999999998</v>
      </c>
      <c r="G635" s="103">
        <v>137.57599999999999</v>
      </c>
      <c r="H635" s="103">
        <v>17.661000000000001</v>
      </c>
      <c r="I635" s="104">
        <v>2.593</v>
      </c>
      <c r="J635" s="103">
        <f t="shared" si="53"/>
        <v>28.409399999999994</v>
      </c>
      <c r="K635" s="104"/>
      <c r="L635" s="103"/>
      <c r="M635" s="103"/>
      <c r="N635" s="103"/>
      <c r="O635" s="103"/>
      <c r="P635" s="105"/>
      <c r="Q635" s="106" t="s">
        <v>19</v>
      </c>
      <c r="R635" s="106"/>
      <c r="S635" s="106"/>
    </row>
    <row r="636" spans="1:19" s="30" customFormat="1" ht="45" x14ac:dyDescent="0.25">
      <c r="A636" s="111" t="s">
        <v>1170</v>
      </c>
      <c r="B636" s="112" t="s">
        <v>1337</v>
      </c>
      <c r="C636" s="100"/>
      <c r="D636" s="101">
        <v>39448</v>
      </c>
      <c r="E636" s="101">
        <v>39448</v>
      </c>
      <c r="F636" s="102">
        <f t="shared" si="52"/>
        <v>228.73699999999999</v>
      </c>
      <c r="G636" s="103">
        <v>195.00800000000001</v>
      </c>
      <c r="H636" s="103">
        <v>29.831</v>
      </c>
      <c r="I636" s="104">
        <v>3.8980000000000001</v>
      </c>
      <c r="J636" s="103">
        <f t="shared" si="53"/>
        <v>41.17266</v>
      </c>
      <c r="K636" s="104"/>
      <c r="L636" s="103"/>
      <c r="M636" s="103"/>
      <c r="N636" s="103"/>
      <c r="O636" s="103"/>
      <c r="P636" s="105"/>
      <c r="Q636" s="106" t="s">
        <v>19</v>
      </c>
      <c r="R636" s="106"/>
      <c r="S636" s="106"/>
    </row>
    <row r="637" spans="1:19" s="30" customFormat="1" ht="45" x14ac:dyDescent="0.25">
      <c r="A637" s="111" t="s">
        <v>1171</v>
      </c>
      <c r="B637" s="112" t="s">
        <v>1337</v>
      </c>
      <c r="C637" s="100"/>
      <c r="D637" s="101">
        <v>39448</v>
      </c>
      <c r="E637" s="101">
        <v>39448</v>
      </c>
      <c r="F637" s="102">
        <f t="shared" si="52"/>
        <v>176.13299999999998</v>
      </c>
      <c r="G637" s="103">
        <v>154.46299999999999</v>
      </c>
      <c r="H637" s="103">
        <v>18.492000000000001</v>
      </c>
      <c r="I637" s="104">
        <v>3.1779999999999999</v>
      </c>
      <c r="J637" s="103">
        <f t="shared" si="53"/>
        <v>31.703939999999996</v>
      </c>
      <c r="K637" s="104"/>
      <c r="L637" s="103"/>
      <c r="M637" s="103"/>
      <c r="N637" s="103"/>
      <c r="O637" s="103"/>
      <c r="P637" s="105"/>
      <c r="Q637" s="106" t="s">
        <v>19</v>
      </c>
      <c r="R637" s="106"/>
      <c r="S637" s="106"/>
    </row>
    <row r="638" spans="1:19" s="30" customFormat="1" ht="45" x14ac:dyDescent="0.25">
      <c r="A638" s="111" t="s">
        <v>1172</v>
      </c>
      <c r="B638" s="112" t="s">
        <v>1337</v>
      </c>
      <c r="C638" s="100"/>
      <c r="D638" s="101">
        <v>39448</v>
      </c>
      <c r="E638" s="101">
        <v>39448</v>
      </c>
      <c r="F638" s="102">
        <f t="shared" si="52"/>
        <v>176.13299999999998</v>
      </c>
      <c r="G638" s="103">
        <v>154.46299999999999</v>
      </c>
      <c r="H638" s="103">
        <v>18.492000000000001</v>
      </c>
      <c r="I638" s="104">
        <v>3.1779999999999999</v>
      </c>
      <c r="J638" s="103">
        <f t="shared" si="53"/>
        <v>31.703939999999996</v>
      </c>
      <c r="K638" s="104"/>
      <c r="L638" s="103"/>
      <c r="M638" s="103"/>
      <c r="N638" s="103"/>
      <c r="O638" s="103"/>
      <c r="P638" s="105"/>
      <c r="Q638" s="106" t="s">
        <v>19</v>
      </c>
      <c r="R638" s="106"/>
      <c r="S638" s="106"/>
    </row>
    <row r="639" spans="1:19" s="30" customFormat="1" ht="45" x14ac:dyDescent="0.25">
      <c r="A639" s="111" t="s">
        <v>1173</v>
      </c>
      <c r="B639" s="112" t="s">
        <v>1337</v>
      </c>
      <c r="C639" s="100"/>
      <c r="D639" s="101">
        <v>39448</v>
      </c>
      <c r="E639" s="101">
        <v>39448</v>
      </c>
      <c r="F639" s="102">
        <f t="shared" si="52"/>
        <v>176.13299999999998</v>
      </c>
      <c r="G639" s="103">
        <v>154.46299999999999</v>
      </c>
      <c r="H639" s="103">
        <v>18.492000000000001</v>
      </c>
      <c r="I639" s="104">
        <v>3.1779999999999999</v>
      </c>
      <c r="J639" s="103">
        <f t="shared" si="53"/>
        <v>31.703939999999996</v>
      </c>
      <c r="K639" s="104"/>
      <c r="L639" s="103"/>
      <c r="M639" s="103"/>
      <c r="N639" s="103"/>
      <c r="O639" s="103"/>
      <c r="P639" s="105"/>
      <c r="Q639" s="106" t="s">
        <v>19</v>
      </c>
      <c r="R639" s="106"/>
      <c r="S639" s="106"/>
    </row>
    <row r="640" spans="1:19" s="30" customFormat="1" ht="45" x14ac:dyDescent="0.25">
      <c r="A640" s="111" t="s">
        <v>1174</v>
      </c>
      <c r="B640" s="112" t="s">
        <v>1337</v>
      </c>
      <c r="C640" s="100"/>
      <c r="D640" s="101">
        <v>39448</v>
      </c>
      <c r="E640" s="101">
        <v>39448</v>
      </c>
      <c r="F640" s="102">
        <f t="shared" si="52"/>
        <v>176.13299999999998</v>
      </c>
      <c r="G640" s="103">
        <v>154.46299999999999</v>
      </c>
      <c r="H640" s="103">
        <v>18.492000000000001</v>
      </c>
      <c r="I640" s="104">
        <v>3.1779999999999999</v>
      </c>
      <c r="J640" s="103">
        <f t="shared" si="53"/>
        <v>31.703939999999996</v>
      </c>
      <c r="K640" s="104"/>
      <c r="L640" s="103"/>
      <c r="M640" s="103"/>
      <c r="N640" s="103"/>
      <c r="O640" s="103"/>
      <c r="P640" s="105"/>
      <c r="Q640" s="106" t="s">
        <v>19</v>
      </c>
      <c r="R640" s="106"/>
      <c r="S640" s="106"/>
    </row>
    <row r="641" spans="1:19" s="30" customFormat="1" ht="45" x14ac:dyDescent="0.25">
      <c r="A641" s="111" t="s">
        <v>1175</v>
      </c>
      <c r="B641" s="112" t="s">
        <v>1337</v>
      </c>
      <c r="C641" s="100"/>
      <c r="D641" s="101">
        <v>39448</v>
      </c>
      <c r="E641" s="101">
        <v>39448</v>
      </c>
      <c r="F641" s="102">
        <f t="shared" si="52"/>
        <v>177.55500000000001</v>
      </c>
      <c r="G641" s="103">
        <v>154.46299999999999</v>
      </c>
      <c r="H641" s="103">
        <v>19.914000000000001</v>
      </c>
      <c r="I641" s="104">
        <v>3.1779999999999999</v>
      </c>
      <c r="J641" s="103">
        <f t="shared" si="53"/>
        <v>31.959900000000001</v>
      </c>
      <c r="K641" s="104"/>
      <c r="L641" s="103"/>
      <c r="M641" s="103"/>
      <c r="N641" s="103"/>
      <c r="O641" s="103"/>
      <c r="P641" s="105"/>
      <c r="Q641" s="106" t="s">
        <v>19</v>
      </c>
      <c r="R641" s="106"/>
      <c r="S641" s="106"/>
    </row>
    <row r="642" spans="1:19" s="30" customFormat="1" ht="45" x14ac:dyDescent="0.25">
      <c r="A642" s="111" t="s">
        <v>1176</v>
      </c>
      <c r="B642" s="112" t="s">
        <v>1337</v>
      </c>
      <c r="C642" s="100"/>
      <c r="D642" s="101">
        <v>39448</v>
      </c>
      <c r="E642" s="101">
        <v>39448</v>
      </c>
      <c r="F642" s="102">
        <f t="shared" si="52"/>
        <v>176.13399999999999</v>
      </c>
      <c r="G642" s="103">
        <v>154.46299999999999</v>
      </c>
      <c r="H642" s="103">
        <v>18.492999999999999</v>
      </c>
      <c r="I642" s="104">
        <v>3.1779999999999999</v>
      </c>
      <c r="J642" s="103">
        <f t="shared" si="53"/>
        <v>31.704119999999996</v>
      </c>
      <c r="K642" s="104"/>
      <c r="L642" s="103"/>
      <c r="M642" s="103"/>
      <c r="N642" s="103"/>
      <c r="O642" s="103"/>
      <c r="P642" s="105"/>
      <c r="Q642" s="106" t="s">
        <v>19</v>
      </c>
      <c r="R642" s="106"/>
      <c r="S642" s="106"/>
    </row>
    <row r="643" spans="1:19" s="30" customFormat="1" ht="45" x14ac:dyDescent="0.25">
      <c r="A643" s="111" t="s">
        <v>1177</v>
      </c>
      <c r="B643" s="112" t="s">
        <v>1337</v>
      </c>
      <c r="C643" s="100"/>
      <c r="D643" s="101">
        <v>39448</v>
      </c>
      <c r="E643" s="101">
        <v>39448</v>
      </c>
      <c r="F643" s="102">
        <f t="shared" si="52"/>
        <v>219.24600000000001</v>
      </c>
      <c r="G643" s="103">
        <v>197.76300000000001</v>
      </c>
      <c r="H643" s="103">
        <v>17.661000000000001</v>
      </c>
      <c r="I643" s="104">
        <v>3.8220000000000001</v>
      </c>
      <c r="J643" s="103">
        <f t="shared" si="53"/>
        <v>39.464280000000002</v>
      </c>
      <c r="K643" s="104"/>
      <c r="L643" s="103"/>
      <c r="M643" s="103"/>
      <c r="N643" s="103"/>
      <c r="O643" s="103"/>
      <c r="P643" s="105"/>
      <c r="Q643" s="106" t="s">
        <v>19</v>
      </c>
      <c r="R643" s="106"/>
      <c r="S643" s="106"/>
    </row>
    <row r="644" spans="1:19" s="30" customFormat="1" ht="45" x14ac:dyDescent="0.25">
      <c r="A644" s="111" t="s">
        <v>1178</v>
      </c>
      <c r="B644" s="112" t="s">
        <v>1337</v>
      </c>
      <c r="C644" s="100"/>
      <c r="D644" s="101">
        <v>39448</v>
      </c>
      <c r="E644" s="101">
        <v>39448</v>
      </c>
      <c r="F644" s="102">
        <f t="shared" si="52"/>
        <v>157.82999999999998</v>
      </c>
      <c r="G644" s="103">
        <v>137.57599999999999</v>
      </c>
      <c r="H644" s="103">
        <v>17.661000000000001</v>
      </c>
      <c r="I644" s="104">
        <v>2.593</v>
      </c>
      <c r="J644" s="103">
        <f t="shared" si="53"/>
        <v>28.409399999999994</v>
      </c>
      <c r="K644" s="104"/>
      <c r="L644" s="103"/>
      <c r="M644" s="103"/>
      <c r="N644" s="103"/>
      <c r="O644" s="103"/>
      <c r="P644" s="105"/>
      <c r="Q644" s="106" t="s">
        <v>19</v>
      </c>
      <c r="R644" s="106"/>
      <c r="S644" s="106"/>
    </row>
    <row r="645" spans="1:19" s="30" customFormat="1" ht="45" x14ac:dyDescent="0.25">
      <c r="A645" s="111" t="s">
        <v>1179</v>
      </c>
      <c r="B645" s="112" t="s">
        <v>1337</v>
      </c>
      <c r="C645" s="100"/>
      <c r="D645" s="101">
        <v>39448</v>
      </c>
      <c r="E645" s="101">
        <v>39448</v>
      </c>
      <c r="F645" s="102">
        <f t="shared" si="52"/>
        <v>157.82999999999998</v>
      </c>
      <c r="G645" s="102">
        <v>137.57599999999999</v>
      </c>
      <c r="H645" s="103">
        <v>17.661000000000001</v>
      </c>
      <c r="I645" s="104">
        <v>2.593</v>
      </c>
      <c r="J645" s="103">
        <f t="shared" si="53"/>
        <v>28.409399999999994</v>
      </c>
      <c r="K645" s="104"/>
      <c r="L645" s="103"/>
      <c r="M645" s="103"/>
      <c r="N645" s="103"/>
      <c r="O645" s="103"/>
      <c r="P645" s="105"/>
      <c r="Q645" s="106" t="s">
        <v>19</v>
      </c>
      <c r="R645" s="106"/>
      <c r="S645" s="106"/>
    </row>
    <row r="646" spans="1:19" s="30" customFormat="1" ht="45" x14ac:dyDescent="0.25">
      <c r="A646" s="111" t="s">
        <v>1180</v>
      </c>
      <c r="B646" s="112" t="s">
        <v>1337</v>
      </c>
      <c r="C646" s="100"/>
      <c r="D646" s="101">
        <v>39448</v>
      </c>
      <c r="E646" s="101">
        <v>39448</v>
      </c>
      <c r="F646" s="102">
        <f t="shared" si="52"/>
        <v>157.82999999999998</v>
      </c>
      <c r="G646" s="103">
        <v>137.57599999999999</v>
      </c>
      <c r="H646" s="103">
        <v>17.661000000000001</v>
      </c>
      <c r="I646" s="104">
        <v>2.593</v>
      </c>
      <c r="J646" s="103">
        <f t="shared" si="53"/>
        <v>28.409399999999994</v>
      </c>
      <c r="K646" s="104"/>
      <c r="L646" s="103"/>
      <c r="M646" s="103"/>
      <c r="N646" s="103"/>
      <c r="O646" s="103"/>
      <c r="P646" s="105"/>
      <c r="Q646" s="106" t="s">
        <v>19</v>
      </c>
      <c r="R646" s="106"/>
      <c r="S646" s="106"/>
    </row>
    <row r="647" spans="1:19" s="30" customFormat="1" ht="45" x14ac:dyDescent="0.25">
      <c r="A647" s="111" t="s">
        <v>1181</v>
      </c>
      <c r="B647" s="112" t="s">
        <v>1337</v>
      </c>
      <c r="C647" s="100"/>
      <c r="D647" s="101">
        <v>39448</v>
      </c>
      <c r="E647" s="101">
        <v>39448</v>
      </c>
      <c r="F647" s="102">
        <f t="shared" si="52"/>
        <v>266.81600000000003</v>
      </c>
      <c r="G647" s="103">
        <v>224.39</v>
      </c>
      <c r="H647" s="103">
        <v>38.652999999999999</v>
      </c>
      <c r="I647" s="104">
        <v>3.7730000000000001</v>
      </c>
      <c r="J647" s="103">
        <f t="shared" si="53"/>
        <v>48.026880000000006</v>
      </c>
      <c r="K647" s="104"/>
      <c r="L647" s="103"/>
      <c r="M647" s="103"/>
      <c r="N647" s="103"/>
      <c r="O647" s="103"/>
      <c r="P647" s="105"/>
      <c r="Q647" s="106" t="s">
        <v>19</v>
      </c>
      <c r="R647" s="106"/>
      <c r="S647" s="106"/>
    </row>
    <row r="648" spans="1:19" s="30" customFormat="1" ht="45" x14ac:dyDescent="0.25">
      <c r="A648" s="111" t="s">
        <v>1182</v>
      </c>
      <c r="B648" s="112" t="s">
        <v>1337</v>
      </c>
      <c r="C648" s="100"/>
      <c r="D648" s="101">
        <v>39448</v>
      </c>
      <c r="E648" s="101">
        <v>39448</v>
      </c>
      <c r="F648" s="102">
        <f t="shared" si="52"/>
        <v>174.732</v>
      </c>
      <c r="G648" s="103">
        <v>154.46299999999999</v>
      </c>
      <c r="H648" s="103">
        <v>17.643999999999998</v>
      </c>
      <c r="I648" s="104">
        <v>2.625</v>
      </c>
      <c r="J648" s="103">
        <f t="shared" si="53"/>
        <v>31.45176</v>
      </c>
      <c r="K648" s="104"/>
      <c r="L648" s="103"/>
      <c r="M648" s="103"/>
      <c r="N648" s="103"/>
      <c r="O648" s="103"/>
      <c r="P648" s="105"/>
      <c r="Q648" s="106" t="s">
        <v>19</v>
      </c>
      <c r="R648" s="106"/>
      <c r="S648" s="106"/>
    </row>
    <row r="649" spans="1:19" s="30" customFormat="1" ht="45" x14ac:dyDescent="0.25">
      <c r="A649" s="111" t="s">
        <v>1183</v>
      </c>
      <c r="B649" s="112" t="s">
        <v>1337</v>
      </c>
      <c r="C649" s="100"/>
      <c r="D649" s="101">
        <v>39448</v>
      </c>
      <c r="E649" s="101">
        <v>39448</v>
      </c>
      <c r="F649" s="102">
        <f t="shared" si="52"/>
        <v>174.14099999999999</v>
      </c>
      <c r="G649" s="103">
        <v>154.46299999999999</v>
      </c>
      <c r="H649" s="103">
        <v>17.643999999999998</v>
      </c>
      <c r="I649" s="104">
        <v>2.0339999999999998</v>
      </c>
      <c r="J649" s="103">
        <f t="shared" si="53"/>
        <v>31.345379999999999</v>
      </c>
      <c r="K649" s="104"/>
      <c r="L649" s="103"/>
      <c r="M649" s="103"/>
      <c r="N649" s="103"/>
      <c r="O649" s="103"/>
      <c r="P649" s="105"/>
      <c r="Q649" s="106" t="s">
        <v>19</v>
      </c>
      <c r="R649" s="106"/>
      <c r="S649" s="106"/>
    </row>
    <row r="650" spans="1:19" s="30" customFormat="1" ht="45" x14ac:dyDescent="0.25">
      <c r="A650" s="111" t="s">
        <v>1184</v>
      </c>
      <c r="B650" s="112" t="s">
        <v>1337</v>
      </c>
      <c r="C650" s="100"/>
      <c r="D650" s="101">
        <v>39448</v>
      </c>
      <c r="E650" s="101">
        <v>39448</v>
      </c>
      <c r="F650" s="102">
        <f t="shared" si="52"/>
        <v>175.45400000000001</v>
      </c>
      <c r="G650" s="103">
        <v>154.46299999999999</v>
      </c>
      <c r="H650" s="103">
        <v>17.643999999999998</v>
      </c>
      <c r="I650" s="104">
        <v>3.347</v>
      </c>
      <c r="J650" s="103">
        <f t="shared" si="53"/>
        <v>31.581720000000001</v>
      </c>
      <c r="K650" s="104"/>
      <c r="L650" s="103"/>
      <c r="M650" s="103"/>
      <c r="N650" s="103"/>
      <c r="O650" s="103"/>
      <c r="P650" s="105"/>
      <c r="Q650" s="106" t="s">
        <v>19</v>
      </c>
      <c r="R650" s="106"/>
      <c r="S650" s="106"/>
    </row>
    <row r="651" spans="1:19" s="30" customFormat="1" ht="45" x14ac:dyDescent="0.25">
      <c r="A651" s="111" t="s">
        <v>1185</v>
      </c>
      <c r="B651" s="112" t="s">
        <v>1337</v>
      </c>
      <c r="C651" s="100"/>
      <c r="D651" s="101">
        <v>39448</v>
      </c>
      <c r="E651" s="101">
        <v>39448</v>
      </c>
      <c r="F651" s="102">
        <f t="shared" si="52"/>
        <v>175.41200000000001</v>
      </c>
      <c r="G651" s="103">
        <v>154.46299999999999</v>
      </c>
      <c r="H651" s="103">
        <v>17.643999999999998</v>
      </c>
      <c r="I651" s="104">
        <v>3.3050000000000002</v>
      </c>
      <c r="J651" s="103">
        <f t="shared" si="53"/>
        <v>31.574159999999999</v>
      </c>
      <c r="K651" s="104"/>
      <c r="L651" s="103"/>
      <c r="M651" s="103"/>
      <c r="N651" s="103"/>
      <c r="O651" s="103"/>
      <c r="P651" s="105"/>
      <c r="Q651" s="106" t="s">
        <v>19</v>
      </c>
      <c r="R651" s="106"/>
      <c r="S651" s="106"/>
    </row>
    <row r="652" spans="1:19" s="30" customFormat="1" ht="45" x14ac:dyDescent="0.25">
      <c r="A652" s="111" t="s">
        <v>1186</v>
      </c>
      <c r="B652" s="112" t="s">
        <v>1337</v>
      </c>
      <c r="C652" s="100"/>
      <c r="D652" s="101">
        <v>39448</v>
      </c>
      <c r="E652" s="101">
        <v>39448</v>
      </c>
      <c r="F652" s="102">
        <f t="shared" si="52"/>
        <v>175.58199999999999</v>
      </c>
      <c r="G652" s="103">
        <v>154.46299999999999</v>
      </c>
      <c r="H652" s="103">
        <v>17.643999999999998</v>
      </c>
      <c r="I652" s="104">
        <v>3.4750000000000001</v>
      </c>
      <c r="J652" s="103">
        <f t="shared" si="53"/>
        <v>31.604759999999999</v>
      </c>
      <c r="K652" s="104"/>
      <c r="L652" s="103"/>
      <c r="M652" s="103"/>
      <c r="N652" s="103"/>
      <c r="O652" s="103"/>
      <c r="P652" s="105"/>
      <c r="Q652" s="106" t="s">
        <v>19</v>
      </c>
      <c r="R652" s="106"/>
      <c r="S652" s="106"/>
    </row>
    <row r="653" spans="1:19" s="30" customFormat="1" ht="45" x14ac:dyDescent="0.25">
      <c r="A653" s="111" t="s">
        <v>1187</v>
      </c>
      <c r="B653" s="112" t="s">
        <v>1337</v>
      </c>
      <c r="C653" s="100"/>
      <c r="D653" s="101">
        <v>39448</v>
      </c>
      <c r="E653" s="101">
        <v>39448</v>
      </c>
      <c r="F653" s="102">
        <f t="shared" si="52"/>
        <v>219.24600000000001</v>
      </c>
      <c r="G653" s="103">
        <v>197.76300000000001</v>
      </c>
      <c r="H653" s="104">
        <v>17.661000000000001</v>
      </c>
      <c r="I653" s="104">
        <v>3.8220000000000001</v>
      </c>
      <c r="J653" s="103">
        <f t="shared" si="53"/>
        <v>39.464280000000002</v>
      </c>
      <c r="K653" s="104"/>
      <c r="L653" s="103"/>
      <c r="M653" s="103"/>
      <c r="N653" s="103"/>
      <c r="O653" s="103"/>
      <c r="P653" s="105"/>
      <c r="Q653" s="106" t="s">
        <v>19</v>
      </c>
      <c r="R653" s="106"/>
      <c r="S653" s="106"/>
    </row>
    <row r="654" spans="1:19" s="30" customFormat="1" ht="45" x14ac:dyDescent="0.25">
      <c r="A654" s="111" t="s">
        <v>1188</v>
      </c>
      <c r="B654" s="112" t="s">
        <v>1337</v>
      </c>
      <c r="C654" s="100"/>
      <c r="D654" s="101">
        <v>39448</v>
      </c>
      <c r="E654" s="101">
        <v>39448</v>
      </c>
      <c r="F654" s="102">
        <f t="shared" si="52"/>
        <v>157.82999999999998</v>
      </c>
      <c r="G654" s="103">
        <v>137.57599999999999</v>
      </c>
      <c r="H654" s="103">
        <v>17.661000000000001</v>
      </c>
      <c r="I654" s="104">
        <v>2.593</v>
      </c>
      <c r="J654" s="103">
        <f t="shared" si="53"/>
        <v>28.409399999999994</v>
      </c>
      <c r="K654" s="104"/>
      <c r="L654" s="103"/>
      <c r="M654" s="103"/>
      <c r="N654" s="103"/>
      <c r="O654" s="103"/>
      <c r="P654" s="105"/>
      <c r="Q654" s="106" t="s">
        <v>19</v>
      </c>
      <c r="R654" s="106"/>
      <c r="S654" s="106"/>
    </row>
    <row r="655" spans="1:19" s="30" customFormat="1" ht="45" x14ac:dyDescent="0.25">
      <c r="A655" s="111" t="s">
        <v>1189</v>
      </c>
      <c r="B655" s="112" t="s">
        <v>1337</v>
      </c>
      <c r="C655" s="100"/>
      <c r="D655" s="101">
        <v>39448</v>
      </c>
      <c r="E655" s="101">
        <v>39448</v>
      </c>
      <c r="F655" s="102">
        <f t="shared" si="52"/>
        <v>157.82999999999998</v>
      </c>
      <c r="G655" s="103">
        <v>137.57599999999999</v>
      </c>
      <c r="H655" s="103">
        <v>17.661000000000001</v>
      </c>
      <c r="I655" s="104">
        <v>2.593</v>
      </c>
      <c r="J655" s="103">
        <f t="shared" si="53"/>
        <v>28.409399999999994</v>
      </c>
      <c r="K655" s="104"/>
      <c r="L655" s="103"/>
      <c r="M655" s="103"/>
      <c r="N655" s="103"/>
      <c r="O655" s="103"/>
      <c r="P655" s="105"/>
      <c r="Q655" s="106" t="s">
        <v>19</v>
      </c>
      <c r="R655" s="106"/>
      <c r="S655" s="106"/>
    </row>
    <row r="656" spans="1:19" s="30" customFormat="1" ht="45" x14ac:dyDescent="0.25">
      <c r="A656" s="111" t="s">
        <v>1190</v>
      </c>
      <c r="B656" s="112" t="s">
        <v>1337</v>
      </c>
      <c r="C656" s="100"/>
      <c r="D656" s="101">
        <v>39448</v>
      </c>
      <c r="E656" s="101">
        <v>39448</v>
      </c>
      <c r="F656" s="102">
        <f t="shared" ref="F656:F719" si="54">SUM(G656:I656)</f>
        <v>157.82999999999998</v>
      </c>
      <c r="G656" s="103">
        <v>137.57599999999999</v>
      </c>
      <c r="H656" s="103">
        <v>17.661000000000001</v>
      </c>
      <c r="I656" s="104">
        <v>2.593</v>
      </c>
      <c r="J656" s="103">
        <f t="shared" si="53"/>
        <v>28.409399999999994</v>
      </c>
      <c r="K656" s="104"/>
      <c r="L656" s="103"/>
      <c r="M656" s="103"/>
      <c r="N656" s="103"/>
      <c r="O656" s="103"/>
      <c r="P656" s="105"/>
      <c r="Q656" s="106" t="s">
        <v>19</v>
      </c>
      <c r="R656" s="106"/>
      <c r="S656" s="106"/>
    </row>
    <row r="657" spans="1:19" s="30" customFormat="1" ht="45" x14ac:dyDescent="0.25">
      <c r="A657" s="111" t="s">
        <v>1191</v>
      </c>
      <c r="B657" s="112" t="s">
        <v>1337</v>
      </c>
      <c r="C657" s="100"/>
      <c r="D657" s="101">
        <v>39448</v>
      </c>
      <c r="E657" s="101">
        <v>39448</v>
      </c>
      <c r="F657" s="102">
        <f t="shared" si="54"/>
        <v>239.83100000000002</v>
      </c>
      <c r="G657" s="103">
        <v>195.00800000000001</v>
      </c>
      <c r="H657" s="103">
        <v>40.668999999999997</v>
      </c>
      <c r="I657" s="104">
        <v>4.1539999999999999</v>
      </c>
      <c r="J657" s="103">
        <f t="shared" si="53"/>
        <v>43.169580000000003</v>
      </c>
      <c r="K657" s="104"/>
      <c r="L657" s="103"/>
      <c r="M657" s="103"/>
      <c r="N657" s="103"/>
      <c r="O657" s="103"/>
      <c r="P657" s="105"/>
      <c r="Q657" s="106" t="s">
        <v>19</v>
      </c>
      <c r="R657" s="106"/>
      <c r="S657" s="106"/>
    </row>
    <row r="658" spans="1:19" s="30" customFormat="1" ht="45" x14ac:dyDescent="0.25">
      <c r="A658" s="111" t="s">
        <v>1192</v>
      </c>
      <c r="B658" s="112" t="s">
        <v>1337</v>
      </c>
      <c r="C658" s="100"/>
      <c r="D658" s="101">
        <v>39448</v>
      </c>
      <c r="E658" s="101">
        <v>39448</v>
      </c>
      <c r="F658" s="102">
        <f t="shared" si="54"/>
        <v>175.41200000000001</v>
      </c>
      <c r="G658" s="103">
        <v>154.46299999999999</v>
      </c>
      <c r="H658" s="103">
        <v>17.643999999999998</v>
      </c>
      <c r="I658" s="104">
        <v>3.3050000000000002</v>
      </c>
      <c r="J658" s="103">
        <f t="shared" si="53"/>
        <v>31.574159999999999</v>
      </c>
      <c r="K658" s="104"/>
      <c r="L658" s="103"/>
      <c r="M658" s="103"/>
      <c r="N658" s="103"/>
      <c r="O658" s="103"/>
      <c r="P658" s="105"/>
      <c r="Q658" s="106" t="s">
        <v>19</v>
      </c>
      <c r="R658" s="106"/>
      <c r="S658" s="106"/>
    </row>
    <row r="659" spans="1:19" s="30" customFormat="1" ht="45" x14ac:dyDescent="0.25">
      <c r="A659" s="111" t="s">
        <v>1193</v>
      </c>
      <c r="B659" s="112" t="s">
        <v>1337</v>
      </c>
      <c r="C659" s="100"/>
      <c r="D659" s="101">
        <v>39448</v>
      </c>
      <c r="E659" s="101">
        <v>39448</v>
      </c>
      <c r="F659" s="102">
        <f t="shared" si="54"/>
        <v>175.11500000000001</v>
      </c>
      <c r="G659" s="103">
        <v>154.46299999999999</v>
      </c>
      <c r="H659" s="103">
        <v>17.643999999999998</v>
      </c>
      <c r="I659" s="104">
        <v>3.008</v>
      </c>
      <c r="J659" s="103">
        <f t="shared" si="53"/>
        <v>31.520700000000001</v>
      </c>
      <c r="K659" s="104"/>
      <c r="L659" s="103"/>
      <c r="M659" s="103"/>
      <c r="N659" s="103"/>
      <c r="O659" s="103"/>
      <c r="P659" s="105"/>
      <c r="Q659" s="106" t="s">
        <v>19</v>
      </c>
      <c r="R659" s="106"/>
      <c r="S659" s="106"/>
    </row>
    <row r="660" spans="1:19" s="30" customFormat="1" ht="45" x14ac:dyDescent="0.25">
      <c r="A660" s="111" t="s">
        <v>1194</v>
      </c>
      <c r="B660" s="112" t="s">
        <v>1337</v>
      </c>
      <c r="C660" s="100"/>
      <c r="D660" s="101">
        <v>39448</v>
      </c>
      <c r="E660" s="101">
        <v>39448</v>
      </c>
      <c r="F660" s="102">
        <f t="shared" si="54"/>
        <v>174.77799999999999</v>
      </c>
      <c r="G660" s="103">
        <v>154.46299999999999</v>
      </c>
      <c r="H660" s="103">
        <v>17.643999999999998</v>
      </c>
      <c r="I660" s="104">
        <v>2.6709999999999998</v>
      </c>
      <c r="J660" s="103">
        <f t="shared" si="53"/>
        <v>31.460039999999996</v>
      </c>
      <c r="K660" s="104"/>
      <c r="L660" s="103"/>
      <c r="M660" s="103"/>
      <c r="N660" s="103"/>
      <c r="O660" s="103"/>
      <c r="P660" s="105"/>
      <c r="Q660" s="106" t="s">
        <v>19</v>
      </c>
      <c r="R660" s="106"/>
      <c r="S660" s="106"/>
    </row>
    <row r="661" spans="1:19" s="30" customFormat="1" ht="45" x14ac:dyDescent="0.25">
      <c r="A661" s="111" t="s">
        <v>1195</v>
      </c>
      <c r="B661" s="112" t="s">
        <v>1337</v>
      </c>
      <c r="C661" s="100"/>
      <c r="D661" s="101">
        <v>39448</v>
      </c>
      <c r="E661" s="101">
        <v>39448</v>
      </c>
      <c r="F661" s="102">
        <f t="shared" si="54"/>
        <v>175.66800000000001</v>
      </c>
      <c r="G661" s="103">
        <v>154.46299999999999</v>
      </c>
      <c r="H661" s="103">
        <v>17.643999999999998</v>
      </c>
      <c r="I661" s="104">
        <v>3.5609999999999999</v>
      </c>
      <c r="J661" s="103">
        <f t="shared" si="53"/>
        <v>31.620239999999999</v>
      </c>
      <c r="K661" s="104"/>
      <c r="L661" s="103"/>
      <c r="M661" s="103"/>
      <c r="N661" s="103"/>
      <c r="O661" s="103"/>
      <c r="P661" s="105"/>
      <c r="Q661" s="106" t="s">
        <v>19</v>
      </c>
      <c r="R661" s="106"/>
      <c r="S661" s="106"/>
    </row>
    <row r="662" spans="1:19" s="30" customFormat="1" ht="45" x14ac:dyDescent="0.25">
      <c r="A662" s="111" t="s">
        <v>1196</v>
      </c>
      <c r="B662" s="112" t="s">
        <v>1337</v>
      </c>
      <c r="C662" s="100"/>
      <c r="D662" s="101">
        <v>39448</v>
      </c>
      <c r="E662" s="101">
        <v>39448</v>
      </c>
      <c r="F662" s="102">
        <f t="shared" si="54"/>
        <v>175.15600000000001</v>
      </c>
      <c r="G662" s="103">
        <v>154.46299999999999</v>
      </c>
      <c r="H662" s="103">
        <v>17.643999999999998</v>
      </c>
      <c r="I662" s="104">
        <v>3.0489999999999999</v>
      </c>
      <c r="J662" s="103">
        <f t="shared" si="53"/>
        <v>31.528079999999999</v>
      </c>
      <c r="K662" s="104"/>
      <c r="L662" s="103"/>
      <c r="M662" s="103"/>
      <c r="N662" s="103"/>
      <c r="O662" s="103"/>
      <c r="P662" s="105"/>
      <c r="Q662" s="106" t="s">
        <v>19</v>
      </c>
      <c r="R662" s="106"/>
      <c r="S662" s="106"/>
    </row>
    <row r="663" spans="1:19" s="30" customFormat="1" ht="45" x14ac:dyDescent="0.25">
      <c r="A663" s="111" t="s">
        <v>1197</v>
      </c>
      <c r="B663" s="112" t="s">
        <v>1337</v>
      </c>
      <c r="C663" s="100"/>
      <c r="D663" s="101">
        <v>39448</v>
      </c>
      <c r="E663" s="101">
        <v>39448</v>
      </c>
      <c r="F663" s="102">
        <f t="shared" si="54"/>
        <v>175.20699999999999</v>
      </c>
      <c r="G663" s="103">
        <v>154.46299999999999</v>
      </c>
      <c r="H663" s="103">
        <v>17.643999999999998</v>
      </c>
      <c r="I663" s="104">
        <v>3.1</v>
      </c>
      <c r="J663" s="103">
        <f t="shared" si="53"/>
        <v>31.537259999999996</v>
      </c>
      <c r="K663" s="104"/>
      <c r="L663" s="103"/>
      <c r="M663" s="103"/>
      <c r="N663" s="103"/>
      <c r="O663" s="103"/>
      <c r="P663" s="105"/>
      <c r="Q663" s="106" t="s">
        <v>19</v>
      </c>
      <c r="R663" s="106"/>
      <c r="S663" s="106"/>
    </row>
    <row r="664" spans="1:19" s="30" customFormat="1" ht="45" x14ac:dyDescent="0.25">
      <c r="A664" s="111" t="s">
        <v>1198</v>
      </c>
      <c r="B664" s="112" t="s">
        <v>1337</v>
      </c>
      <c r="C664" s="100"/>
      <c r="D664" s="101">
        <v>39448</v>
      </c>
      <c r="E664" s="101">
        <v>39448</v>
      </c>
      <c r="F664" s="102">
        <f t="shared" si="54"/>
        <v>219.22299999999998</v>
      </c>
      <c r="G664" s="103">
        <v>197.74199999999999</v>
      </c>
      <c r="H664" s="103">
        <v>17.661000000000001</v>
      </c>
      <c r="I664" s="104">
        <v>3.82</v>
      </c>
      <c r="J664" s="103">
        <f t="shared" si="53"/>
        <v>39.460139999999996</v>
      </c>
      <c r="K664" s="104"/>
      <c r="L664" s="103"/>
      <c r="M664" s="103"/>
      <c r="N664" s="103"/>
      <c r="O664" s="103"/>
      <c r="P664" s="105"/>
      <c r="Q664" s="106" t="s">
        <v>19</v>
      </c>
      <c r="R664" s="106"/>
      <c r="S664" s="106"/>
    </row>
    <row r="665" spans="1:19" s="30" customFormat="1" ht="45" x14ac:dyDescent="0.25">
      <c r="A665" s="111" t="s">
        <v>1199</v>
      </c>
      <c r="B665" s="112" t="s">
        <v>1337</v>
      </c>
      <c r="C665" s="100"/>
      <c r="D665" s="101">
        <v>39448</v>
      </c>
      <c r="E665" s="101">
        <v>39448</v>
      </c>
      <c r="F665" s="102">
        <f t="shared" si="54"/>
        <v>157.82999999999998</v>
      </c>
      <c r="G665" s="103">
        <v>137.57599999999999</v>
      </c>
      <c r="H665" s="103">
        <v>17.661000000000001</v>
      </c>
      <c r="I665" s="104">
        <v>2.593</v>
      </c>
      <c r="J665" s="103">
        <f t="shared" si="53"/>
        <v>28.409399999999994</v>
      </c>
      <c r="K665" s="104"/>
      <c r="L665" s="103"/>
      <c r="M665" s="103"/>
      <c r="N665" s="103"/>
      <c r="O665" s="103"/>
      <c r="P665" s="105"/>
      <c r="Q665" s="106" t="s">
        <v>19</v>
      </c>
      <c r="R665" s="106"/>
      <c r="S665" s="106"/>
    </row>
    <row r="666" spans="1:19" s="30" customFormat="1" ht="45" x14ac:dyDescent="0.25">
      <c r="A666" s="111" t="s">
        <v>1200</v>
      </c>
      <c r="B666" s="112" t="s">
        <v>1337</v>
      </c>
      <c r="C666" s="100"/>
      <c r="D666" s="101">
        <v>39448</v>
      </c>
      <c r="E666" s="101">
        <v>39448</v>
      </c>
      <c r="F666" s="102">
        <f t="shared" si="54"/>
        <v>157.82999999999998</v>
      </c>
      <c r="G666" s="103">
        <v>137.57599999999999</v>
      </c>
      <c r="H666" s="103">
        <v>17.661000000000001</v>
      </c>
      <c r="I666" s="104">
        <v>2.593</v>
      </c>
      <c r="J666" s="103">
        <f t="shared" ref="J666:J729" si="55">F666*0.18</f>
        <v>28.409399999999994</v>
      </c>
      <c r="K666" s="104"/>
      <c r="L666" s="103"/>
      <c r="M666" s="103"/>
      <c r="N666" s="103"/>
      <c r="O666" s="103"/>
      <c r="P666" s="105"/>
      <c r="Q666" s="106" t="s">
        <v>19</v>
      </c>
      <c r="R666" s="106"/>
      <c r="S666" s="106"/>
    </row>
    <row r="667" spans="1:19" s="30" customFormat="1" ht="45" x14ac:dyDescent="0.25">
      <c r="A667" s="111" t="s">
        <v>1201</v>
      </c>
      <c r="B667" s="112" t="s">
        <v>1337</v>
      </c>
      <c r="C667" s="100"/>
      <c r="D667" s="101">
        <v>39448</v>
      </c>
      <c r="E667" s="101">
        <v>39448</v>
      </c>
      <c r="F667" s="102">
        <f t="shared" si="54"/>
        <v>227.81300000000002</v>
      </c>
      <c r="G667" s="103">
        <v>195.00800000000001</v>
      </c>
      <c r="H667" s="103">
        <v>28.949000000000002</v>
      </c>
      <c r="I667" s="104">
        <v>3.8559999999999999</v>
      </c>
      <c r="J667" s="103">
        <f t="shared" si="55"/>
        <v>41.006340000000002</v>
      </c>
      <c r="K667" s="104"/>
      <c r="L667" s="103"/>
      <c r="M667" s="103"/>
      <c r="N667" s="103"/>
      <c r="O667" s="103"/>
      <c r="P667" s="105"/>
      <c r="Q667" s="106" t="s">
        <v>19</v>
      </c>
      <c r="R667" s="106"/>
      <c r="S667" s="106"/>
    </row>
    <row r="668" spans="1:19" s="30" customFormat="1" ht="45" x14ac:dyDescent="0.25">
      <c r="A668" s="111" t="s">
        <v>1202</v>
      </c>
      <c r="B668" s="112" t="s">
        <v>1337</v>
      </c>
      <c r="C668" s="100"/>
      <c r="D668" s="101">
        <v>39448</v>
      </c>
      <c r="E668" s="101">
        <v>39448</v>
      </c>
      <c r="F668" s="102">
        <f t="shared" si="54"/>
        <v>176.13299999999998</v>
      </c>
      <c r="G668" s="103">
        <v>154.46299999999999</v>
      </c>
      <c r="H668" s="103">
        <v>18.492000000000001</v>
      </c>
      <c r="I668" s="104">
        <v>3.1779999999999999</v>
      </c>
      <c r="J668" s="103">
        <f t="shared" si="55"/>
        <v>31.703939999999996</v>
      </c>
      <c r="K668" s="104"/>
      <c r="L668" s="103"/>
      <c r="M668" s="103"/>
      <c r="N668" s="103"/>
      <c r="O668" s="103"/>
      <c r="P668" s="105"/>
      <c r="Q668" s="106" t="s">
        <v>19</v>
      </c>
      <c r="R668" s="106"/>
      <c r="S668" s="106"/>
    </row>
    <row r="669" spans="1:19" s="30" customFormat="1" ht="45" x14ac:dyDescent="0.25">
      <c r="A669" s="111" t="s">
        <v>1203</v>
      </c>
      <c r="B669" s="112" t="s">
        <v>1337</v>
      </c>
      <c r="C669" s="100"/>
      <c r="D669" s="101">
        <v>39448</v>
      </c>
      <c r="E669" s="101">
        <v>39448</v>
      </c>
      <c r="F669" s="102">
        <f t="shared" si="54"/>
        <v>176.136</v>
      </c>
      <c r="G669" s="103">
        <v>154.46600000000001</v>
      </c>
      <c r="H669" s="103">
        <v>18.492000000000001</v>
      </c>
      <c r="I669" s="104">
        <v>3.1779999999999999</v>
      </c>
      <c r="J669" s="103">
        <f t="shared" si="55"/>
        <v>31.704479999999997</v>
      </c>
      <c r="K669" s="104"/>
      <c r="L669" s="103"/>
      <c r="M669" s="103"/>
      <c r="N669" s="103"/>
      <c r="O669" s="103"/>
      <c r="P669" s="105"/>
      <c r="Q669" s="106" t="s">
        <v>19</v>
      </c>
      <c r="R669" s="106"/>
      <c r="S669" s="106"/>
    </row>
    <row r="670" spans="1:19" s="30" customFormat="1" ht="45" x14ac:dyDescent="0.25">
      <c r="A670" s="111" t="s">
        <v>1204</v>
      </c>
      <c r="B670" s="112" t="s">
        <v>1337</v>
      </c>
      <c r="C670" s="100"/>
      <c r="D670" s="101">
        <v>39448</v>
      </c>
      <c r="E670" s="101">
        <v>39448</v>
      </c>
      <c r="F670" s="102">
        <f t="shared" si="54"/>
        <v>176.13299999999998</v>
      </c>
      <c r="G670" s="103">
        <v>154.46299999999999</v>
      </c>
      <c r="H670" s="103">
        <v>18.492000000000001</v>
      </c>
      <c r="I670" s="104">
        <v>3.1779999999999999</v>
      </c>
      <c r="J670" s="103">
        <f t="shared" si="55"/>
        <v>31.703939999999996</v>
      </c>
      <c r="K670" s="104"/>
      <c r="L670" s="103"/>
      <c r="M670" s="103"/>
      <c r="N670" s="103"/>
      <c r="O670" s="103"/>
      <c r="P670" s="105"/>
      <c r="Q670" s="106" t="s">
        <v>19</v>
      </c>
      <c r="R670" s="106"/>
      <c r="S670" s="106"/>
    </row>
    <row r="671" spans="1:19" s="30" customFormat="1" ht="45" x14ac:dyDescent="0.25">
      <c r="A671" s="111" t="s">
        <v>1205</v>
      </c>
      <c r="B671" s="112" t="s">
        <v>1337</v>
      </c>
      <c r="C671" s="100"/>
      <c r="D671" s="101">
        <v>39448</v>
      </c>
      <c r="E671" s="101">
        <v>39448</v>
      </c>
      <c r="F671" s="102">
        <f t="shared" si="54"/>
        <v>176.13299999999998</v>
      </c>
      <c r="G671" s="103">
        <v>154.46299999999999</v>
      </c>
      <c r="H671" s="103">
        <v>18.492000000000001</v>
      </c>
      <c r="I671" s="104">
        <v>3.1779999999999999</v>
      </c>
      <c r="J671" s="103">
        <f t="shared" si="55"/>
        <v>31.703939999999996</v>
      </c>
      <c r="K671" s="104"/>
      <c r="L671" s="103"/>
      <c r="M671" s="103"/>
      <c r="N671" s="103"/>
      <c r="O671" s="103"/>
      <c r="P671" s="105"/>
      <c r="Q671" s="106" t="s">
        <v>19</v>
      </c>
      <c r="R671" s="106"/>
      <c r="S671" s="106"/>
    </row>
    <row r="672" spans="1:19" s="30" customFormat="1" ht="45" x14ac:dyDescent="0.25">
      <c r="A672" s="111" t="s">
        <v>1206</v>
      </c>
      <c r="B672" s="112" t="s">
        <v>1337</v>
      </c>
      <c r="C672" s="100"/>
      <c r="D672" s="101">
        <v>39448</v>
      </c>
      <c r="E672" s="101">
        <v>39448</v>
      </c>
      <c r="F672" s="102">
        <f t="shared" si="54"/>
        <v>176.13299999999998</v>
      </c>
      <c r="G672" s="103">
        <v>154.46299999999999</v>
      </c>
      <c r="H672" s="103">
        <v>18.492000000000001</v>
      </c>
      <c r="I672" s="104">
        <v>3.1779999999999999</v>
      </c>
      <c r="J672" s="103">
        <f t="shared" si="55"/>
        <v>31.703939999999996</v>
      </c>
      <c r="K672" s="104"/>
      <c r="L672" s="103"/>
      <c r="M672" s="103"/>
      <c r="N672" s="103"/>
      <c r="O672" s="103"/>
      <c r="P672" s="105"/>
      <c r="Q672" s="106" t="s">
        <v>19</v>
      </c>
      <c r="R672" s="106"/>
      <c r="S672" s="106"/>
    </row>
    <row r="673" spans="1:19" s="30" customFormat="1" ht="45" x14ac:dyDescent="0.25">
      <c r="A673" s="111" t="s">
        <v>1207</v>
      </c>
      <c r="B673" s="112" t="s">
        <v>1337</v>
      </c>
      <c r="C673" s="100"/>
      <c r="D673" s="101">
        <v>39448</v>
      </c>
      <c r="E673" s="101">
        <v>39448</v>
      </c>
      <c r="F673" s="102">
        <f t="shared" si="54"/>
        <v>176.13299999999998</v>
      </c>
      <c r="G673" s="103">
        <v>154.46299999999999</v>
      </c>
      <c r="H673" s="103">
        <v>18.492000000000001</v>
      </c>
      <c r="I673" s="104">
        <v>3.1779999999999999</v>
      </c>
      <c r="J673" s="103">
        <f t="shared" si="55"/>
        <v>31.703939999999996</v>
      </c>
      <c r="K673" s="104"/>
      <c r="L673" s="103"/>
      <c r="M673" s="103"/>
      <c r="N673" s="103"/>
      <c r="O673" s="103"/>
      <c r="P673" s="105"/>
      <c r="Q673" s="106" t="s">
        <v>19</v>
      </c>
      <c r="R673" s="106"/>
      <c r="S673" s="106"/>
    </row>
    <row r="674" spans="1:19" s="30" customFormat="1" ht="45" x14ac:dyDescent="0.25">
      <c r="A674" s="111" t="s">
        <v>1208</v>
      </c>
      <c r="B674" s="112" t="s">
        <v>1337</v>
      </c>
      <c r="C674" s="100"/>
      <c r="D674" s="101">
        <v>39448</v>
      </c>
      <c r="E674" s="101">
        <v>39448</v>
      </c>
      <c r="F674" s="102">
        <f t="shared" si="54"/>
        <v>219.24600000000001</v>
      </c>
      <c r="G674" s="103">
        <v>197.76300000000001</v>
      </c>
      <c r="H674" s="103">
        <v>17.661000000000001</v>
      </c>
      <c r="I674" s="104">
        <v>3.8220000000000001</v>
      </c>
      <c r="J674" s="103">
        <f t="shared" si="55"/>
        <v>39.464280000000002</v>
      </c>
      <c r="K674" s="104"/>
      <c r="L674" s="103"/>
      <c r="M674" s="103"/>
      <c r="N674" s="103"/>
      <c r="O674" s="103"/>
      <c r="P674" s="105"/>
      <c r="Q674" s="106" t="s">
        <v>19</v>
      </c>
      <c r="R674" s="106"/>
      <c r="S674" s="106"/>
    </row>
    <row r="675" spans="1:19" s="30" customFormat="1" ht="45" x14ac:dyDescent="0.25">
      <c r="A675" s="111" t="s">
        <v>1209</v>
      </c>
      <c r="B675" s="112" t="s">
        <v>1337</v>
      </c>
      <c r="C675" s="100"/>
      <c r="D675" s="101">
        <v>39448</v>
      </c>
      <c r="E675" s="101">
        <v>39448</v>
      </c>
      <c r="F675" s="102">
        <f t="shared" si="54"/>
        <v>157.82999999999998</v>
      </c>
      <c r="G675" s="103">
        <v>137.57599999999999</v>
      </c>
      <c r="H675" s="103">
        <v>17.661000000000001</v>
      </c>
      <c r="I675" s="104">
        <v>2.593</v>
      </c>
      <c r="J675" s="103">
        <f t="shared" si="55"/>
        <v>28.409399999999994</v>
      </c>
      <c r="K675" s="104"/>
      <c r="L675" s="103"/>
      <c r="M675" s="103"/>
      <c r="N675" s="103"/>
      <c r="O675" s="103"/>
      <c r="P675" s="105"/>
      <c r="Q675" s="106" t="s">
        <v>19</v>
      </c>
      <c r="R675" s="106"/>
      <c r="S675" s="106"/>
    </row>
    <row r="676" spans="1:19" s="30" customFormat="1" ht="45" x14ac:dyDescent="0.25">
      <c r="A676" s="111" t="s">
        <v>1210</v>
      </c>
      <c r="B676" s="112" t="s">
        <v>1337</v>
      </c>
      <c r="C676" s="100"/>
      <c r="D676" s="101">
        <v>39448</v>
      </c>
      <c r="E676" s="101">
        <v>39448</v>
      </c>
      <c r="F676" s="102">
        <f t="shared" si="54"/>
        <v>157.82999999999998</v>
      </c>
      <c r="G676" s="103">
        <v>137.57599999999999</v>
      </c>
      <c r="H676" s="103">
        <v>17.661000000000001</v>
      </c>
      <c r="I676" s="104">
        <v>2.593</v>
      </c>
      <c r="J676" s="103">
        <f t="shared" si="55"/>
        <v>28.409399999999994</v>
      </c>
      <c r="K676" s="104"/>
      <c r="L676" s="103"/>
      <c r="M676" s="103"/>
      <c r="N676" s="103"/>
      <c r="O676" s="103"/>
      <c r="P676" s="105"/>
      <c r="Q676" s="106" t="s">
        <v>19</v>
      </c>
      <c r="R676" s="106"/>
      <c r="S676" s="106"/>
    </row>
    <row r="677" spans="1:19" s="30" customFormat="1" ht="45" x14ac:dyDescent="0.25">
      <c r="A677" s="111" t="s">
        <v>1211</v>
      </c>
      <c r="B677" s="112" t="s">
        <v>1337</v>
      </c>
      <c r="C677" s="100"/>
      <c r="D677" s="101">
        <v>39448</v>
      </c>
      <c r="E677" s="101">
        <v>39448</v>
      </c>
      <c r="F677" s="102">
        <f t="shared" si="54"/>
        <v>266.93200000000002</v>
      </c>
      <c r="G677" s="103">
        <v>224.39</v>
      </c>
      <c r="H677" s="103">
        <v>38.322000000000003</v>
      </c>
      <c r="I677" s="104">
        <v>4.22</v>
      </c>
      <c r="J677" s="103">
        <f t="shared" si="55"/>
        <v>48.047760000000004</v>
      </c>
      <c r="K677" s="104"/>
      <c r="L677" s="103"/>
      <c r="M677" s="103"/>
      <c r="N677" s="103"/>
      <c r="O677" s="103"/>
      <c r="P677" s="105"/>
      <c r="Q677" s="106" t="s">
        <v>19</v>
      </c>
      <c r="R677" s="106"/>
      <c r="S677" s="106"/>
    </row>
    <row r="678" spans="1:19" s="30" customFormat="1" ht="45" x14ac:dyDescent="0.25">
      <c r="A678" s="111" t="s">
        <v>1212</v>
      </c>
      <c r="B678" s="112" t="s">
        <v>1337</v>
      </c>
      <c r="C678" s="100"/>
      <c r="D678" s="101">
        <v>39448</v>
      </c>
      <c r="E678" s="101">
        <v>39448</v>
      </c>
      <c r="F678" s="102">
        <f t="shared" si="54"/>
        <v>175.19900000000001</v>
      </c>
      <c r="G678" s="103">
        <v>154.46299999999999</v>
      </c>
      <c r="H678" s="103">
        <v>17.643999999999998</v>
      </c>
      <c r="I678" s="104">
        <v>3.0920000000000001</v>
      </c>
      <c r="J678" s="103">
        <f t="shared" si="55"/>
        <v>31.535820000000001</v>
      </c>
      <c r="K678" s="104"/>
      <c r="L678" s="103"/>
      <c r="M678" s="103"/>
      <c r="N678" s="103"/>
      <c r="O678" s="103"/>
      <c r="P678" s="105"/>
      <c r="Q678" s="106" t="s">
        <v>19</v>
      </c>
      <c r="R678" s="106"/>
      <c r="S678" s="106"/>
    </row>
    <row r="679" spans="1:19" s="30" customFormat="1" ht="45" x14ac:dyDescent="0.25">
      <c r="A679" s="111" t="s">
        <v>1213</v>
      </c>
      <c r="B679" s="112" t="s">
        <v>1337</v>
      </c>
      <c r="C679" s="100"/>
      <c r="D679" s="101">
        <v>39448</v>
      </c>
      <c r="E679" s="101">
        <v>39448</v>
      </c>
      <c r="F679" s="102">
        <f t="shared" si="54"/>
        <v>175.32900000000001</v>
      </c>
      <c r="G679" s="103">
        <v>154.46299999999999</v>
      </c>
      <c r="H679" s="103">
        <v>17.643999999999998</v>
      </c>
      <c r="I679" s="104">
        <v>3.222</v>
      </c>
      <c r="J679" s="103">
        <f t="shared" si="55"/>
        <v>31.55922</v>
      </c>
      <c r="K679" s="104"/>
      <c r="L679" s="103"/>
      <c r="M679" s="103"/>
      <c r="N679" s="103"/>
      <c r="O679" s="103"/>
      <c r="P679" s="105"/>
      <c r="Q679" s="106" t="s">
        <v>19</v>
      </c>
      <c r="R679" s="106"/>
      <c r="S679" s="106"/>
    </row>
    <row r="680" spans="1:19" s="30" customFormat="1" ht="45" x14ac:dyDescent="0.25">
      <c r="A680" s="111" t="s">
        <v>1214</v>
      </c>
      <c r="B680" s="112" t="s">
        <v>1337</v>
      </c>
      <c r="C680" s="100"/>
      <c r="D680" s="101">
        <v>39448</v>
      </c>
      <c r="E680" s="101">
        <v>39448</v>
      </c>
      <c r="F680" s="102">
        <f t="shared" si="54"/>
        <v>175.16</v>
      </c>
      <c r="G680" s="103">
        <v>154.46299999999999</v>
      </c>
      <c r="H680" s="103">
        <v>17.643999999999998</v>
      </c>
      <c r="I680" s="104">
        <v>3.0529999999999999</v>
      </c>
      <c r="J680" s="103">
        <f t="shared" si="55"/>
        <v>31.528799999999997</v>
      </c>
      <c r="K680" s="104"/>
      <c r="L680" s="103"/>
      <c r="M680" s="103"/>
      <c r="N680" s="103"/>
      <c r="O680" s="103"/>
      <c r="P680" s="105"/>
      <c r="Q680" s="106" t="s">
        <v>19</v>
      </c>
      <c r="R680" s="106"/>
      <c r="S680" s="106"/>
    </row>
    <row r="681" spans="1:19" s="30" customFormat="1" ht="45" x14ac:dyDescent="0.25">
      <c r="A681" s="111" t="s">
        <v>1215</v>
      </c>
      <c r="B681" s="112" t="s">
        <v>1337</v>
      </c>
      <c r="C681" s="100"/>
      <c r="D681" s="101">
        <v>39448</v>
      </c>
      <c r="E681" s="101">
        <v>39448</v>
      </c>
      <c r="F681" s="102">
        <f t="shared" si="54"/>
        <v>174.393</v>
      </c>
      <c r="G681" s="103">
        <v>154.46299999999999</v>
      </c>
      <c r="H681" s="103">
        <v>17.643999999999998</v>
      </c>
      <c r="I681" s="104">
        <v>2.286</v>
      </c>
      <c r="J681" s="103">
        <f t="shared" si="55"/>
        <v>31.390739999999997</v>
      </c>
      <c r="K681" s="104"/>
      <c r="L681" s="103"/>
      <c r="M681" s="103"/>
      <c r="N681" s="103"/>
      <c r="O681" s="103"/>
      <c r="P681" s="105"/>
      <c r="Q681" s="106" t="s">
        <v>19</v>
      </c>
      <c r="R681" s="106"/>
      <c r="S681" s="106"/>
    </row>
    <row r="682" spans="1:19" s="30" customFormat="1" ht="45" x14ac:dyDescent="0.25">
      <c r="A682" s="111" t="s">
        <v>1216</v>
      </c>
      <c r="B682" s="112" t="s">
        <v>1337</v>
      </c>
      <c r="C682" s="100"/>
      <c r="D682" s="101">
        <v>39448</v>
      </c>
      <c r="E682" s="101">
        <v>39448</v>
      </c>
      <c r="F682" s="102">
        <f t="shared" si="54"/>
        <v>175.41200000000001</v>
      </c>
      <c r="G682" s="103">
        <v>154.46299999999999</v>
      </c>
      <c r="H682" s="103">
        <v>17.643999999999998</v>
      </c>
      <c r="I682" s="104">
        <v>3.3050000000000002</v>
      </c>
      <c r="J682" s="103">
        <f t="shared" si="55"/>
        <v>31.574159999999999</v>
      </c>
      <c r="K682" s="104"/>
      <c r="L682" s="103"/>
      <c r="M682" s="103"/>
      <c r="N682" s="103"/>
      <c r="O682" s="103"/>
      <c r="P682" s="105"/>
      <c r="Q682" s="106" t="s">
        <v>19</v>
      </c>
      <c r="R682" s="106"/>
      <c r="S682" s="106"/>
    </row>
    <row r="683" spans="1:19" s="30" customFormat="1" ht="45" x14ac:dyDescent="0.25">
      <c r="A683" s="111" t="s">
        <v>1217</v>
      </c>
      <c r="B683" s="112" t="s">
        <v>1337</v>
      </c>
      <c r="C683" s="100"/>
      <c r="D683" s="101">
        <v>39448</v>
      </c>
      <c r="E683" s="101">
        <v>39448</v>
      </c>
      <c r="F683" s="102">
        <f t="shared" si="54"/>
        <v>175.24299999999999</v>
      </c>
      <c r="G683" s="103">
        <v>154.46299999999999</v>
      </c>
      <c r="H683" s="103">
        <v>17.643999999999998</v>
      </c>
      <c r="I683" s="104">
        <v>3.1360000000000001</v>
      </c>
      <c r="J683" s="103">
        <f t="shared" si="55"/>
        <v>31.54374</v>
      </c>
      <c r="K683" s="104"/>
      <c r="L683" s="103"/>
      <c r="M683" s="103"/>
      <c r="N683" s="103"/>
      <c r="O683" s="103"/>
      <c r="P683" s="105"/>
      <c r="Q683" s="106" t="s">
        <v>19</v>
      </c>
      <c r="R683" s="106"/>
      <c r="S683" s="106"/>
    </row>
    <row r="684" spans="1:19" s="30" customFormat="1" ht="45" x14ac:dyDescent="0.25">
      <c r="A684" s="111" t="s">
        <v>1218</v>
      </c>
      <c r="B684" s="112" t="s">
        <v>1337</v>
      </c>
      <c r="C684" s="100"/>
      <c r="D684" s="101">
        <v>39448</v>
      </c>
      <c r="E684" s="101">
        <v>39448</v>
      </c>
      <c r="F684" s="102">
        <f t="shared" si="54"/>
        <v>219.24600000000001</v>
      </c>
      <c r="G684" s="103">
        <v>197.76300000000001</v>
      </c>
      <c r="H684" s="103">
        <v>17.661000000000001</v>
      </c>
      <c r="I684" s="104">
        <v>3.8220000000000001</v>
      </c>
      <c r="J684" s="103">
        <f t="shared" si="55"/>
        <v>39.464280000000002</v>
      </c>
      <c r="K684" s="104"/>
      <c r="L684" s="103"/>
      <c r="M684" s="103"/>
      <c r="N684" s="103"/>
      <c r="O684" s="103"/>
      <c r="P684" s="105"/>
      <c r="Q684" s="106" t="s">
        <v>19</v>
      </c>
      <c r="R684" s="106"/>
      <c r="S684" s="106"/>
    </row>
    <row r="685" spans="1:19" s="30" customFormat="1" ht="45" x14ac:dyDescent="0.25">
      <c r="A685" s="111" t="s">
        <v>1219</v>
      </c>
      <c r="B685" s="112" t="s">
        <v>1337</v>
      </c>
      <c r="C685" s="100"/>
      <c r="D685" s="101">
        <v>39448</v>
      </c>
      <c r="E685" s="101">
        <v>39448</v>
      </c>
      <c r="F685" s="102">
        <f t="shared" si="54"/>
        <v>157.82999999999998</v>
      </c>
      <c r="G685" s="103">
        <v>137.57599999999999</v>
      </c>
      <c r="H685" s="103">
        <v>17.661000000000001</v>
      </c>
      <c r="I685" s="104">
        <v>2.593</v>
      </c>
      <c r="J685" s="103">
        <f t="shared" si="55"/>
        <v>28.409399999999994</v>
      </c>
      <c r="K685" s="104"/>
      <c r="L685" s="103"/>
      <c r="M685" s="103"/>
      <c r="N685" s="103"/>
      <c r="O685" s="103"/>
      <c r="P685" s="105"/>
      <c r="Q685" s="106" t="s">
        <v>19</v>
      </c>
      <c r="R685" s="106"/>
      <c r="S685" s="106"/>
    </row>
    <row r="686" spans="1:19" s="30" customFormat="1" ht="45" x14ac:dyDescent="0.25">
      <c r="A686" s="111" t="s">
        <v>1220</v>
      </c>
      <c r="B686" s="112" t="s">
        <v>1337</v>
      </c>
      <c r="C686" s="100"/>
      <c r="D686" s="101">
        <v>39448</v>
      </c>
      <c r="E686" s="101">
        <v>39448</v>
      </c>
      <c r="F686" s="102">
        <f t="shared" si="54"/>
        <v>157.82999999999998</v>
      </c>
      <c r="G686" s="103">
        <v>137.57599999999999</v>
      </c>
      <c r="H686" s="103">
        <v>17.661000000000001</v>
      </c>
      <c r="I686" s="104">
        <v>2.593</v>
      </c>
      <c r="J686" s="103">
        <f t="shared" si="55"/>
        <v>28.409399999999994</v>
      </c>
      <c r="K686" s="104"/>
      <c r="L686" s="103"/>
      <c r="M686" s="103"/>
      <c r="N686" s="103"/>
      <c r="O686" s="103"/>
      <c r="P686" s="105"/>
      <c r="Q686" s="106" t="s">
        <v>19</v>
      </c>
      <c r="R686" s="106"/>
      <c r="S686" s="106"/>
    </row>
    <row r="687" spans="1:19" s="30" customFormat="1" ht="45" x14ac:dyDescent="0.25">
      <c r="A687" s="111" t="s">
        <v>1221</v>
      </c>
      <c r="B687" s="112" t="s">
        <v>1337</v>
      </c>
      <c r="C687" s="100"/>
      <c r="D687" s="101">
        <v>39448</v>
      </c>
      <c r="E687" s="101">
        <v>39448</v>
      </c>
      <c r="F687" s="102">
        <f t="shared" si="54"/>
        <v>237.17699999999999</v>
      </c>
      <c r="G687" s="103">
        <v>195.00800000000001</v>
      </c>
      <c r="H687" s="103">
        <v>38.398000000000003</v>
      </c>
      <c r="I687" s="104">
        <v>3.7709999999999999</v>
      </c>
      <c r="J687" s="103">
        <f t="shared" si="55"/>
        <v>42.691859999999998</v>
      </c>
      <c r="K687" s="104"/>
      <c r="L687" s="103"/>
      <c r="M687" s="103"/>
      <c r="N687" s="103"/>
      <c r="O687" s="103"/>
      <c r="P687" s="105"/>
      <c r="Q687" s="106" t="s">
        <v>19</v>
      </c>
      <c r="R687" s="106"/>
      <c r="S687" s="106"/>
    </row>
    <row r="688" spans="1:19" s="30" customFormat="1" ht="45" x14ac:dyDescent="0.25">
      <c r="A688" s="111" t="s">
        <v>1222</v>
      </c>
      <c r="B688" s="112" t="s">
        <v>1337</v>
      </c>
      <c r="C688" s="100"/>
      <c r="D688" s="101">
        <v>39448</v>
      </c>
      <c r="E688" s="101">
        <v>39448</v>
      </c>
      <c r="F688" s="102">
        <f t="shared" si="54"/>
        <v>175.41300000000001</v>
      </c>
      <c r="G688" s="103">
        <v>154.46299999999999</v>
      </c>
      <c r="H688" s="103">
        <v>17.643999999999998</v>
      </c>
      <c r="I688" s="104">
        <v>3.306</v>
      </c>
      <c r="J688" s="103">
        <f t="shared" si="55"/>
        <v>31.574339999999999</v>
      </c>
      <c r="K688" s="104"/>
      <c r="L688" s="103"/>
      <c r="M688" s="103"/>
      <c r="N688" s="103"/>
      <c r="O688" s="103"/>
      <c r="P688" s="105"/>
      <c r="Q688" s="106" t="s">
        <v>19</v>
      </c>
      <c r="R688" s="106"/>
      <c r="S688" s="106"/>
    </row>
    <row r="689" spans="1:19" s="30" customFormat="1" ht="45" x14ac:dyDescent="0.25">
      <c r="A689" s="111" t="s">
        <v>1223</v>
      </c>
      <c r="B689" s="112" t="s">
        <v>1337</v>
      </c>
      <c r="C689" s="100"/>
      <c r="D689" s="101">
        <v>39448</v>
      </c>
      <c r="E689" s="101">
        <v>39448</v>
      </c>
      <c r="F689" s="102">
        <f t="shared" si="54"/>
        <v>175.62199999999999</v>
      </c>
      <c r="G689" s="103">
        <v>154.46299999999999</v>
      </c>
      <c r="H689" s="103">
        <v>17.643999999999998</v>
      </c>
      <c r="I689" s="104">
        <v>3.5150000000000001</v>
      </c>
      <c r="J689" s="103">
        <f t="shared" si="55"/>
        <v>31.611959999999996</v>
      </c>
      <c r="K689" s="104"/>
      <c r="L689" s="103"/>
      <c r="M689" s="103"/>
      <c r="N689" s="103"/>
      <c r="O689" s="103"/>
      <c r="P689" s="105"/>
      <c r="Q689" s="106" t="s">
        <v>19</v>
      </c>
      <c r="R689" s="106"/>
      <c r="S689" s="106"/>
    </row>
    <row r="690" spans="1:19" s="30" customFormat="1" ht="45" x14ac:dyDescent="0.25">
      <c r="A690" s="111" t="s">
        <v>1224</v>
      </c>
      <c r="B690" s="112" t="s">
        <v>1337</v>
      </c>
      <c r="C690" s="100"/>
      <c r="D690" s="101">
        <v>39448</v>
      </c>
      <c r="E690" s="101">
        <v>39448</v>
      </c>
      <c r="F690" s="102">
        <f t="shared" si="54"/>
        <v>175.41200000000001</v>
      </c>
      <c r="G690" s="103">
        <v>154.46299999999999</v>
      </c>
      <c r="H690" s="103">
        <v>17.643999999999998</v>
      </c>
      <c r="I690" s="104">
        <v>3.3050000000000002</v>
      </c>
      <c r="J690" s="103">
        <f t="shared" si="55"/>
        <v>31.574159999999999</v>
      </c>
      <c r="K690" s="104"/>
      <c r="L690" s="103"/>
      <c r="M690" s="103"/>
      <c r="N690" s="103"/>
      <c r="O690" s="103"/>
      <c r="P690" s="105"/>
      <c r="Q690" s="106" t="s">
        <v>19</v>
      </c>
      <c r="R690" s="106"/>
      <c r="S690" s="106"/>
    </row>
    <row r="691" spans="1:19" s="30" customFormat="1" ht="45" x14ac:dyDescent="0.25">
      <c r="A691" s="111" t="s">
        <v>1225</v>
      </c>
      <c r="B691" s="112" t="s">
        <v>1337</v>
      </c>
      <c r="C691" s="100"/>
      <c r="D691" s="101">
        <v>39448</v>
      </c>
      <c r="E691" s="101">
        <v>39448</v>
      </c>
      <c r="F691" s="102">
        <f t="shared" si="54"/>
        <v>175.41200000000001</v>
      </c>
      <c r="G691" s="103">
        <v>154.46299999999999</v>
      </c>
      <c r="H691" s="103">
        <v>17.643999999999998</v>
      </c>
      <c r="I691" s="104">
        <v>3.3050000000000002</v>
      </c>
      <c r="J691" s="103">
        <f t="shared" si="55"/>
        <v>31.574159999999999</v>
      </c>
      <c r="K691" s="104"/>
      <c r="L691" s="103"/>
      <c r="M691" s="103"/>
      <c r="N691" s="103"/>
      <c r="O691" s="103"/>
      <c r="P691" s="105"/>
      <c r="Q691" s="106" t="s">
        <v>19</v>
      </c>
      <c r="R691" s="106"/>
      <c r="S691" s="106"/>
    </row>
    <row r="692" spans="1:19" s="30" customFormat="1" ht="45" x14ac:dyDescent="0.25">
      <c r="A692" s="111" t="s">
        <v>1226</v>
      </c>
      <c r="B692" s="112" t="s">
        <v>1337</v>
      </c>
      <c r="C692" s="100"/>
      <c r="D692" s="101">
        <v>39448</v>
      </c>
      <c r="E692" s="101">
        <v>39448</v>
      </c>
      <c r="F692" s="102">
        <f t="shared" si="54"/>
        <v>175.41200000000001</v>
      </c>
      <c r="G692" s="103">
        <v>154.46299999999999</v>
      </c>
      <c r="H692" s="103">
        <v>17.643999999999998</v>
      </c>
      <c r="I692" s="104">
        <v>3.3050000000000002</v>
      </c>
      <c r="J692" s="103">
        <f t="shared" si="55"/>
        <v>31.574159999999999</v>
      </c>
      <c r="K692" s="104"/>
      <c r="L692" s="103"/>
      <c r="M692" s="103"/>
      <c r="N692" s="103"/>
      <c r="O692" s="103"/>
      <c r="P692" s="105"/>
      <c r="Q692" s="106" t="s">
        <v>19</v>
      </c>
      <c r="R692" s="106"/>
      <c r="S692" s="106"/>
    </row>
    <row r="693" spans="1:19" s="30" customFormat="1" ht="45" x14ac:dyDescent="0.25">
      <c r="A693" s="111" t="s">
        <v>1227</v>
      </c>
      <c r="B693" s="112" t="s">
        <v>1337</v>
      </c>
      <c r="C693" s="100"/>
      <c r="D693" s="101">
        <v>39448</v>
      </c>
      <c r="E693" s="101">
        <v>39448</v>
      </c>
      <c r="F693" s="102">
        <f t="shared" si="54"/>
        <v>175.41200000000001</v>
      </c>
      <c r="G693" s="103">
        <v>154.46299999999999</v>
      </c>
      <c r="H693" s="103">
        <v>17.643999999999998</v>
      </c>
      <c r="I693" s="104">
        <v>3.3050000000000002</v>
      </c>
      <c r="J693" s="103">
        <f t="shared" si="55"/>
        <v>31.574159999999999</v>
      </c>
      <c r="K693" s="104"/>
      <c r="L693" s="103"/>
      <c r="M693" s="103"/>
      <c r="N693" s="103"/>
      <c r="O693" s="103"/>
      <c r="P693" s="105"/>
      <c r="Q693" s="106" t="s">
        <v>19</v>
      </c>
      <c r="R693" s="106"/>
      <c r="S693" s="106"/>
    </row>
    <row r="694" spans="1:19" s="30" customFormat="1" ht="45" x14ac:dyDescent="0.25">
      <c r="A694" s="111" t="s">
        <v>1228</v>
      </c>
      <c r="B694" s="112" t="s">
        <v>1337</v>
      </c>
      <c r="C694" s="100"/>
      <c r="D694" s="101">
        <v>39448</v>
      </c>
      <c r="E694" s="101">
        <v>39448</v>
      </c>
      <c r="F694" s="102">
        <f t="shared" si="54"/>
        <v>219.24600000000001</v>
      </c>
      <c r="G694" s="103">
        <v>197.76300000000001</v>
      </c>
      <c r="H694" s="103">
        <v>17.661000000000001</v>
      </c>
      <c r="I694" s="104">
        <v>3.8220000000000001</v>
      </c>
      <c r="J694" s="103">
        <f t="shared" si="55"/>
        <v>39.464280000000002</v>
      </c>
      <c r="K694" s="104"/>
      <c r="L694" s="103"/>
      <c r="M694" s="103"/>
      <c r="N694" s="103"/>
      <c r="O694" s="103"/>
      <c r="P694" s="105"/>
      <c r="Q694" s="106" t="s">
        <v>19</v>
      </c>
      <c r="R694" s="106"/>
      <c r="S694" s="106"/>
    </row>
    <row r="695" spans="1:19" s="30" customFormat="1" ht="45" x14ac:dyDescent="0.25">
      <c r="A695" s="111" t="s">
        <v>1229</v>
      </c>
      <c r="B695" s="112" t="s">
        <v>1337</v>
      </c>
      <c r="C695" s="100"/>
      <c r="D695" s="101">
        <v>39448</v>
      </c>
      <c r="E695" s="101">
        <v>39448</v>
      </c>
      <c r="F695" s="102">
        <f t="shared" si="54"/>
        <v>157.82999999999998</v>
      </c>
      <c r="G695" s="103">
        <v>137.57599999999999</v>
      </c>
      <c r="H695" s="103">
        <v>17.661000000000001</v>
      </c>
      <c r="I695" s="104">
        <v>2.593</v>
      </c>
      <c r="J695" s="103">
        <f t="shared" si="55"/>
        <v>28.409399999999994</v>
      </c>
      <c r="K695" s="104"/>
      <c r="L695" s="103"/>
      <c r="M695" s="103"/>
      <c r="N695" s="103"/>
      <c r="O695" s="103"/>
      <c r="P695" s="105"/>
      <c r="Q695" s="106" t="s">
        <v>19</v>
      </c>
      <c r="R695" s="106"/>
      <c r="S695" s="106"/>
    </row>
    <row r="696" spans="1:19" s="30" customFormat="1" ht="45" x14ac:dyDescent="0.25">
      <c r="A696" s="111" t="s">
        <v>1230</v>
      </c>
      <c r="B696" s="112" t="s">
        <v>1337</v>
      </c>
      <c r="C696" s="100"/>
      <c r="D696" s="101">
        <v>39448</v>
      </c>
      <c r="E696" s="101">
        <v>39448</v>
      </c>
      <c r="F696" s="102">
        <f t="shared" si="54"/>
        <v>237.49199999999999</v>
      </c>
      <c r="G696" s="103">
        <v>195.00800000000001</v>
      </c>
      <c r="H696" s="103">
        <v>38.414999999999999</v>
      </c>
      <c r="I696" s="104">
        <v>4.069</v>
      </c>
      <c r="J696" s="103">
        <f t="shared" si="55"/>
        <v>42.748559999999998</v>
      </c>
      <c r="K696" s="104"/>
      <c r="L696" s="103"/>
      <c r="M696" s="103"/>
      <c r="N696" s="103"/>
      <c r="O696" s="103"/>
      <c r="P696" s="105"/>
      <c r="Q696" s="106" t="s">
        <v>19</v>
      </c>
      <c r="R696" s="106"/>
      <c r="S696" s="106"/>
    </row>
    <row r="697" spans="1:19" s="30" customFormat="1" ht="45" x14ac:dyDescent="0.25">
      <c r="A697" s="111" t="s">
        <v>1231</v>
      </c>
      <c r="B697" s="112" t="s">
        <v>1337</v>
      </c>
      <c r="C697" s="100"/>
      <c r="D697" s="101">
        <v>39448</v>
      </c>
      <c r="E697" s="101">
        <v>39448</v>
      </c>
      <c r="F697" s="102">
        <f t="shared" si="54"/>
        <v>175.41399999999999</v>
      </c>
      <c r="G697" s="103">
        <v>154.46299999999999</v>
      </c>
      <c r="H697" s="103">
        <v>17.643999999999998</v>
      </c>
      <c r="I697" s="104">
        <v>3.3069999999999999</v>
      </c>
      <c r="J697" s="103">
        <f t="shared" si="55"/>
        <v>31.574519999999996</v>
      </c>
      <c r="K697" s="104"/>
      <c r="L697" s="103"/>
      <c r="M697" s="103"/>
      <c r="N697" s="103"/>
      <c r="O697" s="103"/>
      <c r="P697" s="105"/>
      <c r="Q697" s="106" t="s">
        <v>19</v>
      </c>
      <c r="R697" s="106"/>
      <c r="S697" s="106"/>
    </row>
    <row r="698" spans="1:19" s="30" customFormat="1" ht="45" x14ac:dyDescent="0.25">
      <c r="A698" s="111" t="s">
        <v>1232</v>
      </c>
      <c r="B698" s="112" t="s">
        <v>1337</v>
      </c>
      <c r="C698" s="100"/>
      <c r="D698" s="101">
        <v>39448</v>
      </c>
      <c r="E698" s="101">
        <v>39448</v>
      </c>
      <c r="F698" s="102">
        <f t="shared" si="54"/>
        <v>175.41399999999999</v>
      </c>
      <c r="G698" s="103">
        <v>154.46299999999999</v>
      </c>
      <c r="H698" s="103">
        <v>17.643999999999998</v>
      </c>
      <c r="I698" s="104">
        <v>3.3069999999999999</v>
      </c>
      <c r="J698" s="103">
        <f t="shared" si="55"/>
        <v>31.574519999999996</v>
      </c>
      <c r="K698" s="104"/>
      <c r="L698" s="103"/>
      <c r="M698" s="103"/>
      <c r="N698" s="103"/>
      <c r="O698" s="103"/>
      <c r="P698" s="105"/>
      <c r="Q698" s="106" t="s">
        <v>19</v>
      </c>
      <c r="R698" s="106"/>
      <c r="S698" s="106"/>
    </row>
    <row r="699" spans="1:19" s="30" customFormat="1" ht="45" x14ac:dyDescent="0.25">
      <c r="A699" s="111" t="s">
        <v>1233</v>
      </c>
      <c r="B699" s="112" t="s">
        <v>1337</v>
      </c>
      <c r="C699" s="100"/>
      <c r="D699" s="101">
        <v>39448</v>
      </c>
      <c r="E699" s="101">
        <v>39448</v>
      </c>
      <c r="F699" s="102">
        <f t="shared" si="54"/>
        <v>175.41399999999999</v>
      </c>
      <c r="G699" s="103">
        <v>154.46299999999999</v>
      </c>
      <c r="H699" s="103">
        <v>17.643999999999998</v>
      </c>
      <c r="I699" s="104">
        <v>3.3069999999999999</v>
      </c>
      <c r="J699" s="103">
        <f t="shared" si="55"/>
        <v>31.574519999999996</v>
      </c>
      <c r="K699" s="104"/>
      <c r="L699" s="103"/>
      <c r="M699" s="103"/>
      <c r="N699" s="103"/>
      <c r="O699" s="103"/>
      <c r="P699" s="105"/>
      <c r="Q699" s="106" t="s">
        <v>19</v>
      </c>
      <c r="R699" s="106"/>
      <c r="S699" s="106"/>
    </row>
    <row r="700" spans="1:19" s="30" customFormat="1" ht="45" x14ac:dyDescent="0.25">
      <c r="A700" s="111" t="s">
        <v>1234</v>
      </c>
      <c r="B700" s="112" t="s">
        <v>1337</v>
      </c>
      <c r="C700" s="100"/>
      <c r="D700" s="101">
        <v>39448</v>
      </c>
      <c r="E700" s="101">
        <v>39448</v>
      </c>
      <c r="F700" s="102">
        <f t="shared" si="54"/>
        <v>175.32599999999999</v>
      </c>
      <c r="G700" s="103">
        <v>154.46299999999999</v>
      </c>
      <c r="H700" s="103">
        <v>17.643999999999998</v>
      </c>
      <c r="I700" s="104">
        <v>3.2189999999999999</v>
      </c>
      <c r="J700" s="103">
        <f t="shared" si="55"/>
        <v>31.558679999999999</v>
      </c>
      <c r="K700" s="104"/>
      <c r="L700" s="103"/>
      <c r="M700" s="103"/>
      <c r="N700" s="103"/>
      <c r="O700" s="103"/>
      <c r="P700" s="105"/>
      <c r="Q700" s="106" t="s">
        <v>19</v>
      </c>
      <c r="R700" s="106"/>
      <c r="S700" s="106"/>
    </row>
    <row r="701" spans="1:19" s="30" customFormat="1" ht="45" x14ac:dyDescent="0.25">
      <c r="A701" s="111" t="s">
        <v>1235</v>
      </c>
      <c r="B701" s="112" t="s">
        <v>1337</v>
      </c>
      <c r="C701" s="100"/>
      <c r="D701" s="101">
        <v>39448</v>
      </c>
      <c r="E701" s="101">
        <v>39448</v>
      </c>
      <c r="F701" s="102">
        <f t="shared" si="54"/>
        <v>175.32599999999999</v>
      </c>
      <c r="G701" s="103">
        <v>154.46299999999999</v>
      </c>
      <c r="H701" s="103">
        <v>17.643999999999998</v>
      </c>
      <c r="I701" s="104">
        <v>3.2189999999999999</v>
      </c>
      <c r="J701" s="103">
        <f t="shared" si="55"/>
        <v>31.558679999999999</v>
      </c>
      <c r="K701" s="104"/>
      <c r="L701" s="103"/>
      <c r="M701" s="103"/>
      <c r="N701" s="103"/>
      <c r="O701" s="103"/>
      <c r="P701" s="105"/>
      <c r="Q701" s="106" t="s">
        <v>19</v>
      </c>
      <c r="R701" s="106"/>
      <c r="S701" s="106"/>
    </row>
    <row r="702" spans="1:19" s="30" customFormat="1" ht="45" x14ac:dyDescent="0.25">
      <c r="A702" s="111" t="s">
        <v>1236</v>
      </c>
      <c r="B702" s="112" t="s">
        <v>1337</v>
      </c>
      <c r="C702" s="100"/>
      <c r="D702" s="101">
        <v>39448</v>
      </c>
      <c r="E702" s="101">
        <v>39448</v>
      </c>
      <c r="F702" s="102">
        <f t="shared" si="54"/>
        <v>175.32599999999999</v>
      </c>
      <c r="G702" s="103">
        <v>154.46299999999999</v>
      </c>
      <c r="H702" s="103">
        <v>17.643999999999998</v>
      </c>
      <c r="I702" s="104">
        <v>3.2189999999999999</v>
      </c>
      <c r="J702" s="103">
        <f t="shared" si="55"/>
        <v>31.558679999999999</v>
      </c>
      <c r="K702" s="104"/>
      <c r="L702" s="103"/>
      <c r="M702" s="103"/>
      <c r="N702" s="103"/>
      <c r="O702" s="103"/>
      <c r="P702" s="105"/>
      <c r="Q702" s="106" t="s">
        <v>19</v>
      </c>
      <c r="R702" s="106"/>
      <c r="S702" s="106"/>
    </row>
    <row r="703" spans="1:19" s="30" customFormat="1" ht="45" x14ac:dyDescent="0.25">
      <c r="A703" s="111" t="s">
        <v>1237</v>
      </c>
      <c r="B703" s="112" t="s">
        <v>1337</v>
      </c>
      <c r="C703" s="100"/>
      <c r="D703" s="101">
        <v>39448</v>
      </c>
      <c r="E703" s="101">
        <v>39448</v>
      </c>
      <c r="F703" s="102">
        <f t="shared" si="54"/>
        <v>219.24800000000002</v>
      </c>
      <c r="G703" s="103">
        <v>197.76300000000001</v>
      </c>
      <c r="H703" s="103">
        <v>17.661000000000001</v>
      </c>
      <c r="I703" s="104">
        <v>3.8239999999999998</v>
      </c>
      <c r="J703" s="103">
        <f t="shared" si="55"/>
        <v>39.464640000000003</v>
      </c>
      <c r="K703" s="104"/>
      <c r="L703" s="103"/>
      <c r="M703" s="103"/>
      <c r="N703" s="103"/>
      <c r="O703" s="103"/>
      <c r="P703" s="105"/>
      <c r="Q703" s="106" t="s">
        <v>19</v>
      </c>
      <c r="R703" s="106"/>
      <c r="S703" s="106"/>
    </row>
    <row r="704" spans="1:19" s="30" customFormat="1" ht="45" x14ac:dyDescent="0.25">
      <c r="A704" s="111" t="s">
        <v>1238</v>
      </c>
      <c r="B704" s="112" t="s">
        <v>1337</v>
      </c>
      <c r="C704" s="100"/>
      <c r="D704" s="101">
        <v>39448</v>
      </c>
      <c r="E704" s="101">
        <v>39448</v>
      </c>
      <c r="F704" s="102">
        <f t="shared" si="54"/>
        <v>157.83199999999999</v>
      </c>
      <c r="G704" s="103">
        <v>137.57599999999999</v>
      </c>
      <c r="H704" s="103">
        <v>17.661000000000001</v>
      </c>
      <c r="I704" s="104">
        <v>2.5950000000000002</v>
      </c>
      <c r="J704" s="103">
        <f t="shared" si="55"/>
        <v>28.409759999999999</v>
      </c>
      <c r="K704" s="104"/>
      <c r="L704" s="103"/>
      <c r="M704" s="103"/>
      <c r="N704" s="103"/>
      <c r="O704" s="103"/>
      <c r="P704" s="105"/>
      <c r="Q704" s="106" t="s">
        <v>19</v>
      </c>
      <c r="R704" s="106"/>
      <c r="S704" s="106"/>
    </row>
    <row r="705" spans="1:19" s="30" customFormat="1" ht="45" x14ac:dyDescent="0.25">
      <c r="A705" s="111" t="s">
        <v>1239</v>
      </c>
      <c r="B705" s="112" t="s">
        <v>1337</v>
      </c>
      <c r="C705" s="100"/>
      <c r="D705" s="101">
        <v>39448</v>
      </c>
      <c r="E705" s="101">
        <v>39448</v>
      </c>
      <c r="F705" s="102">
        <f t="shared" si="54"/>
        <v>237.08600000000001</v>
      </c>
      <c r="G705" s="103">
        <v>195.00800000000001</v>
      </c>
      <c r="H705" s="103">
        <v>38.406999999999996</v>
      </c>
      <c r="I705" s="104">
        <v>3.6709999999999998</v>
      </c>
      <c r="J705" s="103">
        <f t="shared" si="55"/>
        <v>42.67548</v>
      </c>
      <c r="K705" s="104"/>
      <c r="L705" s="103"/>
      <c r="M705" s="103"/>
      <c r="N705" s="103"/>
      <c r="O705" s="103"/>
      <c r="P705" s="105"/>
      <c r="Q705" s="106" t="s">
        <v>19</v>
      </c>
      <c r="R705" s="106"/>
      <c r="S705" s="106"/>
    </row>
    <row r="706" spans="1:19" s="30" customFormat="1" ht="45" x14ac:dyDescent="0.25">
      <c r="A706" s="111" t="s">
        <v>1240</v>
      </c>
      <c r="B706" s="112" t="s">
        <v>1337</v>
      </c>
      <c r="C706" s="100"/>
      <c r="D706" s="101">
        <v>39448</v>
      </c>
      <c r="E706" s="101">
        <v>39448</v>
      </c>
      <c r="F706" s="102">
        <f t="shared" si="54"/>
        <v>175.15600000000001</v>
      </c>
      <c r="G706" s="103">
        <v>154.46299999999999</v>
      </c>
      <c r="H706" s="103">
        <v>17.643999999999998</v>
      </c>
      <c r="I706" s="104">
        <v>3.0489999999999999</v>
      </c>
      <c r="J706" s="103">
        <f t="shared" si="55"/>
        <v>31.528079999999999</v>
      </c>
      <c r="K706" s="104"/>
      <c r="L706" s="103"/>
      <c r="M706" s="103"/>
      <c r="N706" s="103"/>
      <c r="O706" s="103"/>
      <c r="P706" s="105"/>
      <c r="Q706" s="106" t="s">
        <v>19</v>
      </c>
      <c r="R706" s="106"/>
      <c r="S706" s="106"/>
    </row>
    <row r="707" spans="1:19" s="30" customFormat="1" ht="45" x14ac:dyDescent="0.25">
      <c r="A707" s="111" t="s">
        <v>1241</v>
      </c>
      <c r="B707" s="112" t="s">
        <v>1337</v>
      </c>
      <c r="C707" s="100"/>
      <c r="D707" s="101">
        <v>39448</v>
      </c>
      <c r="E707" s="101">
        <v>39448</v>
      </c>
      <c r="F707" s="102">
        <f t="shared" si="54"/>
        <v>175.15600000000001</v>
      </c>
      <c r="G707" s="103">
        <v>154.46299999999999</v>
      </c>
      <c r="H707" s="103">
        <v>17.643999999999998</v>
      </c>
      <c r="I707" s="104">
        <v>3.0489999999999999</v>
      </c>
      <c r="J707" s="103">
        <f t="shared" si="55"/>
        <v>31.528079999999999</v>
      </c>
      <c r="K707" s="104"/>
      <c r="L707" s="103"/>
      <c r="M707" s="103"/>
      <c r="N707" s="103"/>
      <c r="O707" s="103"/>
      <c r="P707" s="105"/>
      <c r="Q707" s="106" t="s">
        <v>19</v>
      </c>
      <c r="R707" s="106"/>
      <c r="S707" s="106"/>
    </row>
    <row r="708" spans="1:19" s="30" customFormat="1" ht="45" x14ac:dyDescent="0.25">
      <c r="A708" s="111" t="s">
        <v>1242</v>
      </c>
      <c r="B708" s="112" t="s">
        <v>1337</v>
      </c>
      <c r="C708" s="100"/>
      <c r="D708" s="101">
        <v>39448</v>
      </c>
      <c r="E708" s="101">
        <v>39448</v>
      </c>
      <c r="F708" s="102">
        <f t="shared" si="54"/>
        <v>175.072</v>
      </c>
      <c r="G708" s="103">
        <v>154.46299999999999</v>
      </c>
      <c r="H708" s="103">
        <v>17.643999999999998</v>
      </c>
      <c r="I708" s="104">
        <v>2.9649999999999999</v>
      </c>
      <c r="J708" s="103">
        <f t="shared" si="55"/>
        <v>31.51296</v>
      </c>
      <c r="K708" s="104"/>
      <c r="L708" s="103"/>
      <c r="M708" s="103"/>
      <c r="N708" s="103"/>
      <c r="O708" s="103"/>
      <c r="P708" s="105"/>
      <c r="Q708" s="106" t="s">
        <v>19</v>
      </c>
      <c r="R708" s="106"/>
      <c r="S708" s="106"/>
    </row>
    <row r="709" spans="1:19" s="30" customFormat="1" ht="45" x14ac:dyDescent="0.25">
      <c r="A709" s="111" t="s">
        <v>1243</v>
      </c>
      <c r="B709" s="112" t="s">
        <v>1337</v>
      </c>
      <c r="C709" s="100"/>
      <c r="D709" s="101">
        <v>39448</v>
      </c>
      <c r="E709" s="101">
        <v>39448</v>
      </c>
      <c r="F709" s="102">
        <f t="shared" si="54"/>
        <v>175.15600000000001</v>
      </c>
      <c r="G709" s="103">
        <v>154.46299999999999</v>
      </c>
      <c r="H709" s="103">
        <v>17.643999999999998</v>
      </c>
      <c r="I709" s="104">
        <v>3.0489999999999999</v>
      </c>
      <c r="J709" s="103">
        <f t="shared" si="55"/>
        <v>31.528079999999999</v>
      </c>
      <c r="K709" s="104"/>
      <c r="L709" s="103"/>
      <c r="M709" s="103"/>
      <c r="N709" s="103"/>
      <c r="O709" s="103"/>
      <c r="P709" s="105"/>
      <c r="Q709" s="106" t="s">
        <v>19</v>
      </c>
      <c r="R709" s="106"/>
      <c r="S709" s="106"/>
    </row>
    <row r="710" spans="1:19" s="30" customFormat="1" ht="45" x14ac:dyDescent="0.25">
      <c r="A710" s="111" t="s">
        <v>1244</v>
      </c>
      <c r="B710" s="112" t="s">
        <v>1337</v>
      </c>
      <c r="C710" s="100"/>
      <c r="D710" s="101">
        <v>39448</v>
      </c>
      <c r="E710" s="101">
        <v>39448</v>
      </c>
      <c r="F710" s="102">
        <f t="shared" si="54"/>
        <v>175.32599999999999</v>
      </c>
      <c r="G710" s="103">
        <v>152.768</v>
      </c>
      <c r="H710" s="103">
        <v>19.338999999999999</v>
      </c>
      <c r="I710" s="104">
        <v>3.2189999999999999</v>
      </c>
      <c r="J710" s="103">
        <f t="shared" si="55"/>
        <v>31.558679999999999</v>
      </c>
      <c r="K710" s="104"/>
      <c r="L710" s="103"/>
      <c r="M710" s="103"/>
      <c r="N710" s="103"/>
      <c r="O710" s="103"/>
      <c r="P710" s="105"/>
      <c r="Q710" s="106" t="s">
        <v>19</v>
      </c>
      <c r="R710" s="106"/>
      <c r="S710" s="106"/>
    </row>
    <row r="711" spans="1:19" s="30" customFormat="1" ht="45" x14ac:dyDescent="0.25">
      <c r="A711" s="111" t="s">
        <v>1245</v>
      </c>
      <c r="B711" s="112" t="s">
        <v>1337</v>
      </c>
      <c r="C711" s="100"/>
      <c r="D711" s="101">
        <v>39448</v>
      </c>
      <c r="E711" s="101">
        <v>39448</v>
      </c>
      <c r="F711" s="102">
        <f t="shared" si="54"/>
        <v>175.286</v>
      </c>
      <c r="G711" s="103">
        <v>152.768</v>
      </c>
      <c r="H711" s="103">
        <v>19.338999999999999</v>
      </c>
      <c r="I711" s="104">
        <v>3.1789999999999998</v>
      </c>
      <c r="J711" s="103">
        <f t="shared" si="55"/>
        <v>31.551479999999998</v>
      </c>
      <c r="K711" s="104"/>
      <c r="L711" s="103"/>
      <c r="M711" s="103"/>
      <c r="N711" s="103"/>
      <c r="O711" s="103"/>
      <c r="P711" s="105"/>
      <c r="Q711" s="106" t="s">
        <v>19</v>
      </c>
      <c r="R711" s="106"/>
      <c r="S711" s="106"/>
    </row>
    <row r="712" spans="1:19" s="30" customFormat="1" ht="45" x14ac:dyDescent="0.25">
      <c r="A712" s="111" t="s">
        <v>1246</v>
      </c>
      <c r="B712" s="112" t="s">
        <v>1337</v>
      </c>
      <c r="C712" s="100"/>
      <c r="D712" s="101">
        <v>39448</v>
      </c>
      <c r="E712" s="101">
        <v>39448</v>
      </c>
      <c r="F712" s="102">
        <f t="shared" si="54"/>
        <v>219.24600000000001</v>
      </c>
      <c r="G712" s="103">
        <v>197.76300000000001</v>
      </c>
      <c r="H712" s="103">
        <v>17.661000000000001</v>
      </c>
      <c r="I712" s="104">
        <v>3.8220000000000001</v>
      </c>
      <c r="J712" s="103">
        <f t="shared" si="55"/>
        <v>39.464280000000002</v>
      </c>
      <c r="K712" s="104"/>
      <c r="L712" s="103"/>
      <c r="M712" s="103"/>
      <c r="N712" s="103"/>
      <c r="O712" s="103"/>
      <c r="P712" s="105"/>
      <c r="Q712" s="106" t="s">
        <v>19</v>
      </c>
      <c r="R712" s="106"/>
      <c r="S712" s="106"/>
    </row>
    <row r="713" spans="1:19" s="30" customFormat="1" ht="45" x14ac:dyDescent="0.25">
      <c r="A713" s="111" t="s">
        <v>1247</v>
      </c>
      <c r="B713" s="112" t="s">
        <v>1337</v>
      </c>
      <c r="C713" s="100"/>
      <c r="D713" s="101">
        <v>39448</v>
      </c>
      <c r="E713" s="101">
        <v>39448</v>
      </c>
      <c r="F713" s="102">
        <f t="shared" si="54"/>
        <v>157.82999999999998</v>
      </c>
      <c r="G713" s="103">
        <v>137.57599999999999</v>
      </c>
      <c r="H713" s="103">
        <v>17.661000000000001</v>
      </c>
      <c r="I713" s="104">
        <v>2.593</v>
      </c>
      <c r="J713" s="103">
        <f t="shared" si="55"/>
        <v>28.409399999999994</v>
      </c>
      <c r="K713" s="104"/>
      <c r="L713" s="103"/>
      <c r="M713" s="103"/>
      <c r="N713" s="103"/>
      <c r="O713" s="103"/>
      <c r="P713" s="105"/>
      <c r="Q713" s="106" t="s">
        <v>19</v>
      </c>
      <c r="R713" s="106"/>
      <c r="S713" s="106"/>
    </row>
    <row r="714" spans="1:19" s="30" customFormat="1" ht="45" x14ac:dyDescent="0.25">
      <c r="A714" s="111" t="s">
        <v>1248</v>
      </c>
      <c r="B714" s="112" t="s">
        <v>1337</v>
      </c>
      <c r="C714" s="100"/>
      <c r="D714" s="101">
        <v>39448</v>
      </c>
      <c r="E714" s="101">
        <v>39448</v>
      </c>
      <c r="F714" s="102">
        <f t="shared" si="54"/>
        <v>157.82999999999998</v>
      </c>
      <c r="G714" s="103">
        <v>137.57599999999999</v>
      </c>
      <c r="H714" s="103">
        <v>17.661000000000001</v>
      </c>
      <c r="I714" s="104">
        <v>2.593</v>
      </c>
      <c r="J714" s="103">
        <f t="shared" si="55"/>
        <v>28.409399999999994</v>
      </c>
      <c r="K714" s="104"/>
      <c r="L714" s="103"/>
      <c r="M714" s="103"/>
      <c r="N714" s="103"/>
      <c r="O714" s="103"/>
      <c r="P714" s="105"/>
      <c r="Q714" s="106" t="s">
        <v>19</v>
      </c>
      <c r="R714" s="106"/>
      <c r="S714" s="106"/>
    </row>
    <row r="715" spans="1:19" s="30" customFormat="1" ht="45" x14ac:dyDescent="0.25">
      <c r="A715" s="111" t="s">
        <v>1249</v>
      </c>
      <c r="B715" s="112" t="s">
        <v>1345</v>
      </c>
      <c r="C715" s="100"/>
      <c r="D715" s="101">
        <v>39448</v>
      </c>
      <c r="E715" s="101">
        <v>39448</v>
      </c>
      <c r="F715" s="102">
        <f t="shared" si="54"/>
        <v>30.062000000000001</v>
      </c>
      <c r="G715" s="103">
        <v>11.443</v>
      </c>
      <c r="H715" s="103">
        <v>17.071999999999999</v>
      </c>
      <c r="I715" s="104">
        <v>1.5469999999999999</v>
      </c>
      <c r="J715" s="103">
        <f t="shared" si="55"/>
        <v>5.4111599999999997</v>
      </c>
      <c r="K715" s="104"/>
      <c r="L715" s="103"/>
      <c r="M715" s="103"/>
      <c r="N715" s="103"/>
      <c r="O715" s="103"/>
      <c r="P715" s="105"/>
      <c r="Q715" s="106" t="s">
        <v>19</v>
      </c>
      <c r="R715" s="106" t="s">
        <v>1250</v>
      </c>
      <c r="S715" s="106"/>
    </row>
    <row r="716" spans="1:19" s="30" customFormat="1" ht="45" x14ac:dyDescent="0.25">
      <c r="A716" s="111" t="s">
        <v>1251</v>
      </c>
      <c r="B716" s="112" t="s">
        <v>1345</v>
      </c>
      <c r="C716" s="100"/>
      <c r="D716" s="101">
        <v>39448</v>
      </c>
      <c r="E716" s="101">
        <v>39448</v>
      </c>
      <c r="F716" s="102">
        <f t="shared" si="54"/>
        <v>32.502000000000002</v>
      </c>
      <c r="G716" s="103">
        <v>10.372999999999999</v>
      </c>
      <c r="H716" s="103">
        <v>20.495999999999999</v>
      </c>
      <c r="I716" s="104">
        <v>1.633</v>
      </c>
      <c r="J716" s="103">
        <f t="shared" si="55"/>
        <v>5.8503600000000002</v>
      </c>
      <c r="K716" s="104"/>
      <c r="L716" s="103"/>
      <c r="M716" s="103"/>
      <c r="N716" s="103"/>
      <c r="O716" s="103"/>
      <c r="P716" s="105"/>
      <c r="Q716" s="106" t="s">
        <v>19</v>
      </c>
      <c r="R716" s="106" t="s">
        <v>1250</v>
      </c>
      <c r="S716" s="106"/>
    </row>
    <row r="717" spans="1:19" s="30" customFormat="1" ht="45" x14ac:dyDescent="0.25">
      <c r="A717" s="111" t="s">
        <v>1252</v>
      </c>
      <c r="B717" s="112" t="s">
        <v>1345</v>
      </c>
      <c r="C717" s="100"/>
      <c r="D717" s="101">
        <v>39448</v>
      </c>
      <c r="E717" s="101">
        <v>39448</v>
      </c>
      <c r="F717" s="102">
        <f t="shared" si="54"/>
        <v>27.596</v>
      </c>
      <c r="G717" s="103">
        <v>13.018000000000001</v>
      </c>
      <c r="H717" s="103">
        <v>13.797000000000001</v>
      </c>
      <c r="I717" s="104">
        <v>0.78100000000000003</v>
      </c>
      <c r="J717" s="103">
        <f t="shared" si="55"/>
        <v>4.9672799999999997</v>
      </c>
      <c r="K717" s="104"/>
      <c r="L717" s="103"/>
      <c r="M717" s="103"/>
      <c r="N717" s="103"/>
      <c r="O717" s="103"/>
      <c r="P717" s="105"/>
      <c r="Q717" s="106" t="s">
        <v>19</v>
      </c>
      <c r="R717" s="106" t="s">
        <v>971</v>
      </c>
      <c r="S717" s="106"/>
    </row>
    <row r="718" spans="1:19" s="30" customFormat="1" ht="45" x14ac:dyDescent="0.25">
      <c r="A718" s="111" t="s">
        <v>1253</v>
      </c>
      <c r="B718" s="112" t="s">
        <v>1345</v>
      </c>
      <c r="C718" s="100"/>
      <c r="D718" s="101">
        <v>39448</v>
      </c>
      <c r="E718" s="101">
        <v>39448</v>
      </c>
      <c r="F718" s="102">
        <f t="shared" si="54"/>
        <v>26.775000000000002</v>
      </c>
      <c r="G718" s="103">
        <v>12.045</v>
      </c>
      <c r="H718" s="103">
        <v>14.034000000000001</v>
      </c>
      <c r="I718" s="104">
        <v>0.69599999999999995</v>
      </c>
      <c r="J718" s="103">
        <f t="shared" si="55"/>
        <v>4.8195000000000006</v>
      </c>
      <c r="K718" s="104"/>
      <c r="L718" s="103"/>
      <c r="M718" s="103"/>
      <c r="N718" s="103"/>
      <c r="O718" s="103"/>
      <c r="P718" s="105"/>
      <c r="Q718" s="106" t="s">
        <v>19</v>
      </c>
      <c r="R718" s="106" t="s">
        <v>971</v>
      </c>
      <c r="S718" s="106"/>
    </row>
    <row r="719" spans="1:19" s="30" customFormat="1" ht="45" x14ac:dyDescent="0.25">
      <c r="A719" s="111" t="s">
        <v>1254</v>
      </c>
      <c r="B719" s="112" t="s">
        <v>1345</v>
      </c>
      <c r="C719" s="100"/>
      <c r="D719" s="101">
        <v>39448</v>
      </c>
      <c r="E719" s="101">
        <v>39448</v>
      </c>
      <c r="F719" s="102">
        <f t="shared" si="54"/>
        <v>30.45</v>
      </c>
      <c r="G719" s="103">
        <v>15.305999999999999</v>
      </c>
      <c r="H719" s="103">
        <v>14.525</v>
      </c>
      <c r="I719" s="104">
        <v>0.61899999999999999</v>
      </c>
      <c r="J719" s="103">
        <f t="shared" si="55"/>
        <v>5.4809999999999999</v>
      </c>
      <c r="K719" s="104"/>
      <c r="L719" s="103"/>
      <c r="M719" s="103"/>
      <c r="N719" s="103"/>
      <c r="O719" s="103"/>
      <c r="P719" s="105"/>
      <c r="Q719" s="106" t="s">
        <v>19</v>
      </c>
      <c r="R719" s="106" t="s">
        <v>971</v>
      </c>
      <c r="S719" s="106"/>
    </row>
    <row r="720" spans="1:19" s="30" customFormat="1" ht="45" x14ac:dyDescent="0.25">
      <c r="A720" s="111" t="s">
        <v>1255</v>
      </c>
      <c r="B720" s="112" t="s">
        <v>1345</v>
      </c>
      <c r="C720" s="100"/>
      <c r="D720" s="101">
        <v>39448</v>
      </c>
      <c r="E720" s="101">
        <v>39448</v>
      </c>
      <c r="F720" s="102">
        <f t="shared" ref="F720:F759" si="56">SUM(G720:I720)</f>
        <v>27.920999999999999</v>
      </c>
      <c r="G720" s="103">
        <v>13.353</v>
      </c>
      <c r="H720" s="103">
        <v>13.983000000000001</v>
      </c>
      <c r="I720" s="104">
        <v>0.58499999999999996</v>
      </c>
      <c r="J720" s="103">
        <f t="shared" si="55"/>
        <v>5.0257800000000001</v>
      </c>
      <c r="K720" s="104"/>
      <c r="L720" s="103"/>
      <c r="M720" s="103"/>
      <c r="N720" s="103"/>
      <c r="O720" s="103"/>
      <c r="P720" s="105"/>
      <c r="Q720" s="106" t="s">
        <v>19</v>
      </c>
      <c r="R720" s="106" t="s">
        <v>971</v>
      </c>
      <c r="S720" s="106"/>
    </row>
    <row r="721" spans="1:19" s="30" customFormat="1" ht="45" x14ac:dyDescent="0.25">
      <c r="A721" s="111" t="s">
        <v>1256</v>
      </c>
      <c r="B721" s="112" t="s">
        <v>1345</v>
      </c>
      <c r="C721" s="100"/>
      <c r="D721" s="101">
        <v>39448</v>
      </c>
      <c r="E721" s="101">
        <v>39448</v>
      </c>
      <c r="F721" s="102">
        <f t="shared" si="56"/>
        <v>28.647000000000002</v>
      </c>
      <c r="G721" s="103">
        <v>14.113</v>
      </c>
      <c r="H721" s="103">
        <v>13.965999999999999</v>
      </c>
      <c r="I721" s="104">
        <v>0.56799999999999995</v>
      </c>
      <c r="J721" s="103">
        <f t="shared" si="55"/>
        <v>5.15646</v>
      </c>
      <c r="K721" s="104"/>
      <c r="L721" s="103"/>
      <c r="M721" s="103"/>
      <c r="N721" s="103"/>
      <c r="O721" s="103"/>
      <c r="P721" s="105"/>
      <c r="Q721" s="106" t="s">
        <v>19</v>
      </c>
      <c r="R721" s="106" t="s">
        <v>971</v>
      </c>
      <c r="S721" s="106"/>
    </row>
    <row r="722" spans="1:19" s="30" customFormat="1" ht="45" x14ac:dyDescent="0.25">
      <c r="A722" s="111" t="s">
        <v>1257</v>
      </c>
      <c r="B722" s="112" t="s">
        <v>1345</v>
      </c>
      <c r="C722" s="100"/>
      <c r="D722" s="101">
        <v>39448</v>
      </c>
      <c r="E722" s="101">
        <v>39448</v>
      </c>
      <c r="F722" s="102">
        <f t="shared" si="56"/>
        <v>29.257999999999999</v>
      </c>
      <c r="G722" s="103">
        <v>14.714</v>
      </c>
      <c r="H722" s="103">
        <v>13.958</v>
      </c>
      <c r="I722" s="104">
        <v>0.58599999999999997</v>
      </c>
      <c r="J722" s="103">
        <f t="shared" si="55"/>
        <v>5.2664399999999993</v>
      </c>
      <c r="K722" s="104"/>
      <c r="L722" s="103"/>
      <c r="M722" s="103"/>
      <c r="N722" s="103"/>
      <c r="O722" s="103"/>
      <c r="P722" s="105"/>
      <c r="Q722" s="106" t="s">
        <v>19</v>
      </c>
      <c r="R722" s="106" t="s">
        <v>971</v>
      </c>
      <c r="S722" s="106"/>
    </row>
    <row r="723" spans="1:19" s="30" customFormat="1" ht="45" x14ac:dyDescent="0.25">
      <c r="A723" s="111" t="s">
        <v>1258</v>
      </c>
      <c r="B723" s="112" t="s">
        <v>1345</v>
      </c>
      <c r="C723" s="100"/>
      <c r="D723" s="101">
        <v>39448</v>
      </c>
      <c r="E723" s="101">
        <v>39448</v>
      </c>
      <c r="F723" s="102">
        <f t="shared" si="56"/>
        <v>4.1070000000000002</v>
      </c>
      <c r="G723" s="103">
        <v>4.1070000000000002</v>
      </c>
      <c r="H723" s="103">
        <v>0</v>
      </c>
      <c r="I723" s="104">
        <v>0</v>
      </c>
      <c r="J723" s="103">
        <f t="shared" si="55"/>
        <v>0.73926000000000003</v>
      </c>
      <c r="K723" s="104"/>
      <c r="L723" s="103"/>
      <c r="M723" s="103"/>
      <c r="N723" s="103"/>
      <c r="O723" s="103"/>
      <c r="P723" s="105"/>
      <c r="Q723" s="106" t="s">
        <v>19</v>
      </c>
      <c r="R723" s="106" t="s">
        <v>971</v>
      </c>
      <c r="S723" s="106"/>
    </row>
    <row r="724" spans="1:19" s="30" customFormat="1" ht="45" x14ac:dyDescent="0.25">
      <c r="A724" s="111" t="s">
        <v>1259</v>
      </c>
      <c r="B724" s="112" t="s">
        <v>1345</v>
      </c>
      <c r="C724" s="100"/>
      <c r="D724" s="101">
        <v>39448</v>
      </c>
      <c r="E724" s="101">
        <v>39448</v>
      </c>
      <c r="F724" s="102">
        <f t="shared" si="56"/>
        <v>26.283000000000001</v>
      </c>
      <c r="G724" s="103">
        <v>11.884</v>
      </c>
      <c r="H724" s="103">
        <v>13.771000000000001</v>
      </c>
      <c r="I724" s="104">
        <v>0.628</v>
      </c>
      <c r="J724" s="103">
        <f t="shared" si="55"/>
        <v>4.7309400000000004</v>
      </c>
      <c r="K724" s="104"/>
      <c r="L724" s="103"/>
      <c r="M724" s="103"/>
      <c r="N724" s="103"/>
      <c r="O724" s="103"/>
      <c r="P724" s="105"/>
      <c r="Q724" s="106" t="s">
        <v>19</v>
      </c>
      <c r="R724" s="106"/>
      <c r="S724" s="106"/>
    </row>
    <row r="725" spans="1:19" s="30" customFormat="1" ht="45" x14ac:dyDescent="0.25">
      <c r="A725" s="111" t="s">
        <v>1260</v>
      </c>
      <c r="B725" s="112" t="s">
        <v>1345</v>
      </c>
      <c r="C725" s="100"/>
      <c r="D725" s="101">
        <v>39448</v>
      </c>
      <c r="E725" s="101">
        <v>39448</v>
      </c>
      <c r="F725" s="102">
        <f t="shared" si="56"/>
        <v>27.93</v>
      </c>
      <c r="G725" s="103">
        <v>13.608000000000001</v>
      </c>
      <c r="H725" s="103">
        <v>13.702999999999999</v>
      </c>
      <c r="I725" s="104">
        <v>0.61899999999999999</v>
      </c>
      <c r="J725" s="103">
        <f t="shared" si="55"/>
        <v>5.0274000000000001</v>
      </c>
      <c r="K725" s="104"/>
      <c r="L725" s="103"/>
      <c r="M725" s="103"/>
      <c r="N725" s="103"/>
      <c r="O725" s="103"/>
      <c r="P725" s="105"/>
      <c r="Q725" s="106" t="s">
        <v>19</v>
      </c>
      <c r="R725" s="106"/>
      <c r="S725" s="106"/>
    </row>
    <row r="726" spans="1:19" s="30" customFormat="1" ht="45" x14ac:dyDescent="0.25">
      <c r="A726" s="111" t="s">
        <v>1261</v>
      </c>
      <c r="B726" s="112" t="s">
        <v>1345</v>
      </c>
      <c r="C726" s="100"/>
      <c r="D726" s="101">
        <v>39448</v>
      </c>
      <c r="E726" s="101">
        <v>39448</v>
      </c>
      <c r="F726" s="102">
        <f t="shared" si="56"/>
        <v>5.673</v>
      </c>
      <c r="G726" s="103">
        <v>5.673</v>
      </c>
      <c r="H726" s="103">
        <v>0</v>
      </c>
      <c r="I726" s="104">
        <v>0</v>
      </c>
      <c r="J726" s="103">
        <f t="shared" si="55"/>
        <v>1.0211399999999999</v>
      </c>
      <c r="K726" s="104"/>
      <c r="L726" s="103"/>
      <c r="M726" s="103"/>
      <c r="N726" s="103"/>
      <c r="O726" s="103"/>
      <c r="P726" s="105"/>
      <c r="Q726" s="106" t="s">
        <v>19</v>
      </c>
      <c r="R726" s="106"/>
      <c r="S726" s="106"/>
    </row>
    <row r="727" spans="1:19" s="30" customFormat="1" ht="45" x14ac:dyDescent="0.25">
      <c r="A727" s="111" t="s">
        <v>1262</v>
      </c>
      <c r="B727" s="112" t="s">
        <v>1345</v>
      </c>
      <c r="C727" s="100"/>
      <c r="D727" s="101">
        <v>39448</v>
      </c>
      <c r="E727" s="101">
        <v>39448</v>
      </c>
      <c r="F727" s="102">
        <f t="shared" si="56"/>
        <v>27.962</v>
      </c>
      <c r="G727" s="103">
        <v>14.116</v>
      </c>
      <c r="H727" s="103">
        <v>13.271000000000001</v>
      </c>
      <c r="I727" s="104">
        <v>0.57499999999999996</v>
      </c>
      <c r="J727" s="103">
        <f t="shared" si="55"/>
        <v>5.0331599999999996</v>
      </c>
      <c r="K727" s="104"/>
      <c r="L727" s="103"/>
      <c r="M727" s="103"/>
      <c r="N727" s="103"/>
      <c r="O727" s="103"/>
      <c r="P727" s="105"/>
      <c r="Q727" s="106" t="s">
        <v>19</v>
      </c>
      <c r="R727" s="106"/>
      <c r="S727" s="106"/>
    </row>
    <row r="728" spans="1:19" s="30" customFormat="1" ht="45" x14ac:dyDescent="0.25">
      <c r="A728" s="111" t="s">
        <v>1263</v>
      </c>
      <c r="B728" s="112" t="s">
        <v>1345</v>
      </c>
      <c r="C728" s="100"/>
      <c r="D728" s="101">
        <v>39448</v>
      </c>
      <c r="E728" s="101">
        <v>39448</v>
      </c>
      <c r="F728" s="102">
        <f t="shared" si="56"/>
        <v>3.5579999999999998</v>
      </c>
      <c r="G728" s="103">
        <v>3.5579999999999998</v>
      </c>
      <c r="H728" s="103">
        <v>0</v>
      </c>
      <c r="I728" s="104">
        <v>0</v>
      </c>
      <c r="J728" s="103">
        <f t="shared" si="55"/>
        <v>0.6404399999999999</v>
      </c>
      <c r="K728" s="104"/>
      <c r="L728" s="103"/>
      <c r="M728" s="103"/>
      <c r="N728" s="103"/>
      <c r="O728" s="103"/>
      <c r="P728" s="105"/>
      <c r="Q728" s="106" t="s">
        <v>19</v>
      </c>
      <c r="R728" s="106"/>
      <c r="S728" s="106"/>
    </row>
    <row r="729" spans="1:19" s="30" customFormat="1" ht="45" x14ac:dyDescent="0.25">
      <c r="A729" s="111" t="s">
        <v>1264</v>
      </c>
      <c r="B729" s="112" t="s">
        <v>1345</v>
      </c>
      <c r="C729" s="100"/>
      <c r="D729" s="101">
        <v>39448</v>
      </c>
      <c r="E729" s="101">
        <v>39448</v>
      </c>
      <c r="F729" s="102">
        <f t="shared" si="56"/>
        <v>3.6829999999999998</v>
      </c>
      <c r="G729" s="103">
        <v>3.6829999999999998</v>
      </c>
      <c r="H729" s="103">
        <v>0</v>
      </c>
      <c r="I729" s="104">
        <v>0</v>
      </c>
      <c r="J729" s="103">
        <f t="shared" si="55"/>
        <v>0.66293999999999997</v>
      </c>
      <c r="K729" s="104"/>
      <c r="L729" s="103"/>
      <c r="M729" s="103"/>
      <c r="N729" s="103"/>
      <c r="O729" s="103"/>
      <c r="P729" s="105"/>
      <c r="Q729" s="106" t="s">
        <v>19</v>
      </c>
      <c r="R729" s="106"/>
      <c r="S729" s="106"/>
    </row>
    <row r="730" spans="1:19" s="30" customFormat="1" ht="45" x14ac:dyDescent="0.25">
      <c r="A730" s="111" t="s">
        <v>1265</v>
      </c>
      <c r="B730" s="112" t="s">
        <v>1345</v>
      </c>
      <c r="C730" s="100"/>
      <c r="D730" s="101">
        <v>39448</v>
      </c>
      <c r="E730" s="101">
        <v>39448</v>
      </c>
      <c r="F730" s="102">
        <f t="shared" si="56"/>
        <v>28.113000000000003</v>
      </c>
      <c r="G730" s="103">
        <v>14.095000000000001</v>
      </c>
      <c r="H730" s="103">
        <v>13.398</v>
      </c>
      <c r="I730" s="104">
        <v>0.62</v>
      </c>
      <c r="J730" s="103">
        <f t="shared" ref="J730:J759" si="57">F730*0.18</f>
        <v>5.0603400000000001</v>
      </c>
      <c r="K730" s="104"/>
      <c r="L730" s="103"/>
      <c r="M730" s="103"/>
      <c r="N730" s="103"/>
      <c r="O730" s="103"/>
      <c r="P730" s="105"/>
      <c r="Q730" s="106" t="s">
        <v>19</v>
      </c>
      <c r="R730" s="106"/>
      <c r="S730" s="106"/>
    </row>
    <row r="731" spans="1:19" s="30" customFormat="1" ht="45" x14ac:dyDescent="0.25">
      <c r="A731" s="111" t="s">
        <v>1266</v>
      </c>
      <c r="B731" s="112" t="s">
        <v>1345</v>
      </c>
      <c r="C731" s="100"/>
      <c r="D731" s="101">
        <v>39448</v>
      </c>
      <c r="E731" s="101">
        <v>39448</v>
      </c>
      <c r="F731" s="102">
        <f t="shared" si="56"/>
        <v>29.466000000000001</v>
      </c>
      <c r="G731" s="103">
        <v>15.146000000000001</v>
      </c>
      <c r="H731" s="103">
        <v>13.821999999999999</v>
      </c>
      <c r="I731" s="104">
        <v>0.498</v>
      </c>
      <c r="J731" s="103">
        <f t="shared" si="57"/>
        <v>5.3038800000000004</v>
      </c>
      <c r="K731" s="104"/>
      <c r="L731" s="103"/>
      <c r="M731" s="103"/>
      <c r="N731" s="103"/>
      <c r="O731" s="103"/>
      <c r="P731" s="105"/>
      <c r="Q731" s="106" t="s">
        <v>19</v>
      </c>
      <c r="R731" s="106"/>
      <c r="S731" s="106"/>
    </row>
    <row r="732" spans="1:19" s="30" customFormat="1" ht="45" x14ac:dyDescent="0.25">
      <c r="A732" s="111" t="s">
        <v>1267</v>
      </c>
      <c r="B732" s="112" t="s">
        <v>1345</v>
      </c>
      <c r="C732" s="100"/>
      <c r="D732" s="101">
        <v>39448</v>
      </c>
      <c r="E732" s="101">
        <v>39448</v>
      </c>
      <c r="F732" s="102">
        <f t="shared" si="56"/>
        <v>30.661000000000001</v>
      </c>
      <c r="G732" s="103">
        <v>16.137</v>
      </c>
      <c r="H732" s="103">
        <v>13.907</v>
      </c>
      <c r="I732" s="104">
        <v>0.61699999999999999</v>
      </c>
      <c r="J732" s="103">
        <f t="shared" si="57"/>
        <v>5.51898</v>
      </c>
      <c r="K732" s="104"/>
      <c r="L732" s="103"/>
      <c r="M732" s="103"/>
      <c r="N732" s="103"/>
      <c r="O732" s="103"/>
      <c r="P732" s="105"/>
      <c r="Q732" s="106" t="s">
        <v>19</v>
      </c>
      <c r="R732" s="106"/>
      <c r="S732" s="106"/>
    </row>
    <row r="733" spans="1:19" s="30" customFormat="1" ht="45" x14ac:dyDescent="0.25">
      <c r="A733" s="111" t="s">
        <v>1268</v>
      </c>
      <c r="B733" s="112" t="s">
        <v>1345</v>
      </c>
      <c r="C733" s="100"/>
      <c r="D733" s="101">
        <v>39448</v>
      </c>
      <c r="E733" s="101">
        <v>39448</v>
      </c>
      <c r="F733" s="102">
        <f t="shared" si="56"/>
        <v>30.349</v>
      </c>
      <c r="G733" s="103">
        <v>16.459</v>
      </c>
      <c r="H733" s="103">
        <v>13.364000000000001</v>
      </c>
      <c r="I733" s="104">
        <v>0.52600000000000002</v>
      </c>
      <c r="J733" s="103">
        <f t="shared" si="57"/>
        <v>5.4628199999999998</v>
      </c>
      <c r="K733" s="104"/>
      <c r="L733" s="103"/>
      <c r="M733" s="103"/>
      <c r="N733" s="103"/>
      <c r="O733" s="103"/>
      <c r="P733" s="105"/>
      <c r="Q733" s="106" t="s">
        <v>19</v>
      </c>
      <c r="R733" s="106"/>
      <c r="S733" s="106"/>
    </row>
    <row r="734" spans="1:19" s="30" customFormat="1" ht="45" x14ac:dyDescent="0.25">
      <c r="A734" s="111" t="s">
        <v>1269</v>
      </c>
      <c r="B734" s="112" t="s">
        <v>1345</v>
      </c>
      <c r="C734" s="100"/>
      <c r="D734" s="101">
        <v>39448</v>
      </c>
      <c r="E734" s="101">
        <v>39448</v>
      </c>
      <c r="F734" s="102">
        <f t="shared" si="56"/>
        <v>28.276</v>
      </c>
      <c r="G734" s="103">
        <v>13.435</v>
      </c>
      <c r="H734" s="103">
        <v>14.102</v>
      </c>
      <c r="I734" s="104">
        <v>0.73899999999999999</v>
      </c>
      <c r="J734" s="103">
        <f t="shared" si="57"/>
        <v>5.0896799999999995</v>
      </c>
      <c r="K734" s="104"/>
      <c r="L734" s="103"/>
      <c r="M734" s="103"/>
      <c r="N734" s="103"/>
      <c r="O734" s="103"/>
      <c r="P734" s="105"/>
      <c r="Q734" s="106" t="s">
        <v>19</v>
      </c>
      <c r="R734" s="106"/>
      <c r="S734" s="106"/>
    </row>
    <row r="735" spans="1:19" s="30" customFormat="1" ht="45" x14ac:dyDescent="0.25">
      <c r="A735" s="111" t="s">
        <v>1270</v>
      </c>
      <c r="B735" s="112" t="s">
        <v>1345</v>
      </c>
      <c r="C735" s="100"/>
      <c r="D735" s="101">
        <v>39448</v>
      </c>
      <c r="E735" s="101">
        <v>39448</v>
      </c>
      <c r="F735" s="102">
        <f t="shared" si="56"/>
        <v>27.721</v>
      </c>
      <c r="G735" s="103">
        <v>13.298</v>
      </c>
      <c r="H735" s="103">
        <v>13.525</v>
      </c>
      <c r="I735" s="104">
        <v>0.89800000000000002</v>
      </c>
      <c r="J735" s="103">
        <f t="shared" si="57"/>
        <v>4.9897799999999997</v>
      </c>
      <c r="K735" s="104"/>
      <c r="L735" s="103"/>
      <c r="M735" s="103"/>
      <c r="N735" s="103"/>
      <c r="O735" s="103"/>
      <c r="P735" s="105"/>
      <c r="Q735" s="106" t="s">
        <v>19</v>
      </c>
      <c r="R735" s="106"/>
      <c r="S735" s="106"/>
    </row>
    <row r="736" spans="1:19" s="30" customFormat="1" ht="45" x14ac:dyDescent="0.25">
      <c r="A736" s="111" t="s">
        <v>1271</v>
      </c>
      <c r="B736" s="112" t="s">
        <v>1345</v>
      </c>
      <c r="C736" s="100"/>
      <c r="D736" s="101">
        <v>39448</v>
      </c>
      <c r="E736" s="101">
        <v>39448</v>
      </c>
      <c r="F736" s="102">
        <f t="shared" si="56"/>
        <v>29.371000000000002</v>
      </c>
      <c r="G736" s="103">
        <v>14.831</v>
      </c>
      <c r="H736" s="103">
        <v>13.754</v>
      </c>
      <c r="I736" s="104">
        <v>0.78600000000000003</v>
      </c>
      <c r="J736" s="103">
        <f t="shared" si="57"/>
        <v>5.2867800000000003</v>
      </c>
      <c r="K736" s="104"/>
      <c r="L736" s="103"/>
      <c r="M736" s="103"/>
      <c r="N736" s="103"/>
      <c r="O736" s="103"/>
      <c r="P736" s="105"/>
      <c r="Q736" s="106" t="s">
        <v>19</v>
      </c>
      <c r="R736" s="106"/>
      <c r="S736" s="106"/>
    </row>
    <row r="737" spans="1:19" s="30" customFormat="1" ht="45" x14ac:dyDescent="0.25">
      <c r="A737" s="111" t="s">
        <v>1272</v>
      </c>
      <c r="B737" s="112" t="s">
        <v>1345</v>
      </c>
      <c r="C737" s="100"/>
      <c r="D737" s="101">
        <v>39448</v>
      </c>
      <c r="E737" s="101">
        <v>39448</v>
      </c>
      <c r="F737" s="102">
        <f t="shared" si="56"/>
        <v>28.338000000000001</v>
      </c>
      <c r="G737" s="103">
        <v>14.119</v>
      </c>
      <c r="H737" s="103">
        <v>13.475</v>
      </c>
      <c r="I737" s="104">
        <v>0.74399999999999999</v>
      </c>
      <c r="J737" s="103">
        <f t="shared" si="57"/>
        <v>5.1008399999999998</v>
      </c>
      <c r="K737" s="104"/>
      <c r="L737" s="103"/>
      <c r="M737" s="103"/>
      <c r="N737" s="103"/>
      <c r="O737" s="103"/>
      <c r="P737" s="105"/>
      <c r="Q737" s="106" t="s">
        <v>19</v>
      </c>
      <c r="R737" s="106"/>
      <c r="S737" s="106"/>
    </row>
    <row r="738" spans="1:19" s="30" customFormat="1" ht="45" x14ac:dyDescent="0.25">
      <c r="A738" s="111" t="s">
        <v>1273</v>
      </c>
      <c r="B738" s="112" t="s">
        <v>1345</v>
      </c>
      <c r="C738" s="100"/>
      <c r="D738" s="101">
        <v>39448</v>
      </c>
      <c r="E738" s="101">
        <v>39448</v>
      </c>
      <c r="F738" s="102">
        <f t="shared" si="56"/>
        <v>28.292999999999999</v>
      </c>
      <c r="G738" s="103">
        <v>14.119</v>
      </c>
      <c r="H738" s="103">
        <v>13.449</v>
      </c>
      <c r="I738" s="104">
        <v>0.72499999999999998</v>
      </c>
      <c r="J738" s="103">
        <f t="shared" si="57"/>
        <v>5.09274</v>
      </c>
      <c r="K738" s="104"/>
      <c r="L738" s="103"/>
      <c r="M738" s="103"/>
      <c r="N738" s="103"/>
      <c r="O738" s="103"/>
      <c r="P738" s="105"/>
      <c r="Q738" s="106" t="s">
        <v>19</v>
      </c>
      <c r="R738" s="106"/>
      <c r="S738" s="106"/>
    </row>
    <row r="739" spans="1:19" s="30" customFormat="1" ht="45" x14ac:dyDescent="0.25">
      <c r="A739" s="111" t="s">
        <v>1274</v>
      </c>
      <c r="B739" s="112" t="s">
        <v>1345</v>
      </c>
      <c r="C739" s="100"/>
      <c r="D739" s="101">
        <v>39448</v>
      </c>
      <c r="E739" s="101">
        <v>39448</v>
      </c>
      <c r="F739" s="102">
        <f t="shared" si="56"/>
        <v>28.215</v>
      </c>
      <c r="G739" s="103">
        <v>13.281000000000001</v>
      </c>
      <c r="H739" s="103">
        <v>14.076000000000001</v>
      </c>
      <c r="I739" s="104">
        <v>0.85799999999999998</v>
      </c>
      <c r="J739" s="103">
        <f t="shared" si="57"/>
        <v>5.0786999999999995</v>
      </c>
      <c r="K739" s="104"/>
      <c r="L739" s="103"/>
      <c r="M739" s="103"/>
      <c r="N739" s="103"/>
      <c r="O739" s="103"/>
      <c r="P739" s="105"/>
      <c r="Q739" s="106" t="s">
        <v>19</v>
      </c>
      <c r="R739" s="106"/>
      <c r="S739" s="106"/>
    </row>
    <row r="740" spans="1:19" s="30" customFormat="1" ht="45" x14ac:dyDescent="0.25">
      <c r="A740" s="111" t="s">
        <v>1275</v>
      </c>
      <c r="B740" s="112" t="s">
        <v>1345</v>
      </c>
      <c r="C740" s="100"/>
      <c r="D740" s="101">
        <v>39448</v>
      </c>
      <c r="E740" s="101">
        <v>39448</v>
      </c>
      <c r="F740" s="102">
        <f t="shared" si="56"/>
        <v>26.956999999999997</v>
      </c>
      <c r="G740" s="103">
        <v>11.882999999999999</v>
      </c>
      <c r="H740" s="103">
        <v>13.965999999999999</v>
      </c>
      <c r="I740" s="104">
        <v>1.1080000000000001</v>
      </c>
      <c r="J740" s="103">
        <f t="shared" si="57"/>
        <v>4.8522599999999994</v>
      </c>
      <c r="K740" s="104"/>
      <c r="L740" s="103"/>
      <c r="M740" s="103"/>
      <c r="N740" s="103"/>
      <c r="O740" s="103"/>
      <c r="P740" s="105"/>
      <c r="Q740" s="106" t="s">
        <v>19</v>
      </c>
      <c r="R740" s="106"/>
      <c r="S740" s="106"/>
    </row>
    <row r="741" spans="1:19" s="30" customFormat="1" ht="15" x14ac:dyDescent="0.25">
      <c r="A741" s="111" t="s">
        <v>1276</v>
      </c>
      <c r="B741" s="112" t="s">
        <v>1345</v>
      </c>
      <c r="C741" s="100"/>
      <c r="D741" s="101">
        <v>39448</v>
      </c>
      <c r="E741" s="101">
        <v>39448</v>
      </c>
      <c r="F741" s="102">
        <f t="shared" si="56"/>
        <v>26.831</v>
      </c>
      <c r="G741" s="103">
        <v>11.695</v>
      </c>
      <c r="H741" s="103">
        <v>14.068</v>
      </c>
      <c r="I741" s="104">
        <v>1.0680000000000001</v>
      </c>
      <c r="J741" s="103">
        <f t="shared" si="57"/>
        <v>4.82958</v>
      </c>
      <c r="K741" s="104">
        <f>SUBTOTAL(9,L741:N741)</f>
        <v>20.258000000000003</v>
      </c>
      <c r="L741" s="103">
        <v>7.78</v>
      </c>
      <c r="M741" s="103">
        <v>11.41</v>
      </c>
      <c r="N741" s="103">
        <v>1.0680000000000001</v>
      </c>
      <c r="O741" s="103">
        <f t="shared" ref="O741:O755" si="58">K741*0.18</f>
        <v>3.6464400000000001</v>
      </c>
      <c r="P741" s="105"/>
      <c r="Q741" s="106"/>
      <c r="R741" s="106"/>
      <c r="S741" s="106"/>
    </row>
    <row r="742" spans="1:19" s="30" customFormat="1" ht="15" x14ac:dyDescent="0.25">
      <c r="A742" s="111" t="s">
        <v>1277</v>
      </c>
      <c r="B742" s="112" t="s">
        <v>1345</v>
      </c>
      <c r="C742" s="100"/>
      <c r="D742" s="101">
        <v>39448</v>
      </c>
      <c r="E742" s="101">
        <v>39448</v>
      </c>
      <c r="F742" s="102">
        <f t="shared" si="56"/>
        <v>32.084000000000003</v>
      </c>
      <c r="G742" s="103">
        <v>12.22</v>
      </c>
      <c r="H742" s="103">
        <v>18.754000000000001</v>
      </c>
      <c r="I742" s="104">
        <v>1.1100000000000001</v>
      </c>
      <c r="J742" s="103">
        <f t="shared" si="57"/>
        <v>5.7751200000000003</v>
      </c>
      <c r="K742" s="104">
        <f>SUBTOTAL(9,L742:N742)</f>
        <v>20.3</v>
      </c>
      <c r="L742" s="103">
        <v>7.78</v>
      </c>
      <c r="M742" s="103">
        <v>11.41</v>
      </c>
      <c r="N742" s="103">
        <v>1.1100000000000001</v>
      </c>
      <c r="O742" s="103">
        <f t="shared" si="58"/>
        <v>3.6539999999999999</v>
      </c>
      <c r="P742" s="105"/>
      <c r="Q742" s="106"/>
      <c r="R742" s="106"/>
      <c r="S742" s="106"/>
    </row>
    <row r="743" spans="1:19" s="30" customFormat="1" ht="30" x14ac:dyDescent="0.25">
      <c r="A743" s="111" t="s">
        <v>1278</v>
      </c>
      <c r="B743" s="112" t="s">
        <v>1345</v>
      </c>
      <c r="C743" s="100"/>
      <c r="D743" s="101">
        <v>39448</v>
      </c>
      <c r="E743" s="101">
        <v>39448</v>
      </c>
      <c r="F743" s="102">
        <f t="shared" si="56"/>
        <v>31.305</v>
      </c>
      <c r="G743" s="103">
        <v>12.195</v>
      </c>
      <c r="H743" s="103">
        <v>18.050999999999998</v>
      </c>
      <c r="I743" s="104">
        <v>1.0589999999999999</v>
      </c>
      <c r="J743" s="103">
        <f t="shared" si="57"/>
        <v>5.6349</v>
      </c>
      <c r="K743" s="104">
        <f>SUBTOTAL(9,L743:N743)</f>
        <v>20.249000000000002</v>
      </c>
      <c r="L743" s="103">
        <v>7.78</v>
      </c>
      <c r="M743" s="103">
        <v>11.41</v>
      </c>
      <c r="N743" s="103">
        <v>1.0589999999999999</v>
      </c>
      <c r="O743" s="103">
        <f t="shared" si="58"/>
        <v>3.6448200000000002</v>
      </c>
      <c r="P743" s="105"/>
      <c r="Q743" s="106"/>
      <c r="R743" s="106" t="s">
        <v>1279</v>
      </c>
      <c r="S743" s="106"/>
    </row>
    <row r="744" spans="1:19" s="30" customFormat="1" ht="30" x14ac:dyDescent="0.25">
      <c r="A744" s="111" t="s">
        <v>1280</v>
      </c>
      <c r="B744" s="112" t="s">
        <v>1345</v>
      </c>
      <c r="C744" s="100"/>
      <c r="D744" s="101">
        <v>39448</v>
      </c>
      <c r="E744" s="101">
        <v>39448</v>
      </c>
      <c r="F744" s="102">
        <f t="shared" si="56"/>
        <v>29.220000000000002</v>
      </c>
      <c r="G744" s="103">
        <v>12.195</v>
      </c>
      <c r="H744" s="103">
        <v>16.254000000000001</v>
      </c>
      <c r="I744" s="104">
        <v>0.77100000000000002</v>
      </c>
      <c r="J744" s="103">
        <f t="shared" si="57"/>
        <v>5.2595999999999998</v>
      </c>
      <c r="K744" s="104">
        <f>SUBTOTAL(9,L744:N744)</f>
        <v>19.961000000000002</v>
      </c>
      <c r="L744" s="103">
        <v>7.78</v>
      </c>
      <c r="M744" s="103">
        <v>11.41</v>
      </c>
      <c r="N744" s="103">
        <v>0.77100000000000002</v>
      </c>
      <c r="O744" s="103">
        <f t="shared" si="58"/>
        <v>3.5929800000000003</v>
      </c>
      <c r="P744" s="105"/>
      <c r="Q744" s="106"/>
      <c r="R744" s="106" t="s">
        <v>1279</v>
      </c>
      <c r="S744" s="106"/>
    </row>
    <row r="745" spans="1:19" s="30" customFormat="1" ht="45" x14ac:dyDescent="0.25">
      <c r="A745" s="111" t="s">
        <v>1281</v>
      </c>
      <c r="B745" s="112" t="s">
        <v>1345</v>
      </c>
      <c r="C745" s="100"/>
      <c r="D745" s="101">
        <v>39448</v>
      </c>
      <c r="E745" s="101">
        <v>39448</v>
      </c>
      <c r="F745" s="102">
        <f t="shared" si="56"/>
        <v>24.58</v>
      </c>
      <c r="G745" s="103">
        <v>9.7629999999999999</v>
      </c>
      <c r="H745" s="103">
        <v>13.847</v>
      </c>
      <c r="I745" s="104">
        <v>0.97</v>
      </c>
      <c r="J745" s="103">
        <f t="shared" si="57"/>
        <v>4.4243999999999994</v>
      </c>
      <c r="K745" s="104"/>
      <c r="L745" s="103"/>
      <c r="M745" s="103"/>
      <c r="N745" s="103"/>
      <c r="O745" s="103"/>
      <c r="P745" s="105"/>
      <c r="Q745" s="106" t="s">
        <v>19</v>
      </c>
      <c r="R745" s="106"/>
      <c r="S745" s="106"/>
    </row>
    <row r="746" spans="1:19" s="30" customFormat="1" ht="30" x14ac:dyDescent="0.25">
      <c r="A746" s="111" t="s">
        <v>1282</v>
      </c>
      <c r="B746" s="112" t="s">
        <v>1345</v>
      </c>
      <c r="C746" s="100"/>
      <c r="D746" s="101">
        <v>39448</v>
      </c>
      <c r="E746" s="101">
        <v>39448</v>
      </c>
      <c r="F746" s="102">
        <f t="shared" si="56"/>
        <v>33.11</v>
      </c>
      <c r="G746" s="103">
        <v>12.068</v>
      </c>
      <c r="H746" s="103">
        <v>20.093</v>
      </c>
      <c r="I746" s="104">
        <v>0.94899999999999995</v>
      </c>
      <c r="J746" s="103">
        <f t="shared" si="57"/>
        <v>5.9597999999999995</v>
      </c>
      <c r="K746" s="104">
        <f>SUBTOTAL(9,L746:N746)</f>
        <v>20.139000000000003</v>
      </c>
      <c r="L746" s="103">
        <v>7.78</v>
      </c>
      <c r="M746" s="103">
        <v>11.41</v>
      </c>
      <c r="N746" s="103">
        <f t="shared" ref="N746:N755" si="59">I746</f>
        <v>0.94899999999999995</v>
      </c>
      <c r="O746" s="103">
        <f t="shared" si="58"/>
        <v>3.6250200000000006</v>
      </c>
      <c r="P746" s="105"/>
      <c r="Q746" s="106"/>
      <c r="R746" s="106" t="s">
        <v>1279</v>
      </c>
      <c r="S746" s="106"/>
    </row>
    <row r="747" spans="1:19" s="30" customFormat="1" ht="30" x14ac:dyDescent="0.25">
      <c r="A747" s="111" t="s">
        <v>1283</v>
      </c>
      <c r="B747" s="112" t="s">
        <v>1345</v>
      </c>
      <c r="C747" s="100"/>
      <c r="D747" s="101">
        <v>39448</v>
      </c>
      <c r="E747" s="101">
        <v>39448</v>
      </c>
      <c r="F747" s="102">
        <f t="shared" si="56"/>
        <v>29.704000000000001</v>
      </c>
      <c r="G747" s="103">
        <v>12.246</v>
      </c>
      <c r="H747" s="103">
        <v>16.678000000000001</v>
      </c>
      <c r="I747" s="104">
        <v>0.78</v>
      </c>
      <c r="J747" s="103">
        <f t="shared" si="57"/>
        <v>5.3467199999999995</v>
      </c>
      <c r="K747" s="104">
        <f>SUBTOTAL(9,L747:N747)</f>
        <v>19.970000000000002</v>
      </c>
      <c r="L747" s="103">
        <v>7.78</v>
      </c>
      <c r="M747" s="103">
        <v>11.41</v>
      </c>
      <c r="N747" s="103">
        <f t="shared" si="59"/>
        <v>0.78</v>
      </c>
      <c r="O747" s="103">
        <f t="shared" si="58"/>
        <v>3.5946000000000002</v>
      </c>
      <c r="P747" s="105"/>
      <c r="Q747" s="106"/>
      <c r="R747" s="106" t="s">
        <v>1279</v>
      </c>
      <c r="S747" s="106"/>
    </row>
    <row r="748" spans="1:19" s="30" customFormat="1" ht="30" x14ac:dyDescent="0.25">
      <c r="A748" s="111" t="s">
        <v>1284</v>
      </c>
      <c r="B748" s="112" t="s">
        <v>1345</v>
      </c>
      <c r="C748" s="100"/>
      <c r="D748" s="101">
        <v>39448</v>
      </c>
      <c r="E748" s="101">
        <v>39448</v>
      </c>
      <c r="F748" s="102">
        <f t="shared" si="56"/>
        <v>29.049999999999997</v>
      </c>
      <c r="G748" s="103">
        <v>11.949</v>
      </c>
      <c r="H748" s="103">
        <v>16.414999999999999</v>
      </c>
      <c r="I748" s="104">
        <v>0.68600000000000005</v>
      </c>
      <c r="J748" s="103">
        <f t="shared" si="57"/>
        <v>5.2289999999999992</v>
      </c>
      <c r="K748" s="104">
        <f>SUBTOTAL(9,L748:N748)</f>
        <v>19.876000000000001</v>
      </c>
      <c r="L748" s="103">
        <v>7.78</v>
      </c>
      <c r="M748" s="103">
        <v>11.41</v>
      </c>
      <c r="N748" s="103">
        <f t="shared" si="59"/>
        <v>0.68600000000000005</v>
      </c>
      <c r="O748" s="103">
        <f t="shared" si="58"/>
        <v>3.57768</v>
      </c>
      <c r="P748" s="105"/>
      <c r="Q748" s="106"/>
      <c r="R748" s="106" t="s">
        <v>1279</v>
      </c>
      <c r="S748" s="106"/>
    </row>
    <row r="749" spans="1:19" s="30" customFormat="1" ht="30" x14ac:dyDescent="0.25">
      <c r="A749" s="111" t="s">
        <v>1285</v>
      </c>
      <c r="B749" s="112" t="s">
        <v>1345</v>
      </c>
      <c r="C749" s="100"/>
      <c r="D749" s="101">
        <v>39448</v>
      </c>
      <c r="E749" s="101">
        <v>39448</v>
      </c>
      <c r="F749" s="102">
        <f t="shared" si="56"/>
        <v>2.4910000000000001</v>
      </c>
      <c r="G749" s="103">
        <v>2.0590000000000002</v>
      </c>
      <c r="H749" s="103">
        <v>0.40699999999999997</v>
      </c>
      <c r="I749" s="104">
        <v>2.5000000000000001E-2</v>
      </c>
      <c r="J749" s="103">
        <f t="shared" si="57"/>
        <v>0.44838</v>
      </c>
      <c r="K749" s="104">
        <f>SUBTOTAL(9,L749:N749)</f>
        <v>19.215</v>
      </c>
      <c r="L749" s="103">
        <v>7.78</v>
      </c>
      <c r="M749" s="103">
        <v>11.41</v>
      </c>
      <c r="N749" s="103">
        <f t="shared" si="59"/>
        <v>2.5000000000000001E-2</v>
      </c>
      <c r="O749" s="103">
        <f t="shared" si="58"/>
        <v>3.4586999999999999</v>
      </c>
      <c r="P749" s="105"/>
      <c r="Q749" s="106"/>
      <c r="R749" s="106" t="s">
        <v>1286</v>
      </c>
      <c r="S749" s="106"/>
    </row>
    <row r="750" spans="1:19" s="30" customFormat="1" ht="30" x14ac:dyDescent="0.25">
      <c r="A750" s="98" t="s">
        <v>970</v>
      </c>
      <c r="B750" s="99" t="s">
        <v>1337</v>
      </c>
      <c r="C750" s="100"/>
      <c r="D750" s="101">
        <v>39448</v>
      </c>
      <c r="E750" s="101">
        <v>39448</v>
      </c>
      <c r="F750" s="102">
        <f t="shared" si="56"/>
        <v>224.499</v>
      </c>
      <c r="G750" s="103">
        <v>185.864</v>
      </c>
      <c r="H750" s="103">
        <v>34.593000000000004</v>
      </c>
      <c r="I750" s="104">
        <v>4.0419999999999998</v>
      </c>
      <c r="J750" s="103">
        <f t="shared" si="57"/>
        <v>40.409819999999996</v>
      </c>
      <c r="K750" s="104">
        <f t="shared" ref="K750:K755" si="60">SUM(L750:N750)</f>
        <v>212.255</v>
      </c>
      <c r="L750" s="103">
        <v>176.44399999999999</v>
      </c>
      <c r="M750" s="103">
        <v>31.768999999999998</v>
      </c>
      <c r="N750" s="103">
        <f t="shared" si="59"/>
        <v>4.0419999999999998</v>
      </c>
      <c r="O750" s="103">
        <f t="shared" si="58"/>
        <v>38.2059</v>
      </c>
      <c r="P750" s="105"/>
      <c r="Q750" s="106"/>
      <c r="R750" s="106" t="s">
        <v>971</v>
      </c>
      <c r="S750" s="106"/>
    </row>
    <row r="751" spans="1:19" s="30" customFormat="1" ht="30" x14ac:dyDescent="0.25">
      <c r="A751" s="98" t="s">
        <v>972</v>
      </c>
      <c r="B751" s="99" t="s">
        <v>1337</v>
      </c>
      <c r="C751" s="100"/>
      <c r="D751" s="101">
        <v>39448</v>
      </c>
      <c r="E751" s="101">
        <v>39448</v>
      </c>
      <c r="F751" s="102">
        <f t="shared" si="56"/>
        <v>163.72499999999997</v>
      </c>
      <c r="G751" s="103">
        <v>140.54599999999999</v>
      </c>
      <c r="H751" s="103">
        <v>20.253</v>
      </c>
      <c r="I751" s="104">
        <v>2.9260000000000002</v>
      </c>
      <c r="J751" s="103">
        <f t="shared" si="57"/>
        <v>29.470499999999994</v>
      </c>
      <c r="K751" s="104">
        <f t="shared" si="60"/>
        <v>161.351</v>
      </c>
      <c r="L751" s="103">
        <v>133.29400000000001</v>
      </c>
      <c r="M751" s="103">
        <v>25.131</v>
      </c>
      <c r="N751" s="103">
        <f t="shared" si="59"/>
        <v>2.9260000000000002</v>
      </c>
      <c r="O751" s="103">
        <f t="shared" si="58"/>
        <v>29.04318</v>
      </c>
      <c r="P751" s="105"/>
      <c r="Q751" s="106"/>
      <c r="R751" s="106" t="s">
        <v>971</v>
      </c>
      <c r="S751" s="106"/>
    </row>
    <row r="752" spans="1:19" s="30" customFormat="1" ht="30" x14ac:dyDescent="0.25">
      <c r="A752" s="98" t="s">
        <v>973</v>
      </c>
      <c r="B752" s="99" t="s">
        <v>1337</v>
      </c>
      <c r="C752" s="100"/>
      <c r="D752" s="101">
        <v>39448</v>
      </c>
      <c r="E752" s="101">
        <v>39448</v>
      </c>
      <c r="F752" s="102">
        <f t="shared" si="56"/>
        <v>160.548</v>
      </c>
      <c r="G752" s="103">
        <v>139.91900000000001</v>
      </c>
      <c r="H752" s="103">
        <v>17.754000000000001</v>
      </c>
      <c r="I752" s="104">
        <v>2.875</v>
      </c>
      <c r="J752" s="103">
        <f t="shared" si="57"/>
        <v>28.89864</v>
      </c>
      <c r="K752" s="104">
        <f t="shared" si="60"/>
        <v>161.30000000000001</v>
      </c>
      <c r="L752" s="103">
        <v>133.29400000000001</v>
      </c>
      <c r="M752" s="103">
        <v>25.131</v>
      </c>
      <c r="N752" s="103">
        <f t="shared" si="59"/>
        <v>2.875</v>
      </c>
      <c r="O752" s="103">
        <f t="shared" si="58"/>
        <v>29.034000000000002</v>
      </c>
      <c r="P752" s="105"/>
      <c r="Q752" s="106"/>
      <c r="R752" s="106" t="s">
        <v>971</v>
      </c>
      <c r="S752" s="106"/>
    </row>
    <row r="753" spans="1:19" s="30" customFormat="1" ht="30" x14ac:dyDescent="0.25">
      <c r="A753" s="98" t="s">
        <v>974</v>
      </c>
      <c r="B753" s="99" t="s">
        <v>1337</v>
      </c>
      <c r="C753" s="100"/>
      <c r="D753" s="101">
        <v>39448</v>
      </c>
      <c r="E753" s="101">
        <v>39448</v>
      </c>
      <c r="F753" s="102">
        <f t="shared" si="56"/>
        <v>164.36900000000003</v>
      </c>
      <c r="G753" s="103">
        <v>144.108</v>
      </c>
      <c r="H753" s="103">
        <v>17.312000000000001</v>
      </c>
      <c r="I753" s="104">
        <v>2.9489999999999998</v>
      </c>
      <c r="J753" s="103">
        <f t="shared" si="57"/>
        <v>29.586420000000004</v>
      </c>
      <c r="K753" s="104">
        <f t="shared" si="60"/>
        <v>161.37400000000002</v>
      </c>
      <c r="L753" s="103">
        <v>133.29400000000001</v>
      </c>
      <c r="M753" s="103">
        <v>25.131</v>
      </c>
      <c r="N753" s="103">
        <f t="shared" si="59"/>
        <v>2.9489999999999998</v>
      </c>
      <c r="O753" s="103">
        <f t="shared" si="58"/>
        <v>29.047320000000003</v>
      </c>
      <c r="P753" s="105"/>
      <c r="Q753" s="106"/>
      <c r="R753" s="106" t="s">
        <v>971</v>
      </c>
      <c r="S753" s="106"/>
    </row>
    <row r="754" spans="1:19" s="30" customFormat="1" ht="30" x14ac:dyDescent="0.25">
      <c r="A754" s="98" t="s">
        <v>975</v>
      </c>
      <c r="B754" s="99" t="s">
        <v>1337</v>
      </c>
      <c r="C754" s="100"/>
      <c r="D754" s="101">
        <v>39448</v>
      </c>
      <c r="E754" s="101">
        <v>39448</v>
      </c>
      <c r="F754" s="102">
        <f t="shared" si="56"/>
        <v>166.71800000000002</v>
      </c>
      <c r="G754" s="103">
        <v>144.50700000000001</v>
      </c>
      <c r="H754" s="103">
        <v>19.369</v>
      </c>
      <c r="I754" s="104">
        <v>2.8420000000000001</v>
      </c>
      <c r="J754" s="103">
        <f t="shared" si="57"/>
        <v>30.009240000000002</v>
      </c>
      <c r="K754" s="104">
        <f t="shared" si="60"/>
        <v>161.26700000000002</v>
      </c>
      <c r="L754" s="103">
        <v>133.29400000000001</v>
      </c>
      <c r="M754" s="103">
        <v>25.131</v>
      </c>
      <c r="N754" s="103">
        <f t="shared" si="59"/>
        <v>2.8420000000000001</v>
      </c>
      <c r="O754" s="103">
        <f t="shared" si="58"/>
        <v>29.028060000000004</v>
      </c>
      <c r="P754" s="105"/>
      <c r="Q754" s="106"/>
      <c r="R754" s="106" t="s">
        <v>971</v>
      </c>
      <c r="S754" s="106"/>
    </row>
    <row r="755" spans="1:19" s="30" customFormat="1" ht="30" x14ac:dyDescent="0.25">
      <c r="A755" s="98" t="s">
        <v>976</v>
      </c>
      <c r="B755" s="99" t="s">
        <v>1337</v>
      </c>
      <c r="C755" s="100"/>
      <c r="D755" s="101">
        <v>39448</v>
      </c>
      <c r="E755" s="101">
        <v>39448</v>
      </c>
      <c r="F755" s="102">
        <f t="shared" si="56"/>
        <v>160.22599999999997</v>
      </c>
      <c r="G755" s="103">
        <v>138.749</v>
      </c>
      <c r="H755" s="103">
        <v>18.396000000000001</v>
      </c>
      <c r="I755" s="104">
        <v>3.081</v>
      </c>
      <c r="J755" s="103">
        <f t="shared" si="57"/>
        <v>28.840679999999992</v>
      </c>
      <c r="K755" s="104">
        <f t="shared" si="60"/>
        <v>161.506</v>
      </c>
      <c r="L755" s="103">
        <v>133.29400000000001</v>
      </c>
      <c r="M755" s="103">
        <v>25.131</v>
      </c>
      <c r="N755" s="103">
        <f t="shared" si="59"/>
        <v>3.081</v>
      </c>
      <c r="O755" s="103">
        <f t="shared" si="58"/>
        <v>29.071079999999998</v>
      </c>
      <c r="P755" s="105"/>
      <c r="Q755" s="106"/>
      <c r="R755" s="106" t="s">
        <v>971</v>
      </c>
      <c r="S755" s="106"/>
    </row>
    <row r="756" spans="1:19" s="30" customFormat="1" ht="45" x14ac:dyDescent="0.25">
      <c r="A756" s="98" t="s">
        <v>977</v>
      </c>
      <c r="B756" s="99" t="s">
        <v>1337</v>
      </c>
      <c r="C756" s="100"/>
      <c r="D756" s="101">
        <v>39448</v>
      </c>
      <c r="E756" s="101">
        <v>39448</v>
      </c>
      <c r="F756" s="102">
        <f t="shared" si="56"/>
        <v>220.535</v>
      </c>
      <c r="G756" s="103">
        <v>197.76300000000001</v>
      </c>
      <c r="H756" s="103">
        <v>18.492000000000001</v>
      </c>
      <c r="I756" s="104">
        <v>4.28</v>
      </c>
      <c r="J756" s="103">
        <f t="shared" si="57"/>
        <v>39.696300000000001</v>
      </c>
      <c r="K756" s="104"/>
      <c r="L756" s="103"/>
      <c r="M756" s="103"/>
      <c r="N756" s="103"/>
      <c r="O756" s="103"/>
      <c r="P756" s="105"/>
      <c r="Q756" s="106" t="s">
        <v>19</v>
      </c>
      <c r="R756" s="106"/>
      <c r="S756" s="106"/>
    </row>
    <row r="757" spans="1:19" s="30" customFormat="1" ht="45" x14ac:dyDescent="0.25">
      <c r="A757" s="98" t="s">
        <v>978</v>
      </c>
      <c r="B757" s="99" t="s">
        <v>1337</v>
      </c>
      <c r="C757" s="100"/>
      <c r="D757" s="101">
        <v>39448</v>
      </c>
      <c r="E757" s="101">
        <v>39448</v>
      </c>
      <c r="F757" s="102">
        <f t="shared" si="56"/>
        <v>159.678</v>
      </c>
      <c r="G757" s="103">
        <v>137.57599999999999</v>
      </c>
      <c r="H757" s="103">
        <v>18.492000000000001</v>
      </c>
      <c r="I757" s="104">
        <v>3.61</v>
      </c>
      <c r="J757" s="103">
        <f t="shared" si="57"/>
        <v>28.742039999999999</v>
      </c>
      <c r="K757" s="104"/>
      <c r="L757" s="103"/>
      <c r="M757" s="103"/>
      <c r="N757" s="103"/>
      <c r="O757" s="103"/>
      <c r="P757" s="105"/>
      <c r="Q757" s="106" t="s">
        <v>19</v>
      </c>
      <c r="R757" s="106"/>
      <c r="S757" s="106"/>
    </row>
    <row r="758" spans="1:19" s="30" customFormat="1" ht="45" x14ac:dyDescent="0.25">
      <c r="A758" s="98" t="s">
        <v>979</v>
      </c>
      <c r="B758" s="107" t="s">
        <v>1337</v>
      </c>
      <c r="C758" s="100"/>
      <c r="D758" s="101">
        <v>39448</v>
      </c>
      <c r="E758" s="101">
        <v>39448</v>
      </c>
      <c r="F758" s="102">
        <f t="shared" si="56"/>
        <v>159.255</v>
      </c>
      <c r="G758" s="103">
        <v>137.577</v>
      </c>
      <c r="H758" s="103">
        <v>18.492000000000001</v>
      </c>
      <c r="I758" s="104">
        <v>3.1859999999999999</v>
      </c>
      <c r="J758" s="103">
        <f t="shared" si="57"/>
        <v>28.665899999999997</v>
      </c>
      <c r="K758" s="104"/>
      <c r="L758" s="103"/>
      <c r="M758" s="103"/>
      <c r="N758" s="103"/>
      <c r="O758" s="103"/>
      <c r="P758" s="105"/>
      <c r="Q758" s="106" t="s">
        <v>19</v>
      </c>
      <c r="R758" s="106"/>
      <c r="S758" s="106"/>
    </row>
    <row r="759" spans="1:19" s="30" customFormat="1" ht="45" x14ac:dyDescent="0.25">
      <c r="A759" s="98" t="s">
        <v>980</v>
      </c>
      <c r="B759" s="107" t="s">
        <v>1337</v>
      </c>
      <c r="C759" s="100"/>
      <c r="D759" s="101">
        <v>39448</v>
      </c>
      <c r="E759" s="101">
        <v>39448</v>
      </c>
      <c r="F759" s="102">
        <f t="shared" si="56"/>
        <v>155.91500000000002</v>
      </c>
      <c r="G759" s="103">
        <v>151.14400000000001</v>
      </c>
      <c r="H759" s="103">
        <v>1.2030000000000001</v>
      </c>
      <c r="I759" s="104">
        <v>3.5680000000000001</v>
      </c>
      <c r="J759" s="103">
        <f t="shared" si="57"/>
        <v>28.064700000000002</v>
      </c>
      <c r="K759" s="104"/>
      <c r="L759" s="103"/>
      <c r="M759" s="103"/>
      <c r="N759" s="103"/>
      <c r="O759" s="103"/>
      <c r="P759" s="105"/>
      <c r="Q759" s="106" t="s">
        <v>19</v>
      </c>
      <c r="R759" s="106"/>
      <c r="S759" s="106"/>
    </row>
    <row r="760" spans="1:19" ht="45" x14ac:dyDescent="0.2">
      <c r="A760" s="73" t="s">
        <v>277</v>
      </c>
      <c r="B760" s="74" t="s">
        <v>1346</v>
      </c>
      <c r="C760" s="73"/>
      <c r="D760" s="75">
        <v>38534</v>
      </c>
      <c r="E760" s="75">
        <v>39814</v>
      </c>
      <c r="F760" s="76">
        <v>6094.9432902304125</v>
      </c>
      <c r="G760" s="76">
        <v>4033.101728247525</v>
      </c>
      <c r="H760" s="76">
        <v>1474.4660169491531</v>
      </c>
      <c r="I760" s="76">
        <v>587.37554503373372</v>
      </c>
      <c r="J760" s="76">
        <v>1097.0894322414742</v>
      </c>
      <c r="K760" s="76">
        <v>4328.4154443837133</v>
      </c>
      <c r="L760" s="76">
        <v>2954.9202092026262</v>
      </c>
      <c r="M760" s="76">
        <v>1008.5523678100203</v>
      </c>
      <c r="N760" s="76">
        <v>364.94286737106756</v>
      </c>
      <c r="O760" s="103"/>
      <c r="P760" s="121">
        <f>1.05685*1.112*1.147*1.194</f>
        <v>1.6094811093096002</v>
      </c>
      <c r="Q760" s="137" t="s">
        <v>1298</v>
      </c>
      <c r="R760" s="122"/>
      <c r="S760" s="123"/>
    </row>
    <row r="761" spans="1:19" ht="30" x14ac:dyDescent="0.2">
      <c r="A761" s="56" t="s">
        <v>278</v>
      </c>
      <c r="B761" s="57" t="s">
        <v>1345</v>
      </c>
      <c r="C761" s="54"/>
      <c r="D761" s="59">
        <v>38534</v>
      </c>
      <c r="E761" s="59">
        <v>39814</v>
      </c>
      <c r="F761" s="55">
        <v>13.495527518548409</v>
      </c>
      <c r="G761" s="55">
        <v>12.628457061086094</v>
      </c>
      <c r="H761" s="55">
        <v>0</v>
      </c>
      <c r="I761" s="55">
        <v>0.86707045746231437</v>
      </c>
      <c r="J761" s="55">
        <v>2.4291949533387136</v>
      </c>
      <c r="K761" s="55">
        <v>33.488646315380791</v>
      </c>
      <c r="L761" s="55">
        <v>21.666192073887906</v>
      </c>
      <c r="M761" s="55">
        <v>11.283733857856785</v>
      </c>
      <c r="N761" s="55">
        <v>0.53872038363610708</v>
      </c>
      <c r="O761" s="103"/>
      <c r="P761" s="81">
        <v>1.6094811093096002</v>
      </c>
      <c r="Q761" s="58"/>
      <c r="R761" s="58" t="s">
        <v>279</v>
      </c>
      <c r="S761" s="123"/>
    </row>
    <row r="762" spans="1:19" ht="15" x14ac:dyDescent="0.2">
      <c r="A762" s="56" t="s">
        <v>280</v>
      </c>
      <c r="B762" s="57" t="s">
        <v>1347</v>
      </c>
      <c r="C762" s="54"/>
      <c r="D762" s="59">
        <v>38534</v>
      </c>
      <c r="E762" s="59">
        <v>39814</v>
      </c>
      <c r="F762" s="55">
        <v>45.974576271186443</v>
      </c>
      <c r="G762" s="55">
        <v>33.415254237288138</v>
      </c>
      <c r="H762" s="55">
        <v>6.0762711864406791</v>
      </c>
      <c r="I762" s="55">
        <v>6.4830508474576281</v>
      </c>
      <c r="J762" s="55">
        <v>8.2754237288135588</v>
      </c>
      <c r="K762" s="55">
        <v>31.350873200905582</v>
      </c>
      <c r="L762" s="55">
        <v>24.316653994256786</v>
      </c>
      <c r="M762" s="55">
        <v>3.0062286210895373</v>
      </c>
      <c r="N762" s="55">
        <v>4.0279905855592597</v>
      </c>
      <c r="O762" s="103"/>
      <c r="P762" s="81">
        <v>1.6094811093096002</v>
      </c>
      <c r="Q762" s="58"/>
      <c r="R762" s="58"/>
      <c r="S762" s="123"/>
    </row>
    <row r="763" spans="1:19" ht="30" x14ac:dyDescent="0.2">
      <c r="A763" s="56" t="s">
        <v>281</v>
      </c>
      <c r="B763" s="57" t="s">
        <v>1347</v>
      </c>
      <c r="C763" s="54"/>
      <c r="D763" s="59">
        <v>38534</v>
      </c>
      <c r="E763" s="59">
        <v>39814</v>
      </c>
      <c r="F763" s="55">
        <v>22.627118644067792</v>
      </c>
      <c r="G763" s="55">
        <v>1.6101694915254237</v>
      </c>
      <c r="H763" s="55">
        <v>15.66101694915254</v>
      </c>
      <c r="I763" s="55">
        <v>5.3559322033898313</v>
      </c>
      <c r="J763" s="55">
        <v>4.0728813559322026</v>
      </c>
      <c r="K763" s="55">
        <v>15.411908346338979</v>
      </c>
      <c r="L763" s="55">
        <v>1.1265945522820748</v>
      </c>
      <c r="M763" s="55">
        <v>10.957614382196182</v>
      </c>
      <c r="N763" s="55">
        <v>3.3276994118607215</v>
      </c>
      <c r="O763" s="103"/>
      <c r="P763" s="81">
        <v>1.6094811093096002</v>
      </c>
      <c r="Q763" s="58"/>
      <c r="R763" s="58" t="s">
        <v>282</v>
      </c>
      <c r="S763" s="123"/>
    </row>
    <row r="764" spans="1:19" ht="30" x14ac:dyDescent="0.2">
      <c r="A764" s="56" t="s">
        <v>283</v>
      </c>
      <c r="B764" s="57" t="s">
        <v>1345</v>
      </c>
      <c r="C764" s="54"/>
      <c r="D764" s="59">
        <v>38534</v>
      </c>
      <c r="E764" s="59">
        <v>39814</v>
      </c>
      <c r="F764" s="55">
        <v>13.949152542372882</v>
      </c>
      <c r="G764" s="55">
        <v>12.016949152542374</v>
      </c>
      <c r="H764" s="55">
        <v>0.52542372881355948</v>
      </c>
      <c r="I764" s="55">
        <v>1.4067796610169492</v>
      </c>
      <c r="J764" s="55">
        <v>2.5108474576271189</v>
      </c>
      <c r="K764" s="55">
        <v>9.6496262481066672</v>
      </c>
      <c r="L764" s="55">
        <v>8.4079530270314855</v>
      </c>
      <c r="M764" s="55">
        <v>0.36762559074467716</v>
      </c>
      <c r="N764" s="55">
        <v>0.87404763033050592</v>
      </c>
      <c r="O764" s="103"/>
      <c r="P764" s="81">
        <v>1.6094811093096002</v>
      </c>
      <c r="Q764" s="58"/>
      <c r="R764" s="58" t="s">
        <v>284</v>
      </c>
      <c r="S764" s="123"/>
    </row>
    <row r="765" spans="1:19" ht="15" x14ac:dyDescent="0.2">
      <c r="A765" s="56" t="s">
        <v>285</v>
      </c>
      <c r="B765" s="57" t="s">
        <v>1348</v>
      </c>
      <c r="C765" s="54"/>
      <c r="D765" s="59">
        <v>38534</v>
      </c>
      <c r="E765" s="59">
        <v>39814</v>
      </c>
      <c r="F765" s="55">
        <v>44.228813559322042</v>
      </c>
      <c r="G765" s="55">
        <v>36.110169491525426</v>
      </c>
      <c r="H765" s="55">
        <v>4.796610169491526</v>
      </c>
      <c r="I765" s="55">
        <v>3.3220338983050848</v>
      </c>
      <c r="J765" s="55">
        <v>7.9611864406779675</v>
      </c>
      <c r="K765" s="55">
        <v>30.887048294286043</v>
      </c>
      <c r="L765" s="55">
        <v>26.326735853328493</v>
      </c>
      <c r="M765" s="55">
        <v>2.496296350056598</v>
      </c>
      <c r="N765" s="55">
        <v>2.0640160909009535</v>
      </c>
      <c r="O765" s="103"/>
      <c r="P765" s="81">
        <v>1.6094811093096002</v>
      </c>
      <c r="Q765" s="58"/>
      <c r="R765" s="58"/>
      <c r="S765" s="123"/>
    </row>
    <row r="766" spans="1:19" ht="30" x14ac:dyDescent="0.2">
      <c r="A766" s="56" t="s">
        <v>286</v>
      </c>
      <c r="B766" s="57" t="s">
        <v>1349</v>
      </c>
      <c r="C766" s="54"/>
      <c r="D766" s="59">
        <v>38534</v>
      </c>
      <c r="E766" s="59">
        <v>39814</v>
      </c>
      <c r="F766" s="55">
        <v>37.050847457627121</v>
      </c>
      <c r="G766" s="55">
        <v>3.8728813559322033</v>
      </c>
      <c r="H766" s="55">
        <v>27.85593220338983</v>
      </c>
      <c r="I766" s="55">
        <v>5.3220338983050857</v>
      </c>
      <c r="J766" s="55">
        <v>6.6691525423728812</v>
      </c>
      <c r="K766" s="55">
        <v>25.506480148146949</v>
      </c>
      <c r="L766" s="55">
        <v>2.7097563704889911</v>
      </c>
      <c r="M766" s="55">
        <v>19.490085754479896</v>
      </c>
      <c r="N766" s="55">
        <v>3.306638023178059</v>
      </c>
      <c r="O766" s="103"/>
      <c r="P766" s="81">
        <v>1.6094811093096002</v>
      </c>
      <c r="Q766" s="58"/>
      <c r="R766" s="58" t="s">
        <v>287</v>
      </c>
      <c r="S766" s="123"/>
    </row>
    <row r="767" spans="1:19" ht="30" x14ac:dyDescent="0.2">
      <c r="A767" s="56" t="s">
        <v>288</v>
      </c>
      <c r="B767" s="57" t="s">
        <v>1350</v>
      </c>
      <c r="C767" s="54"/>
      <c r="D767" s="59">
        <v>38534</v>
      </c>
      <c r="E767" s="59">
        <v>39814</v>
      </c>
      <c r="F767" s="55">
        <v>46.661016949152547</v>
      </c>
      <c r="G767" s="55">
        <v>41.813559322033903</v>
      </c>
      <c r="H767" s="55">
        <v>1.0338983050847459</v>
      </c>
      <c r="I767" s="55">
        <v>3.8135593220338984</v>
      </c>
      <c r="J767" s="55">
        <v>8.398983050847459</v>
      </c>
      <c r="K767" s="55">
        <v>32.34868020752679</v>
      </c>
      <c r="L767" s="55">
        <v>29.255881689261891</v>
      </c>
      <c r="M767" s="55">
        <v>0.72339229146533246</v>
      </c>
      <c r="N767" s="55">
        <v>2.3694062267995641</v>
      </c>
      <c r="O767" s="103"/>
      <c r="P767" s="81">
        <v>1.6094811093096002</v>
      </c>
      <c r="Q767" s="58"/>
      <c r="R767" s="58" t="s">
        <v>289</v>
      </c>
      <c r="S767" s="123"/>
    </row>
    <row r="768" spans="1:19" ht="30" x14ac:dyDescent="0.2">
      <c r="A768" s="56" t="s">
        <v>290</v>
      </c>
      <c r="B768" s="57" t="s">
        <v>1351</v>
      </c>
      <c r="C768" s="54"/>
      <c r="D768" s="59">
        <v>38534</v>
      </c>
      <c r="E768" s="59">
        <v>39814</v>
      </c>
      <c r="F768" s="55">
        <v>30.745762711864408</v>
      </c>
      <c r="G768" s="55">
        <v>4.4491525423728815</v>
      </c>
      <c r="H768" s="55">
        <v>22.237288135593221</v>
      </c>
      <c r="I768" s="55">
        <v>4.0593220338983054</v>
      </c>
      <c r="J768" s="55">
        <v>5.5342372881355937</v>
      </c>
      <c r="K768" s="55">
        <v>21.193923637571256</v>
      </c>
      <c r="L768" s="55">
        <v>3.1129586313057338</v>
      </c>
      <c r="M768" s="55">
        <v>15.558863711516656</v>
      </c>
      <c r="N768" s="55">
        <v>2.5221012947488695</v>
      </c>
      <c r="O768" s="103"/>
      <c r="P768" s="81">
        <v>1.6094811093096002</v>
      </c>
      <c r="Q768" s="58"/>
      <c r="R768" s="58" t="s">
        <v>291</v>
      </c>
      <c r="S768" s="123"/>
    </row>
    <row r="769" spans="1:19" ht="30" x14ac:dyDescent="0.2">
      <c r="A769" s="56" t="s">
        <v>292</v>
      </c>
      <c r="B769" s="57" t="s">
        <v>1352</v>
      </c>
      <c r="C769" s="54"/>
      <c r="D769" s="59">
        <v>38534</v>
      </c>
      <c r="E769" s="59">
        <v>39814</v>
      </c>
      <c r="F769" s="55">
        <v>114.47457627118645</v>
      </c>
      <c r="G769" s="55">
        <v>102.1864406779661</v>
      </c>
      <c r="H769" s="55">
        <v>1.0593220338983051</v>
      </c>
      <c r="I769" s="55">
        <v>11.228813559322035</v>
      </c>
      <c r="J769" s="55">
        <v>20.605423728813559</v>
      </c>
      <c r="K769" s="55">
        <v>79.215013582461097</v>
      </c>
      <c r="L769" s="55">
        <v>71.497247954827685</v>
      </c>
      <c r="M769" s="55">
        <v>0.74118062650136518</v>
      </c>
      <c r="N769" s="55">
        <v>6.97658500113205</v>
      </c>
      <c r="O769" s="103"/>
      <c r="P769" s="81">
        <v>1.6094811093096002</v>
      </c>
      <c r="Q769" s="58"/>
      <c r="R769" s="58" t="s">
        <v>289</v>
      </c>
      <c r="S769" s="123"/>
    </row>
    <row r="770" spans="1:19" ht="30" x14ac:dyDescent="0.2">
      <c r="A770" s="56" t="s">
        <v>292</v>
      </c>
      <c r="B770" s="57" t="s">
        <v>1352</v>
      </c>
      <c r="C770" s="54"/>
      <c r="D770" s="59">
        <v>38534</v>
      </c>
      <c r="E770" s="59">
        <v>39814</v>
      </c>
      <c r="F770" s="55">
        <v>3652.1562372881344</v>
      </c>
      <c r="G770" s="55">
        <v>2236.1936101694901</v>
      </c>
      <c r="H770" s="55">
        <v>1111.7168644067801</v>
      </c>
      <c r="I770" s="55">
        <v>304.24576271186442</v>
      </c>
      <c r="J770" s="55">
        <v>657.3877627118643</v>
      </c>
      <c r="K770" s="55">
        <v>2480.3872108876803</v>
      </c>
      <c r="L770" s="55">
        <v>1553.8213787785401</v>
      </c>
      <c r="M770" s="55">
        <v>737.53460333507087</v>
      </c>
      <c r="N770" s="55">
        <v>189.03122877406923</v>
      </c>
      <c r="O770" s="103"/>
      <c r="P770" s="81">
        <v>1.6094811093096002</v>
      </c>
      <c r="Q770" s="58"/>
      <c r="R770" s="58" t="s">
        <v>289</v>
      </c>
      <c r="S770" s="123"/>
    </row>
    <row r="771" spans="1:19" ht="15" x14ac:dyDescent="0.2">
      <c r="A771" s="56" t="s">
        <v>1297</v>
      </c>
      <c r="B771" s="57" t="s">
        <v>1353</v>
      </c>
      <c r="C771" s="54"/>
      <c r="D771" s="59">
        <v>38534</v>
      </c>
      <c r="E771" s="59">
        <v>39814</v>
      </c>
      <c r="F771" s="55">
        <v>3537.679661016949</v>
      </c>
      <c r="G771" s="55">
        <v>2134.0101694915256</v>
      </c>
      <c r="H771" s="55">
        <v>1110.6525423728813</v>
      </c>
      <c r="I771" s="55">
        <v>293.0169491525424</v>
      </c>
      <c r="J771" s="55">
        <v>636.78233898305075</v>
      </c>
      <c r="K771" s="55">
        <v>2401.1731973052238</v>
      </c>
      <c r="L771" s="55">
        <v>1482.325130823717</v>
      </c>
      <c r="M771" s="55">
        <v>736.79342270856955</v>
      </c>
      <c r="N771" s="55">
        <v>182.0546437729372</v>
      </c>
      <c r="O771" s="103"/>
      <c r="P771" s="81">
        <v>1.6094811093096002</v>
      </c>
      <c r="Q771" s="58"/>
      <c r="R771" s="58"/>
      <c r="S771" s="123"/>
    </row>
    <row r="772" spans="1:19" ht="15" x14ac:dyDescent="0.2">
      <c r="A772" s="56" t="s">
        <v>293</v>
      </c>
      <c r="B772" s="57" t="s">
        <v>1354</v>
      </c>
      <c r="C772" s="54"/>
      <c r="D772" s="59">
        <v>38534</v>
      </c>
      <c r="E772" s="59">
        <v>39814</v>
      </c>
      <c r="F772" s="55">
        <v>84.110169491525426</v>
      </c>
      <c r="G772" s="55">
        <v>69.127118644067792</v>
      </c>
      <c r="H772" s="55">
        <v>5.8728813559322033</v>
      </c>
      <c r="I772" s="55">
        <v>9.1101694915254239</v>
      </c>
      <c r="J772" s="55">
        <v>15.139830508474576</v>
      </c>
      <c r="K772" s="55">
        <v>66.668307937045995</v>
      </c>
      <c r="L772" s="55">
        <v>48.105587382444604</v>
      </c>
      <c r="M772" s="55">
        <v>12.902472346135767</v>
      </c>
      <c r="N772" s="55">
        <v>5.6602482084656254</v>
      </c>
      <c r="O772" s="103"/>
      <c r="P772" s="81">
        <v>1.6094811093096002</v>
      </c>
      <c r="Q772" s="58"/>
      <c r="R772" s="58"/>
      <c r="S772" s="123"/>
    </row>
    <row r="773" spans="1:19" ht="15" x14ac:dyDescent="0.2">
      <c r="A773" s="56" t="s">
        <v>294</v>
      </c>
      <c r="B773" s="57" t="s">
        <v>1355</v>
      </c>
      <c r="C773" s="54"/>
      <c r="D773" s="59">
        <v>38534</v>
      </c>
      <c r="E773" s="59">
        <v>39814</v>
      </c>
      <c r="F773" s="55">
        <v>30.330508474576273</v>
      </c>
      <c r="G773" s="55">
        <v>29.16949152542373</v>
      </c>
      <c r="H773" s="55">
        <v>0</v>
      </c>
      <c r="I773" s="55">
        <v>1.1610169491525426</v>
      </c>
      <c r="J773" s="55">
        <v>5.4594915254237293</v>
      </c>
      <c r="K773" s="55">
        <v>24.931276546421792</v>
      </c>
      <c r="L773" s="55">
        <v>24.209923984040589</v>
      </c>
      <c r="M773" s="55">
        <v>0</v>
      </c>
      <c r="N773" s="55">
        <v>0.72135256238120082</v>
      </c>
      <c r="O773" s="103"/>
      <c r="P773" s="81">
        <v>1.6094811093096002</v>
      </c>
      <c r="Q773" s="58"/>
      <c r="R773" s="58"/>
      <c r="S773" s="123"/>
    </row>
    <row r="774" spans="1:19" ht="30" x14ac:dyDescent="0.2">
      <c r="A774" s="56" t="s">
        <v>295</v>
      </c>
      <c r="B774" s="57" t="s">
        <v>1338</v>
      </c>
      <c r="C774" s="54"/>
      <c r="D774" s="59">
        <v>38534</v>
      </c>
      <c r="E774" s="59">
        <v>39814</v>
      </c>
      <c r="F774" s="55">
        <v>12.728813559322035</v>
      </c>
      <c r="G774" s="55">
        <v>5.3050847457627119</v>
      </c>
      <c r="H774" s="55">
        <v>5.889830508474577</v>
      </c>
      <c r="I774" s="55">
        <v>1.5338983050847459</v>
      </c>
      <c r="J774" s="55">
        <v>2.2911864406779663</v>
      </c>
      <c r="K774" s="55">
        <v>8.7858246987569188</v>
      </c>
      <c r="L774" s="55">
        <v>3.7118325775188361</v>
      </c>
      <c r="M774" s="55">
        <v>4.1209642833475906</v>
      </c>
      <c r="N774" s="55">
        <v>0.95302783789049139</v>
      </c>
      <c r="O774" s="103"/>
      <c r="P774" s="81">
        <v>1.6094811093096002</v>
      </c>
      <c r="Q774" s="58"/>
      <c r="R774" s="58" t="s">
        <v>296</v>
      </c>
      <c r="S774" s="123"/>
    </row>
    <row r="775" spans="1:19" ht="30" x14ac:dyDescent="0.2">
      <c r="A775" s="56" t="s">
        <v>297</v>
      </c>
      <c r="B775" s="57" t="s">
        <v>1356</v>
      </c>
      <c r="C775" s="54"/>
      <c r="D775" s="59">
        <v>38534</v>
      </c>
      <c r="E775" s="59">
        <v>39814</v>
      </c>
      <c r="F775" s="55">
        <v>15.58135593220339</v>
      </c>
      <c r="G775" s="55">
        <v>3.0677966101694918</v>
      </c>
      <c r="H775" s="55">
        <v>10.683050847457627</v>
      </c>
      <c r="I775" s="55">
        <v>1.8305084745762714</v>
      </c>
      <c r="J775" s="55">
        <v>2.8046440677966102</v>
      </c>
      <c r="K775" s="55">
        <v>10.760804243357518</v>
      </c>
      <c r="L775" s="55">
        <v>2.146459094347954</v>
      </c>
      <c r="M775" s="55">
        <v>7.4770301601457723</v>
      </c>
      <c r="N775" s="55">
        <v>1.137314988863791</v>
      </c>
      <c r="O775" s="103"/>
      <c r="P775" s="81">
        <v>1.6094811093096002</v>
      </c>
      <c r="Q775" s="58"/>
      <c r="R775" s="58" t="s">
        <v>298</v>
      </c>
      <c r="S775" s="123"/>
    </row>
    <row r="776" spans="1:19" ht="15" x14ac:dyDescent="0.2">
      <c r="A776" s="56" t="s">
        <v>299</v>
      </c>
      <c r="B776" s="57" t="s">
        <v>1357</v>
      </c>
      <c r="C776" s="54"/>
      <c r="D776" s="59">
        <v>38534</v>
      </c>
      <c r="E776" s="59">
        <v>39814</v>
      </c>
      <c r="F776" s="55">
        <v>14.389830508474576</v>
      </c>
      <c r="G776" s="55">
        <v>9.4406779661016955</v>
      </c>
      <c r="H776" s="55">
        <v>2.4576271186440679</v>
      </c>
      <c r="I776" s="55">
        <v>2.4915254237288136</v>
      </c>
      <c r="J776" s="55">
        <v>2.5901694915254234</v>
      </c>
      <c r="K776" s="55">
        <v>7.8035765558472381</v>
      </c>
      <c r="L776" s="55">
        <v>4.9866632551011847</v>
      </c>
      <c r="M776" s="55">
        <v>1.2689012325703373</v>
      </c>
      <c r="N776" s="55">
        <v>1.5480120681757152</v>
      </c>
      <c r="O776" s="103"/>
      <c r="P776" s="81">
        <v>1.6094811093096002</v>
      </c>
      <c r="Q776" s="58"/>
      <c r="R776" s="58"/>
      <c r="S776" s="123"/>
    </row>
    <row r="777" spans="1:19" ht="30" x14ac:dyDescent="0.2">
      <c r="A777" s="56" t="s">
        <v>300</v>
      </c>
      <c r="B777" s="57" t="s">
        <v>1358</v>
      </c>
      <c r="C777" s="54"/>
      <c r="D777" s="59">
        <v>38534</v>
      </c>
      <c r="E777" s="59">
        <v>39814</v>
      </c>
      <c r="F777" s="55">
        <v>32.915254237288138</v>
      </c>
      <c r="G777" s="55">
        <v>5.7711864406779663</v>
      </c>
      <c r="H777" s="55">
        <v>22.500000000000004</v>
      </c>
      <c r="I777" s="55">
        <v>4.6440677966101704</v>
      </c>
      <c r="J777" s="55">
        <v>5.9247457627118649</v>
      </c>
      <c r="K777" s="55">
        <v>22.666038809593235</v>
      </c>
      <c r="L777" s="55">
        <v>4.0379520531794375</v>
      </c>
      <c r="M777" s="55">
        <v>15.742676506888996</v>
      </c>
      <c r="N777" s="55">
        <v>2.8854102495248033</v>
      </c>
      <c r="O777" s="103"/>
      <c r="P777" s="81">
        <v>1.6094811093096002</v>
      </c>
      <c r="Q777" s="58"/>
      <c r="R777" s="58" t="s">
        <v>301</v>
      </c>
      <c r="S777" s="123"/>
    </row>
    <row r="778" spans="1:19" ht="30" x14ac:dyDescent="0.2">
      <c r="A778" s="56" t="s">
        <v>302</v>
      </c>
      <c r="B778" s="57" t="s">
        <v>1359</v>
      </c>
      <c r="C778" s="54"/>
      <c r="D778" s="59">
        <v>38534</v>
      </c>
      <c r="E778" s="59">
        <v>39814</v>
      </c>
      <c r="F778" s="55">
        <v>29.677966101694917</v>
      </c>
      <c r="G778" s="55">
        <v>20.3135593220339</v>
      </c>
      <c r="H778" s="55">
        <v>4.101694915254237</v>
      </c>
      <c r="I778" s="55">
        <v>5.2627118644067794</v>
      </c>
      <c r="J778" s="55">
        <v>5.3420338983050852</v>
      </c>
      <c r="K778" s="55">
        <v>20.352511672586861</v>
      </c>
      <c r="L778" s="55">
        <v>14.212879693790178</v>
      </c>
      <c r="M778" s="55">
        <v>2.8698513858132859</v>
      </c>
      <c r="N778" s="55">
        <v>3.2697805929833983</v>
      </c>
      <c r="O778" s="103"/>
      <c r="P778" s="81">
        <v>1.6094811093096002</v>
      </c>
      <c r="Q778" s="58"/>
      <c r="R778" s="58" t="s">
        <v>303</v>
      </c>
      <c r="S778" s="123"/>
    </row>
    <row r="779" spans="1:19" ht="15" x14ac:dyDescent="0.2">
      <c r="A779" s="56" t="s">
        <v>304</v>
      </c>
      <c r="B779" s="57" t="s">
        <v>1354</v>
      </c>
      <c r="C779" s="54"/>
      <c r="D779" s="59">
        <v>38534</v>
      </c>
      <c r="E779" s="59">
        <v>39814</v>
      </c>
      <c r="F779" s="55">
        <v>134.5084745762712</v>
      </c>
      <c r="G779" s="55">
        <v>107.74576271186442</v>
      </c>
      <c r="H779" s="55">
        <v>4.4830508474576272</v>
      </c>
      <c r="I779" s="55">
        <v>22.279661016949152</v>
      </c>
      <c r="J779" s="55">
        <v>24.211525423728816</v>
      </c>
      <c r="K779" s="55">
        <v>119.09024667487401</v>
      </c>
      <c r="L779" s="55">
        <v>101.92715975646776</v>
      </c>
      <c r="M779" s="55">
        <v>3.320489206726116</v>
      </c>
      <c r="N779" s="55">
        <v>13.842597711680121</v>
      </c>
      <c r="O779" s="103"/>
      <c r="P779" s="81">
        <v>1.6094811093096002</v>
      </c>
      <c r="Q779" s="58"/>
      <c r="R779" s="58"/>
      <c r="S779" s="123"/>
    </row>
    <row r="780" spans="1:19" ht="30" x14ac:dyDescent="0.2">
      <c r="A780" s="56" t="s">
        <v>305</v>
      </c>
      <c r="B780" s="57" t="s">
        <v>1354</v>
      </c>
      <c r="C780" s="54"/>
      <c r="D780" s="59">
        <v>38534</v>
      </c>
      <c r="E780" s="59">
        <v>39814</v>
      </c>
      <c r="F780" s="55">
        <v>148.11016949152543</v>
      </c>
      <c r="G780" s="55">
        <v>124.42372881355932</v>
      </c>
      <c r="H780" s="55">
        <v>5.5000000000000009</v>
      </c>
      <c r="I780" s="55">
        <v>18.186440677966104</v>
      </c>
      <c r="J780" s="55">
        <v>26.659830508474574</v>
      </c>
      <c r="K780" s="55">
        <v>102.20375650738805</v>
      </c>
      <c r="L780" s="55">
        <v>87.056111666344364</v>
      </c>
      <c r="M780" s="55">
        <v>3.8482098127950883</v>
      </c>
      <c r="N780" s="55">
        <v>11.29943502824859</v>
      </c>
      <c r="O780" s="103"/>
      <c r="P780" s="81">
        <v>1.6094811093096002</v>
      </c>
      <c r="Q780" s="58"/>
      <c r="R780" s="58" t="s">
        <v>306</v>
      </c>
      <c r="S780" s="123"/>
    </row>
    <row r="781" spans="1:19" ht="15" x14ac:dyDescent="0.2">
      <c r="A781" s="56" t="s">
        <v>307</v>
      </c>
      <c r="B781" s="57" t="s">
        <v>1354</v>
      </c>
      <c r="C781" s="54"/>
      <c r="D781" s="59">
        <v>38534</v>
      </c>
      <c r="E781" s="59">
        <v>39814</v>
      </c>
      <c r="F781" s="55">
        <v>153.9915254237288</v>
      </c>
      <c r="G781" s="55">
        <v>128.34745762711864</v>
      </c>
      <c r="H781" s="55">
        <v>6.7372881355932206</v>
      </c>
      <c r="I781" s="55">
        <v>18.906779661016952</v>
      </c>
      <c r="J781" s="55">
        <v>27.718474576271184</v>
      </c>
      <c r="K781" s="55">
        <v>114.4864832608684</v>
      </c>
      <c r="L781" s="55">
        <v>99.47236952149521</v>
      </c>
      <c r="M781" s="55">
        <v>3.2671242016180178</v>
      </c>
      <c r="N781" s="55">
        <v>11.746989537755175</v>
      </c>
      <c r="O781" s="103"/>
      <c r="P781" s="81">
        <v>1.6094811093096002</v>
      </c>
      <c r="Q781" s="58"/>
      <c r="R781" s="58"/>
      <c r="S781" s="123"/>
    </row>
    <row r="782" spans="1:19" ht="15" x14ac:dyDescent="0.2">
      <c r="A782" s="56" t="s">
        <v>308</v>
      </c>
      <c r="B782" s="57" t="s">
        <v>1354</v>
      </c>
      <c r="C782" s="54"/>
      <c r="D782" s="59">
        <v>38534</v>
      </c>
      <c r="E782" s="59">
        <v>39814</v>
      </c>
      <c r="F782" s="55">
        <v>186.16101694915255</v>
      </c>
      <c r="G782" s="55">
        <v>160.44915254237287</v>
      </c>
      <c r="H782" s="55">
        <v>10.271186440677965</v>
      </c>
      <c r="I782" s="55">
        <v>15.440677966101697</v>
      </c>
      <c r="J782" s="55">
        <v>33.508983050847462</v>
      </c>
      <c r="K782" s="55">
        <v>142.40117192397352</v>
      </c>
      <c r="L782" s="55">
        <v>127.8032577888834</v>
      </c>
      <c r="M782" s="55">
        <v>5.0044515901372177</v>
      </c>
      <c r="N782" s="55">
        <v>9.593462544952903</v>
      </c>
      <c r="O782" s="103"/>
      <c r="P782" s="81">
        <v>1.6094811093096002</v>
      </c>
      <c r="Q782" s="58"/>
      <c r="R782" s="58"/>
      <c r="S782" s="123"/>
    </row>
    <row r="783" spans="1:19" ht="15" x14ac:dyDescent="0.2">
      <c r="A783" s="56" t="s">
        <v>309</v>
      </c>
      <c r="B783" s="57" t="s">
        <v>1345</v>
      </c>
      <c r="C783" s="54"/>
      <c r="D783" s="59">
        <v>38534</v>
      </c>
      <c r="E783" s="59">
        <v>39814</v>
      </c>
      <c r="F783" s="55">
        <v>137.41525423728814</v>
      </c>
      <c r="G783" s="55">
        <v>100.35593220338984</v>
      </c>
      <c r="H783" s="55">
        <v>18.050847457627118</v>
      </c>
      <c r="I783" s="55">
        <v>19.008474576271187</v>
      </c>
      <c r="J783" s="55">
        <v>24.734745762711864</v>
      </c>
      <c r="K783" s="55">
        <v>95.522078383373326</v>
      </c>
      <c r="L783" s="55">
        <v>72.611983617085727</v>
      </c>
      <c r="M783" s="55">
        <v>11.099921062484444</v>
      </c>
      <c r="N783" s="55">
        <v>11.81017370380316</v>
      </c>
      <c r="O783" s="103"/>
      <c r="P783" s="81">
        <v>1.6094811093096002</v>
      </c>
      <c r="Q783" s="58"/>
      <c r="R783" s="58"/>
      <c r="S783" s="123"/>
    </row>
    <row r="784" spans="1:19" ht="30" x14ac:dyDescent="0.2">
      <c r="A784" s="56" t="s">
        <v>310</v>
      </c>
      <c r="B784" s="57" t="s">
        <v>1345</v>
      </c>
      <c r="C784" s="54"/>
      <c r="D784" s="59">
        <v>38534</v>
      </c>
      <c r="E784" s="59">
        <v>39814</v>
      </c>
      <c r="F784" s="55">
        <v>113.25423728813561</v>
      </c>
      <c r="G784" s="55">
        <v>82.745762711864415</v>
      </c>
      <c r="H784" s="55">
        <v>18.906779661016952</v>
      </c>
      <c r="I784" s="55">
        <v>11.601694915254239</v>
      </c>
      <c r="J784" s="55">
        <v>20.385762711864409</v>
      </c>
      <c r="K784" s="55">
        <v>78.331953195712344</v>
      </c>
      <c r="L784" s="55">
        <v>57.89510109727464</v>
      </c>
      <c r="M784" s="55">
        <v>13.228591821796366</v>
      </c>
      <c r="N784" s="55">
        <v>7.2082602766413419</v>
      </c>
      <c r="O784" s="103"/>
      <c r="P784" s="81">
        <v>1.6094811093096002</v>
      </c>
      <c r="Q784" s="58"/>
      <c r="R784" s="58" t="s">
        <v>311</v>
      </c>
      <c r="S784" s="123"/>
    </row>
    <row r="785" spans="1:19" ht="15" x14ac:dyDescent="0.2">
      <c r="A785" s="56" t="s">
        <v>312</v>
      </c>
      <c r="B785" s="57" t="s">
        <v>1345</v>
      </c>
      <c r="C785" s="54"/>
      <c r="D785" s="59">
        <v>38534</v>
      </c>
      <c r="E785" s="59">
        <v>39814</v>
      </c>
      <c r="F785" s="55">
        <v>118.99152542372882</v>
      </c>
      <c r="G785" s="55">
        <v>86.118644067796609</v>
      </c>
      <c r="H785" s="55">
        <v>19.237288135593221</v>
      </c>
      <c r="I785" s="55">
        <v>13.635593220338984</v>
      </c>
      <c r="J785" s="55">
        <v>21.418474576271187</v>
      </c>
      <c r="K785" s="55">
        <v>82.590006247737634</v>
      </c>
      <c r="L785" s="55">
        <v>66.202253559101948</v>
      </c>
      <c r="M785" s="55">
        <v>7.9158090910345793</v>
      </c>
      <c r="N785" s="55">
        <v>8.4719435976011095</v>
      </c>
      <c r="O785" s="103"/>
      <c r="P785" s="81">
        <v>1.6094811093096002</v>
      </c>
      <c r="Q785" s="58"/>
      <c r="R785" s="58"/>
      <c r="S785" s="123"/>
    </row>
    <row r="786" spans="1:19" ht="15" x14ac:dyDescent="0.2">
      <c r="A786" s="56" t="s">
        <v>313</v>
      </c>
      <c r="B786" s="57" t="s">
        <v>1345</v>
      </c>
      <c r="C786" s="54"/>
      <c r="D786" s="59">
        <v>38534</v>
      </c>
      <c r="E786" s="59">
        <v>39814</v>
      </c>
      <c r="F786" s="55">
        <v>126.19491525423729</v>
      </c>
      <c r="G786" s="55">
        <v>101.55084745762713</v>
      </c>
      <c r="H786" s="55">
        <v>11.127118644067796</v>
      </c>
      <c r="I786" s="55">
        <v>13.516949152542374</v>
      </c>
      <c r="J786" s="55">
        <v>22.715084745762709</v>
      </c>
      <c r="K786" s="55">
        <v>91.113986654764147</v>
      </c>
      <c r="L786" s="55">
        <v>73.459894253803299</v>
      </c>
      <c r="M786" s="55">
        <v>9.2558636637490483</v>
      </c>
      <c r="N786" s="55">
        <v>8.3982287372117881</v>
      </c>
      <c r="O786" s="103"/>
      <c r="P786" s="81">
        <v>1.6094811093096002</v>
      </c>
      <c r="Q786" s="58"/>
      <c r="R786" s="58"/>
      <c r="S786" s="123"/>
    </row>
    <row r="787" spans="1:19" ht="30" x14ac:dyDescent="0.2">
      <c r="A787" s="56" t="s">
        <v>314</v>
      </c>
      <c r="B787" s="57" t="s">
        <v>1360</v>
      </c>
      <c r="C787" s="54"/>
      <c r="D787" s="59">
        <v>38534</v>
      </c>
      <c r="E787" s="59">
        <v>39814</v>
      </c>
      <c r="F787" s="55">
        <v>106.99152542372883</v>
      </c>
      <c r="G787" s="55">
        <v>77.63559322033899</v>
      </c>
      <c r="H787" s="55">
        <v>6.6101694915254248</v>
      </c>
      <c r="I787" s="55">
        <v>22.745762711864408</v>
      </c>
      <c r="J787" s="55">
        <v>19.25847457627119</v>
      </c>
      <c r="K787" s="55">
        <v>73.076804670467297</v>
      </c>
      <c r="L787" s="55">
        <v>54.319645755032049</v>
      </c>
      <c r="M787" s="55">
        <v>4.6249671093685194</v>
      </c>
      <c r="N787" s="55">
        <v>14.132191806066734</v>
      </c>
      <c r="O787" s="103"/>
      <c r="P787" s="81">
        <v>1.6094811093096002</v>
      </c>
      <c r="Q787" s="58"/>
      <c r="R787" s="58" t="s">
        <v>315</v>
      </c>
      <c r="S787" s="123"/>
    </row>
    <row r="788" spans="1:19" ht="30" x14ac:dyDescent="0.2">
      <c r="A788" s="56" t="s">
        <v>316</v>
      </c>
      <c r="B788" s="57" t="s">
        <v>1360</v>
      </c>
      <c r="C788" s="54"/>
      <c r="D788" s="59">
        <v>38534</v>
      </c>
      <c r="E788" s="59">
        <v>39814</v>
      </c>
      <c r="F788" s="55">
        <v>58.881355932203391</v>
      </c>
      <c r="G788" s="55">
        <v>35.288135593220339</v>
      </c>
      <c r="H788" s="55">
        <v>6.491525423728814</v>
      </c>
      <c r="I788" s="55">
        <v>17.101694915254239</v>
      </c>
      <c r="J788" s="55">
        <v>10.598644067796609</v>
      </c>
      <c r="K788" s="55">
        <v>39.85763449961722</v>
      </c>
      <c r="L788" s="55">
        <v>24.690209030013477</v>
      </c>
      <c r="M788" s="55">
        <v>4.5419548792003654</v>
      </c>
      <c r="N788" s="55">
        <v>10.625470590403379</v>
      </c>
      <c r="O788" s="103"/>
      <c r="P788" s="81">
        <v>1.6094811093096002</v>
      </c>
      <c r="Q788" s="58"/>
      <c r="R788" s="58" t="s">
        <v>317</v>
      </c>
      <c r="S788" s="123"/>
    </row>
    <row r="789" spans="1:19" ht="30" x14ac:dyDescent="0.2">
      <c r="A789" s="56" t="s">
        <v>318</v>
      </c>
      <c r="B789" s="57" t="s">
        <v>1347</v>
      </c>
      <c r="C789" s="54"/>
      <c r="D789" s="59">
        <v>38534</v>
      </c>
      <c r="E789" s="59">
        <v>39814</v>
      </c>
      <c r="F789" s="55">
        <v>108.51694915254238</v>
      </c>
      <c r="G789" s="55">
        <v>64.923728813559322</v>
      </c>
      <c r="H789" s="55">
        <v>34.542372881355931</v>
      </c>
      <c r="I789" s="55">
        <v>9.0508474576271301</v>
      </c>
      <c r="J789" s="55">
        <v>19.533050847457627</v>
      </c>
      <c r="K789" s="55">
        <v>75.217286884243165</v>
      </c>
      <c r="L789" s="55">
        <v>45.425478237015668</v>
      </c>
      <c r="M789" s="55">
        <v>24.168417868956517</v>
      </c>
      <c r="N789" s="55">
        <v>5.6233907782709727</v>
      </c>
      <c r="O789" s="103"/>
      <c r="P789" s="81">
        <v>1.6094811093096002</v>
      </c>
      <c r="Q789" s="58"/>
      <c r="R789" s="58" t="s">
        <v>319</v>
      </c>
      <c r="S789" s="123"/>
    </row>
    <row r="790" spans="1:19" ht="30" x14ac:dyDescent="0.2">
      <c r="A790" s="56" t="s">
        <v>320</v>
      </c>
      <c r="B790" s="57" t="s">
        <v>1361</v>
      </c>
      <c r="C790" s="54"/>
      <c r="D790" s="59">
        <v>38534</v>
      </c>
      <c r="E790" s="59">
        <v>39814</v>
      </c>
      <c r="F790" s="55">
        <v>90.534745762711879</v>
      </c>
      <c r="G790" s="55">
        <v>32.745762711864408</v>
      </c>
      <c r="H790" s="55">
        <v>52.119491525423733</v>
      </c>
      <c r="I790" s="55">
        <v>5.6694915254237301</v>
      </c>
      <c r="J790" s="55">
        <v>16.296254237288139</v>
      </c>
      <c r="K790" s="55">
        <v>62.899979607452721</v>
      </c>
      <c r="L790" s="55">
        <v>22.911375526410204</v>
      </c>
      <c r="M790" s="55">
        <v>36.466086823867165</v>
      </c>
      <c r="N790" s="55">
        <v>3.5225172571753527</v>
      </c>
      <c r="O790" s="103"/>
      <c r="P790" s="81">
        <v>1.6094811093096002</v>
      </c>
      <c r="Q790" s="58"/>
      <c r="R790" s="58" t="s">
        <v>321</v>
      </c>
      <c r="S790" s="123"/>
    </row>
    <row r="791" spans="1:19" ht="30" x14ac:dyDescent="0.2">
      <c r="A791" s="56" t="s">
        <v>322</v>
      </c>
      <c r="B791" s="57" t="s">
        <v>1345</v>
      </c>
      <c r="C791" s="54"/>
      <c r="D791" s="59">
        <v>38534</v>
      </c>
      <c r="E791" s="59">
        <v>39814</v>
      </c>
      <c r="F791" s="55">
        <v>87.565254237288144</v>
      </c>
      <c r="G791" s="55">
        <v>61.000000000000007</v>
      </c>
      <c r="H791" s="55">
        <v>15.20084745762712</v>
      </c>
      <c r="I791" s="55">
        <v>11.364406779661017</v>
      </c>
      <c r="J791" s="55">
        <v>15.761745762711865</v>
      </c>
      <c r="K791" s="55">
        <v>117.97109950552698</v>
      </c>
      <c r="L791" s="55">
        <v>87.625338387497393</v>
      </c>
      <c r="M791" s="55">
        <v>23.284930562166892</v>
      </c>
      <c r="N791" s="55">
        <v>7.0608305558627009</v>
      </c>
      <c r="O791" s="103"/>
      <c r="P791" s="81">
        <v>1.6094811093096002</v>
      </c>
      <c r="Q791" s="58"/>
      <c r="R791" s="58" t="s">
        <v>323</v>
      </c>
      <c r="S791" s="123"/>
    </row>
    <row r="792" spans="1:19" ht="30" x14ac:dyDescent="0.2">
      <c r="A792" s="56" t="s">
        <v>324</v>
      </c>
      <c r="B792" s="57" t="s">
        <v>1345</v>
      </c>
      <c r="C792" s="54"/>
      <c r="D792" s="59">
        <v>38534</v>
      </c>
      <c r="E792" s="59">
        <v>39814</v>
      </c>
      <c r="F792" s="55">
        <v>115.03389830508476</v>
      </c>
      <c r="G792" s="55">
        <v>88.11016949152544</v>
      </c>
      <c r="H792" s="55">
        <v>19.389830508474578</v>
      </c>
      <c r="I792" s="55">
        <v>7.5338983050847483</v>
      </c>
      <c r="J792" s="55">
        <v>20.706101694915258</v>
      </c>
      <c r="K792" s="55">
        <v>95.633271984923496</v>
      </c>
      <c r="L792" s="55">
        <v>81.298620559681765</v>
      </c>
      <c r="M792" s="55">
        <v>9.6537577905199203</v>
      </c>
      <c r="N792" s="55">
        <v>4.6808936347218069</v>
      </c>
      <c r="O792" s="103"/>
      <c r="P792" s="81">
        <v>1.6094811093096002</v>
      </c>
      <c r="Q792" s="58"/>
      <c r="R792" s="58" t="s">
        <v>325</v>
      </c>
      <c r="S792" s="123"/>
    </row>
    <row r="793" spans="1:19" ht="30" x14ac:dyDescent="0.2">
      <c r="A793" s="56" t="s">
        <v>326</v>
      </c>
      <c r="B793" s="57" t="s">
        <v>1345</v>
      </c>
      <c r="C793" s="54"/>
      <c r="D793" s="59">
        <v>38534</v>
      </c>
      <c r="E793" s="59">
        <v>39814</v>
      </c>
      <c r="F793" s="55">
        <v>228.67796610169495</v>
      </c>
      <c r="G793" s="55">
        <v>214.02542372881359</v>
      </c>
      <c r="H793" s="55">
        <v>0</v>
      </c>
      <c r="I793" s="55">
        <v>14.652542372881358</v>
      </c>
      <c r="J793" s="55">
        <v>41.16203389830509</v>
      </c>
      <c r="K793" s="55">
        <v>158.8519190364168</v>
      </c>
      <c r="L793" s="55">
        <v>149.74813377833581</v>
      </c>
      <c r="M793" s="55">
        <v>0</v>
      </c>
      <c r="N793" s="55">
        <v>9.1037852580809933</v>
      </c>
      <c r="O793" s="103"/>
      <c r="P793" s="81">
        <v>1.6094811093096002</v>
      </c>
      <c r="Q793" s="58"/>
      <c r="R793" s="58" t="s">
        <v>327</v>
      </c>
      <c r="S793" s="123"/>
    </row>
    <row r="794" spans="1:19" ht="30" x14ac:dyDescent="0.2">
      <c r="A794" s="56" t="s">
        <v>328</v>
      </c>
      <c r="B794" s="57" t="s">
        <v>1347</v>
      </c>
      <c r="C794" s="54"/>
      <c r="D794" s="59">
        <v>38534</v>
      </c>
      <c r="E794" s="59">
        <v>39814</v>
      </c>
      <c r="F794" s="55">
        <v>53.491525423728817</v>
      </c>
      <c r="G794" s="55">
        <v>43.330508474576277</v>
      </c>
      <c r="H794" s="55">
        <v>4.389830508474577</v>
      </c>
      <c r="I794" s="55">
        <v>5.7711864406779672</v>
      </c>
      <c r="J794" s="55">
        <v>9.6284745762711861</v>
      </c>
      <c r="K794" s="55">
        <v>36.975027596822976</v>
      </c>
      <c r="L794" s="55">
        <v>30.31787365737798</v>
      </c>
      <c r="M794" s="55">
        <v>3.0714525162216573</v>
      </c>
      <c r="N794" s="55">
        <v>3.5857014232233411</v>
      </c>
      <c r="O794" s="103"/>
      <c r="P794" s="81">
        <v>1.6094811093096002</v>
      </c>
      <c r="Q794" s="58"/>
      <c r="R794" s="58" t="s">
        <v>329</v>
      </c>
      <c r="S794" s="123"/>
    </row>
    <row r="795" spans="1:19" ht="60" x14ac:dyDescent="0.2">
      <c r="A795" s="73" t="s">
        <v>330</v>
      </c>
      <c r="B795" s="74" t="s">
        <v>1346</v>
      </c>
      <c r="C795" s="73"/>
      <c r="D795" s="75">
        <v>39448</v>
      </c>
      <c r="E795" s="75">
        <v>39814</v>
      </c>
      <c r="F795" s="76">
        <v>34222.870186534579</v>
      </c>
      <c r="G795" s="76">
        <v>18806.0557796139</v>
      </c>
      <c r="H795" s="76">
        <v>11146.224576437276</v>
      </c>
      <c r="I795" s="76">
        <v>4270.5898304833863</v>
      </c>
      <c r="J795" s="76">
        <v>6160.117633465421</v>
      </c>
      <c r="K795" s="76">
        <v>31000.317264241268</v>
      </c>
      <c r="L795" s="76">
        <v>16468.468046406335</v>
      </c>
      <c r="M795" s="76">
        <v>10955.140817095078</v>
      </c>
      <c r="N795" s="76">
        <v>3576.7084007398607</v>
      </c>
      <c r="O795" s="103"/>
      <c r="P795" s="77" t="s">
        <v>687</v>
      </c>
      <c r="Q795" s="58" t="s">
        <v>1303</v>
      </c>
      <c r="R795" s="78"/>
      <c r="S795" s="123"/>
    </row>
    <row r="796" spans="1:19" ht="15" x14ac:dyDescent="0.2">
      <c r="A796" s="54" t="s">
        <v>331</v>
      </c>
      <c r="B796" s="57" t="s">
        <v>1358</v>
      </c>
      <c r="C796" s="54"/>
      <c r="D796" s="59">
        <v>39448</v>
      </c>
      <c r="E796" s="59">
        <v>39814</v>
      </c>
      <c r="F796" s="55">
        <v>92.855932209999992</v>
      </c>
      <c r="G796" s="55">
        <v>27.101694920000003</v>
      </c>
      <c r="H796" s="55">
        <v>45.389830509999996</v>
      </c>
      <c r="I796" s="55">
        <v>20.364406779999999</v>
      </c>
      <c r="J796" s="55">
        <v>16.714067789999998</v>
      </c>
      <c r="K796" s="55">
        <v>76.905715016750435</v>
      </c>
      <c r="L796" s="55">
        <v>22.698236951423791</v>
      </c>
      <c r="M796" s="55">
        <v>37.151860996649916</v>
      </c>
      <c r="N796" s="55">
        <v>17.055617068676717</v>
      </c>
      <c r="O796" s="103"/>
      <c r="P796" s="60" t="s">
        <v>687</v>
      </c>
      <c r="Q796" s="58"/>
      <c r="R796" s="58"/>
      <c r="S796" s="123"/>
    </row>
    <row r="797" spans="1:19" ht="15" x14ac:dyDescent="0.2">
      <c r="A797" s="54" t="s">
        <v>332</v>
      </c>
      <c r="B797" s="57" t="s">
        <v>1345</v>
      </c>
      <c r="C797" s="54"/>
      <c r="D797" s="59">
        <v>39448</v>
      </c>
      <c r="E797" s="59">
        <v>39814</v>
      </c>
      <c r="F797" s="55">
        <v>13.830508479999999</v>
      </c>
      <c r="G797" s="55">
        <v>3.6694915299999997</v>
      </c>
      <c r="H797" s="55">
        <v>6.7372881399999995</v>
      </c>
      <c r="I797" s="55">
        <v>3.4237288100000001</v>
      </c>
      <c r="J797" s="55">
        <v>2.4894915200000001</v>
      </c>
      <c r="K797" s="55">
        <v>10.748658551088777</v>
      </c>
      <c r="L797" s="55">
        <v>2.2357550502512562</v>
      </c>
      <c r="M797" s="55">
        <v>5.6454589363484091</v>
      </c>
      <c r="N797" s="55">
        <v>2.8674445644891122</v>
      </c>
      <c r="O797" s="103"/>
      <c r="P797" s="60" t="s">
        <v>687</v>
      </c>
      <c r="Q797" s="58"/>
      <c r="R797" s="58"/>
      <c r="S797" s="123"/>
    </row>
    <row r="798" spans="1:19" ht="15" x14ac:dyDescent="0.2">
      <c r="A798" s="54" t="s">
        <v>333</v>
      </c>
      <c r="B798" s="57" t="s">
        <v>1345</v>
      </c>
      <c r="C798" s="54"/>
      <c r="D798" s="59">
        <v>39448</v>
      </c>
      <c r="E798" s="59">
        <v>39814</v>
      </c>
      <c r="F798" s="55">
        <v>888.88983051000002</v>
      </c>
      <c r="G798" s="55">
        <v>628.31355932000008</v>
      </c>
      <c r="H798" s="55">
        <v>169.70338983000002</v>
      </c>
      <c r="I798" s="55">
        <v>90.872881359999994</v>
      </c>
      <c r="J798" s="55">
        <v>160.00016949000002</v>
      </c>
      <c r="K798" s="55">
        <v>744.46597393634841</v>
      </c>
      <c r="L798" s="55">
        <v>526.22576157453943</v>
      </c>
      <c r="M798" s="55">
        <v>142.13227152428809</v>
      </c>
      <c r="N798" s="55">
        <v>76.107940837520943</v>
      </c>
      <c r="O798" s="103"/>
      <c r="P798" s="60" t="s">
        <v>687</v>
      </c>
      <c r="Q798" s="58"/>
      <c r="R798" s="58"/>
      <c r="S798" s="123"/>
    </row>
    <row r="799" spans="1:19" ht="15" x14ac:dyDescent="0.2">
      <c r="A799" s="54" t="s">
        <v>334</v>
      </c>
      <c r="B799" s="57" t="s">
        <v>1345</v>
      </c>
      <c r="C799" s="54"/>
      <c r="D799" s="59">
        <v>39448</v>
      </c>
      <c r="E799" s="59">
        <v>39814</v>
      </c>
      <c r="F799" s="55">
        <v>2171.4915254299999</v>
      </c>
      <c r="G799" s="55">
        <v>987.10169492</v>
      </c>
      <c r="H799" s="55">
        <v>924.17796610000005</v>
      </c>
      <c r="I799" s="55">
        <v>260.21186440999998</v>
      </c>
      <c r="J799" s="55">
        <v>390.86847456999999</v>
      </c>
      <c r="K799" s="55">
        <v>1820.4177668006701</v>
      </c>
      <c r="L799" s="55">
        <v>828.0384975711894</v>
      </c>
      <c r="M799" s="55">
        <v>774.44638446398653</v>
      </c>
      <c r="N799" s="55">
        <v>217.93288476549412</v>
      </c>
      <c r="O799" s="103"/>
      <c r="P799" s="60" t="s">
        <v>687</v>
      </c>
      <c r="Q799" s="58"/>
      <c r="R799" s="58"/>
      <c r="S799" s="123"/>
    </row>
    <row r="800" spans="1:19" ht="15" x14ac:dyDescent="0.2">
      <c r="A800" s="54" t="s">
        <v>335</v>
      </c>
      <c r="B800" s="57" t="s">
        <v>1345</v>
      </c>
      <c r="C800" s="54"/>
      <c r="D800" s="59">
        <v>39448</v>
      </c>
      <c r="E800" s="59">
        <v>39814</v>
      </c>
      <c r="F800" s="55">
        <v>78.644067800000002</v>
      </c>
      <c r="G800" s="55">
        <v>56.338983049999996</v>
      </c>
      <c r="H800" s="55">
        <v>16.618644070000002</v>
      </c>
      <c r="I800" s="55">
        <v>5.6864406799999996</v>
      </c>
      <c r="J800" s="55">
        <v>14.155932199999999</v>
      </c>
      <c r="K800" s="55">
        <v>9.8302245644891109</v>
      </c>
      <c r="L800" s="55">
        <v>3.6481844221105528</v>
      </c>
      <c r="M800" s="55">
        <v>1.4195270100502513</v>
      </c>
      <c r="N800" s="55">
        <v>4.7625131323283076</v>
      </c>
      <c r="O800" s="103"/>
      <c r="P800" s="60" t="s">
        <v>687</v>
      </c>
      <c r="Q800" s="58"/>
      <c r="R800" s="58"/>
      <c r="S800" s="123"/>
    </row>
    <row r="801" spans="1:19" ht="15" x14ac:dyDescent="0.2">
      <c r="A801" s="54" t="s">
        <v>336</v>
      </c>
      <c r="B801" s="57" t="s">
        <v>1345</v>
      </c>
      <c r="C801" s="54"/>
      <c r="D801" s="59">
        <v>39448</v>
      </c>
      <c r="E801" s="59">
        <v>39814</v>
      </c>
      <c r="F801" s="55">
        <v>85.245762709999994</v>
      </c>
      <c r="G801" s="55">
        <v>43.067796610000002</v>
      </c>
      <c r="H801" s="55">
        <v>28.415254239999999</v>
      </c>
      <c r="I801" s="55">
        <v>13.76271186</v>
      </c>
      <c r="J801" s="55">
        <v>15.344237289999999</v>
      </c>
      <c r="K801" s="55">
        <v>31.02589216917923</v>
      </c>
      <c r="L801" s="55">
        <v>12.307299204355109</v>
      </c>
      <c r="M801" s="55">
        <v>7.1920336180904529</v>
      </c>
      <c r="N801" s="55">
        <v>11.526559346733668</v>
      </c>
      <c r="O801" s="103"/>
      <c r="P801" s="60" t="s">
        <v>687</v>
      </c>
      <c r="Q801" s="58"/>
      <c r="R801" s="58"/>
      <c r="S801" s="123"/>
    </row>
    <row r="802" spans="1:19" ht="15" x14ac:dyDescent="0.2">
      <c r="A802" s="54" t="s">
        <v>337</v>
      </c>
      <c r="B802" s="57" t="s">
        <v>1345</v>
      </c>
      <c r="C802" s="54"/>
      <c r="D802" s="59">
        <v>39448</v>
      </c>
      <c r="E802" s="59">
        <v>39814</v>
      </c>
      <c r="F802" s="55">
        <v>36.647457619999997</v>
      </c>
      <c r="G802" s="55">
        <v>23.059322030000001</v>
      </c>
      <c r="H802" s="55">
        <v>7.0932203400000002</v>
      </c>
      <c r="I802" s="55">
        <v>6.49491525</v>
      </c>
      <c r="J802" s="55">
        <v>6.5965423799999998</v>
      </c>
      <c r="K802" s="55">
        <v>30.689464262981573</v>
      </c>
      <c r="L802" s="55">
        <v>19.312665016750419</v>
      </c>
      <c r="M802" s="55">
        <v>5.9371717336683414</v>
      </c>
      <c r="N802" s="55">
        <v>5.4396275125628142</v>
      </c>
      <c r="O802" s="103"/>
      <c r="P802" s="60" t="s">
        <v>687</v>
      </c>
      <c r="Q802" s="58"/>
      <c r="R802" s="58"/>
      <c r="S802" s="123"/>
    </row>
    <row r="803" spans="1:19" ht="15" x14ac:dyDescent="0.2">
      <c r="A803" s="54" t="s">
        <v>338</v>
      </c>
      <c r="B803" s="57" t="s">
        <v>1345</v>
      </c>
      <c r="C803" s="54"/>
      <c r="D803" s="59">
        <v>39448</v>
      </c>
      <c r="E803" s="59">
        <v>39814</v>
      </c>
      <c r="F803" s="55">
        <v>26.238135589999999</v>
      </c>
      <c r="G803" s="55">
        <v>15.04237288</v>
      </c>
      <c r="H803" s="55">
        <v>7.0889830499999995</v>
      </c>
      <c r="I803" s="55">
        <v>4.1067796599999999</v>
      </c>
      <c r="J803" s="55">
        <v>4.7228644100000006</v>
      </c>
      <c r="K803" s="55">
        <v>21.974987931323284</v>
      </c>
      <c r="L803" s="55">
        <v>12.598302244556114</v>
      </c>
      <c r="M803" s="55">
        <v>5.9371717336683414</v>
      </c>
      <c r="N803" s="55">
        <v>3.4395139530988277</v>
      </c>
      <c r="O803" s="103"/>
      <c r="P803" s="60" t="s">
        <v>687</v>
      </c>
      <c r="Q803" s="58"/>
      <c r="R803" s="58"/>
      <c r="S803" s="123"/>
    </row>
    <row r="804" spans="1:19" ht="15" x14ac:dyDescent="0.2">
      <c r="A804" s="54" t="s">
        <v>339</v>
      </c>
      <c r="B804" s="57" t="s">
        <v>1345</v>
      </c>
      <c r="C804" s="54"/>
      <c r="D804" s="59">
        <v>39448</v>
      </c>
      <c r="E804" s="59">
        <v>39814</v>
      </c>
      <c r="F804" s="55">
        <v>35.804237290000003</v>
      </c>
      <c r="G804" s="55">
        <v>23</v>
      </c>
      <c r="H804" s="55">
        <v>8.0762711899999999</v>
      </c>
      <c r="I804" s="55">
        <v>4.7279660999999997</v>
      </c>
      <c r="J804" s="55">
        <v>6.44476271</v>
      </c>
      <c r="K804" s="55">
        <v>29.990347219430486</v>
      </c>
      <c r="L804" s="55">
        <v>19.2636913400335</v>
      </c>
      <c r="M804" s="55">
        <v>6.7668852763819096</v>
      </c>
      <c r="N804" s="55">
        <v>3.9597706030150754</v>
      </c>
      <c r="O804" s="103"/>
      <c r="P804" s="60" t="s">
        <v>687</v>
      </c>
      <c r="Q804" s="58"/>
      <c r="R804" s="58"/>
      <c r="S804" s="123"/>
    </row>
    <row r="805" spans="1:19" ht="15" x14ac:dyDescent="0.2">
      <c r="A805" s="54" t="s">
        <v>340</v>
      </c>
      <c r="B805" s="57" t="s">
        <v>1345</v>
      </c>
      <c r="C805" s="54"/>
      <c r="D805" s="59">
        <v>39448</v>
      </c>
      <c r="E805" s="59">
        <v>39814</v>
      </c>
      <c r="F805" s="55">
        <v>119.61016949</v>
      </c>
      <c r="G805" s="55">
        <v>65.94915254</v>
      </c>
      <c r="H805" s="55">
        <v>35.57627119</v>
      </c>
      <c r="I805" s="55">
        <v>18.084745760000001</v>
      </c>
      <c r="J805" s="55">
        <v>21.52983051</v>
      </c>
      <c r="K805" s="55">
        <v>100.17602134840871</v>
      </c>
      <c r="L805" s="55">
        <v>55.233796097152428</v>
      </c>
      <c r="M805" s="55">
        <v>29.795872018425463</v>
      </c>
      <c r="N805" s="55">
        <v>15.146353232830823</v>
      </c>
      <c r="O805" s="103"/>
      <c r="P805" s="60" t="s">
        <v>687</v>
      </c>
      <c r="Q805" s="58"/>
      <c r="R805" s="58"/>
      <c r="S805" s="123"/>
    </row>
    <row r="806" spans="1:19" ht="15" x14ac:dyDescent="0.2">
      <c r="A806" s="54" t="s">
        <v>341</v>
      </c>
      <c r="B806" s="57" t="s">
        <v>1345</v>
      </c>
      <c r="C806" s="54"/>
      <c r="D806" s="59">
        <v>39448</v>
      </c>
      <c r="E806" s="59">
        <v>39814</v>
      </c>
      <c r="F806" s="55">
        <v>25.81355933</v>
      </c>
      <c r="G806" s="55">
        <v>13.57627119</v>
      </c>
      <c r="H806" s="55">
        <v>8.0762711899999999</v>
      </c>
      <c r="I806" s="55">
        <v>4.1610169500000005</v>
      </c>
      <c r="J806" s="55">
        <v>4.6464406699999996</v>
      </c>
      <c r="K806" s="55">
        <v>21.624364765494139</v>
      </c>
      <c r="L806" s="55">
        <v>11.37254067001675</v>
      </c>
      <c r="M806" s="55">
        <v>6.7668852763819096</v>
      </c>
      <c r="N806" s="55">
        <v>3.4849388190954778</v>
      </c>
      <c r="O806" s="103"/>
      <c r="P806" s="60" t="s">
        <v>687</v>
      </c>
      <c r="Q806" s="58"/>
      <c r="R806" s="58"/>
      <c r="S806" s="123"/>
    </row>
    <row r="807" spans="1:19" ht="15" x14ac:dyDescent="0.2">
      <c r="A807" s="54" t="s">
        <v>342</v>
      </c>
      <c r="B807" s="57" t="s">
        <v>1345</v>
      </c>
      <c r="C807" s="54"/>
      <c r="D807" s="59">
        <v>39448</v>
      </c>
      <c r="E807" s="59">
        <v>39814</v>
      </c>
      <c r="F807" s="55">
        <v>25.73728814</v>
      </c>
      <c r="G807" s="55">
        <v>13.57627119</v>
      </c>
      <c r="H807" s="55">
        <v>8.0762711899999999</v>
      </c>
      <c r="I807" s="55">
        <v>4.0847457599999997</v>
      </c>
      <c r="J807" s="55">
        <v>4.6327118600000006</v>
      </c>
      <c r="K807" s="55">
        <v>21.560486046901172</v>
      </c>
      <c r="L807" s="55">
        <v>11.37254067001675</v>
      </c>
      <c r="M807" s="55">
        <v>6.7668852763819096</v>
      </c>
      <c r="N807" s="55">
        <v>3.4210601005025123</v>
      </c>
      <c r="O807" s="103"/>
      <c r="P807" s="60" t="s">
        <v>687</v>
      </c>
      <c r="Q807" s="58"/>
      <c r="R807" s="58"/>
      <c r="S807" s="123"/>
    </row>
    <row r="808" spans="1:19" ht="15" x14ac:dyDescent="0.2">
      <c r="A808" s="54" t="s">
        <v>343</v>
      </c>
      <c r="B808" s="57" t="s">
        <v>1345</v>
      </c>
      <c r="C808" s="54"/>
      <c r="D808" s="59">
        <v>39448</v>
      </c>
      <c r="E808" s="59">
        <v>39814</v>
      </c>
      <c r="F808" s="55">
        <v>25.804237290000003</v>
      </c>
      <c r="G808" s="55">
        <v>13.56779661</v>
      </c>
      <c r="H808" s="55">
        <v>8.0762711899999999</v>
      </c>
      <c r="I808" s="55">
        <v>4.1601694900000004</v>
      </c>
      <c r="J808" s="55">
        <v>4.6447627100000002</v>
      </c>
      <c r="K808" s="55">
        <v>21.611589020100503</v>
      </c>
      <c r="L808" s="55">
        <v>11.363313743718594</v>
      </c>
      <c r="M808" s="55">
        <v>6.7640462227805696</v>
      </c>
      <c r="N808" s="55">
        <v>3.4842290536013403</v>
      </c>
      <c r="O808" s="103"/>
      <c r="P808" s="60" t="s">
        <v>687</v>
      </c>
      <c r="Q808" s="58"/>
      <c r="R808" s="58"/>
      <c r="S808" s="123"/>
    </row>
    <row r="809" spans="1:19" ht="15" x14ac:dyDescent="0.2">
      <c r="A809" s="54" t="s">
        <v>344</v>
      </c>
      <c r="B809" s="57" t="s">
        <v>1345</v>
      </c>
      <c r="C809" s="54"/>
      <c r="D809" s="59">
        <v>39448</v>
      </c>
      <c r="E809" s="59">
        <v>39814</v>
      </c>
      <c r="F809" s="55">
        <v>24.68983051</v>
      </c>
      <c r="G809" s="55">
        <v>13.610169490000001</v>
      </c>
      <c r="H809" s="55">
        <v>7.0932203400000002</v>
      </c>
      <c r="I809" s="55">
        <v>3.9864406800000003</v>
      </c>
      <c r="J809" s="55">
        <v>4.4441694900000002</v>
      </c>
      <c r="K809" s="55">
        <v>20.675410954773866</v>
      </c>
      <c r="L809" s="55">
        <v>11.399511683417085</v>
      </c>
      <c r="M809" s="55">
        <v>5.9371717336683414</v>
      </c>
      <c r="N809" s="55">
        <v>3.3387275376884427</v>
      </c>
      <c r="O809" s="103"/>
      <c r="P809" s="60" t="s">
        <v>687</v>
      </c>
      <c r="Q809" s="58"/>
      <c r="R809" s="58"/>
      <c r="S809" s="123"/>
    </row>
    <row r="810" spans="1:19" ht="15" x14ac:dyDescent="0.2">
      <c r="A810" s="54" t="s">
        <v>345</v>
      </c>
      <c r="B810" s="57" t="s">
        <v>1345</v>
      </c>
      <c r="C810" s="54"/>
      <c r="D810" s="59">
        <v>39448</v>
      </c>
      <c r="E810" s="59">
        <v>39814</v>
      </c>
      <c r="F810" s="55">
        <v>25.916949150000001</v>
      </c>
      <c r="G810" s="55">
        <v>13.677966099999999</v>
      </c>
      <c r="H810" s="55">
        <v>8.0762711899999999</v>
      </c>
      <c r="I810" s="55">
        <v>4.1627118599999999</v>
      </c>
      <c r="J810" s="55">
        <v>4.6650508499999992</v>
      </c>
      <c r="K810" s="55">
        <v>21.707407093802345</v>
      </c>
      <c r="L810" s="55">
        <v>11.454163475711894</v>
      </c>
      <c r="M810" s="55">
        <v>6.7668852763819096</v>
      </c>
      <c r="N810" s="55">
        <v>3.4863583417085429</v>
      </c>
      <c r="O810" s="103"/>
      <c r="P810" s="60" t="s">
        <v>687</v>
      </c>
      <c r="Q810" s="58"/>
      <c r="R810" s="58"/>
      <c r="S810" s="123"/>
    </row>
    <row r="811" spans="1:19" ht="15" x14ac:dyDescent="0.2">
      <c r="A811" s="54" t="s">
        <v>346</v>
      </c>
      <c r="B811" s="57" t="s">
        <v>1345</v>
      </c>
      <c r="C811" s="54"/>
      <c r="D811" s="59">
        <v>39448</v>
      </c>
      <c r="E811" s="59">
        <v>39814</v>
      </c>
      <c r="F811" s="55">
        <v>51.881355930000005</v>
      </c>
      <c r="G811" s="55">
        <v>28.406779660000002</v>
      </c>
      <c r="H811" s="55">
        <v>16.16101695</v>
      </c>
      <c r="I811" s="55">
        <v>7.3135593200000004</v>
      </c>
      <c r="J811" s="55">
        <v>9.3386440700000009</v>
      </c>
      <c r="K811" s="55">
        <v>43.450302353433841</v>
      </c>
      <c r="L811" s="55">
        <v>23.791272747068678</v>
      </c>
      <c r="M811" s="55">
        <v>13.533770544388609</v>
      </c>
      <c r="N811" s="55">
        <v>6.1252590619765499</v>
      </c>
      <c r="O811" s="103"/>
      <c r="P811" s="60" t="s">
        <v>687</v>
      </c>
      <c r="Q811" s="58"/>
      <c r="R811" s="58"/>
      <c r="S811" s="123"/>
    </row>
    <row r="812" spans="1:19" ht="15" x14ac:dyDescent="0.2">
      <c r="A812" s="54" t="s">
        <v>347</v>
      </c>
      <c r="B812" s="57" t="s">
        <v>1345</v>
      </c>
      <c r="C812" s="54"/>
      <c r="D812" s="59">
        <v>39448</v>
      </c>
      <c r="E812" s="59">
        <v>39814</v>
      </c>
      <c r="F812" s="55">
        <v>49.559322030000004</v>
      </c>
      <c r="G812" s="55">
        <v>28.26271186</v>
      </c>
      <c r="H812" s="55">
        <v>14.177966099999999</v>
      </c>
      <c r="I812" s="55">
        <v>7.1186440700000002</v>
      </c>
      <c r="J812" s="55">
        <v>8.9206779699999998</v>
      </c>
      <c r="K812" s="55">
        <v>41.506969874371855</v>
      </c>
      <c r="L812" s="55">
        <v>23.670612948073703</v>
      </c>
      <c r="M812" s="55">
        <v>11.874343467336683</v>
      </c>
      <c r="N812" s="55">
        <v>5.9620134589614748</v>
      </c>
      <c r="O812" s="103"/>
      <c r="P812" s="60" t="s">
        <v>687</v>
      </c>
      <c r="Q812" s="58"/>
      <c r="R812" s="58"/>
      <c r="S812" s="123"/>
    </row>
    <row r="813" spans="1:19" ht="15" x14ac:dyDescent="0.2">
      <c r="A813" s="54" t="s">
        <v>348</v>
      </c>
      <c r="B813" s="57" t="s">
        <v>1345</v>
      </c>
      <c r="C813" s="54"/>
      <c r="D813" s="59">
        <v>39448</v>
      </c>
      <c r="E813" s="59">
        <v>39814</v>
      </c>
      <c r="F813" s="55">
        <v>51.144067800000002</v>
      </c>
      <c r="G813" s="55">
        <v>27.68644068</v>
      </c>
      <c r="H813" s="55">
        <v>16.16101695</v>
      </c>
      <c r="I813" s="55">
        <v>7.2966101700000001</v>
      </c>
      <c r="J813" s="55">
        <v>9.2059321999999995</v>
      </c>
      <c r="K813" s="55">
        <v>42.829969053601339</v>
      </c>
      <c r="L813" s="55">
        <v>23.185134715242881</v>
      </c>
      <c r="M813" s="55">
        <v>13.533770544388609</v>
      </c>
      <c r="N813" s="55">
        <v>6.1110637939698496</v>
      </c>
      <c r="O813" s="103"/>
      <c r="P813" s="60" t="s">
        <v>687</v>
      </c>
      <c r="Q813" s="58"/>
      <c r="R813" s="58"/>
      <c r="S813" s="123"/>
    </row>
    <row r="814" spans="1:19" ht="15" x14ac:dyDescent="0.2">
      <c r="A814" s="54" t="s">
        <v>349</v>
      </c>
      <c r="B814" s="57" t="s">
        <v>1345</v>
      </c>
      <c r="C814" s="54"/>
      <c r="D814" s="59">
        <v>39448</v>
      </c>
      <c r="E814" s="59">
        <v>39814</v>
      </c>
      <c r="F814" s="55">
        <v>25.925423729999999</v>
      </c>
      <c r="G814" s="55">
        <v>13.68644068</v>
      </c>
      <c r="H814" s="55">
        <v>8.0762711899999999</v>
      </c>
      <c r="I814" s="55">
        <v>4.1627118599999999</v>
      </c>
      <c r="J814" s="55">
        <v>4.6665762699999993</v>
      </c>
      <c r="K814" s="55">
        <v>8.5540697738693456</v>
      </c>
      <c r="L814" s="55">
        <v>3.6481844221105519</v>
      </c>
      <c r="M814" s="55">
        <v>1.4195270100502513</v>
      </c>
      <c r="N814" s="55">
        <v>3.4863583417085429</v>
      </c>
      <c r="O814" s="103"/>
      <c r="P814" s="60" t="s">
        <v>687</v>
      </c>
      <c r="Q814" s="58"/>
      <c r="R814" s="58"/>
      <c r="S814" s="123"/>
    </row>
    <row r="815" spans="1:19" ht="15" x14ac:dyDescent="0.2">
      <c r="A815" s="54" t="s">
        <v>350</v>
      </c>
      <c r="B815" s="57" t="s">
        <v>1345</v>
      </c>
      <c r="C815" s="54"/>
      <c r="D815" s="59">
        <v>39448</v>
      </c>
      <c r="E815" s="59">
        <v>39814</v>
      </c>
      <c r="F815" s="55">
        <v>38.144067790000001</v>
      </c>
      <c r="G815" s="55">
        <v>19.330508469999998</v>
      </c>
      <c r="H815" s="55">
        <v>13.09322034</v>
      </c>
      <c r="I815" s="55">
        <v>5.7203389800000002</v>
      </c>
      <c r="J815" s="55">
        <v>6.8659322099999995</v>
      </c>
      <c r="K815" s="55">
        <v>31.945035904522616</v>
      </c>
      <c r="L815" s="55">
        <v>16.188286055276382</v>
      </c>
      <c r="M815" s="55">
        <v>10.965846180904522</v>
      </c>
      <c r="N815" s="55">
        <v>4.7909036683417092</v>
      </c>
      <c r="O815" s="103"/>
      <c r="P815" s="60" t="s">
        <v>687</v>
      </c>
      <c r="Q815" s="58"/>
      <c r="R815" s="58"/>
      <c r="S815" s="123"/>
    </row>
    <row r="816" spans="1:19" ht="15" x14ac:dyDescent="0.2">
      <c r="A816" s="54" t="s">
        <v>351</v>
      </c>
      <c r="B816" s="57" t="s">
        <v>1345</v>
      </c>
      <c r="C816" s="54"/>
      <c r="D816" s="59">
        <v>39448</v>
      </c>
      <c r="E816" s="59">
        <v>39814</v>
      </c>
      <c r="F816" s="55">
        <v>23.830508480000002</v>
      </c>
      <c r="G816" s="55">
        <v>12.1440678</v>
      </c>
      <c r="H816" s="55">
        <v>8.0762711899999999</v>
      </c>
      <c r="I816" s="55">
        <v>3.6101694900000001</v>
      </c>
      <c r="J816" s="55">
        <v>4.2894915199999994</v>
      </c>
      <c r="K816" s="55">
        <v>19.959969338358459</v>
      </c>
      <c r="L816" s="55">
        <v>10.169491524288105</v>
      </c>
      <c r="M816" s="55">
        <v>6.7668852763819096</v>
      </c>
      <c r="N816" s="55">
        <v>3.0235925376884425</v>
      </c>
      <c r="O816" s="103"/>
      <c r="P816" s="60" t="s">
        <v>687</v>
      </c>
      <c r="Q816" s="58"/>
      <c r="R816" s="58"/>
      <c r="S816" s="123"/>
    </row>
    <row r="817" spans="1:19" ht="15" x14ac:dyDescent="0.2">
      <c r="A817" s="54" t="s">
        <v>352</v>
      </c>
      <c r="B817" s="57" t="s">
        <v>1345</v>
      </c>
      <c r="C817" s="54"/>
      <c r="D817" s="59">
        <v>39448</v>
      </c>
      <c r="E817" s="59">
        <v>39814</v>
      </c>
      <c r="F817" s="55">
        <v>23.610169500000001</v>
      </c>
      <c r="G817" s="55">
        <v>12.1440678</v>
      </c>
      <c r="H817" s="55">
        <v>8.0762711899999999</v>
      </c>
      <c r="I817" s="55">
        <v>3.3898305099999999</v>
      </c>
      <c r="J817" s="55">
        <v>4.2498304999999998</v>
      </c>
      <c r="K817" s="55">
        <v>43.150782160804027</v>
      </c>
      <c r="L817" s="55">
        <v>23.701842546063652</v>
      </c>
      <c r="M817" s="55">
        <v>16.609885586264657</v>
      </c>
      <c r="N817" s="55">
        <v>2.839054028475712</v>
      </c>
      <c r="O817" s="103"/>
      <c r="P817" s="60" t="s">
        <v>687</v>
      </c>
      <c r="Q817" s="58"/>
      <c r="R817" s="58"/>
      <c r="S817" s="123"/>
    </row>
    <row r="818" spans="1:19" ht="15" x14ac:dyDescent="0.2">
      <c r="A818" s="54" t="s">
        <v>353</v>
      </c>
      <c r="B818" s="57" t="s">
        <v>1345</v>
      </c>
      <c r="C818" s="54"/>
      <c r="D818" s="59">
        <v>39448</v>
      </c>
      <c r="E818" s="59">
        <v>39814</v>
      </c>
      <c r="F818" s="55">
        <v>43.542372879999995</v>
      </c>
      <c r="G818" s="55">
        <v>25.305084749999999</v>
      </c>
      <c r="H818" s="55">
        <v>11.110169490000001</v>
      </c>
      <c r="I818" s="55">
        <v>7.1271186399999999</v>
      </c>
      <c r="J818" s="55">
        <v>7.8376271200000005</v>
      </c>
      <c r="K818" s="55">
        <v>36.472617319933001</v>
      </c>
      <c r="L818" s="55">
        <v>21.196377370184255</v>
      </c>
      <c r="M818" s="55">
        <v>9.3071288609715239</v>
      </c>
      <c r="N818" s="55">
        <v>5.9691110887772201</v>
      </c>
      <c r="O818" s="103"/>
      <c r="P818" s="60" t="s">
        <v>687</v>
      </c>
      <c r="Q818" s="58"/>
      <c r="R818" s="58"/>
      <c r="S818" s="123"/>
    </row>
    <row r="819" spans="1:19" ht="15" x14ac:dyDescent="0.2">
      <c r="A819" s="54" t="s">
        <v>354</v>
      </c>
      <c r="B819" s="57" t="s">
        <v>1345</v>
      </c>
      <c r="C819" s="54"/>
      <c r="D819" s="59">
        <v>39448</v>
      </c>
      <c r="E819" s="59">
        <v>39814</v>
      </c>
      <c r="F819" s="55">
        <v>59.016949160000003</v>
      </c>
      <c r="G819" s="55">
        <v>37.737288140000004</v>
      </c>
      <c r="H819" s="55">
        <v>12.50847458</v>
      </c>
      <c r="I819" s="55">
        <v>8.7711864399999993</v>
      </c>
      <c r="J819" s="55">
        <v>10.623050839999999</v>
      </c>
      <c r="K819" s="55">
        <v>49.427220854271361</v>
      </c>
      <c r="L819" s="55">
        <v>31.605768961474041</v>
      </c>
      <c r="M819" s="55">
        <v>10.475399597989949</v>
      </c>
      <c r="N819" s="55">
        <v>7.3460522948073699</v>
      </c>
      <c r="O819" s="103"/>
      <c r="P819" s="60" t="s">
        <v>687</v>
      </c>
      <c r="Q819" s="58"/>
      <c r="R819" s="58"/>
      <c r="S819" s="123"/>
    </row>
    <row r="820" spans="1:19" ht="15" x14ac:dyDescent="0.2">
      <c r="A820" s="54" t="s">
        <v>355</v>
      </c>
      <c r="B820" s="57" t="s">
        <v>1345</v>
      </c>
      <c r="C820" s="54"/>
      <c r="D820" s="59">
        <v>39448</v>
      </c>
      <c r="E820" s="59">
        <v>39814</v>
      </c>
      <c r="F820" s="55">
        <v>49.288135589999996</v>
      </c>
      <c r="G820" s="55">
        <v>25.364406779999999</v>
      </c>
      <c r="H820" s="55">
        <v>16.28813559</v>
      </c>
      <c r="I820" s="55">
        <v>7.6355932199999996</v>
      </c>
      <c r="J820" s="55">
        <v>8.8718644100000006</v>
      </c>
      <c r="K820" s="55">
        <v>41.283394371859302</v>
      </c>
      <c r="L820" s="55">
        <v>21.243221758793972</v>
      </c>
      <c r="M820" s="55">
        <v>13.64520341708543</v>
      </c>
      <c r="N820" s="55">
        <v>6.3949691959798995</v>
      </c>
      <c r="O820" s="103"/>
      <c r="P820" s="60" t="s">
        <v>687</v>
      </c>
      <c r="Q820" s="58"/>
      <c r="R820" s="58"/>
      <c r="S820" s="123"/>
    </row>
    <row r="821" spans="1:19" ht="15" x14ac:dyDescent="0.2">
      <c r="A821" s="54" t="s">
        <v>356</v>
      </c>
      <c r="B821" s="57" t="s">
        <v>1345</v>
      </c>
      <c r="C821" s="54"/>
      <c r="D821" s="59">
        <v>39448</v>
      </c>
      <c r="E821" s="59">
        <v>39814</v>
      </c>
      <c r="F821" s="55">
        <v>38.372881360000001</v>
      </c>
      <c r="G821" s="55">
        <v>19.55084746</v>
      </c>
      <c r="H821" s="55">
        <v>13.09322034</v>
      </c>
      <c r="I821" s="55">
        <v>5.7288135599999999</v>
      </c>
      <c r="J821" s="55">
        <v>6.9071186399999993</v>
      </c>
      <c r="K821" s="55">
        <v>32.135252537688444</v>
      </c>
      <c r="L821" s="55">
        <v>16.371405050251258</v>
      </c>
      <c r="M821" s="55">
        <v>10.965846180904522</v>
      </c>
      <c r="N821" s="55">
        <v>4.7980013065326634</v>
      </c>
      <c r="O821" s="103"/>
      <c r="P821" s="60" t="s">
        <v>687</v>
      </c>
      <c r="Q821" s="58"/>
      <c r="R821" s="58"/>
      <c r="S821" s="123"/>
    </row>
    <row r="822" spans="1:19" ht="15" x14ac:dyDescent="0.2">
      <c r="A822" s="54" t="s">
        <v>357</v>
      </c>
      <c r="B822" s="57" t="s">
        <v>1345</v>
      </c>
      <c r="C822" s="54"/>
      <c r="D822" s="59">
        <v>39448</v>
      </c>
      <c r="E822" s="59">
        <v>39814</v>
      </c>
      <c r="F822" s="55">
        <v>49.711864410000004</v>
      </c>
      <c r="G822" s="55">
        <v>25.779661019999999</v>
      </c>
      <c r="H822" s="55">
        <v>16.28813559</v>
      </c>
      <c r="I822" s="55">
        <v>7.6440678000000002</v>
      </c>
      <c r="J822" s="55">
        <v>8.9481355899999997</v>
      </c>
      <c r="K822" s="55">
        <v>41.634727311557789</v>
      </c>
      <c r="L822" s="55">
        <v>21.587457060301507</v>
      </c>
      <c r="M822" s="55">
        <v>13.64520341708543</v>
      </c>
      <c r="N822" s="55">
        <v>6.4020668341708546</v>
      </c>
      <c r="O822" s="103"/>
      <c r="P822" s="60" t="s">
        <v>687</v>
      </c>
      <c r="Q822" s="58"/>
      <c r="R822" s="58"/>
      <c r="S822" s="123"/>
    </row>
    <row r="823" spans="1:19" ht="15" x14ac:dyDescent="0.2">
      <c r="A823" s="54" t="s">
        <v>358</v>
      </c>
      <c r="B823" s="57" t="s">
        <v>1362</v>
      </c>
      <c r="C823" s="54"/>
      <c r="D823" s="59">
        <v>39448</v>
      </c>
      <c r="E823" s="59">
        <v>39814</v>
      </c>
      <c r="F823" s="55">
        <v>159.06779661000002</v>
      </c>
      <c r="G823" s="55">
        <v>119.29661017000001</v>
      </c>
      <c r="H823" s="55">
        <v>26.991525420000002</v>
      </c>
      <c r="I823" s="55">
        <v>12.779661019999999</v>
      </c>
      <c r="J823" s="55">
        <v>28.632203390000001</v>
      </c>
      <c r="K823" s="55">
        <v>133.21977118090453</v>
      </c>
      <c r="L823" s="55">
        <v>99.911989329983257</v>
      </c>
      <c r="M823" s="55">
        <v>22.604548165829147</v>
      </c>
      <c r="N823" s="55">
        <v>10.703233685092126</v>
      </c>
      <c r="O823" s="103"/>
      <c r="P823" s="60" t="s">
        <v>687</v>
      </c>
      <c r="Q823" s="58"/>
      <c r="R823" s="58"/>
      <c r="S823" s="123"/>
    </row>
    <row r="824" spans="1:19" ht="15" x14ac:dyDescent="0.2">
      <c r="A824" s="54" t="s">
        <v>359</v>
      </c>
      <c r="B824" s="57" t="s">
        <v>1363</v>
      </c>
      <c r="C824" s="54"/>
      <c r="D824" s="59">
        <v>39448</v>
      </c>
      <c r="E824" s="59">
        <v>39814</v>
      </c>
      <c r="F824" s="55">
        <v>32.279661009999998</v>
      </c>
      <c r="G824" s="55">
        <v>18.33898305</v>
      </c>
      <c r="H824" s="55">
        <v>12.177966099999999</v>
      </c>
      <c r="I824" s="55">
        <v>1.76271186</v>
      </c>
      <c r="J824" s="55">
        <v>5.81033899</v>
      </c>
      <c r="K824" s="55">
        <v>17.520512160804021</v>
      </c>
      <c r="L824" s="55">
        <v>15.356443232830822</v>
      </c>
      <c r="M824" s="55">
        <v>0.68776083752093797</v>
      </c>
      <c r="N824" s="55">
        <v>1.4763080904522614</v>
      </c>
      <c r="O824" s="103"/>
      <c r="P824" s="60" t="s">
        <v>687</v>
      </c>
      <c r="Q824" s="58"/>
      <c r="R824" s="58"/>
      <c r="S824" s="123"/>
    </row>
    <row r="825" spans="1:19" ht="15" x14ac:dyDescent="0.2">
      <c r="A825" s="54" t="s">
        <v>360</v>
      </c>
      <c r="B825" s="57" t="s">
        <v>1364</v>
      </c>
      <c r="C825" s="54"/>
      <c r="D825" s="59">
        <v>39448</v>
      </c>
      <c r="E825" s="59">
        <v>39814</v>
      </c>
      <c r="F825" s="55">
        <v>24.279661020000002</v>
      </c>
      <c r="G825" s="55">
        <v>22.457627120000001</v>
      </c>
      <c r="H825" s="55">
        <v>0</v>
      </c>
      <c r="I825" s="55">
        <v>1.8220338999999999</v>
      </c>
      <c r="J825" s="55">
        <v>4.3703389800000005</v>
      </c>
      <c r="K825" s="55">
        <v>10.876415971524288</v>
      </c>
      <c r="L825" s="55">
        <v>9.3504244304857629</v>
      </c>
      <c r="M825" s="55">
        <v>0</v>
      </c>
      <c r="N825" s="55">
        <v>1.5259915410385259</v>
      </c>
      <c r="O825" s="103"/>
      <c r="P825" s="60" t="s">
        <v>687</v>
      </c>
      <c r="Q825" s="58"/>
      <c r="R825" s="58"/>
      <c r="S825" s="123"/>
    </row>
    <row r="826" spans="1:19" ht="15" x14ac:dyDescent="0.2">
      <c r="A826" s="54" t="s">
        <v>361</v>
      </c>
      <c r="B826" s="57" t="s">
        <v>1345</v>
      </c>
      <c r="C826" s="54"/>
      <c r="D826" s="59">
        <v>39448</v>
      </c>
      <c r="E826" s="59">
        <v>39814</v>
      </c>
      <c r="F826" s="55">
        <v>41.683898310000004</v>
      </c>
      <c r="G826" s="55">
        <v>22.644067800000002</v>
      </c>
      <c r="H826" s="55">
        <v>13.21186441</v>
      </c>
      <c r="I826" s="55">
        <v>5.8279660999999994</v>
      </c>
      <c r="J826" s="55">
        <v>7.5031016900000003</v>
      </c>
      <c r="K826" s="55">
        <v>34.915396197654943</v>
      </c>
      <c r="L826" s="55">
        <v>18.966300435510888</v>
      </c>
      <c r="M826" s="55">
        <v>11.068052127303183</v>
      </c>
      <c r="N826" s="55">
        <v>4.8810436348408706</v>
      </c>
      <c r="O826" s="103"/>
      <c r="P826" s="60" t="s">
        <v>687</v>
      </c>
      <c r="Q826" s="58"/>
      <c r="R826" s="58"/>
      <c r="S826" s="123"/>
    </row>
    <row r="827" spans="1:19" ht="15" x14ac:dyDescent="0.2">
      <c r="A827" s="54" t="s">
        <v>362</v>
      </c>
      <c r="B827" s="57" t="s">
        <v>1345</v>
      </c>
      <c r="C827" s="54"/>
      <c r="D827" s="59">
        <v>39448</v>
      </c>
      <c r="E827" s="59">
        <v>39814</v>
      </c>
      <c r="F827" s="55">
        <v>205.46186441</v>
      </c>
      <c r="G827" s="55">
        <v>86.105932199999998</v>
      </c>
      <c r="H827" s="55">
        <v>86.033898309999998</v>
      </c>
      <c r="I827" s="55">
        <v>33.322033900000001</v>
      </c>
      <c r="J827" s="55">
        <v>36.983135590000003</v>
      </c>
      <c r="K827" s="55">
        <v>172.07861340871023</v>
      </c>
      <c r="L827" s="55">
        <v>72.115521105527634</v>
      </c>
      <c r="M827" s="55">
        <v>72.055191214405355</v>
      </c>
      <c r="N827" s="55">
        <v>27.907901088777223</v>
      </c>
      <c r="O827" s="103"/>
      <c r="P827" s="60" t="s">
        <v>687</v>
      </c>
      <c r="Q827" s="58"/>
      <c r="R827" s="58"/>
      <c r="S827" s="123"/>
    </row>
    <row r="828" spans="1:19" ht="15" x14ac:dyDescent="0.2">
      <c r="A828" s="54" t="s">
        <v>363</v>
      </c>
      <c r="B828" s="57" t="s">
        <v>1345</v>
      </c>
      <c r="C828" s="54"/>
      <c r="D828" s="59">
        <v>39448</v>
      </c>
      <c r="E828" s="59">
        <v>39814</v>
      </c>
      <c r="F828" s="55">
        <v>16.635593220000001</v>
      </c>
      <c r="G828" s="55">
        <v>12.81355932</v>
      </c>
      <c r="H828" s="55">
        <v>2.8813559300000002</v>
      </c>
      <c r="I828" s="55">
        <v>0.94067796999999997</v>
      </c>
      <c r="J828" s="55">
        <v>2.9944067799999998</v>
      </c>
      <c r="K828" s="55">
        <v>13.201601231155779</v>
      </c>
      <c r="L828" s="55">
        <v>10.731624221105527</v>
      </c>
      <c r="M828" s="55">
        <v>1.6821395142378561</v>
      </c>
      <c r="N828" s="55">
        <v>0.78783749581239537</v>
      </c>
      <c r="O828" s="103"/>
      <c r="P828" s="60" t="s">
        <v>687</v>
      </c>
      <c r="Q828" s="58"/>
      <c r="R828" s="58"/>
      <c r="S828" s="123"/>
    </row>
    <row r="829" spans="1:19" ht="15" x14ac:dyDescent="0.2">
      <c r="A829" s="54" t="s">
        <v>364</v>
      </c>
      <c r="B829" s="57" t="s">
        <v>1365</v>
      </c>
      <c r="C829" s="54"/>
      <c r="D829" s="59">
        <v>39448</v>
      </c>
      <c r="E829" s="59">
        <v>39814</v>
      </c>
      <c r="F829" s="55">
        <v>60.466101700000003</v>
      </c>
      <c r="G829" s="55">
        <v>47.669491530000002</v>
      </c>
      <c r="H829" s="55">
        <v>8.7203389800000011</v>
      </c>
      <c r="I829" s="55">
        <v>4.0762711899999999</v>
      </c>
      <c r="J829" s="55">
        <v>10.8838983</v>
      </c>
      <c r="K829" s="55">
        <v>50.636657864321606</v>
      </c>
      <c r="L829" s="55">
        <v>39.92135819932998</v>
      </c>
      <c r="M829" s="55">
        <v>7.3013371943048568</v>
      </c>
      <c r="N829" s="55">
        <v>3.4139624706867671</v>
      </c>
      <c r="O829" s="103"/>
      <c r="P829" s="60" t="s">
        <v>687</v>
      </c>
      <c r="Q829" s="58"/>
      <c r="R829" s="58"/>
      <c r="S829" s="123"/>
    </row>
    <row r="830" spans="1:19" ht="15" x14ac:dyDescent="0.2">
      <c r="A830" s="54" t="s">
        <v>365</v>
      </c>
      <c r="B830" s="57" t="s">
        <v>1365</v>
      </c>
      <c r="C830" s="54"/>
      <c r="D830" s="59">
        <v>39448</v>
      </c>
      <c r="E830" s="59">
        <v>39814</v>
      </c>
      <c r="F830" s="55">
        <v>18.85423729</v>
      </c>
      <c r="G830" s="55">
        <v>16.135593220000001</v>
      </c>
      <c r="H830" s="55">
        <v>0.90677965999999999</v>
      </c>
      <c r="I830" s="55">
        <v>1.8118644099999999</v>
      </c>
      <c r="J830" s="55">
        <v>3.3937627099999998</v>
      </c>
      <c r="K830" s="55">
        <v>18.410555611390286</v>
      </c>
      <c r="L830" s="55">
        <v>15.770235360134004</v>
      </c>
      <c r="M830" s="55">
        <v>1.1228458710217757</v>
      </c>
      <c r="N830" s="55">
        <v>1.5174743802345059</v>
      </c>
      <c r="O830" s="103"/>
      <c r="P830" s="60" t="s">
        <v>687</v>
      </c>
      <c r="Q830" s="58"/>
      <c r="R830" s="58"/>
      <c r="S830" s="123"/>
    </row>
    <row r="831" spans="1:19" ht="15" x14ac:dyDescent="0.2">
      <c r="A831" s="54" t="s">
        <v>366</v>
      </c>
      <c r="B831" s="57" t="s">
        <v>1345</v>
      </c>
      <c r="C831" s="54"/>
      <c r="D831" s="59">
        <v>39448</v>
      </c>
      <c r="E831" s="59">
        <v>39814</v>
      </c>
      <c r="F831" s="55">
        <v>12.78135593</v>
      </c>
      <c r="G831" s="55">
        <v>4.9677966100000006</v>
      </c>
      <c r="H831" s="55">
        <v>4.6398305099999995</v>
      </c>
      <c r="I831" s="55">
        <v>3.1737288100000001</v>
      </c>
      <c r="J831" s="55">
        <v>2.3006440699999997</v>
      </c>
      <c r="K831" s="55">
        <v>9.0530335259631478</v>
      </c>
      <c r="L831" s="55">
        <v>4.9754421859296478</v>
      </c>
      <c r="M831" s="55">
        <v>1.4195270100502513</v>
      </c>
      <c r="N831" s="55">
        <v>2.6580643299832496</v>
      </c>
      <c r="O831" s="103"/>
      <c r="P831" s="60" t="s">
        <v>687</v>
      </c>
      <c r="Q831" s="58"/>
      <c r="R831" s="58"/>
      <c r="S831" s="123"/>
    </row>
    <row r="832" spans="1:19" ht="15" x14ac:dyDescent="0.2">
      <c r="A832" s="54" t="s">
        <v>367</v>
      </c>
      <c r="B832" s="57" t="s">
        <v>1345</v>
      </c>
      <c r="C832" s="54"/>
      <c r="D832" s="59">
        <v>39448</v>
      </c>
      <c r="E832" s="59">
        <v>39814</v>
      </c>
      <c r="F832" s="55">
        <v>8.6737288100000001</v>
      </c>
      <c r="G832" s="55">
        <v>2.6186440699999998</v>
      </c>
      <c r="H832" s="55">
        <v>4.4279660999999999</v>
      </c>
      <c r="I832" s="55">
        <v>1.6271186399999999</v>
      </c>
      <c r="J832" s="55">
        <v>1.56127119</v>
      </c>
      <c r="K832" s="55">
        <v>17.543934355108881</v>
      </c>
      <c r="L832" s="55">
        <v>14.761661415410387</v>
      </c>
      <c r="M832" s="55">
        <v>1.4195270100502513</v>
      </c>
      <c r="N832" s="55">
        <v>1.3627459296482411</v>
      </c>
      <c r="O832" s="103"/>
      <c r="P832" s="60" t="s">
        <v>687</v>
      </c>
      <c r="Q832" s="58"/>
      <c r="R832" s="58"/>
      <c r="S832" s="123"/>
    </row>
    <row r="833" spans="1:19" ht="15" x14ac:dyDescent="0.2">
      <c r="A833" s="54" t="s">
        <v>368</v>
      </c>
      <c r="B833" s="57" t="s">
        <v>1345</v>
      </c>
      <c r="C833" s="54"/>
      <c r="D833" s="59">
        <v>39448</v>
      </c>
      <c r="E833" s="59">
        <v>39814</v>
      </c>
      <c r="F833" s="55">
        <v>6.2838983099999997</v>
      </c>
      <c r="G833" s="55">
        <v>0.36440678000000004</v>
      </c>
      <c r="H833" s="55">
        <v>5.2076271199999997</v>
      </c>
      <c r="I833" s="55">
        <v>0.71186441</v>
      </c>
      <c r="J833" s="55">
        <v>1.1311016899999999</v>
      </c>
      <c r="K833" s="55">
        <v>4.9399540117252929</v>
      </c>
      <c r="L833" s="55">
        <v>2.3138290368509211</v>
      </c>
      <c r="M833" s="55">
        <v>2.0299236264656617</v>
      </c>
      <c r="N833" s="55">
        <v>0.5962013484087102</v>
      </c>
      <c r="O833" s="103"/>
      <c r="P833" s="60" t="s">
        <v>687</v>
      </c>
      <c r="Q833" s="58"/>
      <c r="R833" s="58"/>
      <c r="S833" s="123"/>
    </row>
    <row r="834" spans="1:19" ht="15" x14ac:dyDescent="0.2">
      <c r="A834" s="54" t="s">
        <v>369</v>
      </c>
      <c r="B834" s="57" t="s">
        <v>1366</v>
      </c>
      <c r="C834" s="54"/>
      <c r="D834" s="59">
        <v>39448</v>
      </c>
      <c r="E834" s="59">
        <v>39814</v>
      </c>
      <c r="F834" s="55">
        <v>539.07118643999991</v>
      </c>
      <c r="G834" s="55">
        <v>391.85932202999999</v>
      </c>
      <c r="H834" s="55">
        <v>98.633050849999989</v>
      </c>
      <c r="I834" s="55">
        <v>48.57881356</v>
      </c>
      <c r="J834" s="55">
        <v>97.032813560000008</v>
      </c>
      <c r="K834" s="55">
        <v>505.78670187604695</v>
      </c>
      <c r="L834" s="55">
        <v>325.58697442211059</v>
      </c>
      <c r="M834" s="55">
        <v>139.51395395309885</v>
      </c>
      <c r="N834" s="55">
        <v>40.68577350083752</v>
      </c>
      <c r="O834" s="103"/>
      <c r="P834" s="60" t="s">
        <v>687</v>
      </c>
      <c r="Q834" s="58"/>
      <c r="R834" s="58"/>
      <c r="S834" s="123"/>
    </row>
    <row r="835" spans="1:19" ht="15" x14ac:dyDescent="0.2">
      <c r="A835" s="54" t="s">
        <v>370</v>
      </c>
      <c r="B835" s="57" t="s">
        <v>1345</v>
      </c>
      <c r="C835" s="54"/>
      <c r="D835" s="59">
        <v>39448</v>
      </c>
      <c r="E835" s="59">
        <v>39814</v>
      </c>
      <c r="F835" s="55">
        <v>38.383050849999997</v>
      </c>
      <c r="G835" s="55">
        <v>23.440677969999999</v>
      </c>
      <c r="H835" s="55">
        <v>8.9771186400000005</v>
      </c>
      <c r="I835" s="55">
        <v>5.9652542400000002</v>
      </c>
      <c r="J835" s="55">
        <v>6.9089491500000006</v>
      </c>
      <c r="K835" s="55">
        <v>31.817988257956451</v>
      </c>
      <c r="L835" s="55">
        <v>19.629929313232832</v>
      </c>
      <c r="M835" s="55">
        <v>7.1920336180904529</v>
      </c>
      <c r="N835" s="55">
        <v>4.9960253266331662</v>
      </c>
      <c r="O835" s="103"/>
      <c r="P835" s="60" t="s">
        <v>687</v>
      </c>
      <c r="Q835" s="58"/>
      <c r="R835" s="58"/>
      <c r="S835" s="123"/>
    </row>
    <row r="836" spans="1:19" ht="15" x14ac:dyDescent="0.2">
      <c r="A836" s="54" t="s">
        <v>371</v>
      </c>
      <c r="B836" s="57" t="s">
        <v>1345</v>
      </c>
      <c r="C836" s="54"/>
      <c r="D836" s="59">
        <v>39448</v>
      </c>
      <c r="E836" s="59">
        <v>39814</v>
      </c>
      <c r="F836" s="55">
        <v>37.414406779999993</v>
      </c>
      <c r="G836" s="55">
        <v>24.110169489999997</v>
      </c>
      <c r="H836" s="55">
        <v>7.4788135599999999</v>
      </c>
      <c r="I836" s="55">
        <v>5.8254237300000007</v>
      </c>
      <c r="J836" s="55">
        <v>6.7345932199999998</v>
      </c>
      <c r="K836" s="55">
        <v>31.011696901172531</v>
      </c>
      <c r="L836" s="55">
        <v>20.195610820770522</v>
      </c>
      <c r="M836" s="55">
        <v>5.9371717336683414</v>
      </c>
      <c r="N836" s="55">
        <v>4.8789143467336693</v>
      </c>
      <c r="O836" s="103"/>
      <c r="P836" s="60" t="s">
        <v>687</v>
      </c>
      <c r="Q836" s="58"/>
      <c r="R836" s="58"/>
      <c r="S836" s="123"/>
    </row>
    <row r="837" spans="1:19" ht="15" x14ac:dyDescent="0.2">
      <c r="A837" s="54" t="s">
        <v>372</v>
      </c>
      <c r="B837" s="57" t="s">
        <v>1345</v>
      </c>
      <c r="C837" s="54"/>
      <c r="D837" s="59">
        <v>39448</v>
      </c>
      <c r="E837" s="59">
        <v>39814</v>
      </c>
      <c r="F837" s="55">
        <v>28.877966109999999</v>
      </c>
      <c r="G837" s="55">
        <v>15.347457630000001</v>
      </c>
      <c r="H837" s="55">
        <v>8.4694915299999991</v>
      </c>
      <c r="I837" s="55">
        <v>5.06101695</v>
      </c>
      <c r="J837" s="55">
        <v>5.1980338899999996</v>
      </c>
      <c r="K837" s="55">
        <v>23.860119815745392</v>
      </c>
      <c r="L837" s="55">
        <v>12.854526876046902</v>
      </c>
      <c r="M837" s="55">
        <v>6.7668852763819096</v>
      </c>
      <c r="N837" s="55">
        <v>4.2387076633165828</v>
      </c>
      <c r="O837" s="103"/>
      <c r="P837" s="60" t="s">
        <v>687</v>
      </c>
      <c r="Q837" s="58"/>
      <c r="R837" s="58"/>
      <c r="S837" s="123"/>
    </row>
    <row r="838" spans="1:19" ht="15" x14ac:dyDescent="0.2">
      <c r="A838" s="54" t="s">
        <v>373</v>
      </c>
      <c r="B838" s="57" t="s">
        <v>1345</v>
      </c>
      <c r="C838" s="54"/>
      <c r="D838" s="59">
        <v>39448</v>
      </c>
      <c r="E838" s="59">
        <v>39814</v>
      </c>
      <c r="F838" s="55">
        <v>26.85423729</v>
      </c>
      <c r="G838" s="55">
        <v>14.66949153</v>
      </c>
      <c r="H838" s="55">
        <v>7.4788135599999999</v>
      </c>
      <c r="I838" s="55">
        <v>4.7059322000000003</v>
      </c>
      <c r="J838" s="55">
        <v>4.8337627100000002</v>
      </c>
      <c r="K838" s="55">
        <v>22.167333844221108</v>
      </c>
      <c r="L838" s="55">
        <v>12.288845360134005</v>
      </c>
      <c r="M838" s="55">
        <v>5.9371717336683414</v>
      </c>
      <c r="N838" s="55">
        <v>3.941316750418761</v>
      </c>
      <c r="O838" s="103"/>
      <c r="P838" s="60" t="s">
        <v>687</v>
      </c>
      <c r="Q838" s="58"/>
      <c r="R838" s="58"/>
      <c r="S838" s="123"/>
    </row>
    <row r="839" spans="1:19" ht="15" x14ac:dyDescent="0.2">
      <c r="A839" s="54" t="s">
        <v>374</v>
      </c>
      <c r="B839" s="57" t="s">
        <v>1345</v>
      </c>
      <c r="C839" s="54"/>
      <c r="D839" s="59">
        <v>39448</v>
      </c>
      <c r="E839" s="59">
        <v>39814</v>
      </c>
      <c r="F839" s="55">
        <v>26.412711869999999</v>
      </c>
      <c r="G839" s="55">
        <v>14.279661019999999</v>
      </c>
      <c r="H839" s="55">
        <v>7.4788135599999999</v>
      </c>
      <c r="I839" s="55">
        <v>4.6542372900000002</v>
      </c>
      <c r="J839" s="55">
        <v>4.7542881299999999</v>
      </c>
      <c r="K839" s="55">
        <v>21.793288475711893</v>
      </c>
      <c r="L839" s="55">
        <v>11.95809556113903</v>
      </c>
      <c r="M839" s="55">
        <v>5.9371717336683414</v>
      </c>
      <c r="N839" s="55">
        <v>3.8980211809045229</v>
      </c>
      <c r="O839" s="103"/>
      <c r="P839" s="60" t="s">
        <v>687</v>
      </c>
      <c r="Q839" s="58"/>
      <c r="R839" s="58"/>
      <c r="S839" s="123"/>
    </row>
    <row r="840" spans="1:19" ht="15" x14ac:dyDescent="0.2">
      <c r="A840" s="54" t="s">
        <v>375</v>
      </c>
      <c r="B840" s="57" t="s">
        <v>1345</v>
      </c>
      <c r="C840" s="54"/>
      <c r="D840" s="59">
        <v>39448</v>
      </c>
      <c r="E840" s="59">
        <v>39814</v>
      </c>
      <c r="F840" s="55">
        <v>51.374576279999999</v>
      </c>
      <c r="G840" s="55">
        <v>27.07627119</v>
      </c>
      <c r="H840" s="55">
        <v>15.55847458</v>
      </c>
      <c r="I840" s="55">
        <v>8.7398305099999991</v>
      </c>
      <c r="J840" s="55">
        <v>9.2474237200000005</v>
      </c>
      <c r="K840" s="55">
        <v>42.700792093802349</v>
      </c>
      <c r="L840" s="55">
        <v>22.676944036850923</v>
      </c>
      <c r="M840" s="55">
        <v>12.704057010050253</v>
      </c>
      <c r="N840" s="55">
        <v>7.3197910469011722</v>
      </c>
      <c r="O840" s="103"/>
      <c r="P840" s="60" t="s">
        <v>687</v>
      </c>
      <c r="Q840" s="58"/>
      <c r="R840" s="58"/>
      <c r="S840" s="123"/>
    </row>
    <row r="841" spans="1:19" ht="15" x14ac:dyDescent="0.2">
      <c r="A841" s="54" t="s">
        <v>376</v>
      </c>
      <c r="B841" s="57" t="s">
        <v>1345</v>
      </c>
      <c r="C841" s="54"/>
      <c r="D841" s="59">
        <v>39448</v>
      </c>
      <c r="E841" s="59">
        <v>39814</v>
      </c>
      <c r="F841" s="55">
        <v>51.816949159999993</v>
      </c>
      <c r="G841" s="55">
        <v>28.347457629999997</v>
      </c>
      <c r="H841" s="55">
        <v>15.55847458</v>
      </c>
      <c r="I841" s="55">
        <v>7.9110169500000005</v>
      </c>
      <c r="J841" s="55">
        <v>9.3270508400000001</v>
      </c>
      <c r="K841" s="55">
        <v>43.071288651591296</v>
      </c>
      <c r="L841" s="55">
        <v>23.741589304857623</v>
      </c>
      <c r="M841" s="55">
        <v>12.704057010050253</v>
      </c>
      <c r="N841" s="55">
        <v>6.6256423366834181</v>
      </c>
      <c r="O841" s="103"/>
      <c r="P841" s="60" t="s">
        <v>687</v>
      </c>
      <c r="Q841" s="58"/>
      <c r="R841" s="58"/>
      <c r="S841" s="123"/>
    </row>
    <row r="842" spans="1:19" ht="15" x14ac:dyDescent="0.2">
      <c r="A842" s="54" t="s">
        <v>377</v>
      </c>
      <c r="B842" s="57" t="s">
        <v>1345</v>
      </c>
      <c r="C842" s="54"/>
      <c r="D842" s="59">
        <v>39448</v>
      </c>
      <c r="E842" s="59">
        <v>39814</v>
      </c>
      <c r="F842" s="55">
        <v>25.262711870000004</v>
      </c>
      <c r="G842" s="55">
        <v>6.3389830499999995</v>
      </c>
      <c r="H842" s="55">
        <v>14.550847460000002</v>
      </c>
      <c r="I842" s="55">
        <v>4.3728813600000001</v>
      </c>
      <c r="J842" s="55">
        <v>4.5472881300000001</v>
      </c>
      <c r="K842" s="55">
        <v>55.134429212730325</v>
      </c>
      <c r="L842" s="55">
        <v>38.682111122278059</v>
      </c>
      <c r="M842" s="55">
        <v>12.789938391959799</v>
      </c>
      <c r="N842" s="55">
        <v>3.6623796984924626</v>
      </c>
      <c r="O842" s="103"/>
      <c r="P842" s="60" t="s">
        <v>687</v>
      </c>
      <c r="Q842" s="58"/>
      <c r="R842" s="58"/>
      <c r="S842" s="123"/>
    </row>
    <row r="843" spans="1:19" ht="15" x14ac:dyDescent="0.2">
      <c r="A843" s="54" t="s">
        <v>378</v>
      </c>
      <c r="B843" s="57" t="s">
        <v>1345</v>
      </c>
      <c r="C843" s="54"/>
      <c r="D843" s="59">
        <v>39448</v>
      </c>
      <c r="E843" s="59">
        <v>39814</v>
      </c>
      <c r="F843" s="55">
        <v>790.11186441000007</v>
      </c>
      <c r="G843" s="55">
        <v>473.92542373000003</v>
      </c>
      <c r="H843" s="55">
        <v>231.48305084999998</v>
      </c>
      <c r="I843" s="55">
        <v>84.703389829999992</v>
      </c>
      <c r="J843" s="55">
        <v>142.22013559000001</v>
      </c>
      <c r="K843" s="55">
        <v>535.41010135678403</v>
      </c>
      <c r="L843" s="55">
        <v>339.28682963149083</v>
      </c>
      <c r="M843" s="55">
        <v>125.18240922110554</v>
      </c>
      <c r="N843" s="55">
        <v>70.940862504187606</v>
      </c>
      <c r="O843" s="103"/>
      <c r="P843" s="60" t="s">
        <v>687</v>
      </c>
      <c r="Q843" s="58"/>
      <c r="R843" s="58"/>
      <c r="S843" s="123"/>
    </row>
    <row r="844" spans="1:19" ht="30" x14ac:dyDescent="0.2">
      <c r="A844" s="54" t="s">
        <v>379</v>
      </c>
      <c r="B844" s="57" t="s">
        <v>1345</v>
      </c>
      <c r="C844" s="54"/>
      <c r="D844" s="59">
        <v>39448</v>
      </c>
      <c r="E844" s="59">
        <v>39814</v>
      </c>
      <c r="F844" s="55">
        <v>2074.8262711900002</v>
      </c>
      <c r="G844" s="55">
        <v>921.48305085000004</v>
      </c>
      <c r="H844" s="55">
        <v>871.3559322000001</v>
      </c>
      <c r="I844" s="55">
        <v>281.98728813999998</v>
      </c>
      <c r="J844" s="55">
        <v>373.46872881000002</v>
      </c>
      <c r="K844" s="55">
        <v>1737.7104448827472</v>
      </c>
      <c r="L844" s="55">
        <v>771.76134912060297</v>
      </c>
      <c r="M844" s="55">
        <v>729.77883768844231</v>
      </c>
      <c r="N844" s="55">
        <v>236.17025807370183</v>
      </c>
      <c r="O844" s="103"/>
      <c r="P844" s="60" t="s">
        <v>687</v>
      </c>
      <c r="Q844" s="58"/>
      <c r="R844" s="58" t="s">
        <v>380</v>
      </c>
      <c r="S844" s="123"/>
    </row>
    <row r="845" spans="1:19" ht="30" x14ac:dyDescent="0.2">
      <c r="A845" s="54" t="s">
        <v>381</v>
      </c>
      <c r="B845" s="57" t="s">
        <v>1345</v>
      </c>
      <c r="C845" s="54"/>
      <c r="D845" s="59">
        <v>39448</v>
      </c>
      <c r="E845" s="59">
        <v>39814</v>
      </c>
      <c r="F845" s="55">
        <v>227.77118643</v>
      </c>
      <c r="G845" s="55">
        <v>82.966101690000002</v>
      </c>
      <c r="H845" s="55">
        <v>95.516949150000002</v>
      </c>
      <c r="I845" s="55">
        <v>49.288135590000003</v>
      </c>
      <c r="J845" s="55">
        <v>40.998813570000003</v>
      </c>
      <c r="K845" s="55">
        <v>190.76313772194308</v>
      </c>
      <c r="L845" s="55">
        <v>69.485847319933015</v>
      </c>
      <c r="M845" s="55">
        <v>79.997444849246236</v>
      </c>
      <c r="N845" s="55">
        <v>41.279845552763824</v>
      </c>
      <c r="O845" s="103"/>
      <c r="P845" s="60" t="s">
        <v>687</v>
      </c>
      <c r="Q845" s="58"/>
      <c r="R845" s="58" t="s">
        <v>382</v>
      </c>
      <c r="S845" s="123"/>
    </row>
    <row r="846" spans="1:19" ht="30" x14ac:dyDescent="0.2">
      <c r="A846" s="54" t="s">
        <v>383</v>
      </c>
      <c r="B846" s="57" t="s">
        <v>1345</v>
      </c>
      <c r="C846" s="54"/>
      <c r="D846" s="59">
        <v>39448</v>
      </c>
      <c r="E846" s="59">
        <v>39814</v>
      </c>
      <c r="F846" s="55">
        <v>5.1271186400000008</v>
      </c>
      <c r="G846" s="55">
        <v>3.7966101700000001</v>
      </c>
      <c r="H846" s="55">
        <v>0.78813559</v>
      </c>
      <c r="I846" s="55">
        <v>0.54237288000000006</v>
      </c>
      <c r="J846" s="55">
        <v>0.92288135999999998</v>
      </c>
      <c r="K846" s="55">
        <v>4.2940692127303182</v>
      </c>
      <c r="L846" s="55">
        <v>3.1797405108877723</v>
      </c>
      <c r="M846" s="55">
        <v>0.66008005862646568</v>
      </c>
      <c r="N846" s="55">
        <v>0.45424864321608049</v>
      </c>
      <c r="O846" s="103"/>
      <c r="P846" s="60" t="s">
        <v>687</v>
      </c>
      <c r="Q846" s="58"/>
      <c r="R846" s="58" t="s">
        <v>384</v>
      </c>
      <c r="S846" s="123"/>
    </row>
    <row r="847" spans="1:19" ht="30" x14ac:dyDescent="0.2">
      <c r="A847" s="54" t="s">
        <v>385</v>
      </c>
      <c r="B847" s="57" t="s">
        <v>1345</v>
      </c>
      <c r="C847" s="54"/>
      <c r="D847" s="59">
        <v>39448</v>
      </c>
      <c r="E847" s="59">
        <v>39814</v>
      </c>
      <c r="F847" s="55">
        <v>4.8305084699999998</v>
      </c>
      <c r="G847" s="55">
        <v>2.6101694900000001</v>
      </c>
      <c r="H847" s="55">
        <v>0.72033897999999996</v>
      </c>
      <c r="I847" s="55">
        <v>1.5</v>
      </c>
      <c r="J847" s="55">
        <v>0.86949153000000001</v>
      </c>
      <c r="K847" s="55">
        <v>4.0456519849246231</v>
      </c>
      <c r="L847" s="55">
        <v>2.186071599664992</v>
      </c>
      <c r="M847" s="55">
        <v>0.60329897822445555</v>
      </c>
      <c r="N847" s="55">
        <v>1.256281407035176</v>
      </c>
      <c r="O847" s="103"/>
      <c r="P847" s="60" t="s">
        <v>687</v>
      </c>
      <c r="Q847" s="58"/>
      <c r="R847" s="58" t="s">
        <v>386</v>
      </c>
      <c r="S847" s="123"/>
    </row>
    <row r="848" spans="1:19" ht="15" x14ac:dyDescent="0.2">
      <c r="A848" s="54" t="s">
        <v>387</v>
      </c>
      <c r="B848" s="57" t="s">
        <v>1345</v>
      </c>
      <c r="C848" s="54"/>
      <c r="D848" s="59">
        <v>39448</v>
      </c>
      <c r="E848" s="59">
        <v>39814</v>
      </c>
      <c r="F848" s="55">
        <v>24.406779659999998</v>
      </c>
      <c r="G848" s="55">
        <v>13.661016949999999</v>
      </c>
      <c r="H848" s="55">
        <v>7.0932203400000002</v>
      </c>
      <c r="I848" s="55">
        <v>3.6525423699999999</v>
      </c>
      <c r="J848" s="55">
        <v>4.3932203400000001</v>
      </c>
      <c r="K848" s="55">
        <v>20.43409135678392</v>
      </c>
      <c r="L848" s="55">
        <v>11.441387730318258</v>
      </c>
      <c r="M848" s="55">
        <v>5.9336229145728643</v>
      </c>
      <c r="N848" s="55">
        <v>3.0590807118927974</v>
      </c>
      <c r="O848" s="103"/>
      <c r="P848" s="60" t="s">
        <v>687</v>
      </c>
      <c r="Q848" s="58"/>
      <c r="R848" s="58"/>
      <c r="S848" s="123"/>
    </row>
    <row r="849" spans="1:19" ht="15" x14ac:dyDescent="0.2">
      <c r="A849" s="54" t="s">
        <v>388</v>
      </c>
      <c r="B849" s="57" t="s">
        <v>1345</v>
      </c>
      <c r="C849" s="54"/>
      <c r="D849" s="59">
        <v>39448</v>
      </c>
      <c r="E849" s="59">
        <v>39814</v>
      </c>
      <c r="F849" s="55">
        <v>27.061864410000002</v>
      </c>
      <c r="G849" s="55">
        <v>14.09322034</v>
      </c>
      <c r="H849" s="55">
        <v>9.1466101700000007</v>
      </c>
      <c r="I849" s="55">
        <v>3.8220339000000001</v>
      </c>
      <c r="J849" s="55">
        <v>4.8711355899999997</v>
      </c>
      <c r="K849" s="55">
        <v>22.194304857621439</v>
      </c>
      <c r="L849" s="55">
        <v>11.801947587939699</v>
      </c>
      <c r="M849" s="55">
        <v>7.1913238525963141</v>
      </c>
      <c r="N849" s="55">
        <v>3.2010334170854273</v>
      </c>
      <c r="O849" s="103"/>
      <c r="P849" s="60" t="s">
        <v>687</v>
      </c>
      <c r="Q849" s="58"/>
      <c r="R849" s="58"/>
      <c r="S849" s="123"/>
    </row>
    <row r="850" spans="1:19" ht="15" x14ac:dyDescent="0.2">
      <c r="A850" s="54" t="s">
        <v>389</v>
      </c>
      <c r="B850" s="57" t="s">
        <v>1345</v>
      </c>
      <c r="C850" s="54"/>
      <c r="D850" s="59">
        <v>39448</v>
      </c>
      <c r="E850" s="59">
        <v>39814</v>
      </c>
      <c r="F850" s="55">
        <v>26.40169491</v>
      </c>
      <c r="G850" s="55">
        <v>14.059322029999999</v>
      </c>
      <c r="H850" s="55">
        <v>8.57118644</v>
      </c>
      <c r="I850" s="55">
        <v>3.7711864400000001</v>
      </c>
      <c r="J850" s="55">
        <v>4.7523050900000001</v>
      </c>
      <c r="K850" s="55">
        <v>21.700309455611389</v>
      </c>
      <c r="L850" s="55">
        <v>11.774976574539362</v>
      </c>
      <c r="M850" s="55">
        <v>6.7668852763819096</v>
      </c>
      <c r="N850" s="55">
        <v>3.1584476046901173</v>
      </c>
      <c r="O850" s="103"/>
      <c r="P850" s="60" t="s">
        <v>687</v>
      </c>
      <c r="Q850" s="58"/>
      <c r="R850" s="58"/>
      <c r="S850" s="123"/>
    </row>
    <row r="851" spans="1:19" ht="15" x14ac:dyDescent="0.2">
      <c r="A851" s="54" t="s">
        <v>390</v>
      </c>
      <c r="B851" s="57" t="s">
        <v>1345</v>
      </c>
      <c r="C851" s="54"/>
      <c r="D851" s="59">
        <v>39448</v>
      </c>
      <c r="E851" s="59">
        <v>39814</v>
      </c>
      <c r="F851" s="55">
        <v>52.219491529999999</v>
      </c>
      <c r="G851" s="55">
        <v>28.601694920000003</v>
      </c>
      <c r="H851" s="55">
        <v>16.160169490000001</v>
      </c>
      <c r="I851" s="55">
        <v>7.4576271199999997</v>
      </c>
      <c r="J851" s="55">
        <v>9.3995084700000007</v>
      </c>
      <c r="K851" s="55">
        <v>42.907333283082075</v>
      </c>
      <c r="L851" s="55">
        <v>23.957357412060301</v>
      </c>
      <c r="M851" s="55">
        <v>12.704057010050253</v>
      </c>
      <c r="N851" s="55">
        <v>6.2459188609715239</v>
      </c>
      <c r="O851" s="103"/>
      <c r="P851" s="60" t="s">
        <v>687</v>
      </c>
      <c r="Q851" s="58"/>
      <c r="R851" s="58"/>
      <c r="S851" s="123"/>
    </row>
    <row r="852" spans="1:19" ht="15" x14ac:dyDescent="0.2">
      <c r="A852" s="54" t="s">
        <v>391</v>
      </c>
      <c r="B852" s="57" t="s">
        <v>1345</v>
      </c>
      <c r="C852" s="54"/>
      <c r="D852" s="59">
        <v>39448</v>
      </c>
      <c r="E852" s="59">
        <v>39814</v>
      </c>
      <c r="F852" s="55">
        <v>26.438135589999998</v>
      </c>
      <c r="G852" s="55">
        <v>14.059322029999999</v>
      </c>
      <c r="H852" s="55">
        <v>8.6076271199999983</v>
      </c>
      <c r="I852" s="55">
        <v>3.7711864400000001</v>
      </c>
      <c r="J852" s="55">
        <v>4.7588644100000002</v>
      </c>
      <c r="K852" s="55">
        <v>21.702438752093805</v>
      </c>
      <c r="L852" s="55">
        <v>11.777105871021776</v>
      </c>
      <c r="M852" s="55">
        <v>6.7668852763819096</v>
      </c>
      <c r="N852" s="55">
        <v>3.1584476046901173</v>
      </c>
      <c r="O852" s="103"/>
      <c r="P852" s="60" t="s">
        <v>687</v>
      </c>
      <c r="Q852" s="58"/>
      <c r="R852" s="58"/>
      <c r="S852" s="123"/>
    </row>
    <row r="853" spans="1:19" ht="15" x14ac:dyDescent="0.2">
      <c r="A853" s="54" t="s">
        <v>392</v>
      </c>
      <c r="B853" s="57" t="s">
        <v>1345</v>
      </c>
      <c r="C853" s="54"/>
      <c r="D853" s="59">
        <v>39448</v>
      </c>
      <c r="E853" s="59">
        <v>39814</v>
      </c>
      <c r="F853" s="55">
        <v>26.383898309999999</v>
      </c>
      <c r="G853" s="55">
        <v>14.00847458</v>
      </c>
      <c r="H853" s="55">
        <v>8.6042372899999986</v>
      </c>
      <c r="I853" s="55">
        <v>3.7711864400000001</v>
      </c>
      <c r="J853" s="55">
        <v>4.7491016900000007</v>
      </c>
      <c r="K853" s="55">
        <v>21.655594355108875</v>
      </c>
      <c r="L853" s="55">
        <v>11.730261474036849</v>
      </c>
      <c r="M853" s="55">
        <v>6.7668852763819096</v>
      </c>
      <c r="N853" s="55">
        <v>3.1584476046901173</v>
      </c>
      <c r="O853" s="103"/>
      <c r="P853" s="60" t="s">
        <v>687</v>
      </c>
      <c r="Q853" s="58"/>
      <c r="R853" s="58"/>
      <c r="S853" s="123"/>
    </row>
    <row r="854" spans="1:19" ht="15" x14ac:dyDescent="0.2">
      <c r="A854" s="54" t="s">
        <v>393</v>
      </c>
      <c r="B854" s="57" t="s">
        <v>1345</v>
      </c>
      <c r="C854" s="54"/>
      <c r="D854" s="59">
        <v>39448</v>
      </c>
      <c r="E854" s="59">
        <v>39814</v>
      </c>
      <c r="F854" s="55">
        <v>50.603389830000005</v>
      </c>
      <c r="G854" s="55">
        <v>27.991525420000002</v>
      </c>
      <c r="H854" s="55">
        <v>15.16949153</v>
      </c>
      <c r="I854" s="55">
        <v>7.4423728799999997</v>
      </c>
      <c r="J854" s="55">
        <v>9.1086101700000004</v>
      </c>
      <c r="K854" s="55">
        <v>42.382108283082083</v>
      </c>
      <c r="L854" s="55">
        <v>23.444908157453941</v>
      </c>
      <c r="M854" s="55">
        <v>12.704057010050253</v>
      </c>
      <c r="N854" s="55">
        <v>6.2331431155778896</v>
      </c>
      <c r="O854" s="103"/>
      <c r="P854" s="60" t="s">
        <v>687</v>
      </c>
      <c r="Q854" s="58"/>
      <c r="R854" s="58"/>
      <c r="S854" s="123"/>
    </row>
    <row r="855" spans="1:19" ht="15" x14ac:dyDescent="0.2">
      <c r="A855" s="54" t="s">
        <v>394</v>
      </c>
      <c r="B855" s="57" t="s">
        <v>1345</v>
      </c>
      <c r="C855" s="54"/>
      <c r="D855" s="59">
        <v>39448</v>
      </c>
      <c r="E855" s="59">
        <v>39814</v>
      </c>
      <c r="F855" s="55">
        <v>25.720338990000002</v>
      </c>
      <c r="G855" s="55">
        <v>13.872881359999999</v>
      </c>
      <c r="H855" s="55">
        <v>8.0762711899999999</v>
      </c>
      <c r="I855" s="55">
        <v>3.7711864400000001</v>
      </c>
      <c r="J855" s="55">
        <v>4.6296610099999995</v>
      </c>
      <c r="K855" s="55">
        <v>21.5470005360134</v>
      </c>
      <c r="L855" s="55">
        <v>11.621667654941374</v>
      </c>
      <c r="M855" s="55">
        <v>6.7668852763819096</v>
      </c>
      <c r="N855" s="55">
        <v>3.1584476046901173</v>
      </c>
      <c r="O855" s="103"/>
      <c r="P855" s="60" t="s">
        <v>687</v>
      </c>
      <c r="Q855" s="58"/>
      <c r="R855" s="58"/>
      <c r="S855" s="123"/>
    </row>
    <row r="856" spans="1:19" ht="15" x14ac:dyDescent="0.2">
      <c r="A856" s="54" t="s">
        <v>395</v>
      </c>
      <c r="B856" s="57" t="s">
        <v>1345</v>
      </c>
      <c r="C856" s="54"/>
      <c r="D856" s="59">
        <v>39448</v>
      </c>
      <c r="E856" s="59">
        <v>39814</v>
      </c>
      <c r="F856" s="55">
        <v>24.474576270000004</v>
      </c>
      <c r="G856" s="55">
        <v>13.720338980000001</v>
      </c>
      <c r="H856" s="55">
        <v>7.0932203400000002</v>
      </c>
      <c r="I856" s="55">
        <v>3.66101695</v>
      </c>
      <c r="J856" s="55">
        <v>4.4054237300000008</v>
      </c>
      <c r="K856" s="55">
        <v>20.492291968174204</v>
      </c>
      <c r="L856" s="55">
        <v>11.488941884422109</v>
      </c>
      <c r="M856" s="55">
        <v>5.9371717336683414</v>
      </c>
      <c r="N856" s="55">
        <v>3.0661783500837521</v>
      </c>
      <c r="O856" s="103"/>
      <c r="P856" s="60" t="s">
        <v>687</v>
      </c>
      <c r="Q856" s="58"/>
      <c r="R856" s="58"/>
      <c r="S856" s="123"/>
    </row>
    <row r="857" spans="1:19" ht="15" x14ac:dyDescent="0.2">
      <c r="A857" s="54" t="s">
        <v>396</v>
      </c>
      <c r="B857" s="57" t="s">
        <v>1345</v>
      </c>
      <c r="C857" s="54"/>
      <c r="D857" s="59">
        <v>39448</v>
      </c>
      <c r="E857" s="59">
        <v>39814</v>
      </c>
      <c r="F857" s="55">
        <v>24.762711860000003</v>
      </c>
      <c r="G857" s="55">
        <v>13.92372881</v>
      </c>
      <c r="H857" s="55">
        <v>7.0932203400000002</v>
      </c>
      <c r="I857" s="55">
        <v>3.7457627100000002</v>
      </c>
      <c r="J857" s="55">
        <v>4.4572881399999993</v>
      </c>
      <c r="K857" s="55">
        <v>20.736450611390286</v>
      </c>
      <c r="L857" s="55">
        <v>11.662124179229481</v>
      </c>
      <c r="M857" s="55">
        <v>5.9371717336683414</v>
      </c>
      <c r="N857" s="55">
        <v>3.1371546984924628</v>
      </c>
      <c r="O857" s="103"/>
      <c r="P857" s="60" t="s">
        <v>687</v>
      </c>
      <c r="Q857" s="58"/>
      <c r="R857" s="58"/>
      <c r="S857" s="123"/>
    </row>
    <row r="858" spans="1:19" ht="15" x14ac:dyDescent="0.2">
      <c r="A858" s="54" t="s">
        <v>397</v>
      </c>
      <c r="B858" s="57" t="s">
        <v>1345</v>
      </c>
      <c r="C858" s="54"/>
      <c r="D858" s="59">
        <v>39448</v>
      </c>
      <c r="E858" s="59">
        <v>39814</v>
      </c>
      <c r="F858" s="55">
        <v>24.686440680000004</v>
      </c>
      <c r="G858" s="55">
        <v>13.847457630000001</v>
      </c>
      <c r="H858" s="55">
        <v>7.0932203400000002</v>
      </c>
      <c r="I858" s="55">
        <v>3.7457627100000002</v>
      </c>
      <c r="J858" s="55">
        <v>4.4435593200000003</v>
      </c>
      <c r="K858" s="55">
        <v>20.674701189279734</v>
      </c>
      <c r="L858" s="55">
        <v>11.60037475711893</v>
      </c>
      <c r="M858" s="55">
        <v>5.9371717336683414</v>
      </c>
      <c r="N858" s="55">
        <v>3.1371546984924628</v>
      </c>
      <c r="O858" s="103"/>
      <c r="P858" s="60" t="s">
        <v>687</v>
      </c>
      <c r="Q858" s="58"/>
      <c r="R858" s="58"/>
      <c r="S858" s="123"/>
    </row>
    <row r="859" spans="1:19" ht="15" x14ac:dyDescent="0.2">
      <c r="A859" s="54" t="s">
        <v>398</v>
      </c>
      <c r="B859" s="57" t="s">
        <v>1362</v>
      </c>
      <c r="C859" s="54"/>
      <c r="D859" s="59">
        <v>39448</v>
      </c>
      <c r="E859" s="59">
        <v>39814</v>
      </c>
      <c r="F859" s="55">
        <v>140.79661016999998</v>
      </c>
      <c r="G859" s="55">
        <v>75.084745760000004</v>
      </c>
      <c r="H859" s="55">
        <v>57.542372880000002</v>
      </c>
      <c r="I859" s="55">
        <v>8.1694915300000002</v>
      </c>
      <c r="J859" s="55">
        <v>25.34338983</v>
      </c>
      <c r="K859" s="55">
        <v>275.87797746231155</v>
      </c>
      <c r="L859" s="55">
        <v>197.11552110552762</v>
      </c>
      <c r="M859" s="55">
        <v>71.920336147403688</v>
      </c>
      <c r="N859" s="55">
        <v>6.8421202093802354</v>
      </c>
      <c r="O859" s="103"/>
      <c r="P859" s="60" t="s">
        <v>687</v>
      </c>
      <c r="Q859" s="58"/>
      <c r="R859" s="58"/>
      <c r="S859" s="123"/>
    </row>
    <row r="860" spans="1:19" ht="15" x14ac:dyDescent="0.2">
      <c r="A860" s="54" t="s">
        <v>399</v>
      </c>
      <c r="B860" s="57" t="s">
        <v>1345</v>
      </c>
      <c r="C860" s="54"/>
      <c r="D860" s="59">
        <v>39448</v>
      </c>
      <c r="E860" s="59">
        <v>39814</v>
      </c>
      <c r="F860" s="55">
        <v>65.677118649999997</v>
      </c>
      <c r="G860" s="55">
        <v>20.508474579999998</v>
      </c>
      <c r="H860" s="55">
        <v>36.795762709999998</v>
      </c>
      <c r="I860" s="55">
        <v>8.3728813600000009</v>
      </c>
      <c r="J860" s="55">
        <v>11.82188135</v>
      </c>
      <c r="K860" s="55">
        <v>38.340714882747072</v>
      </c>
      <c r="L860" s="55">
        <v>22.739403232830824</v>
      </c>
      <c r="M860" s="55">
        <v>8.5888481993299841</v>
      </c>
      <c r="N860" s="55">
        <v>7.0124634505862655</v>
      </c>
      <c r="O860" s="103"/>
      <c r="P860" s="60" t="s">
        <v>687</v>
      </c>
      <c r="Q860" s="58"/>
      <c r="R860" s="58"/>
      <c r="S860" s="123"/>
    </row>
    <row r="861" spans="1:19" ht="15" x14ac:dyDescent="0.2">
      <c r="A861" s="54" t="s">
        <v>400</v>
      </c>
      <c r="B861" s="57" t="s">
        <v>1357</v>
      </c>
      <c r="C861" s="54"/>
      <c r="D861" s="59">
        <v>39448</v>
      </c>
      <c r="E861" s="59">
        <v>39814</v>
      </c>
      <c r="F861" s="55">
        <v>50.110169490000004</v>
      </c>
      <c r="G861" s="55">
        <v>10.864406779999999</v>
      </c>
      <c r="H861" s="55">
        <v>37.347457630000001</v>
      </c>
      <c r="I861" s="55">
        <v>1.8983050800000001</v>
      </c>
      <c r="J861" s="55">
        <v>9.0198305100000002</v>
      </c>
      <c r="K861" s="55">
        <v>37.706896055276381</v>
      </c>
      <c r="L861" s="55">
        <v>24.083695309882746</v>
      </c>
      <c r="M861" s="55">
        <v>12.033330494137353</v>
      </c>
      <c r="N861" s="55">
        <v>1.5898702512562815</v>
      </c>
      <c r="O861" s="103"/>
      <c r="P861" s="60" t="s">
        <v>687</v>
      </c>
      <c r="Q861" s="58"/>
      <c r="R861" s="58"/>
      <c r="S861" s="123"/>
    </row>
    <row r="862" spans="1:19" ht="15" x14ac:dyDescent="0.2">
      <c r="A862" s="54" t="s">
        <v>401</v>
      </c>
      <c r="B862" s="57" t="s">
        <v>1345</v>
      </c>
      <c r="C862" s="54"/>
      <c r="D862" s="59">
        <v>39448</v>
      </c>
      <c r="E862" s="59">
        <v>39814</v>
      </c>
      <c r="F862" s="55">
        <v>3.2110169500000003</v>
      </c>
      <c r="G862" s="55">
        <v>2.4067796600000002</v>
      </c>
      <c r="H862" s="55">
        <v>0.27881356000000002</v>
      </c>
      <c r="I862" s="55">
        <v>0.52542372999999998</v>
      </c>
      <c r="J862" s="55">
        <v>0.57798305000000005</v>
      </c>
      <c r="K862" s="55">
        <v>2.6694205443886099</v>
      </c>
      <c r="L862" s="55">
        <v>2.0171478810720269</v>
      </c>
      <c r="M862" s="55">
        <v>0.21221928810720267</v>
      </c>
      <c r="N862" s="55">
        <v>0.44005337520938026</v>
      </c>
      <c r="O862" s="103"/>
      <c r="P862" s="60" t="s">
        <v>687</v>
      </c>
      <c r="Q862" s="58"/>
      <c r="R862" s="58"/>
      <c r="S862" s="123"/>
    </row>
    <row r="863" spans="1:19" ht="15" x14ac:dyDescent="0.2">
      <c r="A863" s="54" t="s">
        <v>402</v>
      </c>
      <c r="B863" s="57" t="s">
        <v>1365</v>
      </c>
      <c r="C863" s="54"/>
      <c r="D863" s="59">
        <v>39448</v>
      </c>
      <c r="E863" s="59">
        <v>39814</v>
      </c>
      <c r="F863" s="55">
        <v>61.156779660000005</v>
      </c>
      <c r="G863" s="55">
        <v>42.313559320000003</v>
      </c>
      <c r="H863" s="55">
        <v>12.692372880000001</v>
      </c>
      <c r="I863" s="55">
        <v>6.1508474599999996</v>
      </c>
      <c r="J863" s="55">
        <v>11.008220339999999</v>
      </c>
      <c r="K863" s="55">
        <v>75.737444288107199</v>
      </c>
      <c r="L863" s="55">
        <v>63.580614941373533</v>
      </c>
      <c r="M863" s="55">
        <v>7.0053658123953095</v>
      </c>
      <c r="N863" s="55">
        <v>5.1514635343383581</v>
      </c>
      <c r="O863" s="103"/>
      <c r="P863" s="60" t="s">
        <v>687</v>
      </c>
      <c r="Q863" s="58"/>
      <c r="R863" s="58"/>
      <c r="S863" s="123"/>
    </row>
    <row r="864" spans="1:19" ht="30" x14ac:dyDescent="0.2">
      <c r="A864" s="54" t="s">
        <v>403</v>
      </c>
      <c r="B864" s="57" t="s">
        <v>1358</v>
      </c>
      <c r="C864" s="54"/>
      <c r="D864" s="59">
        <v>39448</v>
      </c>
      <c r="E864" s="59">
        <v>39814</v>
      </c>
      <c r="F864" s="55">
        <v>103.82118644000001</v>
      </c>
      <c r="G864" s="55">
        <v>41.931355930000002</v>
      </c>
      <c r="H864" s="55">
        <v>42.728813559999999</v>
      </c>
      <c r="I864" s="55">
        <v>19.16101695</v>
      </c>
      <c r="J864" s="55">
        <v>18.687813559999999</v>
      </c>
      <c r="K864" s="55">
        <v>86.952417453936349</v>
      </c>
      <c r="L864" s="55">
        <v>35.118388551088778</v>
      </c>
      <c r="M864" s="55">
        <v>35.786276013400332</v>
      </c>
      <c r="N864" s="55">
        <v>16.047752889447239</v>
      </c>
      <c r="O864" s="103"/>
      <c r="P864" s="60" t="s">
        <v>687</v>
      </c>
      <c r="Q864" s="58"/>
      <c r="R864" s="58" t="s">
        <v>404</v>
      </c>
      <c r="S864" s="123"/>
    </row>
    <row r="865" spans="1:19" ht="15" x14ac:dyDescent="0.2">
      <c r="A865" s="54" t="s">
        <v>405</v>
      </c>
      <c r="B865" s="57" t="s">
        <v>1345</v>
      </c>
      <c r="C865" s="54"/>
      <c r="D865" s="59">
        <v>39448</v>
      </c>
      <c r="E865" s="59">
        <v>39814</v>
      </c>
      <c r="F865" s="55">
        <v>880.8118644000001</v>
      </c>
      <c r="G865" s="55">
        <v>620.17796610000005</v>
      </c>
      <c r="H865" s="55">
        <v>175.64237287999998</v>
      </c>
      <c r="I865" s="55">
        <v>84.991525420000002</v>
      </c>
      <c r="J865" s="55">
        <v>158.54613559999999</v>
      </c>
      <c r="K865" s="55">
        <v>577.30318257118927</v>
      </c>
      <c r="L865" s="55">
        <v>382.2289413149079</v>
      </c>
      <c r="M865" s="55">
        <v>123.89205916247904</v>
      </c>
      <c r="N865" s="55">
        <v>71.182182093802354</v>
      </c>
      <c r="O865" s="103"/>
      <c r="P865" s="60" t="s">
        <v>687</v>
      </c>
      <c r="Q865" s="58"/>
      <c r="R865" s="58"/>
      <c r="S865" s="123"/>
    </row>
    <row r="866" spans="1:19" ht="15" x14ac:dyDescent="0.2">
      <c r="A866" s="54" t="s">
        <v>406</v>
      </c>
      <c r="B866" s="57" t="s">
        <v>1345</v>
      </c>
      <c r="C866" s="54"/>
      <c r="D866" s="59">
        <v>39448</v>
      </c>
      <c r="E866" s="59">
        <v>39814</v>
      </c>
      <c r="F866" s="55">
        <v>2128.7093220400002</v>
      </c>
      <c r="G866" s="55">
        <v>956.07627119000006</v>
      </c>
      <c r="H866" s="55">
        <v>949.85423729000001</v>
      </c>
      <c r="I866" s="55">
        <v>222.77881356</v>
      </c>
      <c r="J866" s="55">
        <v>383.16767795999999</v>
      </c>
      <c r="K866" s="55">
        <v>2260.8473156783916</v>
      </c>
      <c r="L866" s="55">
        <v>1235.4903046314907</v>
      </c>
      <c r="M866" s="55">
        <v>838.77509014237853</v>
      </c>
      <c r="N866" s="55">
        <v>186.58192090452263</v>
      </c>
      <c r="O866" s="103"/>
      <c r="P866" s="60" t="s">
        <v>687</v>
      </c>
      <c r="Q866" s="58"/>
      <c r="R866" s="58"/>
      <c r="S866" s="123"/>
    </row>
    <row r="867" spans="1:19" ht="15" x14ac:dyDescent="0.2">
      <c r="A867" s="54" t="s">
        <v>407</v>
      </c>
      <c r="B867" s="57" t="s">
        <v>1345</v>
      </c>
      <c r="C867" s="54"/>
      <c r="D867" s="59">
        <v>39448</v>
      </c>
      <c r="E867" s="59">
        <v>39814</v>
      </c>
      <c r="F867" s="55">
        <v>228.13644067999999</v>
      </c>
      <c r="G867" s="55">
        <v>90.292372880000002</v>
      </c>
      <c r="H867" s="55">
        <v>99.365254239999999</v>
      </c>
      <c r="I867" s="55">
        <v>38.478813559999999</v>
      </c>
      <c r="J867" s="55">
        <v>41.064559320000001</v>
      </c>
      <c r="K867" s="55">
        <v>235.58612270519265</v>
      </c>
      <c r="L867" s="55">
        <v>80.318967721943054</v>
      </c>
      <c r="M867" s="55">
        <v>123.04034295644892</v>
      </c>
      <c r="N867" s="55">
        <v>32.226812026800673</v>
      </c>
      <c r="O867" s="103"/>
      <c r="P867" s="60" t="s">
        <v>687</v>
      </c>
      <c r="Q867" s="58"/>
      <c r="R867" s="58"/>
      <c r="S867" s="123"/>
    </row>
    <row r="868" spans="1:19" ht="15" x14ac:dyDescent="0.2">
      <c r="A868" s="54" t="s">
        <v>408</v>
      </c>
      <c r="B868" s="57" t="s">
        <v>1345</v>
      </c>
      <c r="C868" s="54"/>
      <c r="D868" s="59">
        <v>39448</v>
      </c>
      <c r="E868" s="59">
        <v>39814</v>
      </c>
      <c r="F868" s="55">
        <v>11.77118643</v>
      </c>
      <c r="G868" s="55">
        <v>10.46610169</v>
      </c>
      <c r="H868" s="55">
        <v>0.55932203000000003</v>
      </c>
      <c r="I868" s="55">
        <v>0.74576270999999994</v>
      </c>
      <c r="J868" s="55">
        <v>2.1188135699999999</v>
      </c>
      <c r="K868" s="55">
        <v>10.023990008375209</v>
      </c>
      <c r="L868" s="55">
        <v>9.3993981239530981</v>
      </c>
      <c r="M868" s="55">
        <v>0</v>
      </c>
      <c r="N868" s="55">
        <v>0.62459188442211055</v>
      </c>
      <c r="O868" s="103"/>
      <c r="P868" s="60" t="s">
        <v>687</v>
      </c>
      <c r="Q868" s="58"/>
      <c r="R868" s="58"/>
      <c r="S868" s="123"/>
    </row>
    <row r="869" spans="1:19" ht="15" x14ac:dyDescent="0.2">
      <c r="A869" s="54" t="s">
        <v>409</v>
      </c>
      <c r="B869" s="57" t="s">
        <v>1345</v>
      </c>
      <c r="C869" s="54"/>
      <c r="D869" s="59">
        <v>39448</v>
      </c>
      <c r="E869" s="59">
        <v>39814</v>
      </c>
      <c r="F869" s="55">
        <v>8.7101694900000002</v>
      </c>
      <c r="G869" s="55">
        <v>4.1881355899999999</v>
      </c>
      <c r="H869" s="55">
        <v>3.6669491499999998</v>
      </c>
      <c r="I869" s="55">
        <v>0.85508474999999995</v>
      </c>
      <c r="J869" s="55">
        <v>1.5678305100000001</v>
      </c>
      <c r="K869" s="55">
        <v>6.0620901088777224</v>
      </c>
      <c r="L869" s="55">
        <v>4.1854753936348414</v>
      </c>
      <c r="M869" s="55">
        <v>1.1604633333333334</v>
      </c>
      <c r="N869" s="55">
        <v>0.71615138190954775</v>
      </c>
      <c r="O869" s="103"/>
      <c r="P869" s="60" t="s">
        <v>687</v>
      </c>
      <c r="Q869" s="58"/>
      <c r="R869" s="58"/>
      <c r="S869" s="123"/>
    </row>
    <row r="870" spans="1:19" ht="15" x14ac:dyDescent="0.2">
      <c r="A870" s="54" t="s">
        <v>410</v>
      </c>
      <c r="B870" s="57" t="s">
        <v>1345</v>
      </c>
      <c r="C870" s="54"/>
      <c r="D870" s="59">
        <v>39448</v>
      </c>
      <c r="E870" s="59">
        <v>39814</v>
      </c>
      <c r="F870" s="55">
        <v>11.722033890000001</v>
      </c>
      <c r="G870" s="55">
        <v>4.19915254</v>
      </c>
      <c r="H870" s="55">
        <v>5.7813559300000001</v>
      </c>
      <c r="I870" s="55">
        <v>1.7415254199999999</v>
      </c>
      <c r="J870" s="55">
        <v>2.1099661099999998</v>
      </c>
      <c r="K870" s="55">
        <v>7.3595377973199332</v>
      </c>
      <c r="L870" s="55">
        <v>3.8440791541038526</v>
      </c>
      <c r="M870" s="55">
        <v>2.0568946398659969</v>
      </c>
      <c r="N870" s="55">
        <v>1.4585640033500837</v>
      </c>
      <c r="O870" s="103"/>
      <c r="P870" s="60" t="s">
        <v>687</v>
      </c>
      <c r="Q870" s="58"/>
      <c r="R870" s="58"/>
      <c r="S870" s="123"/>
    </row>
    <row r="871" spans="1:19" ht="15" x14ac:dyDescent="0.2">
      <c r="A871" s="54" t="s">
        <v>411</v>
      </c>
      <c r="B871" s="57" t="s">
        <v>1345</v>
      </c>
      <c r="C871" s="54"/>
      <c r="D871" s="59">
        <v>39448</v>
      </c>
      <c r="E871" s="59">
        <v>39814</v>
      </c>
      <c r="F871" s="55">
        <v>26.042372890000003</v>
      </c>
      <c r="G871" s="55">
        <v>14.305084750000001</v>
      </c>
      <c r="H871" s="55">
        <v>7.5932203400000002</v>
      </c>
      <c r="I871" s="55">
        <v>4.1440678000000002</v>
      </c>
      <c r="J871" s="55">
        <v>4.6876271100000002</v>
      </c>
      <c r="K871" s="55">
        <v>17.037872989949747</v>
      </c>
      <c r="L871" s="55">
        <v>9.8217074120603005</v>
      </c>
      <c r="M871" s="55">
        <v>3.7454220268006706</v>
      </c>
      <c r="N871" s="55">
        <v>3.4707435510887774</v>
      </c>
      <c r="O871" s="103"/>
      <c r="P871" s="60" t="s">
        <v>687</v>
      </c>
      <c r="Q871" s="58"/>
      <c r="R871" s="58"/>
      <c r="S871" s="123"/>
    </row>
    <row r="872" spans="1:19" ht="15" x14ac:dyDescent="0.2">
      <c r="A872" s="54" t="s">
        <v>412</v>
      </c>
      <c r="B872" s="57" t="s">
        <v>1345</v>
      </c>
      <c r="C872" s="54"/>
      <c r="D872" s="59">
        <v>39448</v>
      </c>
      <c r="E872" s="59">
        <v>39814</v>
      </c>
      <c r="F872" s="55">
        <v>27.966101700000003</v>
      </c>
      <c r="G872" s="55">
        <v>15.66949153</v>
      </c>
      <c r="H872" s="55">
        <v>8.0762711899999999</v>
      </c>
      <c r="I872" s="55">
        <v>4.2203389800000002</v>
      </c>
      <c r="J872" s="55">
        <v>5.0338982999999997</v>
      </c>
      <c r="K872" s="55">
        <v>20.698123383584594</v>
      </c>
      <c r="L872" s="55">
        <v>10.628708517587942</v>
      </c>
      <c r="M872" s="55">
        <v>6.5347926046901179</v>
      </c>
      <c r="N872" s="55">
        <v>3.534622261306533</v>
      </c>
      <c r="O872" s="103"/>
      <c r="P872" s="60" t="s">
        <v>687</v>
      </c>
      <c r="Q872" s="58"/>
      <c r="R872" s="58"/>
      <c r="S872" s="123"/>
    </row>
    <row r="873" spans="1:19" ht="15" x14ac:dyDescent="0.2">
      <c r="A873" s="54" t="s">
        <v>413</v>
      </c>
      <c r="B873" s="57" t="s">
        <v>1345</v>
      </c>
      <c r="C873" s="54"/>
      <c r="D873" s="59">
        <v>39448</v>
      </c>
      <c r="E873" s="59">
        <v>39814</v>
      </c>
      <c r="F873" s="55">
        <v>24.81355933</v>
      </c>
      <c r="G873" s="55">
        <v>13.10169492</v>
      </c>
      <c r="H873" s="55">
        <v>8.0762711899999999</v>
      </c>
      <c r="I873" s="55">
        <v>3.6355932200000001</v>
      </c>
      <c r="J873" s="55">
        <v>4.4664406699999999</v>
      </c>
      <c r="K873" s="55">
        <v>17.489992336683418</v>
      </c>
      <c r="L873" s="55">
        <v>10.69968486599665</v>
      </c>
      <c r="M873" s="55">
        <v>3.7454220268006706</v>
      </c>
      <c r="N873" s="55">
        <v>3.0448854438860975</v>
      </c>
      <c r="O873" s="103"/>
      <c r="P873" s="60" t="s">
        <v>687</v>
      </c>
      <c r="Q873" s="58"/>
      <c r="R873" s="58"/>
      <c r="S873" s="123"/>
    </row>
    <row r="874" spans="1:19" ht="15" x14ac:dyDescent="0.2">
      <c r="A874" s="54" t="s">
        <v>414</v>
      </c>
      <c r="B874" s="57" t="s">
        <v>1345</v>
      </c>
      <c r="C874" s="54"/>
      <c r="D874" s="59">
        <v>39448</v>
      </c>
      <c r="E874" s="59">
        <v>39814</v>
      </c>
      <c r="F874" s="55">
        <v>25.279661019999995</v>
      </c>
      <c r="G874" s="55">
        <v>13.559322029999999</v>
      </c>
      <c r="H874" s="55">
        <v>8.0762711899999999</v>
      </c>
      <c r="I874" s="55">
        <v>3.6440677999999997</v>
      </c>
      <c r="J874" s="55">
        <v>4.5503389800000003</v>
      </c>
      <c r="K874" s="55">
        <v>19.418419782244555</v>
      </c>
      <c r="L874" s="55">
        <v>12.621014673366835</v>
      </c>
      <c r="M874" s="55">
        <v>3.7454220268006706</v>
      </c>
      <c r="N874" s="55">
        <v>3.0519830820770517</v>
      </c>
      <c r="O874" s="103"/>
      <c r="P874" s="60" t="s">
        <v>687</v>
      </c>
      <c r="Q874" s="58"/>
      <c r="R874" s="58"/>
      <c r="S874" s="123"/>
    </row>
    <row r="875" spans="1:19" ht="15" x14ac:dyDescent="0.2">
      <c r="A875" s="54" t="s">
        <v>415</v>
      </c>
      <c r="B875" s="57" t="s">
        <v>1345</v>
      </c>
      <c r="C875" s="54"/>
      <c r="D875" s="59">
        <v>39448</v>
      </c>
      <c r="E875" s="59">
        <v>39814</v>
      </c>
      <c r="F875" s="55">
        <v>23.957627120000001</v>
      </c>
      <c r="G875" s="55">
        <v>13.33050847</v>
      </c>
      <c r="H875" s="55">
        <v>7.0932203400000002</v>
      </c>
      <c r="I875" s="55">
        <v>3.5338983100000001</v>
      </c>
      <c r="J875" s="55">
        <v>4.3123728799999999</v>
      </c>
      <c r="K875" s="55">
        <v>16.304687278056949</v>
      </c>
      <c r="L875" s="55">
        <v>9.5995514237855932</v>
      </c>
      <c r="M875" s="55">
        <v>3.7454220268006706</v>
      </c>
      <c r="N875" s="55">
        <v>2.9597138274706869</v>
      </c>
      <c r="O875" s="103"/>
      <c r="P875" s="60" t="s">
        <v>687</v>
      </c>
      <c r="Q875" s="58"/>
      <c r="R875" s="58"/>
      <c r="S875" s="123"/>
    </row>
    <row r="876" spans="1:19" ht="15" x14ac:dyDescent="0.2">
      <c r="A876" s="54" t="s">
        <v>416</v>
      </c>
      <c r="B876" s="57" t="s">
        <v>1345</v>
      </c>
      <c r="C876" s="54"/>
      <c r="D876" s="59">
        <v>39448</v>
      </c>
      <c r="E876" s="59">
        <v>39814</v>
      </c>
      <c r="F876" s="55">
        <v>24.144067800000002</v>
      </c>
      <c r="G876" s="55">
        <v>13.51694915</v>
      </c>
      <c r="H876" s="55">
        <v>7.0932203400000002</v>
      </c>
      <c r="I876" s="55">
        <v>3.5338983100000001</v>
      </c>
      <c r="J876" s="55">
        <v>4.3459322</v>
      </c>
      <c r="K876" s="55">
        <v>20.221162311557791</v>
      </c>
      <c r="L876" s="55">
        <v>11.320727931323283</v>
      </c>
      <c r="M876" s="55">
        <v>5.9407205527638194</v>
      </c>
      <c r="N876" s="55">
        <v>2.9597138274706869</v>
      </c>
      <c r="O876" s="103"/>
      <c r="P876" s="60" t="s">
        <v>687</v>
      </c>
      <c r="Q876" s="58"/>
      <c r="R876" s="58"/>
      <c r="S876" s="123"/>
    </row>
    <row r="877" spans="1:19" ht="15" x14ac:dyDescent="0.2">
      <c r="A877" s="54" t="s">
        <v>417</v>
      </c>
      <c r="B877" s="57" t="s">
        <v>1345</v>
      </c>
      <c r="C877" s="54"/>
      <c r="D877" s="59">
        <v>39448</v>
      </c>
      <c r="E877" s="59">
        <v>39814</v>
      </c>
      <c r="F877" s="55">
        <v>49.483050849999998</v>
      </c>
      <c r="G877" s="55">
        <v>27.127118639999999</v>
      </c>
      <c r="H877" s="55">
        <v>15.16949153</v>
      </c>
      <c r="I877" s="55">
        <v>7.1864406799999996</v>
      </c>
      <c r="J877" s="55">
        <v>8.9069491500000009</v>
      </c>
      <c r="K877" s="55">
        <v>22.417880360134006</v>
      </c>
      <c r="L877" s="55">
        <v>9.8642932160804051</v>
      </c>
      <c r="M877" s="55">
        <v>6.5347926046901179</v>
      </c>
      <c r="N877" s="55">
        <v>6.0187945393634843</v>
      </c>
      <c r="O877" s="103"/>
      <c r="P877" s="60" t="s">
        <v>687</v>
      </c>
      <c r="Q877" s="58"/>
      <c r="R877" s="58"/>
      <c r="S877" s="123"/>
    </row>
    <row r="878" spans="1:19" ht="15" x14ac:dyDescent="0.2">
      <c r="A878" s="54" t="s">
        <v>418</v>
      </c>
      <c r="B878" s="57" t="s">
        <v>1345</v>
      </c>
      <c r="C878" s="54"/>
      <c r="D878" s="59">
        <v>39448</v>
      </c>
      <c r="E878" s="59">
        <v>39814</v>
      </c>
      <c r="F878" s="55">
        <v>24.957627120000001</v>
      </c>
      <c r="G878" s="55">
        <v>13.245762710000001</v>
      </c>
      <c r="H878" s="55">
        <v>8.0762711899999999</v>
      </c>
      <c r="I878" s="55">
        <v>3.6355932200000001</v>
      </c>
      <c r="J878" s="55">
        <v>4.4923728799999996</v>
      </c>
      <c r="K878" s="55">
        <v>16.853334463986602</v>
      </c>
      <c r="L878" s="55">
        <v>10.063026993299832</v>
      </c>
      <c r="M878" s="55">
        <v>3.7454220268006706</v>
      </c>
      <c r="N878" s="55">
        <v>3.0448854438860975</v>
      </c>
      <c r="O878" s="103"/>
      <c r="P878" s="60" t="s">
        <v>687</v>
      </c>
      <c r="Q878" s="58"/>
      <c r="R878" s="58"/>
      <c r="S878" s="123"/>
    </row>
    <row r="879" spans="1:19" ht="15" x14ac:dyDescent="0.2">
      <c r="A879" s="54" t="s">
        <v>419</v>
      </c>
      <c r="B879" s="57" t="s">
        <v>1345</v>
      </c>
      <c r="C879" s="54"/>
      <c r="D879" s="59">
        <v>39448</v>
      </c>
      <c r="E879" s="59">
        <v>39814</v>
      </c>
      <c r="F879" s="55">
        <v>25.23728814</v>
      </c>
      <c r="G879" s="55">
        <v>13.51694915</v>
      </c>
      <c r="H879" s="55">
        <v>8.0762711899999999</v>
      </c>
      <c r="I879" s="55">
        <v>3.6440677999999997</v>
      </c>
      <c r="J879" s="55">
        <v>4.5427118600000007</v>
      </c>
      <c r="K879" s="55">
        <v>22.368196917922948</v>
      </c>
      <c r="L879" s="55">
        <v>12.781421231155779</v>
      </c>
      <c r="M879" s="55">
        <v>6.5347926046901179</v>
      </c>
      <c r="N879" s="55">
        <v>3.0519830820770517</v>
      </c>
      <c r="O879" s="103"/>
      <c r="P879" s="60" t="s">
        <v>687</v>
      </c>
      <c r="Q879" s="58"/>
      <c r="R879" s="58"/>
      <c r="S879" s="123"/>
    </row>
    <row r="880" spans="1:19" ht="15" x14ac:dyDescent="0.2">
      <c r="A880" s="54" t="s">
        <v>420</v>
      </c>
      <c r="B880" s="57" t="s">
        <v>1345</v>
      </c>
      <c r="C880" s="54"/>
      <c r="D880" s="59">
        <v>39448</v>
      </c>
      <c r="E880" s="59">
        <v>39814</v>
      </c>
      <c r="F880" s="55">
        <v>25.194915259999998</v>
      </c>
      <c r="G880" s="55">
        <v>13.47457627</v>
      </c>
      <c r="H880" s="55">
        <v>8.0762711899999999</v>
      </c>
      <c r="I880" s="55">
        <v>3.6440677999999997</v>
      </c>
      <c r="J880" s="55">
        <v>4.5350847400000003</v>
      </c>
      <c r="K880" s="55">
        <v>17.264997311557789</v>
      </c>
      <c r="L880" s="55">
        <v>9.7464724790619783</v>
      </c>
      <c r="M880" s="55">
        <v>4.4665417504187603</v>
      </c>
      <c r="N880" s="55">
        <v>3.0519830820770517</v>
      </c>
      <c r="O880" s="103"/>
      <c r="P880" s="60" t="s">
        <v>687</v>
      </c>
      <c r="Q880" s="58"/>
      <c r="R880" s="58"/>
      <c r="S880" s="123"/>
    </row>
    <row r="881" spans="1:19" ht="15" x14ac:dyDescent="0.2">
      <c r="A881" s="54" t="s">
        <v>421</v>
      </c>
      <c r="B881" s="57" t="s">
        <v>1345</v>
      </c>
      <c r="C881" s="54"/>
      <c r="D881" s="59">
        <v>39448</v>
      </c>
      <c r="E881" s="59">
        <v>39814</v>
      </c>
      <c r="F881" s="55">
        <v>41.864406790000004</v>
      </c>
      <c r="G881" s="55">
        <v>22.601694920000003</v>
      </c>
      <c r="H881" s="55">
        <v>12.10169492</v>
      </c>
      <c r="I881" s="55">
        <v>7.1610169500000005</v>
      </c>
      <c r="J881" s="55">
        <v>7.53559321</v>
      </c>
      <c r="K881" s="55">
        <v>30.221730125628142</v>
      </c>
      <c r="L881" s="55">
        <v>17.201118592964825</v>
      </c>
      <c r="M881" s="55">
        <v>7.0231098994974879</v>
      </c>
      <c r="N881" s="55">
        <v>5.9975016331658297</v>
      </c>
      <c r="O881" s="103"/>
      <c r="P881" s="60" t="s">
        <v>687</v>
      </c>
      <c r="Q881" s="58"/>
      <c r="R881" s="58"/>
      <c r="S881" s="123"/>
    </row>
    <row r="882" spans="1:19" ht="15" x14ac:dyDescent="0.2">
      <c r="A882" s="54" t="s">
        <v>422</v>
      </c>
      <c r="B882" s="57" t="s">
        <v>1345</v>
      </c>
      <c r="C882" s="54"/>
      <c r="D882" s="59">
        <v>39448</v>
      </c>
      <c r="E882" s="59">
        <v>39814</v>
      </c>
      <c r="F882" s="55">
        <v>25.050847459999996</v>
      </c>
      <c r="G882" s="55">
        <v>13.33050847</v>
      </c>
      <c r="H882" s="55">
        <v>8.0762711899999999</v>
      </c>
      <c r="I882" s="55">
        <v>3.6440677999999997</v>
      </c>
      <c r="J882" s="55">
        <v>4.5091525399999997</v>
      </c>
      <c r="K882" s="55">
        <v>16.326689949748744</v>
      </c>
      <c r="L882" s="55">
        <v>9.5292848408710231</v>
      </c>
      <c r="M882" s="55">
        <v>3.7454220268006706</v>
      </c>
      <c r="N882" s="55">
        <v>3.0519830820770517</v>
      </c>
      <c r="O882" s="103"/>
      <c r="P882" s="60" t="s">
        <v>687</v>
      </c>
      <c r="Q882" s="58"/>
      <c r="R882" s="58"/>
      <c r="S882" s="123"/>
    </row>
    <row r="883" spans="1:19" ht="15" x14ac:dyDescent="0.2">
      <c r="A883" s="54" t="s">
        <v>423</v>
      </c>
      <c r="B883" s="57" t="s">
        <v>1345</v>
      </c>
      <c r="C883" s="54"/>
      <c r="D883" s="59">
        <v>39448</v>
      </c>
      <c r="E883" s="59">
        <v>39814</v>
      </c>
      <c r="F883" s="55">
        <v>25.347457630000001</v>
      </c>
      <c r="G883" s="55">
        <v>13.61864407</v>
      </c>
      <c r="H883" s="55">
        <v>8.0762711899999999</v>
      </c>
      <c r="I883" s="55">
        <v>3.6525423699999999</v>
      </c>
      <c r="J883" s="55">
        <v>4.5625423700000001</v>
      </c>
      <c r="K883" s="55">
        <v>17.641171959798996</v>
      </c>
      <c r="L883" s="55">
        <v>10.836669221105529</v>
      </c>
      <c r="M883" s="55">
        <v>3.7454220268006706</v>
      </c>
      <c r="N883" s="55">
        <v>3.0590807118927974</v>
      </c>
      <c r="O883" s="103"/>
      <c r="P883" s="60" t="s">
        <v>687</v>
      </c>
      <c r="Q883" s="58"/>
      <c r="R883" s="58"/>
      <c r="S883" s="123"/>
    </row>
    <row r="884" spans="1:19" ht="15" x14ac:dyDescent="0.2">
      <c r="A884" s="54" t="s">
        <v>424</v>
      </c>
      <c r="B884" s="57" t="s">
        <v>1345</v>
      </c>
      <c r="C884" s="54"/>
      <c r="D884" s="59">
        <v>39448</v>
      </c>
      <c r="E884" s="59">
        <v>39814</v>
      </c>
      <c r="F884" s="55">
        <v>25.440677969999999</v>
      </c>
      <c r="G884" s="55">
        <v>13.71186441</v>
      </c>
      <c r="H884" s="55">
        <v>8.0762711899999999</v>
      </c>
      <c r="I884" s="55">
        <v>3.6525423699999999</v>
      </c>
      <c r="J884" s="55">
        <v>4.5793220300000002</v>
      </c>
      <c r="K884" s="55">
        <v>14.123584020100502</v>
      </c>
      <c r="L884" s="55">
        <v>7.3190812814070352</v>
      </c>
      <c r="M884" s="55">
        <v>3.7454220268006706</v>
      </c>
      <c r="N884" s="55">
        <v>3.0590807118927974</v>
      </c>
      <c r="O884" s="103"/>
      <c r="P884" s="60" t="s">
        <v>687</v>
      </c>
      <c r="Q884" s="58"/>
      <c r="R884" s="58"/>
      <c r="S884" s="123"/>
    </row>
    <row r="885" spans="1:19" ht="15" x14ac:dyDescent="0.2">
      <c r="A885" s="54" t="s">
        <v>425</v>
      </c>
      <c r="B885" s="57" t="s">
        <v>1345</v>
      </c>
      <c r="C885" s="54"/>
      <c r="D885" s="59">
        <v>39448</v>
      </c>
      <c r="E885" s="59">
        <v>39814</v>
      </c>
      <c r="F885" s="55">
        <v>23.957627120000001</v>
      </c>
      <c r="G885" s="55">
        <v>13.322033900000001</v>
      </c>
      <c r="H885" s="55">
        <v>7.0932203400000002</v>
      </c>
      <c r="I885" s="55">
        <v>3.5423728799999998</v>
      </c>
      <c r="J885" s="55">
        <v>4.3123728799999999</v>
      </c>
      <c r="K885" s="55">
        <v>17.065553752093805</v>
      </c>
      <c r="L885" s="55">
        <v>10.353320268006701</v>
      </c>
      <c r="M885" s="55">
        <v>3.7454220268006706</v>
      </c>
      <c r="N885" s="55">
        <v>2.9668114572864321</v>
      </c>
      <c r="O885" s="103"/>
      <c r="P885" s="60" t="s">
        <v>687</v>
      </c>
      <c r="Q885" s="58"/>
      <c r="R885" s="58"/>
      <c r="S885" s="123"/>
    </row>
    <row r="886" spans="1:19" ht="15" x14ac:dyDescent="0.2">
      <c r="A886" s="54" t="s">
        <v>426</v>
      </c>
      <c r="B886" s="57" t="s">
        <v>1345</v>
      </c>
      <c r="C886" s="54"/>
      <c r="D886" s="59">
        <v>39448</v>
      </c>
      <c r="E886" s="59">
        <v>39814</v>
      </c>
      <c r="F886" s="55">
        <v>24.203389829999999</v>
      </c>
      <c r="G886" s="55">
        <v>13.56779661</v>
      </c>
      <c r="H886" s="55">
        <v>7.0932203400000002</v>
      </c>
      <c r="I886" s="55">
        <v>3.5423728799999998</v>
      </c>
      <c r="J886" s="55">
        <v>4.3566101699999997</v>
      </c>
      <c r="K886" s="55">
        <v>17.79873945561139</v>
      </c>
      <c r="L886" s="55">
        <v>11.086505971524288</v>
      </c>
      <c r="M886" s="55">
        <v>3.7454220268006706</v>
      </c>
      <c r="N886" s="55">
        <v>2.9668114572864321</v>
      </c>
      <c r="O886" s="103"/>
      <c r="P886" s="60" t="s">
        <v>687</v>
      </c>
      <c r="Q886" s="58"/>
      <c r="R886" s="58"/>
      <c r="S886" s="123"/>
    </row>
    <row r="887" spans="1:19" ht="15" x14ac:dyDescent="0.2">
      <c r="A887" s="54" t="s">
        <v>427</v>
      </c>
      <c r="B887" s="57" t="s">
        <v>1345</v>
      </c>
      <c r="C887" s="54"/>
      <c r="D887" s="59">
        <v>39448</v>
      </c>
      <c r="E887" s="59">
        <v>39814</v>
      </c>
      <c r="F887" s="55">
        <v>24.059322040000001</v>
      </c>
      <c r="G887" s="55">
        <v>13.43220339</v>
      </c>
      <c r="H887" s="55">
        <v>7.0932203400000002</v>
      </c>
      <c r="I887" s="55">
        <v>3.5338983100000001</v>
      </c>
      <c r="J887" s="55">
        <v>4.33067796</v>
      </c>
      <c r="K887" s="55">
        <v>15.92141499162479</v>
      </c>
      <c r="L887" s="55">
        <v>9.2162791373534336</v>
      </c>
      <c r="M887" s="55">
        <v>3.7454220268006706</v>
      </c>
      <c r="N887" s="55">
        <v>2.9597138274706869</v>
      </c>
      <c r="O887" s="103"/>
      <c r="P887" s="60" t="s">
        <v>687</v>
      </c>
      <c r="Q887" s="58"/>
      <c r="R887" s="58"/>
      <c r="S887" s="123"/>
    </row>
    <row r="888" spans="1:19" ht="15" x14ac:dyDescent="0.2">
      <c r="A888" s="54" t="s">
        <v>428</v>
      </c>
      <c r="B888" s="57" t="s">
        <v>1345</v>
      </c>
      <c r="C888" s="54"/>
      <c r="D888" s="59">
        <v>39448</v>
      </c>
      <c r="E888" s="59">
        <v>39814</v>
      </c>
      <c r="F888" s="55">
        <v>24.864406779999999</v>
      </c>
      <c r="G888" s="55">
        <v>13.152542369999999</v>
      </c>
      <c r="H888" s="55">
        <v>8.0762711899999999</v>
      </c>
      <c r="I888" s="55">
        <v>3.6355932200000001</v>
      </c>
      <c r="J888" s="55">
        <v>4.4755932199999995</v>
      </c>
      <c r="K888" s="55">
        <v>15.240042018425463</v>
      </c>
      <c r="L888" s="55">
        <v>8.4497345477386947</v>
      </c>
      <c r="M888" s="55">
        <v>3.7454220268006706</v>
      </c>
      <c r="N888" s="55">
        <v>3.0448854438860975</v>
      </c>
      <c r="O888" s="103"/>
      <c r="P888" s="60" t="s">
        <v>687</v>
      </c>
      <c r="Q888" s="58"/>
      <c r="R888" s="58"/>
      <c r="S888" s="123"/>
    </row>
    <row r="889" spans="1:19" ht="15" x14ac:dyDescent="0.2">
      <c r="A889" s="54" t="s">
        <v>429</v>
      </c>
      <c r="B889" s="57" t="s">
        <v>1345</v>
      </c>
      <c r="C889" s="54"/>
      <c r="D889" s="59">
        <v>39448</v>
      </c>
      <c r="E889" s="59">
        <v>39814</v>
      </c>
      <c r="F889" s="55">
        <v>30.694915250000005</v>
      </c>
      <c r="G889" s="55">
        <v>18.491525420000002</v>
      </c>
      <c r="H889" s="55">
        <v>7.0932203400000002</v>
      </c>
      <c r="I889" s="55">
        <v>5.1101694900000005</v>
      </c>
      <c r="J889" s="55">
        <v>5.5250847500000004</v>
      </c>
      <c r="K889" s="55">
        <v>18.686653609715247</v>
      </c>
      <c r="L889" s="55">
        <v>11.12909179229481</v>
      </c>
      <c r="M889" s="55">
        <v>3.2776878726968173</v>
      </c>
      <c r="N889" s="55">
        <v>4.2798739447236187</v>
      </c>
      <c r="O889" s="103"/>
      <c r="P889" s="60" t="s">
        <v>687</v>
      </c>
      <c r="Q889" s="58"/>
      <c r="R889" s="58"/>
      <c r="S889" s="123"/>
    </row>
    <row r="890" spans="1:19" ht="15" x14ac:dyDescent="0.2">
      <c r="A890" s="54" t="s">
        <v>430</v>
      </c>
      <c r="B890" s="57" t="s">
        <v>1345</v>
      </c>
      <c r="C890" s="54"/>
      <c r="D890" s="59">
        <v>39448</v>
      </c>
      <c r="E890" s="59">
        <v>39814</v>
      </c>
      <c r="F890" s="55">
        <v>42.059322030000004</v>
      </c>
      <c r="G890" s="55">
        <v>23.855932199999998</v>
      </c>
      <c r="H890" s="55">
        <v>11.110169490000001</v>
      </c>
      <c r="I890" s="55">
        <v>7.0932203400000002</v>
      </c>
      <c r="J890" s="55">
        <v>7.5706779699999993</v>
      </c>
      <c r="K890" s="55">
        <v>21.415694296482414</v>
      </c>
      <c r="L890" s="55">
        <v>11.729551716917923</v>
      </c>
      <c r="M890" s="55">
        <v>3.7454220268006706</v>
      </c>
      <c r="N890" s="55">
        <v>5.9407205527638194</v>
      </c>
      <c r="O890" s="103"/>
      <c r="P890" s="60" t="s">
        <v>687</v>
      </c>
      <c r="Q890" s="58"/>
      <c r="R890" s="58"/>
      <c r="S890" s="123"/>
    </row>
    <row r="891" spans="1:19" ht="15" x14ac:dyDescent="0.2">
      <c r="A891" s="54" t="s">
        <v>431</v>
      </c>
      <c r="B891" s="57" t="s">
        <v>1345</v>
      </c>
      <c r="C891" s="54"/>
      <c r="D891" s="59">
        <v>39448</v>
      </c>
      <c r="E891" s="59">
        <v>39814</v>
      </c>
      <c r="F891" s="55">
        <v>39.644067800000002</v>
      </c>
      <c r="G891" s="55">
        <v>21.5</v>
      </c>
      <c r="H891" s="55">
        <v>11.110169490000001</v>
      </c>
      <c r="I891" s="55">
        <v>7.0338983099999997</v>
      </c>
      <c r="J891" s="55">
        <v>7.1359322000000001</v>
      </c>
      <c r="K891" s="55">
        <v>32.588791415410391</v>
      </c>
      <c r="L891" s="55">
        <v>19.672515117252935</v>
      </c>
      <c r="M891" s="55">
        <v>7.02523918760469</v>
      </c>
      <c r="N891" s="55">
        <v>5.8910371105527641</v>
      </c>
      <c r="O891" s="103"/>
      <c r="P891" s="60" t="s">
        <v>687</v>
      </c>
      <c r="Q891" s="58"/>
      <c r="R891" s="58"/>
      <c r="S891" s="123"/>
    </row>
    <row r="892" spans="1:19" ht="15" x14ac:dyDescent="0.2">
      <c r="A892" s="54" t="s">
        <v>432</v>
      </c>
      <c r="B892" s="57" t="s">
        <v>1345</v>
      </c>
      <c r="C892" s="54"/>
      <c r="D892" s="59">
        <v>39448</v>
      </c>
      <c r="E892" s="59">
        <v>39814</v>
      </c>
      <c r="F892" s="55">
        <v>44.52542373</v>
      </c>
      <c r="G892" s="55">
        <v>20.703389829999999</v>
      </c>
      <c r="H892" s="55">
        <v>16.28813559</v>
      </c>
      <c r="I892" s="55">
        <v>7.5338983099999997</v>
      </c>
      <c r="J892" s="55">
        <v>8.0145762699999992</v>
      </c>
      <c r="K892" s="55">
        <v>25.657950770519264</v>
      </c>
      <c r="L892" s="55">
        <v>13.572807537688442</v>
      </c>
      <c r="M892" s="55">
        <v>5.7753456532663314</v>
      </c>
      <c r="N892" s="55">
        <v>6.3097975795644894</v>
      </c>
      <c r="O892" s="103"/>
      <c r="P892" s="60" t="s">
        <v>687</v>
      </c>
      <c r="Q892" s="58"/>
      <c r="R892" s="58"/>
      <c r="S892" s="123"/>
    </row>
    <row r="893" spans="1:19" ht="15" x14ac:dyDescent="0.2">
      <c r="A893" s="54" t="s">
        <v>433</v>
      </c>
      <c r="B893" s="57" t="s">
        <v>1345</v>
      </c>
      <c r="C893" s="54"/>
      <c r="D893" s="59">
        <v>39448</v>
      </c>
      <c r="E893" s="59">
        <v>39814</v>
      </c>
      <c r="F893" s="55">
        <v>43.169491530000002</v>
      </c>
      <c r="G893" s="55">
        <v>20.440677969999999</v>
      </c>
      <c r="H893" s="55">
        <v>15.305084750000001</v>
      </c>
      <c r="I893" s="55">
        <v>7.4237288099999992</v>
      </c>
      <c r="J893" s="55">
        <v>7.7705084699999993</v>
      </c>
      <c r="K893" s="55">
        <v>27.883059363484087</v>
      </c>
      <c r="L893" s="55">
        <v>13.38613974036851</v>
      </c>
      <c r="M893" s="55">
        <v>8.2793913065326645</v>
      </c>
      <c r="N893" s="55">
        <v>6.2175283165829143</v>
      </c>
      <c r="O893" s="103"/>
      <c r="P893" s="60" t="s">
        <v>687</v>
      </c>
      <c r="Q893" s="58"/>
      <c r="R893" s="58"/>
      <c r="S893" s="123"/>
    </row>
    <row r="894" spans="1:19" ht="15" x14ac:dyDescent="0.2">
      <c r="A894" s="54" t="s">
        <v>434</v>
      </c>
      <c r="B894" s="57" t="s">
        <v>1345</v>
      </c>
      <c r="C894" s="54"/>
      <c r="D894" s="59">
        <v>39448</v>
      </c>
      <c r="E894" s="59">
        <v>39814</v>
      </c>
      <c r="F894" s="55">
        <v>45.17796611</v>
      </c>
      <c r="G894" s="55">
        <v>20.279661019999999</v>
      </c>
      <c r="H894" s="55">
        <v>17.279661019999999</v>
      </c>
      <c r="I894" s="55">
        <v>7.6186440700000002</v>
      </c>
      <c r="J894" s="55">
        <v>8.1320338899999989</v>
      </c>
      <c r="K894" s="55">
        <v>29.790193911222786</v>
      </c>
      <c r="L894" s="55">
        <v>13.64520341708543</v>
      </c>
      <c r="M894" s="55">
        <v>9.7642165661641549</v>
      </c>
      <c r="N894" s="55">
        <v>6.3807739279732001</v>
      </c>
      <c r="O894" s="103"/>
      <c r="P894" s="60" t="s">
        <v>687</v>
      </c>
      <c r="Q894" s="58"/>
      <c r="R894" s="58"/>
      <c r="S894" s="123"/>
    </row>
    <row r="895" spans="1:19" ht="15" x14ac:dyDescent="0.2">
      <c r="A895" s="54" t="s">
        <v>435</v>
      </c>
      <c r="B895" s="57" t="s">
        <v>1345</v>
      </c>
      <c r="C895" s="54"/>
      <c r="D895" s="59">
        <v>39448</v>
      </c>
      <c r="E895" s="59">
        <v>39814</v>
      </c>
      <c r="F895" s="55">
        <v>36.67796611</v>
      </c>
      <c r="G895" s="55">
        <v>18.957627120000001</v>
      </c>
      <c r="H895" s="55">
        <v>12.10169492</v>
      </c>
      <c r="I895" s="55">
        <v>5.6186440700000002</v>
      </c>
      <c r="J895" s="55">
        <v>6.6020338899999995</v>
      </c>
      <c r="K895" s="55">
        <v>28.565851859296483</v>
      </c>
      <c r="L895" s="55">
        <v>15.350055360134006</v>
      </c>
      <c r="M895" s="55">
        <v>8.5100644472361804</v>
      </c>
      <c r="N895" s="55">
        <v>4.7057320519262982</v>
      </c>
      <c r="O895" s="103"/>
      <c r="P895" s="60" t="s">
        <v>687</v>
      </c>
      <c r="Q895" s="58"/>
      <c r="R895" s="58"/>
      <c r="S895" s="123"/>
    </row>
    <row r="896" spans="1:19" ht="15" x14ac:dyDescent="0.2">
      <c r="A896" s="54" t="s">
        <v>436</v>
      </c>
      <c r="B896" s="57" t="s">
        <v>1345</v>
      </c>
      <c r="C896" s="54"/>
      <c r="D896" s="59">
        <v>39448</v>
      </c>
      <c r="E896" s="59">
        <v>39814</v>
      </c>
      <c r="F896" s="55">
        <v>58.110169489999997</v>
      </c>
      <c r="G896" s="55">
        <v>30.881355929999998</v>
      </c>
      <c r="H896" s="55">
        <v>18.203389829999999</v>
      </c>
      <c r="I896" s="55">
        <v>9.02542373</v>
      </c>
      <c r="J896" s="55">
        <v>10.45983051</v>
      </c>
      <c r="K896" s="55">
        <v>33.021747152428816</v>
      </c>
      <c r="L896" s="55">
        <v>16.952701356783923</v>
      </c>
      <c r="M896" s="55">
        <v>8.5100644472361804</v>
      </c>
      <c r="N896" s="55">
        <v>7.5589813484087109</v>
      </c>
      <c r="O896" s="103"/>
      <c r="P896" s="60" t="s">
        <v>687</v>
      </c>
      <c r="Q896" s="58"/>
      <c r="R896" s="58"/>
      <c r="S896" s="123"/>
    </row>
    <row r="897" spans="1:19" ht="15" x14ac:dyDescent="0.2">
      <c r="A897" s="54" t="s">
        <v>437</v>
      </c>
      <c r="B897" s="57" t="s">
        <v>1367</v>
      </c>
      <c r="C897" s="54"/>
      <c r="D897" s="59">
        <v>39448</v>
      </c>
      <c r="E897" s="59">
        <v>39814</v>
      </c>
      <c r="F897" s="55">
        <v>251.82542372999998</v>
      </c>
      <c r="G897" s="55">
        <v>209.24915253999998</v>
      </c>
      <c r="H897" s="55">
        <v>34.47457627</v>
      </c>
      <c r="I897" s="55">
        <v>8.1016949199999999</v>
      </c>
      <c r="J897" s="55">
        <v>45.328576270000006</v>
      </c>
      <c r="K897" s="55">
        <v>345.73432133165829</v>
      </c>
      <c r="L897" s="55">
        <v>268.07554722780566</v>
      </c>
      <c r="M897" s="55">
        <v>70.873434974874371</v>
      </c>
      <c r="N897" s="55">
        <v>6.785339128978225</v>
      </c>
      <c r="O897" s="103"/>
      <c r="P897" s="60" t="s">
        <v>687</v>
      </c>
      <c r="Q897" s="58"/>
      <c r="R897" s="58"/>
      <c r="S897" s="123"/>
    </row>
    <row r="898" spans="1:19" ht="15" x14ac:dyDescent="0.2">
      <c r="A898" s="54" t="s">
        <v>438</v>
      </c>
      <c r="B898" s="57" t="s">
        <v>1345</v>
      </c>
      <c r="C898" s="54"/>
      <c r="D898" s="59">
        <v>39448</v>
      </c>
      <c r="E898" s="59">
        <v>39814</v>
      </c>
      <c r="F898" s="55">
        <v>64.415254230000002</v>
      </c>
      <c r="G898" s="55">
        <v>21.42372881</v>
      </c>
      <c r="H898" s="55">
        <v>34.652542369999999</v>
      </c>
      <c r="I898" s="55">
        <v>8.3389830499999995</v>
      </c>
      <c r="J898" s="55">
        <v>11.594745769999999</v>
      </c>
      <c r="K898" s="55">
        <v>43.672458341708541</v>
      </c>
      <c r="L898" s="55">
        <v>24.538653726968175</v>
      </c>
      <c r="M898" s="55">
        <v>12.149731708542713</v>
      </c>
      <c r="N898" s="55">
        <v>6.984072906197655</v>
      </c>
      <c r="O898" s="103"/>
      <c r="P898" s="60" t="s">
        <v>687</v>
      </c>
      <c r="Q898" s="58"/>
      <c r="R898" s="58"/>
      <c r="S898" s="123"/>
    </row>
    <row r="899" spans="1:19" ht="15" x14ac:dyDescent="0.2">
      <c r="A899" s="54" t="s">
        <v>439</v>
      </c>
      <c r="B899" s="57" t="s">
        <v>1357</v>
      </c>
      <c r="C899" s="54"/>
      <c r="D899" s="59">
        <v>39448</v>
      </c>
      <c r="E899" s="59">
        <v>39814</v>
      </c>
      <c r="F899" s="55">
        <v>48.022033900000004</v>
      </c>
      <c r="G899" s="55">
        <v>18.101694920000003</v>
      </c>
      <c r="H899" s="55">
        <v>27.86101695</v>
      </c>
      <c r="I899" s="55">
        <v>2.0593220300000001</v>
      </c>
      <c r="J899" s="55">
        <v>8.6439661000000001</v>
      </c>
      <c r="K899" s="55">
        <v>42.891008718592971</v>
      </c>
      <c r="L899" s="55">
        <v>20.050819070351761</v>
      </c>
      <c r="M899" s="55">
        <v>21.115464329983251</v>
      </c>
      <c r="N899" s="55">
        <v>1.7247253182579567</v>
      </c>
      <c r="O899" s="103"/>
      <c r="P899" s="60" t="s">
        <v>687</v>
      </c>
      <c r="Q899" s="58"/>
      <c r="R899" s="58"/>
      <c r="S899" s="123"/>
    </row>
    <row r="900" spans="1:19" ht="15" x14ac:dyDescent="0.2">
      <c r="A900" s="54" t="s">
        <v>440</v>
      </c>
      <c r="B900" s="57" t="s">
        <v>1345</v>
      </c>
      <c r="C900" s="54"/>
      <c r="D900" s="59">
        <v>39448</v>
      </c>
      <c r="E900" s="59">
        <v>39814</v>
      </c>
      <c r="F900" s="55">
        <v>3.4584745699999999</v>
      </c>
      <c r="G900" s="55">
        <v>2.4237288100000001</v>
      </c>
      <c r="H900" s="55">
        <v>0.25423729</v>
      </c>
      <c r="I900" s="55">
        <v>0.78050847000000001</v>
      </c>
      <c r="J900" s="55">
        <v>0.62252543000000005</v>
      </c>
      <c r="K900" s="55">
        <v>2.5487607537688444</v>
      </c>
      <c r="L900" s="55">
        <v>1.717627688442211</v>
      </c>
      <c r="M900" s="55">
        <v>0.17744087939698494</v>
      </c>
      <c r="N900" s="55">
        <v>0.65369218592964828</v>
      </c>
      <c r="O900" s="103"/>
      <c r="P900" s="60" t="s">
        <v>687</v>
      </c>
      <c r="Q900" s="58"/>
      <c r="R900" s="58"/>
      <c r="S900" s="123"/>
    </row>
    <row r="901" spans="1:19" ht="15" x14ac:dyDescent="0.2">
      <c r="A901" s="54" t="s">
        <v>441</v>
      </c>
      <c r="B901" s="57" t="s">
        <v>1365</v>
      </c>
      <c r="C901" s="54"/>
      <c r="D901" s="59">
        <v>39448</v>
      </c>
      <c r="E901" s="59">
        <v>39814</v>
      </c>
      <c r="F901" s="55">
        <v>63.43135594000001</v>
      </c>
      <c r="G901" s="55">
        <v>49.779661020000006</v>
      </c>
      <c r="H901" s="55">
        <v>6.6466101699999998</v>
      </c>
      <c r="I901" s="55">
        <v>7.00508475</v>
      </c>
      <c r="J901" s="55">
        <v>11.417644060000001</v>
      </c>
      <c r="K901" s="55">
        <v>62.484740092127311</v>
      </c>
      <c r="L901" s="55">
        <v>50.811969455611397</v>
      </c>
      <c r="M901" s="55">
        <v>5.8058654857621441</v>
      </c>
      <c r="N901" s="55">
        <v>5.8669051507537695</v>
      </c>
      <c r="O901" s="103"/>
      <c r="P901" s="60" t="s">
        <v>687</v>
      </c>
      <c r="Q901" s="58"/>
      <c r="R901" s="58"/>
      <c r="S901" s="123"/>
    </row>
    <row r="902" spans="1:19" ht="30" x14ac:dyDescent="0.2">
      <c r="A902" s="54" t="s">
        <v>442</v>
      </c>
      <c r="B902" s="57" t="s">
        <v>1365</v>
      </c>
      <c r="C902" s="54"/>
      <c r="D902" s="59">
        <v>39448</v>
      </c>
      <c r="E902" s="59">
        <v>39814</v>
      </c>
      <c r="F902" s="55">
        <v>21.331355930000001</v>
      </c>
      <c r="G902" s="55">
        <v>18.44915254</v>
      </c>
      <c r="H902" s="55">
        <v>0.79152542000000004</v>
      </c>
      <c r="I902" s="55">
        <v>2.0906779699999998</v>
      </c>
      <c r="J902" s="55">
        <v>3.8396440699999999</v>
      </c>
      <c r="K902" s="55">
        <v>17.862618174204357</v>
      </c>
      <c r="L902" s="55">
        <v>15.451551541038526</v>
      </c>
      <c r="M902" s="55">
        <v>0.66008005862646568</v>
      </c>
      <c r="N902" s="55">
        <v>1.7509865745393633</v>
      </c>
      <c r="O902" s="103"/>
      <c r="P902" s="60" t="s">
        <v>687</v>
      </c>
      <c r="Q902" s="58"/>
      <c r="R902" s="58" t="s">
        <v>443</v>
      </c>
      <c r="S902" s="123"/>
    </row>
    <row r="903" spans="1:19" ht="15" x14ac:dyDescent="0.2">
      <c r="A903" s="54" t="s">
        <v>444</v>
      </c>
      <c r="B903" s="57" t="s">
        <v>1345</v>
      </c>
      <c r="C903" s="54"/>
      <c r="D903" s="59">
        <v>39448</v>
      </c>
      <c r="E903" s="59">
        <v>39814</v>
      </c>
      <c r="F903" s="55">
        <v>23.630508480000003</v>
      </c>
      <c r="G903" s="55">
        <v>12.550847460000002</v>
      </c>
      <c r="H903" s="55">
        <v>7.6050847499999996</v>
      </c>
      <c r="I903" s="55">
        <v>3.47457627</v>
      </c>
      <c r="J903" s="55">
        <v>4.2534915199999999</v>
      </c>
      <c r="K903" s="55">
        <v>19.788206574539366</v>
      </c>
      <c r="L903" s="55">
        <v>10.511597537688445</v>
      </c>
      <c r="M903" s="55">
        <v>6.3665786599664997</v>
      </c>
      <c r="N903" s="55">
        <v>2.9100303768844222</v>
      </c>
      <c r="O903" s="103"/>
      <c r="P903" s="60" t="s">
        <v>687</v>
      </c>
      <c r="Q903" s="58"/>
      <c r="R903" s="58"/>
      <c r="S903" s="123"/>
    </row>
    <row r="904" spans="1:19" ht="15" x14ac:dyDescent="0.2">
      <c r="A904" s="54" t="s">
        <v>445</v>
      </c>
      <c r="B904" s="57" t="s">
        <v>1345</v>
      </c>
      <c r="C904" s="54"/>
      <c r="D904" s="59">
        <v>39448</v>
      </c>
      <c r="E904" s="59">
        <v>39814</v>
      </c>
      <c r="F904" s="55">
        <v>34.788135599999997</v>
      </c>
      <c r="G904" s="55">
        <v>16.23728814</v>
      </c>
      <c r="H904" s="55">
        <v>13.09322034</v>
      </c>
      <c r="I904" s="55">
        <v>5.4576271199999997</v>
      </c>
      <c r="J904" s="55">
        <v>6.2618644000000003</v>
      </c>
      <c r="K904" s="55">
        <v>29.135791959798997</v>
      </c>
      <c r="L904" s="55">
        <v>13.599068793969851</v>
      </c>
      <c r="M904" s="55">
        <v>10.965846180904522</v>
      </c>
      <c r="N904" s="55">
        <v>4.5708769849246229</v>
      </c>
      <c r="O904" s="103"/>
      <c r="P904" s="60" t="s">
        <v>687</v>
      </c>
      <c r="Q904" s="58"/>
      <c r="R904" s="58"/>
      <c r="S904" s="123"/>
    </row>
    <row r="905" spans="1:19" ht="15" x14ac:dyDescent="0.2">
      <c r="A905" s="54" t="s">
        <v>446</v>
      </c>
      <c r="B905" s="57" t="s">
        <v>1345</v>
      </c>
      <c r="C905" s="54"/>
      <c r="D905" s="59">
        <v>39448</v>
      </c>
      <c r="E905" s="59">
        <v>39814</v>
      </c>
      <c r="F905" s="55">
        <v>34.322033900000001</v>
      </c>
      <c r="G905" s="55">
        <v>17.915254239999999</v>
      </c>
      <c r="H905" s="55">
        <v>11.110169490000001</v>
      </c>
      <c r="I905" s="55">
        <v>5.2966101700000001</v>
      </c>
      <c r="J905" s="55">
        <v>6.1779660999999999</v>
      </c>
      <c r="K905" s="55">
        <v>28.745422026800675</v>
      </c>
      <c r="L905" s="55">
        <v>15.004400536013401</v>
      </c>
      <c r="M905" s="55">
        <v>9.3049995728643218</v>
      </c>
      <c r="N905" s="55">
        <v>4.4360219179229485</v>
      </c>
      <c r="O905" s="103"/>
      <c r="P905" s="60" t="s">
        <v>687</v>
      </c>
      <c r="Q905" s="58"/>
      <c r="R905" s="58"/>
      <c r="S905" s="123"/>
    </row>
    <row r="906" spans="1:19" ht="15" x14ac:dyDescent="0.2">
      <c r="A906" s="54" t="s">
        <v>447</v>
      </c>
      <c r="B906" s="57" t="s">
        <v>1345</v>
      </c>
      <c r="C906" s="54"/>
      <c r="D906" s="59">
        <v>39448</v>
      </c>
      <c r="E906" s="59">
        <v>39814</v>
      </c>
      <c r="F906" s="55">
        <v>24.118644069999998</v>
      </c>
      <c r="G906" s="55">
        <v>12.52542373</v>
      </c>
      <c r="H906" s="55">
        <v>8.0762711899999999</v>
      </c>
      <c r="I906" s="55">
        <v>3.5169491499999999</v>
      </c>
      <c r="J906" s="55">
        <v>4.3413559299999998</v>
      </c>
      <c r="K906" s="55">
        <v>20.199869405360136</v>
      </c>
      <c r="L906" s="55">
        <v>10.490304631490787</v>
      </c>
      <c r="M906" s="55">
        <v>6.7640462227805696</v>
      </c>
      <c r="N906" s="55">
        <v>2.9455185510887771</v>
      </c>
      <c r="O906" s="103"/>
      <c r="P906" s="60" t="s">
        <v>687</v>
      </c>
      <c r="Q906" s="58"/>
      <c r="R906" s="58"/>
      <c r="S906" s="123"/>
    </row>
    <row r="907" spans="1:19" ht="15" x14ac:dyDescent="0.2">
      <c r="A907" s="54" t="s">
        <v>448</v>
      </c>
      <c r="B907" s="57" t="s">
        <v>1345</v>
      </c>
      <c r="C907" s="54"/>
      <c r="D907" s="59">
        <v>39448</v>
      </c>
      <c r="E907" s="59">
        <v>39814</v>
      </c>
      <c r="F907" s="55">
        <v>71.03389829999999</v>
      </c>
      <c r="G907" s="55">
        <v>37.728813559999999</v>
      </c>
      <c r="H907" s="55">
        <v>21.398305079999997</v>
      </c>
      <c r="I907" s="55">
        <v>11.90677966</v>
      </c>
      <c r="J907" s="55">
        <v>12.7861017</v>
      </c>
      <c r="K907" s="55">
        <v>59.492377135678389</v>
      </c>
      <c r="L907" s="55">
        <v>31.598671323283082</v>
      </c>
      <c r="M907" s="55">
        <v>17.921528542713567</v>
      </c>
      <c r="N907" s="55">
        <v>9.9721772696817421</v>
      </c>
      <c r="O907" s="103"/>
      <c r="P907" s="60" t="s">
        <v>687</v>
      </c>
      <c r="Q907" s="58"/>
      <c r="R907" s="58"/>
      <c r="S907" s="123"/>
    </row>
    <row r="908" spans="1:19" ht="15" x14ac:dyDescent="0.2">
      <c r="A908" s="54" t="s">
        <v>449</v>
      </c>
      <c r="B908" s="57" t="s">
        <v>1345</v>
      </c>
      <c r="C908" s="54"/>
      <c r="D908" s="59">
        <v>39448</v>
      </c>
      <c r="E908" s="59">
        <v>39814</v>
      </c>
      <c r="F908" s="55">
        <v>32.542372880000002</v>
      </c>
      <c r="G908" s="55">
        <v>16.177966099999999</v>
      </c>
      <c r="H908" s="55">
        <v>11.110169490000001</v>
      </c>
      <c r="I908" s="55">
        <v>5.2542372899999998</v>
      </c>
      <c r="J908" s="55">
        <v>5.8576271200000001</v>
      </c>
      <c r="K908" s="55">
        <v>27.254918659966499</v>
      </c>
      <c r="L908" s="55">
        <v>13.549385343383584</v>
      </c>
      <c r="M908" s="55">
        <v>9.3049995728643218</v>
      </c>
      <c r="N908" s="55">
        <v>4.4005337437185927</v>
      </c>
      <c r="O908" s="103"/>
      <c r="P908" s="60" t="s">
        <v>687</v>
      </c>
      <c r="Q908" s="58"/>
      <c r="R908" s="58"/>
      <c r="S908" s="123"/>
    </row>
    <row r="909" spans="1:19" ht="15" x14ac:dyDescent="0.2">
      <c r="A909" s="54" t="s">
        <v>450</v>
      </c>
      <c r="B909" s="57" t="s">
        <v>1345</v>
      </c>
      <c r="C909" s="54"/>
      <c r="D909" s="59">
        <v>39448</v>
      </c>
      <c r="E909" s="59">
        <v>39814</v>
      </c>
      <c r="F909" s="55">
        <v>48.271186440000001</v>
      </c>
      <c r="G909" s="55">
        <v>24.66101695</v>
      </c>
      <c r="H909" s="55">
        <v>16.28813559</v>
      </c>
      <c r="I909" s="55">
        <v>7.3220339000000001</v>
      </c>
      <c r="J909" s="55">
        <v>8.6888135599999998</v>
      </c>
      <c r="K909" s="55">
        <v>40.42812934673367</v>
      </c>
      <c r="L909" s="55">
        <v>20.654118048576215</v>
      </c>
      <c r="M909" s="55">
        <v>13.64165459798995</v>
      </c>
      <c r="N909" s="55">
        <v>6.1323567001675041</v>
      </c>
      <c r="O909" s="103"/>
      <c r="P909" s="60" t="s">
        <v>687</v>
      </c>
      <c r="Q909" s="58"/>
      <c r="R909" s="58"/>
      <c r="S909" s="123"/>
    </row>
    <row r="910" spans="1:19" ht="15" x14ac:dyDescent="0.2">
      <c r="A910" s="54" t="s">
        <v>451</v>
      </c>
      <c r="B910" s="57" t="s">
        <v>1345</v>
      </c>
      <c r="C910" s="54"/>
      <c r="D910" s="59">
        <v>39448</v>
      </c>
      <c r="E910" s="59">
        <v>39814</v>
      </c>
      <c r="F910" s="55">
        <v>48.271186440000001</v>
      </c>
      <c r="G910" s="55">
        <v>24.66101695</v>
      </c>
      <c r="H910" s="55">
        <v>16.28813559</v>
      </c>
      <c r="I910" s="55">
        <v>7.3220339000000001</v>
      </c>
      <c r="J910" s="55">
        <v>8.6888135599999998</v>
      </c>
      <c r="K910" s="55">
        <v>40.42812934673367</v>
      </c>
      <c r="L910" s="55">
        <v>20.654118048576215</v>
      </c>
      <c r="M910" s="55">
        <v>13.64165459798995</v>
      </c>
      <c r="N910" s="55">
        <v>6.1323567001675041</v>
      </c>
      <c r="O910" s="103"/>
      <c r="P910" s="60" t="s">
        <v>687</v>
      </c>
      <c r="Q910" s="58"/>
      <c r="R910" s="58"/>
      <c r="S910" s="123"/>
    </row>
    <row r="911" spans="1:19" ht="15" x14ac:dyDescent="0.2">
      <c r="A911" s="54" t="s">
        <v>452</v>
      </c>
      <c r="B911" s="57" t="s">
        <v>1345</v>
      </c>
      <c r="C911" s="54"/>
      <c r="D911" s="59">
        <v>39448</v>
      </c>
      <c r="E911" s="59">
        <v>39814</v>
      </c>
      <c r="F911" s="55">
        <v>35.059322039999998</v>
      </c>
      <c r="G911" s="55">
        <v>16.508474580000001</v>
      </c>
      <c r="H911" s="55">
        <v>13.09322034</v>
      </c>
      <c r="I911" s="55">
        <v>5.4576271199999997</v>
      </c>
      <c r="J911" s="55">
        <v>6.3106779599999996</v>
      </c>
      <c r="K911" s="55">
        <v>29.362916281407038</v>
      </c>
      <c r="L911" s="55">
        <v>13.826193115577892</v>
      </c>
      <c r="M911" s="55">
        <v>10.965846180904522</v>
      </c>
      <c r="N911" s="55">
        <v>4.5708769849246229</v>
      </c>
      <c r="O911" s="103"/>
      <c r="P911" s="60" t="s">
        <v>687</v>
      </c>
      <c r="Q911" s="58"/>
      <c r="R911" s="58"/>
      <c r="S911" s="123"/>
    </row>
    <row r="912" spans="1:19" ht="15" x14ac:dyDescent="0.2">
      <c r="A912" s="54" t="s">
        <v>453</v>
      </c>
      <c r="B912" s="57" t="s">
        <v>1345</v>
      </c>
      <c r="C912" s="54"/>
      <c r="D912" s="59">
        <v>39448</v>
      </c>
      <c r="E912" s="59">
        <v>39814</v>
      </c>
      <c r="F912" s="55">
        <v>69.728813549999998</v>
      </c>
      <c r="G912" s="55">
        <v>33.694915250000001</v>
      </c>
      <c r="H912" s="55">
        <v>25.194915250000001</v>
      </c>
      <c r="I912" s="55">
        <v>10.838983050000001</v>
      </c>
      <c r="J912" s="55">
        <v>12.551186449999999</v>
      </c>
      <c r="K912" s="55">
        <v>58.399341331658299</v>
      </c>
      <c r="L912" s="55">
        <v>28.220197026800673</v>
      </c>
      <c r="M912" s="55">
        <v>21.101269053601342</v>
      </c>
      <c r="N912" s="55">
        <v>9.0778752512562821</v>
      </c>
      <c r="O912" s="103"/>
      <c r="P912" s="60" t="s">
        <v>687</v>
      </c>
      <c r="Q912" s="58"/>
      <c r="R912" s="58"/>
      <c r="S912" s="123"/>
    </row>
    <row r="913" spans="1:19" ht="15" x14ac:dyDescent="0.2">
      <c r="A913" s="54" t="s">
        <v>454</v>
      </c>
      <c r="B913" s="57" t="s">
        <v>1345</v>
      </c>
      <c r="C913" s="54"/>
      <c r="D913" s="59">
        <v>39448</v>
      </c>
      <c r="E913" s="59">
        <v>39814</v>
      </c>
      <c r="F913" s="55">
        <v>21.888135590000001</v>
      </c>
      <c r="G913" s="55">
        <v>12.228813560000001</v>
      </c>
      <c r="H913" s="55">
        <v>7.0932203400000002</v>
      </c>
      <c r="I913" s="55">
        <v>2.56610169</v>
      </c>
      <c r="J913" s="55">
        <v>3.9398644100000002</v>
      </c>
      <c r="K913" s="55">
        <v>18.331771850921275</v>
      </c>
      <c r="L913" s="55">
        <v>10.241887403685093</v>
      </c>
      <c r="M913" s="55">
        <v>5.9407205527638194</v>
      </c>
      <c r="N913" s="55">
        <v>2.1491638944723617</v>
      </c>
      <c r="O913" s="103"/>
      <c r="P913" s="60" t="s">
        <v>687</v>
      </c>
      <c r="Q913" s="58"/>
      <c r="R913" s="58"/>
      <c r="S913" s="123"/>
    </row>
    <row r="914" spans="1:19" ht="15" x14ac:dyDescent="0.2">
      <c r="A914" s="54" t="s">
        <v>455</v>
      </c>
      <c r="B914" s="57" t="s">
        <v>1345</v>
      </c>
      <c r="C914" s="54"/>
      <c r="D914" s="59">
        <v>39448</v>
      </c>
      <c r="E914" s="59">
        <v>39814</v>
      </c>
      <c r="F914" s="55">
        <v>22.016949150000002</v>
      </c>
      <c r="G914" s="55">
        <v>11.52542373</v>
      </c>
      <c r="H914" s="55">
        <v>7.0932203400000002</v>
      </c>
      <c r="I914" s="55">
        <v>3.3983050800000001</v>
      </c>
      <c r="J914" s="55">
        <v>3.9630508500000001</v>
      </c>
      <c r="K914" s="55">
        <v>18.439655904522613</v>
      </c>
      <c r="L914" s="55">
        <v>9.6527836934673363</v>
      </c>
      <c r="M914" s="55">
        <v>5.9407205527638194</v>
      </c>
      <c r="N914" s="55">
        <v>2.8461516582914577</v>
      </c>
      <c r="O914" s="103"/>
      <c r="P914" s="60" t="s">
        <v>687</v>
      </c>
      <c r="Q914" s="58"/>
      <c r="R914" s="58"/>
      <c r="S914" s="123"/>
    </row>
    <row r="915" spans="1:19" ht="15" x14ac:dyDescent="0.2">
      <c r="A915" s="54" t="s">
        <v>456</v>
      </c>
      <c r="B915" s="57" t="s">
        <v>1345</v>
      </c>
      <c r="C915" s="54"/>
      <c r="D915" s="59">
        <v>39448</v>
      </c>
      <c r="E915" s="59">
        <v>39814</v>
      </c>
      <c r="F915" s="55">
        <v>44.65254238</v>
      </c>
      <c r="G915" s="55">
        <v>23.669491530000002</v>
      </c>
      <c r="H915" s="55">
        <v>14.177966099999999</v>
      </c>
      <c r="I915" s="55">
        <v>6.8050847499999998</v>
      </c>
      <c r="J915" s="55">
        <v>8.0374576199999996</v>
      </c>
      <c r="K915" s="55">
        <v>37.397439179229487</v>
      </c>
      <c r="L915" s="55">
        <v>19.823694748743723</v>
      </c>
      <c r="M915" s="55">
        <v>11.874343467336683</v>
      </c>
      <c r="N915" s="55">
        <v>5.6994009631490785</v>
      </c>
      <c r="O915" s="103"/>
      <c r="P915" s="60" t="s">
        <v>687</v>
      </c>
      <c r="Q915" s="58"/>
      <c r="R915" s="58"/>
      <c r="S915" s="123"/>
    </row>
    <row r="916" spans="1:19" ht="30" x14ac:dyDescent="0.2">
      <c r="A916" s="54" t="s">
        <v>457</v>
      </c>
      <c r="B916" s="57" t="s">
        <v>1363</v>
      </c>
      <c r="C916" s="54"/>
      <c r="D916" s="59">
        <v>39448</v>
      </c>
      <c r="E916" s="59">
        <v>39814</v>
      </c>
      <c r="F916" s="55">
        <v>124.89830508</v>
      </c>
      <c r="G916" s="55">
        <v>118.01694915</v>
      </c>
      <c r="H916" s="55">
        <v>1.8898305099999999</v>
      </c>
      <c r="I916" s="55">
        <v>4.9915254200000003</v>
      </c>
      <c r="J916" s="55">
        <v>22.481694920000002</v>
      </c>
      <c r="K916" s="55">
        <v>104.60494562814071</v>
      </c>
      <c r="L916" s="55">
        <v>98.841665954773873</v>
      </c>
      <c r="M916" s="55">
        <v>1.582772621440536</v>
      </c>
      <c r="N916" s="55">
        <v>4.1805070519262983</v>
      </c>
      <c r="O916" s="103"/>
      <c r="P916" s="60" t="s">
        <v>687</v>
      </c>
      <c r="Q916" s="58"/>
      <c r="R916" s="58" t="s">
        <v>458</v>
      </c>
      <c r="S916" s="123"/>
    </row>
    <row r="917" spans="1:19" ht="15" x14ac:dyDescent="0.2">
      <c r="A917" s="54" t="s">
        <v>459</v>
      </c>
      <c r="B917" s="57" t="s">
        <v>1358</v>
      </c>
      <c r="C917" s="54"/>
      <c r="D917" s="59">
        <v>39448</v>
      </c>
      <c r="E917" s="59">
        <v>39814</v>
      </c>
      <c r="F917" s="55">
        <v>99.277118639999998</v>
      </c>
      <c r="G917" s="55">
        <v>38.09491525</v>
      </c>
      <c r="H917" s="55">
        <v>44.483050850000005</v>
      </c>
      <c r="I917" s="55">
        <v>16.69915254</v>
      </c>
      <c r="J917" s="55">
        <v>17.869881360000001</v>
      </c>
      <c r="K917" s="55">
        <v>108.63995116415411</v>
      </c>
      <c r="L917" s="55">
        <v>59.322033894472362</v>
      </c>
      <c r="M917" s="55">
        <v>35.332027370184257</v>
      </c>
      <c r="N917" s="55">
        <v>13.985889899497488</v>
      </c>
      <c r="O917" s="103"/>
      <c r="P917" s="60" t="s">
        <v>687</v>
      </c>
      <c r="Q917" s="58"/>
      <c r="R917" s="58"/>
      <c r="S917" s="123"/>
    </row>
    <row r="918" spans="1:19" ht="15" x14ac:dyDescent="0.2">
      <c r="A918" s="54" t="s">
        <v>460</v>
      </c>
      <c r="B918" s="57" t="s">
        <v>1345</v>
      </c>
      <c r="C918" s="54"/>
      <c r="D918" s="59">
        <v>39448</v>
      </c>
      <c r="E918" s="59">
        <v>39814</v>
      </c>
      <c r="F918" s="55">
        <v>834.96610168999996</v>
      </c>
      <c r="G918" s="55">
        <v>517.14406780000002</v>
      </c>
      <c r="H918" s="55">
        <v>243.76271186000002</v>
      </c>
      <c r="I918" s="55">
        <v>74.059322030000004</v>
      </c>
      <c r="J918" s="55">
        <v>150.29389831</v>
      </c>
      <c r="K918" s="55">
        <v>688.04474348408712</v>
      </c>
      <c r="L918" s="55">
        <v>466.09459727805694</v>
      </c>
      <c r="M918" s="55">
        <v>159.92391335008375</v>
      </c>
      <c r="N918" s="55">
        <v>62.026232855946404</v>
      </c>
      <c r="O918" s="103"/>
      <c r="P918" s="60" t="s">
        <v>687</v>
      </c>
      <c r="Q918" s="58"/>
      <c r="R918" s="58"/>
      <c r="S918" s="123"/>
    </row>
    <row r="919" spans="1:19" ht="15" x14ac:dyDescent="0.2">
      <c r="A919" s="54" t="s">
        <v>461</v>
      </c>
      <c r="B919" s="57" t="s">
        <v>1345</v>
      </c>
      <c r="C919" s="54"/>
      <c r="D919" s="59">
        <v>39448</v>
      </c>
      <c r="E919" s="59">
        <v>39814</v>
      </c>
      <c r="F919" s="55">
        <v>220.29322034</v>
      </c>
      <c r="G919" s="55">
        <v>87.489830510000004</v>
      </c>
      <c r="H919" s="55">
        <v>98.024576269999997</v>
      </c>
      <c r="I919" s="55">
        <v>34.778813560000003</v>
      </c>
      <c r="J919" s="55">
        <v>39.652779659999993</v>
      </c>
      <c r="K919" s="55">
        <v>230.03364278894475</v>
      </c>
      <c r="L919" s="55">
        <v>63.218635552763821</v>
      </c>
      <c r="M919" s="55">
        <v>137.687022680067</v>
      </c>
      <c r="N919" s="55">
        <v>29.127984556113908</v>
      </c>
      <c r="O919" s="103"/>
      <c r="P919" s="60" t="s">
        <v>687</v>
      </c>
      <c r="Q919" s="58"/>
      <c r="R919" s="58"/>
      <c r="S919" s="123"/>
    </row>
    <row r="920" spans="1:19" ht="15" x14ac:dyDescent="0.2">
      <c r="A920" s="54" t="s">
        <v>462</v>
      </c>
      <c r="B920" s="57" t="s">
        <v>1345</v>
      </c>
      <c r="C920" s="54"/>
      <c r="D920" s="59">
        <v>39448</v>
      </c>
      <c r="E920" s="59">
        <v>39814</v>
      </c>
      <c r="F920" s="55">
        <v>36.220338990000002</v>
      </c>
      <c r="G920" s="55">
        <v>17.68644068</v>
      </c>
      <c r="H920" s="55">
        <v>12.10169492</v>
      </c>
      <c r="I920" s="55">
        <v>6.4322033899999997</v>
      </c>
      <c r="J920" s="55">
        <v>6.5196610100000001</v>
      </c>
      <c r="K920" s="55">
        <v>60.67342361809046</v>
      </c>
      <c r="L920" s="55">
        <v>33.163699857621445</v>
      </c>
      <c r="M920" s="55">
        <v>22.122618743718593</v>
      </c>
      <c r="N920" s="55">
        <v>5.3871050167504189</v>
      </c>
      <c r="O920" s="103"/>
      <c r="P920" s="60" t="s">
        <v>687</v>
      </c>
      <c r="Q920" s="58"/>
      <c r="R920" s="58"/>
      <c r="S920" s="123"/>
    </row>
    <row r="921" spans="1:19" ht="15" x14ac:dyDescent="0.2">
      <c r="A921" s="54" t="s">
        <v>463</v>
      </c>
      <c r="B921" s="57" t="s">
        <v>1345</v>
      </c>
      <c r="C921" s="54"/>
      <c r="D921" s="59">
        <v>39448</v>
      </c>
      <c r="E921" s="59">
        <v>39814</v>
      </c>
      <c r="F921" s="55">
        <v>24.872881360000001</v>
      </c>
      <c r="G921" s="55">
        <v>12.627118640000001</v>
      </c>
      <c r="H921" s="55">
        <v>8.0762711899999999</v>
      </c>
      <c r="I921" s="55">
        <v>4.1694915300000002</v>
      </c>
      <c r="J921" s="55">
        <v>4.4771186399999996</v>
      </c>
      <c r="K921" s="55">
        <v>38.370524949748749</v>
      </c>
      <c r="L921" s="55">
        <v>20.919569606365162</v>
      </c>
      <c r="M921" s="55">
        <v>13.958918886097154</v>
      </c>
      <c r="N921" s="55">
        <v>3.4920364572864324</v>
      </c>
      <c r="O921" s="103"/>
      <c r="P921" s="60" t="s">
        <v>687</v>
      </c>
      <c r="Q921" s="58"/>
      <c r="R921" s="58"/>
      <c r="S921" s="123"/>
    </row>
    <row r="922" spans="1:19" ht="15" x14ac:dyDescent="0.2">
      <c r="A922" s="54" t="s">
        <v>464</v>
      </c>
      <c r="B922" s="57" t="s">
        <v>1345</v>
      </c>
      <c r="C922" s="54"/>
      <c r="D922" s="59">
        <v>39448</v>
      </c>
      <c r="E922" s="59">
        <v>39814</v>
      </c>
      <c r="F922" s="55">
        <v>23.779661019999999</v>
      </c>
      <c r="G922" s="55">
        <v>12.61864407</v>
      </c>
      <c r="H922" s="55">
        <v>7.0932203400000002</v>
      </c>
      <c r="I922" s="55">
        <v>4.0677966100000003</v>
      </c>
      <c r="J922" s="55">
        <v>4.2803389800000007</v>
      </c>
      <c r="K922" s="55">
        <v>19.913834715242881</v>
      </c>
      <c r="L922" s="55">
        <v>10.569798149078727</v>
      </c>
      <c r="M922" s="55">
        <v>5.9371717336683414</v>
      </c>
      <c r="N922" s="55">
        <v>3.4068648324958128</v>
      </c>
      <c r="O922" s="103"/>
      <c r="P922" s="60" t="s">
        <v>687</v>
      </c>
      <c r="Q922" s="58"/>
      <c r="R922" s="58"/>
      <c r="S922" s="123"/>
    </row>
    <row r="923" spans="1:19" ht="15" x14ac:dyDescent="0.2">
      <c r="A923" s="54" t="s">
        <v>465</v>
      </c>
      <c r="B923" s="57" t="s">
        <v>1345</v>
      </c>
      <c r="C923" s="54"/>
      <c r="D923" s="59">
        <v>39448</v>
      </c>
      <c r="E923" s="59">
        <v>39814</v>
      </c>
      <c r="F923" s="55">
        <v>23.33898305</v>
      </c>
      <c r="G923" s="55">
        <v>12.18644068</v>
      </c>
      <c r="H923" s="55">
        <v>7.0932203400000002</v>
      </c>
      <c r="I923" s="55">
        <v>4.0593220299999997</v>
      </c>
      <c r="J923" s="55">
        <v>4.2010169500000005</v>
      </c>
      <c r="K923" s="55">
        <v>19.547596742043552</v>
      </c>
      <c r="L923" s="55">
        <v>10.210657814070352</v>
      </c>
      <c r="M923" s="55">
        <v>5.9371717336683414</v>
      </c>
      <c r="N923" s="55">
        <v>3.3997671943048573</v>
      </c>
      <c r="O923" s="103"/>
      <c r="P923" s="60" t="s">
        <v>687</v>
      </c>
      <c r="Q923" s="58"/>
      <c r="R923" s="58"/>
      <c r="S923" s="123"/>
    </row>
    <row r="924" spans="1:19" ht="15" x14ac:dyDescent="0.2">
      <c r="A924" s="54" t="s">
        <v>466</v>
      </c>
      <c r="B924" s="57" t="s">
        <v>1345</v>
      </c>
      <c r="C924" s="54"/>
      <c r="D924" s="59">
        <v>39448</v>
      </c>
      <c r="E924" s="59">
        <v>39814</v>
      </c>
      <c r="F924" s="55">
        <v>24.415254239999999</v>
      </c>
      <c r="G924" s="55">
        <v>12.177966099999999</v>
      </c>
      <c r="H924" s="55">
        <v>8.0762711899999999</v>
      </c>
      <c r="I924" s="55">
        <v>4.1610169500000005</v>
      </c>
      <c r="J924" s="55">
        <v>4.3947457600000002</v>
      </c>
      <c r="K924" s="55">
        <v>20.453254974874373</v>
      </c>
      <c r="L924" s="55">
        <v>10.201430879396986</v>
      </c>
      <c r="M924" s="55">
        <v>6.7668852763819096</v>
      </c>
      <c r="N924" s="55">
        <v>3.4849388190954778</v>
      </c>
      <c r="O924" s="103"/>
      <c r="P924" s="60" t="s">
        <v>687</v>
      </c>
      <c r="Q924" s="58"/>
      <c r="R924" s="58"/>
      <c r="S924" s="123"/>
    </row>
    <row r="925" spans="1:19" ht="15" x14ac:dyDescent="0.2">
      <c r="A925" s="54" t="s">
        <v>467</v>
      </c>
      <c r="B925" s="57" t="s">
        <v>1345</v>
      </c>
      <c r="C925" s="54"/>
      <c r="D925" s="59">
        <v>39448</v>
      </c>
      <c r="E925" s="59">
        <v>39814</v>
      </c>
      <c r="F925" s="55">
        <v>34.415254239999996</v>
      </c>
      <c r="G925" s="55">
        <v>15.92372881</v>
      </c>
      <c r="H925" s="55">
        <v>12.10169492</v>
      </c>
      <c r="I925" s="55">
        <v>6.3898305099999995</v>
      </c>
      <c r="J925" s="55">
        <v>6.19474576</v>
      </c>
      <c r="K925" s="55">
        <v>28.827754589614742</v>
      </c>
      <c r="L925" s="55">
        <v>13.340005108877723</v>
      </c>
      <c r="M925" s="55">
        <v>10.136132638190954</v>
      </c>
      <c r="N925" s="55">
        <v>5.3516168425460631</v>
      </c>
      <c r="O925" s="103"/>
      <c r="P925" s="60" t="s">
        <v>687</v>
      </c>
      <c r="Q925" s="58"/>
      <c r="R925" s="58"/>
      <c r="S925" s="123"/>
    </row>
    <row r="926" spans="1:19" ht="15" x14ac:dyDescent="0.2">
      <c r="A926" s="54" t="s">
        <v>468</v>
      </c>
      <c r="B926" s="57" t="s">
        <v>1345</v>
      </c>
      <c r="C926" s="54"/>
      <c r="D926" s="59">
        <v>39448</v>
      </c>
      <c r="E926" s="59">
        <v>39814</v>
      </c>
      <c r="F926" s="55">
        <v>24.26271186</v>
      </c>
      <c r="G926" s="55">
        <v>11.38135593</v>
      </c>
      <c r="H926" s="55">
        <v>7.0932203400000002</v>
      </c>
      <c r="I926" s="55">
        <v>5.7881355899999996</v>
      </c>
      <c r="J926" s="55">
        <v>4.3672881399999994</v>
      </c>
      <c r="K926" s="55">
        <v>20.316980385259633</v>
      </c>
      <c r="L926" s="55">
        <v>9.5321239028475713</v>
      </c>
      <c r="M926" s="55">
        <v>5.9371717336683414</v>
      </c>
      <c r="N926" s="55">
        <v>4.8476847487437187</v>
      </c>
      <c r="O926" s="103"/>
      <c r="P926" s="60" t="s">
        <v>687</v>
      </c>
      <c r="Q926" s="58"/>
      <c r="R926" s="58"/>
      <c r="S926" s="123"/>
    </row>
    <row r="927" spans="1:19" ht="15" x14ac:dyDescent="0.2">
      <c r="A927" s="54" t="s">
        <v>469</v>
      </c>
      <c r="B927" s="57" t="s">
        <v>1345</v>
      </c>
      <c r="C927" s="54"/>
      <c r="D927" s="59">
        <v>39448</v>
      </c>
      <c r="E927" s="59">
        <v>39814</v>
      </c>
      <c r="F927" s="55">
        <v>31.144067790000001</v>
      </c>
      <c r="G927" s="55">
        <v>13.54237288</v>
      </c>
      <c r="H927" s="55">
        <v>11.338983050000001</v>
      </c>
      <c r="I927" s="55">
        <v>6.2627118600000005</v>
      </c>
      <c r="J927" s="55">
        <v>5.6059322099999997</v>
      </c>
      <c r="K927" s="55">
        <v>26.08877721105528</v>
      </c>
      <c r="L927" s="55">
        <v>11.344150125628142</v>
      </c>
      <c r="M927" s="55">
        <v>9.4994747738693484</v>
      </c>
      <c r="N927" s="55">
        <v>5.2451523115577894</v>
      </c>
      <c r="O927" s="103"/>
      <c r="P927" s="60" t="s">
        <v>687</v>
      </c>
      <c r="Q927" s="58"/>
      <c r="R927" s="58"/>
      <c r="S927" s="123"/>
    </row>
    <row r="928" spans="1:19" ht="15" x14ac:dyDescent="0.2">
      <c r="A928" s="54" t="s">
        <v>470</v>
      </c>
      <c r="B928" s="57" t="s">
        <v>1345</v>
      </c>
      <c r="C928" s="54"/>
      <c r="D928" s="59">
        <v>39448</v>
      </c>
      <c r="E928" s="59">
        <v>39814</v>
      </c>
      <c r="F928" s="55">
        <v>23.813559320000003</v>
      </c>
      <c r="G928" s="55">
        <v>12.652542369999999</v>
      </c>
      <c r="H928" s="55">
        <v>7.0932203400000002</v>
      </c>
      <c r="I928" s="55">
        <v>4.0677966100000003</v>
      </c>
      <c r="J928" s="55">
        <v>4.2864406800000001</v>
      </c>
      <c r="K928" s="55">
        <v>19.941515485762146</v>
      </c>
      <c r="L928" s="55">
        <v>10.597478919597991</v>
      </c>
      <c r="M928" s="55">
        <v>5.9371717336683414</v>
      </c>
      <c r="N928" s="55">
        <v>3.4068648324958128</v>
      </c>
      <c r="O928" s="103"/>
      <c r="P928" s="60" t="s">
        <v>687</v>
      </c>
      <c r="Q928" s="58"/>
      <c r="R928" s="58"/>
      <c r="S928" s="123"/>
    </row>
    <row r="929" spans="1:19" ht="15" x14ac:dyDescent="0.2">
      <c r="A929" s="54" t="s">
        <v>471</v>
      </c>
      <c r="B929" s="57" t="s">
        <v>1345</v>
      </c>
      <c r="C929" s="54"/>
      <c r="D929" s="59">
        <v>39448</v>
      </c>
      <c r="E929" s="59">
        <v>39814</v>
      </c>
      <c r="F929" s="55">
        <v>23.720338980000001</v>
      </c>
      <c r="G929" s="55">
        <v>12.49152542</v>
      </c>
      <c r="H929" s="55">
        <v>7.0932203400000002</v>
      </c>
      <c r="I929" s="55">
        <v>4.1355932200000005</v>
      </c>
      <c r="J929" s="55">
        <v>4.2696610199999991</v>
      </c>
      <c r="K929" s="55">
        <v>19.860602445561142</v>
      </c>
      <c r="L929" s="55">
        <v>10.459784798994976</v>
      </c>
      <c r="M929" s="55">
        <v>5.9371717336683414</v>
      </c>
      <c r="N929" s="55">
        <v>3.4636459128978232</v>
      </c>
      <c r="O929" s="103"/>
      <c r="P929" s="60" t="s">
        <v>687</v>
      </c>
      <c r="Q929" s="58"/>
      <c r="R929" s="58"/>
      <c r="S929" s="123"/>
    </row>
    <row r="930" spans="1:19" ht="15" x14ac:dyDescent="0.2">
      <c r="A930" s="54" t="s">
        <v>472</v>
      </c>
      <c r="B930" s="57" t="s">
        <v>1345</v>
      </c>
      <c r="C930" s="54"/>
      <c r="D930" s="59">
        <v>39448</v>
      </c>
      <c r="E930" s="59">
        <v>39814</v>
      </c>
      <c r="F930" s="55">
        <v>22.347457630000001</v>
      </c>
      <c r="G930" s="55">
        <v>11.220338980000001</v>
      </c>
      <c r="H930" s="55">
        <v>7.0932203400000002</v>
      </c>
      <c r="I930" s="55">
        <v>4.0338983099999997</v>
      </c>
      <c r="J930" s="55">
        <v>4.02254237</v>
      </c>
      <c r="K930" s="55">
        <v>18.711495335008376</v>
      </c>
      <c r="L930" s="55">
        <v>9.3958493048576219</v>
      </c>
      <c r="M930" s="55">
        <v>5.9371717336683414</v>
      </c>
      <c r="N930" s="55">
        <v>3.3784742964824117</v>
      </c>
      <c r="O930" s="103"/>
      <c r="P930" s="60" t="s">
        <v>687</v>
      </c>
      <c r="Q930" s="58"/>
      <c r="R930" s="58"/>
      <c r="S930" s="123"/>
    </row>
    <row r="931" spans="1:19" ht="15" x14ac:dyDescent="0.2">
      <c r="A931" s="54" t="s">
        <v>473</v>
      </c>
      <c r="B931" s="57" t="s">
        <v>1345</v>
      </c>
      <c r="C931" s="54"/>
      <c r="D931" s="59">
        <v>39448</v>
      </c>
      <c r="E931" s="59">
        <v>39814</v>
      </c>
      <c r="F931" s="55">
        <v>24.483050850000001</v>
      </c>
      <c r="G931" s="55">
        <v>12.245762710000001</v>
      </c>
      <c r="H931" s="55">
        <v>8.0762711899999999</v>
      </c>
      <c r="I931" s="55">
        <v>4.1610169500000005</v>
      </c>
      <c r="J931" s="55">
        <v>4.40694915</v>
      </c>
      <c r="K931" s="55">
        <v>20.510036063651594</v>
      </c>
      <c r="L931" s="55">
        <v>10.258211968174205</v>
      </c>
      <c r="M931" s="55">
        <v>6.7668852763819096</v>
      </c>
      <c r="N931" s="55">
        <v>3.4849388190954778</v>
      </c>
      <c r="O931" s="103"/>
      <c r="P931" s="60" t="s">
        <v>687</v>
      </c>
      <c r="Q931" s="58"/>
      <c r="R931" s="58"/>
      <c r="S931" s="123"/>
    </row>
    <row r="932" spans="1:19" ht="15" x14ac:dyDescent="0.2">
      <c r="A932" s="54" t="s">
        <v>474</v>
      </c>
      <c r="B932" s="57" t="s">
        <v>1345</v>
      </c>
      <c r="C932" s="54"/>
      <c r="D932" s="59">
        <v>39448</v>
      </c>
      <c r="E932" s="59">
        <v>39814</v>
      </c>
      <c r="F932" s="55">
        <v>42.872881360000008</v>
      </c>
      <c r="G932" s="55">
        <v>23.957627120000001</v>
      </c>
      <c r="H932" s="55">
        <v>13.703389830000001</v>
      </c>
      <c r="I932" s="55">
        <v>5.2118644100000004</v>
      </c>
      <c r="J932" s="55">
        <v>7.7171186399999998</v>
      </c>
      <c r="K932" s="55">
        <v>37.769355251256279</v>
      </c>
      <c r="L932" s="55">
        <v>17.575873718592963</v>
      </c>
      <c r="M932" s="55">
        <v>15.828435963149079</v>
      </c>
      <c r="N932" s="55">
        <v>4.3650455695142387</v>
      </c>
      <c r="O932" s="103"/>
      <c r="P932" s="60" t="s">
        <v>687</v>
      </c>
      <c r="Q932" s="58"/>
      <c r="R932" s="58"/>
      <c r="S932" s="123"/>
    </row>
    <row r="933" spans="1:19" ht="15" x14ac:dyDescent="0.2">
      <c r="A933" s="54" t="s">
        <v>475</v>
      </c>
      <c r="B933" s="57" t="s">
        <v>1345</v>
      </c>
      <c r="C933" s="54"/>
      <c r="D933" s="59">
        <v>39448</v>
      </c>
      <c r="E933" s="59">
        <v>39814</v>
      </c>
      <c r="F933" s="55"/>
      <c r="G933" s="55"/>
      <c r="H933" s="55"/>
      <c r="I933" s="55"/>
      <c r="J933" s="55"/>
      <c r="K933" s="55">
        <v>0</v>
      </c>
      <c r="L933" s="55">
        <v>0</v>
      </c>
      <c r="M933" s="55">
        <v>0</v>
      </c>
      <c r="N933" s="55">
        <v>0</v>
      </c>
      <c r="O933" s="103"/>
      <c r="P933" s="60" t="s">
        <v>687</v>
      </c>
      <c r="Q933" s="58"/>
      <c r="R933" s="58"/>
      <c r="S933" s="123"/>
    </row>
    <row r="934" spans="1:19" ht="30" x14ac:dyDescent="0.2">
      <c r="A934" s="54" t="s">
        <v>476</v>
      </c>
      <c r="B934" s="57" t="s">
        <v>1365</v>
      </c>
      <c r="C934" s="54"/>
      <c r="D934" s="59">
        <v>39448</v>
      </c>
      <c r="E934" s="59">
        <v>39814</v>
      </c>
      <c r="F934" s="55">
        <v>63.13813558999999</v>
      </c>
      <c r="G934" s="55">
        <v>45.903389829999995</v>
      </c>
      <c r="H934" s="55">
        <v>7.3813559299999998</v>
      </c>
      <c r="I934" s="55">
        <v>9.8533898299999993</v>
      </c>
      <c r="J934" s="55">
        <v>11.364864410000001</v>
      </c>
      <c r="K934" s="55">
        <v>52.882349597989958</v>
      </c>
      <c r="L934" s="55">
        <v>38.447889162479065</v>
      </c>
      <c r="M934" s="55">
        <v>6.1820401423785594</v>
      </c>
      <c r="N934" s="55">
        <v>8.2524202931323281</v>
      </c>
      <c r="O934" s="103"/>
      <c r="P934" s="60" t="s">
        <v>687</v>
      </c>
      <c r="Q934" s="58"/>
      <c r="R934" s="58" t="s">
        <v>477</v>
      </c>
      <c r="S934" s="123"/>
    </row>
    <row r="935" spans="1:19" ht="15" x14ac:dyDescent="0.2">
      <c r="A935" s="54" t="s">
        <v>478</v>
      </c>
      <c r="B935" s="57" t="s">
        <v>1345</v>
      </c>
      <c r="C935" s="54"/>
      <c r="D935" s="59">
        <v>39448</v>
      </c>
      <c r="E935" s="59">
        <v>39814</v>
      </c>
      <c r="F935" s="55">
        <v>44.385593219999997</v>
      </c>
      <c r="G935" s="55">
        <v>14.677966099999999</v>
      </c>
      <c r="H935" s="55">
        <v>27.055084749999999</v>
      </c>
      <c r="I935" s="55">
        <v>2.6525423699999999</v>
      </c>
      <c r="J935" s="55">
        <v>7.9894067800000004</v>
      </c>
      <c r="K935" s="55">
        <v>49.953865376884423</v>
      </c>
      <c r="L935" s="55">
        <v>17.763961055276383</v>
      </c>
      <c r="M935" s="55">
        <v>29.968344547738695</v>
      </c>
      <c r="N935" s="55">
        <v>2.2215597738693469</v>
      </c>
      <c r="O935" s="103"/>
      <c r="P935" s="60" t="s">
        <v>687</v>
      </c>
      <c r="Q935" s="58"/>
      <c r="R935" s="58"/>
      <c r="S935" s="123"/>
    </row>
    <row r="936" spans="1:19" ht="15" x14ac:dyDescent="0.2">
      <c r="A936" s="54" t="s">
        <v>479</v>
      </c>
      <c r="B936" s="57" t="s">
        <v>1368</v>
      </c>
      <c r="C936" s="54"/>
      <c r="D936" s="59">
        <v>39448</v>
      </c>
      <c r="E936" s="59">
        <v>39814</v>
      </c>
      <c r="F936" s="55">
        <v>464.92288135000001</v>
      </c>
      <c r="G936" s="55">
        <v>246.69830508000001</v>
      </c>
      <c r="H936" s="55">
        <v>187.86779661000003</v>
      </c>
      <c r="I936" s="55">
        <v>30.356779660000001</v>
      </c>
      <c r="J936" s="55">
        <v>83.686118650000012</v>
      </c>
      <c r="K936" s="55">
        <v>512.97021831658287</v>
      </c>
      <c r="L936" s="55">
        <v>281.99471935510883</v>
      </c>
      <c r="M936" s="55">
        <v>205.55106038525963</v>
      </c>
      <c r="N936" s="55">
        <v>25.424438576214406</v>
      </c>
      <c r="O936" s="103"/>
      <c r="P936" s="60" t="s">
        <v>687</v>
      </c>
      <c r="Q936" s="58"/>
      <c r="R936" s="58"/>
      <c r="S936" s="123"/>
    </row>
    <row r="937" spans="1:19" ht="15" x14ac:dyDescent="0.2">
      <c r="A937" s="54" t="s">
        <v>480</v>
      </c>
      <c r="B937" s="57" t="s">
        <v>1369</v>
      </c>
      <c r="C937" s="54"/>
      <c r="D937" s="59">
        <v>39448</v>
      </c>
      <c r="E937" s="59">
        <v>39814</v>
      </c>
      <c r="F937" s="55">
        <v>195.12118644</v>
      </c>
      <c r="G937" s="55">
        <v>53.610169490000004</v>
      </c>
      <c r="H937" s="55">
        <v>120.73135593000001</v>
      </c>
      <c r="I937" s="55">
        <v>20.779661019999999</v>
      </c>
      <c r="J937" s="55">
        <v>35.12181356</v>
      </c>
      <c r="K937" s="55">
        <v>193.118133040201</v>
      </c>
      <c r="L937" s="55">
        <v>52.581409874371857</v>
      </c>
      <c r="M937" s="55">
        <v>123.13332197654942</v>
      </c>
      <c r="N937" s="55">
        <v>17.40340118927973</v>
      </c>
      <c r="O937" s="103"/>
      <c r="P937" s="60" t="s">
        <v>687</v>
      </c>
      <c r="Q937" s="58"/>
      <c r="R937" s="58"/>
      <c r="S937" s="123"/>
    </row>
    <row r="938" spans="1:19" ht="15" x14ac:dyDescent="0.2">
      <c r="A938" s="54" t="s">
        <v>481</v>
      </c>
      <c r="B938" s="57" t="s">
        <v>1345</v>
      </c>
      <c r="C938" s="54"/>
      <c r="D938" s="59">
        <v>39448</v>
      </c>
      <c r="E938" s="59">
        <v>39814</v>
      </c>
      <c r="F938" s="55">
        <v>87.533898300000004</v>
      </c>
      <c r="G938" s="55">
        <v>36.118644070000002</v>
      </c>
      <c r="H938" s="55">
        <v>26.127118639999999</v>
      </c>
      <c r="I938" s="55">
        <v>25.28813559</v>
      </c>
      <c r="J938" s="55">
        <v>15.756101699999999</v>
      </c>
      <c r="K938" s="55">
        <v>101.11716775544389</v>
      </c>
      <c r="L938" s="55">
        <v>30.078357889447236</v>
      </c>
      <c r="M938" s="55">
        <v>49.85946682579565</v>
      </c>
      <c r="N938" s="55">
        <v>21.179343040201005</v>
      </c>
      <c r="O938" s="103"/>
      <c r="P938" s="60" t="s">
        <v>687</v>
      </c>
      <c r="Q938" s="58"/>
      <c r="R938" s="58"/>
      <c r="S938" s="123"/>
    </row>
    <row r="939" spans="1:19" ht="15" x14ac:dyDescent="0.2">
      <c r="A939" s="54" t="s">
        <v>482</v>
      </c>
      <c r="B939" s="57" t="s">
        <v>1345</v>
      </c>
      <c r="C939" s="54"/>
      <c r="D939" s="59">
        <v>39448</v>
      </c>
      <c r="E939" s="59">
        <v>39814</v>
      </c>
      <c r="F939" s="55">
        <v>40.94915254</v>
      </c>
      <c r="G939" s="55">
        <v>19.203389829999999</v>
      </c>
      <c r="H939" s="55">
        <v>14.88135593</v>
      </c>
      <c r="I939" s="55">
        <v>6.8644067800000004</v>
      </c>
      <c r="J939" s="55">
        <v>7.3708474600000002</v>
      </c>
      <c r="K939" s="55">
        <v>34.300031222780575</v>
      </c>
      <c r="L939" s="55">
        <v>16.084660586264661</v>
      </c>
      <c r="M939" s="55">
        <v>12.466286231155779</v>
      </c>
      <c r="N939" s="55">
        <v>5.7490844053601347</v>
      </c>
      <c r="O939" s="103"/>
      <c r="P939" s="60" t="s">
        <v>687</v>
      </c>
      <c r="Q939" s="58"/>
      <c r="R939" s="58"/>
      <c r="S939" s="123"/>
    </row>
    <row r="940" spans="1:19" ht="15" x14ac:dyDescent="0.2">
      <c r="A940" s="54" t="s">
        <v>483</v>
      </c>
      <c r="B940" s="57" t="s">
        <v>1345</v>
      </c>
      <c r="C940" s="54"/>
      <c r="D940" s="59">
        <v>39448</v>
      </c>
      <c r="E940" s="59">
        <v>39814</v>
      </c>
      <c r="F940" s="55">
        <v>39.807627119999999</v>
      </c>
      <c r="G940" s="55">
        <v>19.610169489999997</v>
      </c>
      <c r="H940" s="55">
        <v>13.46864407</v>
      </c>
      <c r="I940" s="55">
        <v>6.7288135599999999</v>
      </c>
      <c r="J940" s="55">
        <v>7.1653728799999996</v>
      </c>
      <c r="K940" s="55">
        <v>33.310620904522615</v>
      </c>
      <c r="L940" s="55">
        <v>16.425347077051928</v>
      </c>
      <c r="M940" s="55">
        <v>11.249751582914573</v>
      </c>
      <c r="N940" s="55">
        <v>5.6355222445561139</v>
      </c>
      <c r="O940" s="103"/>
      <c r="P940" s="60" t="s">
        <v>687</v>
      </c>
      <c r="Q940" s="58"/>
      <c r="R940" s="58"/>
      <c r="S940" s="123"/>
    </row>
    <row r="941" spans="1:19" ht="15" x14ac:dyDescent="0.2">
      <c r="A941" s="54" t="s">
        <v>484</v>
      </c>
      <c r="B941" s="57" t="s">
        <v>1345</v>
      </c>
      <c r="C941" s="54"/>
      <c r="D941" s="59">
        <v>39448</v>
      </c>
      <c r="E941" s="59">
        <v>39814</v>
      </c>
      <c r="F941" s="55">
        <v>27.711864410000004</v>
      </c>
      <c r="G941" s="55">
        <v>14.838983050000001</v>
      </c>
      <c r="H941" s="55">
        <v>8.0762711899999999</v>
      </c>
      <c r="I941" s="55">
        <v>4.7966101700000001</v>
      </c>
      <c r="J941" s="55">
        <v>4.9881355899999997</v>
      </c>
      <c r="K941" s="55">
        <v>23.209976432160804</v>
      </c>
      <c r="L941" s="55">
        <v>12.425829706867672</v>
      </c>
      <c r="M941" s="55">
        <v>6.7668852763819096</v>
      </c>
      <c r="N941" s="55">
        <v>4.0172614489112233</v>
      </c>
      <c r="O941" s="103"/>
      <c r="P941" s="60" t="s">
        <v>687</v>
      </c>
      <c r="Q941" s="58"/>
      <c r="R941" s="58"/>
      <c r="S941" s="123"/>
    </row>
    <row r="942" spans="1:19" ht="15" x14ac:dyDescent="0.2">
      <c r="A942" s="54" t="s">
        <v>485</v>
      </c>
      <c r="B942" s="57" t="s">
        <v>1345</v>
      </c>
      <c r="C942" s="54"/>
      <c r="D942" s="59">
        <v>39448</v>
      </c>
      <c r="E942" s="59">
        <v>39814</v>
      </c>
      <c r="F942" s="55">
        <v>21.974576270000004</v>
      </c>
      <c r="G942" s="55">
        <v>11.550847460000002</v>
      </c>
      <c r="H942" s="55">
        <v>7.0932203400000002</v>
      </c>
      <c r="I942" s="55">
        <v>3.3305084700000003</v>
      </c>
      <c r="J942" s="55">
        <v>3.9554237300000001</v>
      </c>
      <c r="K942" s="55">
        <v>18.402748199329984</v>
      </c>
      <c r="L942" s="55">
        <v>9.6762058877721948</v>
      </c>
      <c r="M942" s="55">
        <v>5.9371717336683414</v>
      </c>
      <c r="N942" s="55">
        <v>2.7893705778894478</v>
      </c>
      <c r="O942" s="103"/>
      <c r="P942" s="60" t="s">
        <v>687</v>
      </c>
      <c r="Q942" s="58"/>
      <c r="R942" s="58"/>
      <c r="S942" s="123"/>
    </row>
    <row r="943" spans="1:19" ht="15" x14ac:dyDescent="0.2">
      <c r="A943" s="54" t="s">
        <v>486</v>
      </c>
      <c r="B943" s="57" t="s">
        <v>1345</v>
      </c>
      <c r="C943" s="54"/>
      <c r="D943" s="59">
        <v>39448</v>
      </c>
      <c r="E943" s="59">
        <v>39814</v>
      </c>
      <c r="F943" s="55">
        <v>76.762711859999996</v>
      </c>
      <c r="G943" s="55">
        <v>38.677966099999999</v>
      </c>
      <c r="H943" s="55">
        <v>25.28813559</v>
      </c>
      <c r="I943" s="55">
        <v>12.796610169999999</v>
      </c>
      <c r="J943" s="55">
        <v>13.81728814</v>
      </c>
      <c r="K943" s="55">
        <v>64.297476088777231</v>
      </c>
      <c r="L943" s="55">
        <v>32.398574798994979</v>
      </c>
      <c r="M943" s="55">
        <v>21.181472336683417</v>
      </c>
      <c r="N943" s="55">
        <v>10.717428953098826</v>
      </c>
      <c r="O943" s="103"/>
      <c r="P943" s="60" t="s">
        <v>687</v>
      </c>
      <c r="Q943" s="58"/>
      <c r="R943" s="58"/>
      <c r="S943" s="123"/>
    </row>
    <row r="944" spans="1:19" ht="15" x14ac:dyDescent="0.2">
      <c r="A944" s="54" t="s">
        <v>487</v>
      </c>
      <c r="B944" s="57" t="s">
        <v>1345</v>
      </c>
      <c r="C944" s="54"/>
      <c r="D944" s="59">
        <v>39448</v>
      </c>
      <c r="E944" s="59">
        <v>39814</v>
      </c>
      <c r="F944" s="55">
        <v>41.042372880000002</v>
      </c>
      <c r="G944" s="55">
        <v>18.83898305</v>
      </c>
      <c r="H944" s="55">
        <v>15.305084750000001</v>
      </c>
      <c r="I944" s="55">
        <v>6.8983050800000001</v>
      </c>
      <c r="J944" s="55">
        <v>7.3876271200000003</v>
      </c>
      <c r="K944" s="55">
        <v>34.3731368760469</v>
      </c>
      <c r="L944" s="55">
        <v>15.7801720519263</v>
      </c>
      <c r="M944" s="55">
        <v>12.815489882747068</v>
      </c>
      <c r="N944" s="55">
        <v>5.7774749413735345</v>
      </c>
      <c r="O944" s="103"/>
      <c r="P944" s="60" t="s">
        <v>687</v>
      </c>
      <c r="Q944" s="58"/>
      <c r="R944" s="58"/>
      <c r="S944" s="123"/>
    </row>
    <row r="945" spans="1:19" ht="15" x14ac:dyDescent="0.2">
      <c r="A945" s="54" t="s">
        <v>488</v>
      </c>
      <c r="B945" s="57" t="s">
        <v>1345</v>
      </c>
      <c r="C945" s="54"/>
      <c r="D945" s="59">
        <v>39448</v>
      </c>
      <c r="E945" s="59">
        <v>39814</v>
      </c>
      <c r="F945" s="55">
        <v>23.533898299999997</v>
      </c>
      <c r="G945" s="55">
        <v>12.084745760000001</v>
      </c>
      <c r="H945" s="55">
        <v>7.0932203400000002</v>
      </c>
      <c r="I945" s="55">
        <v>4.3559321999999998</v>
      </c>
      <c r="J945" s="55">
        <v>4.2361016999999999</v>
      </c>
      <c r="K945" s="55">
        <v>19.710842336683417</v>
      </c>
      <c r="L945" s="55">
        <v>10.125486180904522</v>
      </c>
      <c r="M945" s="55">
        <v>5.9371717336683414</v>
      </c>
      <c r="N945" s="55">
        <v>3.6481844221105528</v>
      </c>
      <c r="O945" s="103"/>
      <c r="P945" s="60" t="s">
        <v>687</v>
      </c>
      <c r="Q945" s="58"/>
      <c r="R945" s="58"/>
      <c r="S945" s="123"/>
    </row>
    <row r="946" spans="1:19" ht="15" x14ac:dyDescent="0.2">
      <c r="A946" s="54" t="s">
        <v>489</v>
      </c>
      <c r="B946" s="57" t="s">
        <v>1345</v>
      </c>
      <c r="C946" s="54"/>
      <c r="D946" s="59">
        <v>39448</v>
      </c>
      <c r="E946" s="59">
        <v>39814</v>
      </c>
      <c r="F946" s="55">
        <v>22.822033900000001</v>
      </c>
      <c r="G946" s="55">
        <v>11.322033900000001</v>
      </c>
      <c r="H946" s="55">
        <v>8.0762711899999999</v>
      </c>
      <c r="I946" s="55">
        <v>3.4237288100000001</v>
      </c>
      <c r="J946" s="55">
        <v>4.1079661000000005</v>
      </c>
      <c r="K946" s="55">
        <v>19.11677029313233</v>
      </c>
      <c r="L946" s="55">
        <v>9.4824404522613079</v>
      </c>
      <c r="M946" s="55">
        <v>6.7668852763819096</v>
      </c>
      <c r="N946" s="55">
        <v>2.8674445644891122</v>
      </c>
      <c r="O946" s="103"/>
      <c r="P946" s="60" t="s">
        <v>687</v>
      </c>
      <c r="Q946" s="58"/>
      <c r="R946" s="58"/>
      <c r="S946" s="123"/>
    </row>
    <row r="947" spans="1:19" ht="15" x14ac:dyDescent="0.2">
      <c r="A947" s="54" t="s">
        <v>490</v>
      </c>
      <c r="B947" s="57" t="s">
        <v>1345</v>
      </c>
      <c r="C947" s="54"/>
      <c r="D947" s="59">
        <v>39448</v>
      </c>
      <c r="E947" s="59">
        <v>39814</v>
      </c>
      <c r="F947" s="55">
        <v>81.601694910000006</v>
      </c>
      <c r="G947" s="55">
        <v>40.288135590000003</v>
      </c>
      <c r="H947" s="55">
        <v>27.745762710000001</v>
      </c>
      <c r="I947" s="55">
        <v>13.56779661</v>
      </c>
      <c r="J947" s="55">
        <v>14.68830509</v>
      </c>
      <c r="K947" s="55">
        <v>68.343837830820775</v>
      </c>
      <c r="L947" s="55">
        <v>33.742866876046904</v>
      </c>
      <c r="M947" s="55">
        <v>23.237657211055279</v>
      </c>
      <c r="N947" s="55">
        <v>11.363313743718594</v>
      </c>
      <c r="O947" s="103"/>
      <c r="P947" s="60" t="s">
        <v>687</v>
      </c>
      <c r="Q947" s="58"/>
      <c r="R947" s="58"/>
      <c r="S947" s="123"/>
    </row>
    <row r="948" spans="1:19" ht="15" x14ac:dyDescent="0.2">
      <c r="A948" s="54" t="s">
        <v>491</v>
      </c>
      <c r="B948" s="57" t="s">
        <v>1345</v>
      </c>
      <c r="C948" s="54"/>
      <c r="D948" s="59">
        <v>39448</v>
      </c>
      <c r="E948" s="59">
        <v>39814</v>
      </c>
      <c r="F948" s="55">
        <v>28.647457620000001</v>
      </c>
      <c r="G948" s="55">
        <v>11.652542369999999</v>
      </c>
      <c r="H948" s="55">
        <v>13.56271186</v>
      </c>
      <c r="I948" s="55">
        <v>3.4322033900000002</v>
      </c>
      <c r="J948" s="55">
        <v>5.1565423800000003</v>
      </c>
      <c r="K948" s="55">
        <v>19.397836641541041</v>
      </c>
      <c r="L948" s="55">
        <v>9.756409162479061</v>
      </c>
      <c r="M948" s="55">
        <v>6.7668852763819096</v>
      </c>
      <c r="N948" s="55">
        <v>2.8745422026800673</v>
      </c>
      <c r="O948" s="103"/>
      <c r="P948" s="60" t="s">
        <v>687</v>
      </c>
      <c r="Q948" s="58"/>
      <c r="R948" s="58"/>
      <c r="S948" s="123"/>
    </row>
    <row r="949" spans="1:19" ht="15" x14ac:dyDescent="0.2">
      <c r="A949" s="54" t="s">
        <v>492</v>
      </c>
      <c r="B949" s="57" t="s">
        <v>1345</v>
      </c>
      <c r="C949" s="54"/>
      <c r="D949" s="59">
        <v>39448</v>
      </c>
      <c r="E949" s="59">
        <v>39814</v>
      </c>
      <c r="F949" s="55">
        <v>57.661016949999997</v>
      </c>
      <c r="G949" s="55">
        <v>32.728813559999999</v>
      </c>
      <c r="H949" s="55">
        <v>14.177966099999999</v>
      </c>
      <c r="I949" s="55">
        <v>10.754237289999999</v>
      </c>
      <c r="J949" s="55">
        <v>10.37898305</v>
      </c>
      <c r="K949" s="55">
        <v>48.290889472361812</v>
      </c>
      <c r="L949" s="55">
        <v>27.409647102177555</v>
      </c>
      <c r="M949" s="55">
        <v>11.874343467336683</v>
      </c>
      <c r="N949" s="55">
        <v>9.0068989028475706</v>
      </c>
      <c r="O949" s="103"/>
      <c r="P949" s="60" t="s">
        <v>687</v>
      </c>
      <c r="Q949" s="58"/>
      <c r="R949" s="58"/>
      <c r="S949" s="123"/>
    </row>
    <row r="950" spans="1:19" ht="15" x14ac:dyDescent="0.2">
      <c r="A950" s="54" t="s">
        <v>493</v>
      </c>
      <c r="B950" s="57" t="s">
        <v>1345</v>
      </c>
      <c r="C950" s="54"/>
      <c r="D950" s="59">
        <v>39448</v>
      </c>
      <c r="E950" s="59">
        <v>39814</v>
      </c>
      <c r="F950" s="55">
        <v>39.915254240000003</v>
      </c>
      <c r="G950" s="55">
        <v>18.805084749999999</v>
      </c>
      <c r="H950" s="55">
        <v>14.31355932</v>
      </c>
      <c r="I950" s="55">
        <v>6.7966101700000001</v>
      </c>
      <c r="J950" s="55">
        <v>7.1847457600000002</v>
      </c>
      <c r="K950" s="55">
        <v>33.429151407035178</v>
      </c>
      <c r="L950" s="55">
        <v>15.750361976549415</v>
      </c>
      <c r="M950" s="55">
        <v>11.986486105527639</v>
      </c>
      <c r="N950" s="55">
        <v>5.6923033249581243</v>
      </c>
      <c r="O950" s="103"/>
      <c r="P950" s="60" t="s">
        <v>687</v>
      </c>
      <c r="Q950" s="58"/>
      <c r="R950" s="58"/>
      <c r="S950" s="123"/>
    </row>
    <row r="951" spans="1:19" ht="15" x14ac:dyDescent="0.2">
      <c r="A951" s="54" t="s">
        <v>494</v>
      </c>
      <c r="B951" s="57" t="s">
        <v>1345</v>
      </c>
      <c r="C951" s="54"/>
      <c r="D951" s="59">
        <v>39448</v>
      </c>
      <c r="E951" s="59">
        <v>39814</v>
      </c>
      <c r="F951" s="55">
        <v>57.254237289999999</v>
      </c>
      <c r="G951" s="55">
        <v>33.067796610000002</v>
      </c>
      <c r="H951" s="55">
        <v>14.177966099999999</v>
      </c>
      <c r="I951" s="55">
        <v>10.00847458</v>
      </c>
      <c r="J951" s="55">
        <v>10.305762710000002</v>
      </c>
      <c r="K951" s="55">
        <v>47.95091276381909</v>
      </c>
      <c r="L951" s="55">
        <v>27.693552512562814</v>
      </c>
      <c r="M951" s="55">
        <v>11.875053232830821</v>
      </c>
      <c r="N951" s="55">
        <v>8.3823070184254611</v>
      </c>
      <c r="O951" s="103"/>
      <c r="P951" s="60" t="s">
        <v>687</v>
      </c>
      <c r="Q951" s="58"/>
      <c r="R951" s="58"/>
      <c r="S951" s="123"/>
    </row>
    <row r="952" spans="1:19" ht="30" x14ac:dyDescent="0.2">
      <c r="A952" s="54" t="s">
        <v>495</v>
      </c>
      <c r="B952" s="57" t="s">
        <v>1365</v>
      </c>
      <c r="C952" s="54"/>
      <c r="D952" s="59">
        <v>39448</v>
      </c>
      <c r="E952" s="59">
        <v>39814</v>
      </c>
      <c r="F952" s="55">
        <v>14.699152529999999</v>
      </c>
      <c r="G952" s="55">
        <v>12.194915249999999</v>
      </c>
      <c r="H952" s="55">
        <v>0.49491524999999997</v>
      </c>
      <c r="I952" s="55">
        <v>2.0093220299999999</v>
      </c>
      <c r="J952" s="55">
        <v>2.6458474700000001</v>
      </c>
      <c r="K952" s="55">
        <v>12.308008961474036</v>
      </c>
      <c r="L952" s="55">
        <v>10.213496859296482</v>
      </c>
      <c r="M952" s="55">
        <v>0.41166283082077054</v>
      </c>
      <c r="N952" s="55">
        <v>1.682849271356784</v>
      </c>
      <c r="O952" s="103"/>
      <c r="P952" s="60" t="s">
        <v>687</v>
      </c>
      <c r="Q952" s="58"/>
      <c r="R952" s="58" t="s">
        <v>496</v>
      </c>
      <c r="S952" s="123"/>
    </row>
    <row r="953" spans="1:19" ht="15" x14ac:dyDescent="0.2">
      <c r="A953" s="54" t="s">
        <v>497</v>
      </c>
      <c r="B953" s="57" t="s">
        <v>1351</v>
      </c>
      <c r="C953" s="54"/>
      <c r="D953" s="59">
        <v>39448</v>
      </c>
      <c r="E953" s="59">
        <v>39814</v>
      </c>
      <c r="F953" s="55">
        <v>149.60084746000001</v>
      </c>
      <c r="G953" s="55">
        <v>121.92457627</v>
      </c>
      <c r="H953" s="55">
        <v>17.754237289999999</v>
      </c>
      <c r="I953" s="55">
        <v>9.9220339000000006</v>
      </c>
      <c r="J953" s="55">
        <v>26.928152539999999</v>
      </c>
      <c r="K953" s="55">
        <v>101.38049001675041</v>
      </c>
      <c r="L953" s="55">
        <v>88.557192738693473</v>
      </c>
      <c r="M953" s="55">
        <v>4.5133861390284764</v>
      </c>
      <c r="N953" s="55">
        <v>8.3099111390284772</v>
      </c>
      <c r="O953" s="103"/>
      <c r="P953" s="60" t="s">
        <v>687</v>
      </c>
      <c r="Q953" s="58"/>
      <c r="R953" s="58"/>
      <c r="S953" s="123"/>
    </row>
    <row r="954" spans="1:19" ht="30" x14ac:dyDescent="0.2">
      <c r="A954" s="54" t="s">
        <v>498</v>
      </c>
      <c r="B954" s="57" t="s">
        <v>1345</v>
      </c>
      <c r="C954" s="54"/>
      <c r="D954" s="59">
        <v>39448</v>
      </c>
      <c r="E954" s="59">
        <v>39814</v>
      </c>
      <c r="F954" s="55">
        <v>430.71610170000002</v>
      </c>
      <c r="G954" s="55">
        <v>358.77118644000001</v>
      </c>
      <c r="H954" s="55">
        <v>48.779661020000006</v>
      </c>
      <c r="I954" s="55">
        <v>23.165254239999999</v>
      </c>
      <c r="J954" s="55">
        <v>77.528898299999994</v>
      </c>
      <c r="K954" s="55">
        <v>360.7337535175879</v>
      </c>
      <c r="L954" s="55">
        <v>300.47838060301507</v>
      </c>
      <c r="M954" s="55">
        <v>40.853987453936355</v>
      </c>
      <c r="N954" s="55">
        <v>19.401385460636515</v>
      </c>
      <c r="O954" s="103"/>
      <c r="P954" s="60" t="s">
        <v>687</v>
      </c>
      <c r="Q954" s="58"/>
      <c r="R954" s="58" t="s">
        <v>499</v>
      </c>
      <c r="S954" s="123"/>
    </row>
    <row r="955" spans="1:19" ht="15" x14ac:dyDescent="0.2">
      <c r="A955" s="54" t="s">
        <v>500</v>
      </c>
      <c r="B955" s="57" t="s">
        <v>1345</v>
      </c>
      <c r="C955" s="54"/>
      <c r="D955" s="59">
        <v>39448</v>
      </c>
      <c r="E955" s="59">
        <v>39814</v>
      </c>
      <c r="F955" s="55">
        <v>5.5550847399999999</v>
      </c>
      <c r="G955" s="55">
        <v>1.0423728800000001</v>
      </c>
      <c r="H955" s="55">
        <v>0.52033898000000001</v>
      </c>
      <c r="I955" s="55">
        <v>3.99237288</v>
      </c>
      <c r="J955" s="55">
        <v>0.99991525999999997</v>
      </c>
      <c r="K955" s="55">
        <v>4.655338835845896</v>
      </c>
      <c r="L955" s="55">
        <v>0.87584816582914571</v>
      </c>
      <c r="M955" s="55">
        <v>0.4357947906197655</v>
      </c>
      <c r="N955" s="55">
        <v>3.3436958793969849</v>
      </c>
      <c r="O955" s="103"/>
      <c r="P955" s="60" t="s">
        <v>687</v>
      </c>
      <c r="Q955" s="58"/>
      <c r="R955" s="58"/>
      <c r="S955" s="123"/>
    </row>
    <row r="956" spans="1:19" ht="15" x14ac:dyDescent="0.2">
      <c r="A956" s="54" t="s">
        <v>501</v>
      </c>
      <c r="B956" s="57" t="s">
        <v>1345</v>
      </c>
      <c r="C956" s="54"/>
      <c r="D956" s="59">
        <v>39448</v>
      </c>
      <c r="E956" s="59">
        <v>39814</v>
      </c>
      <c r="F956" s="55">
        <v>20.19915254</v>
      </c>
      <c r="G956" s="55">
        <v>7.1101694900000005</v>
      </c>
      <c r="H956" s="55">
        <v>7.0593220300000006</v>
      </c>
      <c r="I956" s="55">
        <v>6.0296610199999998</v>
      </c>
      <c r="J956" s="55">
        <v>3.6358474599999999</v>
      </c>
      <c r="K956" s="55">
        <v>16.918632713567838</v>
      </c>
      <c r="L956" s="55">
        <v>5.9556255862646568</v>
      </c>
      <c r="M956" s="55">
        <v>5.9130397738693468</v>
      </c>
      <c r="N956" s="55">
        <v>5.0499673534338356</v>
      </c>
      <c r="O956" s="103"/>
      <c r="P956" s="60" t="s">
        <v>687</v>
      </c>
      <c r="Q956" s="58"/>
      <c r="R956" s="58"/>
      <c r="S956" s="123"/>
    </row>
    <row r="957" spans="1:19" ht="15" x14ac:dyDescent="0.2">
      <c r="A957" s="54" t="s">
        <v>502</v>
      </c>
      <c r="B957" s="57" t="s">
        <v>1345</v>
      </c>
      <c r="C957" s="54"/>
      <c r="D957" s="59">
        <v>39448</v>
      </c>
      <c r="E957" s="59">
        <v>39814</v>
      </c>
      <c r="F957" s="55">
        <v>950.73728813000002</v>
      </c>
      <c r="G957" s="55">
        <v>535.05932202999998</v>
      </c>
      <c r="H957" s="55">
        <v>323.61016949000003</v>
      </c>
      <c r="I957" s="55">
        <v>92.067796610000002</v>
      </c>
      <c r="J957" s="55">
        <v>171.13271187000001</v>
      </c>
      <c r="K957" s="55">
        <v>796.26451466499157</v>
      </c>
      <c r="L957" s="55">
        <v>448.12267552763814</v>
      </c>
      <c r="M957" s="55">
        <v>271.03313175879396</v>
      </c>
      <c r="N957" s="55">
        <v>77.108707378559473</v>
      </c>
      <c r="O957" s="103"/>
      <c r="P957" s="60" t="s">
        <v>687</v>
      </c>
      <c r="Q957" s="58"/>
      <c r="R957" s="58"/>
      <c r="S957" s="123"/>
    </row>
    <row r="958" spans="1:19" ht="15" x14ac:dyDescent="0.2">
      <c r="A958" s="54" t="s">
        <v>503</v>
      </c>
      <c r="B958" s="57" t="s">
        <v>1345</v>
      </c>
      <c r="C958" s="54"/>
      <c r="D958" s="59">
        <v>39448</v>
      </c>
      <c r="E958" s="59">
        <v>39814</v>
      </c>
      <c r="F958" s="55">
        <v>2006.3601695</v>
      </c>
      <c r="G958" s="55">
        <v>1099.44067797</v>
      </c>
      <c r="H958" s="55">
        <v>661.71186440999998</v>
      </c>
      <c r="I958" s="55">
        <v>245.20762712000001</v>
      </c>
      <c r="J958" s="55">
        <v>361.14483050000001</v>
      </c>
      <c r="K958" s="55">
        <v>1906.9287113567839</v>
      </c>
      <c r="L958" s="55">
        <v>920.80174886097154</v>
      </c>
      <c r="M958" s="55">
        <v>780.76044061976552</v>
      </c>
      <c r="N958" s="55">
        <v>205.36652187604693</v>
      </c>
      <c r="O958" s="103"/>
      <c r="P958" s="60" t="s">
        <v>687</v>
      </c>
      <c r="Q958" s="58"/>
      <c r="R958" s="58"/>
      <c r="S958" s="123"/>
    </row>
    <row r="959" spans="1:19" ht="15" x14ac:dyDescent="0.2">
      <c r="A959" s="54" t="s">
        <v>504</v>
      </c>
      <c r="B959" s="57" t="s">
        <v>1345</v>
      </c>
      <c r="C959" s="54"/>
      <c r="D959" s="59">
        <v>39448</v>
      </c>
      <c r="E959" s="59">
        <v>39814</v>
      </c>
      <c r="F959" s="55">
        <v>55.881355930000005</v>
      </c>
      <c r="G959" s="55">
        <v>44.39830508</v>
      </c>
      <c r="H959" s="55">
        <v>7.1610169500000005</v>
      </c>
      <c r="I959" s="55">
        <v>4.3220339000000001</v>
      </c>
      <c r="J959" s="55">
        <v>10.05864407</v>
      </c>
      <c r="K959" s="55">
        <v>7.9209607370184258</v>
      </c>
      <c r="L959" s="55">
        <v>3.0001703433835849</v>
      </c>
      <c r="M959" s="55">
        <v>1.3009965075376884</v>
      </c>
      <c r="N959" s="55">
        <v>3.6197938860971526</v>
      </c>
      <c r="O959" s="103"/>
      <c r="P959" s="60" t="s">
        <v>687</v>
      </c>
      <c r="Q959" s="58"/>
      <c r="R959" s="58"/>
      <c r="S959" s="123"/>
    </row>
    <row r="960" spans="1:19" ht="15" x14ac:dyDescent="0.2">
      <c r="A960" s="54" t="s">
        <v>505</v>
      </c>
      <c r="B960" s="57" t="s">
        <v>1345</v>
      </c>
      <c r="C960" s="54"/>
      <c r="D960" s="59">
        <v>39448</v>
      </c>
      <c r="E960" s="59">
        <v>39814</v>
      </c>
      <c r="F960" s="55">
        <v>35.499152540000004</v>
      </c>
      <c r="G960" s="55">
        <v>25.457627120000001</v>
      </c>
      <c r="H960" s="55">
        <v>7.1610169500000005</v>
      </c>
      <c r="I960" s="55">
        <v>2.8805084700000001</v>
      </c>
      <c r="J960" s="55">
        <v>6.3898474600000004</v>
      </c>
      <c r="K960" s="55">
        <v>11.985776331658293</v>
      </c>
      <c r="L960" s="55">
        <v>7.0940862479061986</v>
      </c>
      <c r="M960" s="55">
        <v>2.4792039279731997</v>
      </c>
      <c r="N960" s="55">
        <v>2.4124861557788946</v>
      </c>
      <c r="O960" s="103"/>
      <c r="P960" s="60" t="s">
        <v>687</v>
      </c>
      <c r="Q960" s="58"/>
      <c r="R960" s="58"/>
      <c r="S960" s="123"/>
    </row>
    <row r="961" spans="1:19" ht="15" x14ac:dyDescent="0.2">
      <c r="A961" s="54" t="s">
        <v>506</v>
      </c>
      <c r="B961" s="57" t="s">
        <v>1345</v>
      </c>
      <c r="C961" s="54"/>
      <c r="D961" s="59">
        <v>39448</v>
      </c>
      <c r="E961" s="59">
        <v>39814</v>
      </c>
      <c r="F961" s="55">
        <v>71.084745770000012</v>
      </c>
      <c r="G961" s="55">
        <v>36.118644070000002</v>
      </c>
      <c r="H961" s="55">
        <v>23.23728814</v>
      </c>
      <c r="I961" s="55">
        <v>11.728813560000001</v>
      </c>
      <c r="J961" s="55">
        <v>12.795254230000001</v>
      </c>
      <c r="K961" s="55">
        <v>59.539931298157455</v>
      </c>
      <c r="L961" s="55">
        <v>30.252959715242881</v>
      </c>
      <c r="M961" s="55">
        <v>19.463844648241206</v>
      </c>
      <c r="N961" s="55">
        <v>9.8231269346733683</v>
      </c>
      <c r="O961" s="103"/>
      <c r="P961" s="60" t="s">
        <v>687</v>
      </c>
      <c r="Q961" s="58"/>
      <c r="R961" s="58"/>
      <c r="S961" s="123"/>
    </row>
    <row r="962" spans="1:19" ht="15" x14ac:dyDescent="0.2">
      <c r="A962" s="54" t="s">
        <v>507</v>
      </c>
      <c r="B962" s="57" t="s">
        <v>1345</v>
      </c>
      <c r="C962" s="54"/>
      <c r="D962" s="59">
        <v>39448</v>
      </c>
      <c r="E962" s="59">
        <v>39814</v>
      </c>
      <c r="F962" s="55">
        <v>65.906779659999998</v>
      </c>
      <c r="G962" s="55">
        <v>33.220338980000001</v>
      </c>
      <c r="H962" s="55">
        <v>22.389830510000003</v>
      </c>
      <c r="I962" s="55">
        <v>10.296610169999999</v>
      </c>
      <c r="J962" s="55">
        <v>11.86322034</v>
      </c>
      <c r="K962" s="55">
        <v>55.199017680067001</v>
      </c>
      <c r="L962" s="55">
        <v>27.822019698492461</v>
      </c>
      <c r="M962" s="55">
        <v>18.753371373534339</v>
      </c>
      <c r="N962" s="55">
        <v>8.6236266080402011</v>
      </c>
      <c r="O962" s="103"/>
      <c r="P962" s="60" t="s">
        <v>687</v>
      </c>
      <c r="Q962" s="58"/>
      <c r="R962" s="58"/>
      <c r="S962" s="123"/>
    </row>
    <row r="963" spans="1:19" ht="15" x14ac:dyDescent="0.2">
      <c r="A963" s="54" t="s">
        <v>508</v>
      </c>
      <c r="B963" s="57" t="s">
        <v>1345</v>
      </c>
      <c r="C963" s="54"/>
      <c r="D963" s="59">
        <v>39448</v>
      </c>
      <c r="E963" s="59">
        <v>39814</v>
      </c>
      <c r="F963" s="55">
        <v>22.864406779999999</v>
      </c>
      <c r="G963" s="55">
        <v>11.194915249999999</v>
      </c>
      <c r="H963" s="55">
        <v>8.0762711899999999</v>
      </c>
      <c r="I963" s="55">
        <v>3.5932203399999998</v>
      </c>
      <c r="J963" s="55">
        <v>4.1155932200000001</v>
      </c>
      <c r="K963" s="55">
        <v>19.155807286432157</v>
      </c>
      <c r="L963" s="55">
        <v>9.3795247403685078</v>
      </c>
      <c r="M963" s="55">
        <v>6.7668852763819096</v>
      </c>
      <c r="N963" s="55">
        <v>3.0093972696817421</v>
      </c>
      <c r="O963" s="103"/>
      <c r="P963" s="60" t="s">
        <v>687</v>
      </c>
      <c r="Q963" s="58"/>
      <c r="R963" s="58"/>
      <c r="S963" s="123"/>
    </row>
    <row r="964" spans="1:19" ht="15" x14ac:dyDescent="0.2">
      <c r="A964" s="54" t="s">
        <v>509</v>
      </c>
      <c r="B964" s="57" t="s">
        <v>1345</v>
      </c>
      <c r="C964" s="54"/>
      <c r="D964" s="59">
        <v>39448</v>
      </c>
      <c r="E964" s="59">
        <v>39814</v>
      </c>
      <c r="F964" s="55">
        <v>21.347457630000001</v>
      </c>
      <c r="G964" s="55">
        <v>10.93220339</v>
      </c>
      <c r="H964" s="55">
        <v>7.0932203400000002</v>
      </c>
      <c r="I964" s="55">
        <v>3.3220339000000001</v>
      </c>
      <c r="J964" s="55">
        <v>3.8425423700000003</v>
      </c>
      <c r="K964" s="55">
        <v>17.879652504187604</v>
      </c>
      <c r="L964" s="55">
        <v>9.1602078224455621</v>
      </c>
      <c r="M964" s="55">
        <v>5.9371717336683414</v>
      </c>
      <c r="N964" s="55">
        <v>2.7822729480737021</v>
      </c>
      <c r="O964" s="103"/>
      <c r="P964" s="60" t="s">
        <v>687</v>
      </c>
      <c r="Q964" s="58"/>
      <c r="R964" s="58"/>
      <c r="S964" s="123"/>
    </row>
    <row r="965" spans="1:19" ht="15" x14ac:dyDescent="0.2">
      <c r="A965" s="54" t="s">
        <v>510</v>
      </c>
      <c r="B965" s="57" t="s">
        <v>1345</v>
      </c>
      <c r="C965" s="54"/>
      <c r="D965" s="59">
        <v>39448</v>
      </c>
      <c r="E965" s="59">
        <v>39814</v>
      </c>
      <c r="F965" s="55">
        <v>21.618644070000002</v>
      </c>
      <c r="G965" s="55">
        <v>11.203389830000001</v>
      </c>
      <c r="H965" s="55">
        <v>7.0932203400000002</v>
      </c>
      <c r="I965" s="55">
        <v>3.3220339000000001</v>
      </c>
      <c r="J965" s="55">
        <v>3.89135593</v>
      </c>
      <c r="K965" s="55">
        <v>18.102518241206031</v>
      </c>
      <c r="L965" s="55">
        <v>9.3830735594639876</v>
      </c>
      <c r="M965" s="55">
        <v>5.9371717336683414</v>
      </c>
      <c r="N965" s="55">
        <v>2.7822729480737021</v>
      </c>
      <c r="O965" s="103"/>
      <c r="P965" s="60" t="s">
        <v>687</v>
      </c>
      <c r="Q965" s="58"/>
      <c r="R965" s="58"/>
      <c r="S965" s="123"/>
    </row>
    <row r="966" spans="1:19" ht="15" x14ac:dyDescent="0.2">
      <c r="A966" s="54" t="s">
        <v>511</v>
      </c>
      <c r="B966" s="57" t="s">
        <v>1345</v>
      </c>
      <c r="C966" s="54"/>
      <c r="D966" s="59">
        <v>39448</v>
      </c>
      <c r="E966" s="59">
        <v>39814</v>
      </c>
      <c r="F966" s="55">
        <v>22.669491530000002</v>
      </c>
      <c r="G966" s="55">
        <v>11.16949153</v>
      </c>
      <c r="H966" s="55">
        <v>8.0762711899999999</v>
      </c>
      <c r="I966" s="55">
        <v>3.4237288100000001</v>
      </c>
      <c r="J966" s="55">
        <v>4.0805084699999998</v>
      </c>
      <c r="K966" s="55">
        <v>18.986883559463987</v>
      </c>
      <c r="L966" s="55">
        <v>9.351843961474037</v>
      </c>
      <c r="M966" s="55">
        <v>6.7675950335008377</v>
      </c>
      <c r="N966" s="55">
        <v>2.8674445644891122</v>
      </c>
      <c r="O966" s="103"/>
      <c r="P966" s="60" t="s">
        <v>687</v>
      </c>
      <c r="Q966" s="58"/>
      <c r="R966" s="58"/>
      <c r="S966" s="123"/>
    </row>
    <row r="967" spans="1:19" ht="15" x14ac:dyDescent="0.2">
      <c r="A967" s="54" t="s">
        <v>512</v>
      </c>
      <c r="B967" s="57" t="s">
        <v>1345</v>
      </c>
      <c r="C967" s="54"/>
      <c r="D967" s="59">
        <v>39448</v>
      </c>
      <c r="E967" s="59">
        <v>39814</v>
      </c>
      <c r="F967" s="55">
        <v>21.83898305</v>
      </c>
      <c r="G967" s="55">
        <v>11.415254239999999</v>
      </c>
      <c r="H967" s="55">
        <v>7.0932203400000002</v>
      </c>
      <c r="I967" s="55">
        <v>3.3305084700000003</v>
      </c>
      <c r="J967" s="55">
        <v>3.9310169500000001</v>
      </c>
      <c r="K967" s="55">
        <v>18.291315326633168</v>
      </c>
      <c r="L967" s="55">
        <v>9.564773015075378</v>
      </c>
      <c r="M967" s="55">
        <v>5.9371717336683414</v>
      </c>
      <c r="N967" s="55">
        <v>2.7893705778894478</v>
      </c>
      <c r="O967" s="103"/>
      <c r="P967" s="60" t="s">
        <v>687</v>
      </c>
      <c r="Q967" s="58"/>
      <c r="R967" s="58"/>
      <c r="S967" s="123"/>
    </row>
    <row r="968" spans="1:19" ht="15" x14ac:dyDescent="0.2">
      <c r="A968" s="54" t="s">
        <v>513</v>
      </c>
      <c r="B968" s="57" t="s">
        <v>1345</v>
      </c>
      <c r="C968" s="54"/>
      <c r="D968" s="59">
        <v>39448</v>
      </c>
      <c r="E968" s="59">
        <v>39814</v>
      </c>
      <c r="F968" s="55">
        <v>43.788135589999996</v>
      </c>
      <c r="G968" s="55">
        <v>20.466101690000002</v>
      </c>
      <c r="H968" s="55">
        <v>16.28813559</v>
      </c>
      <c r="I968" s="55">
        <v>7.0338983099999997</v>
      </c>
      <c r="J968" s="55">
        <v>7.8818644100000004</v>
      </c>
      <c r="K968" s="55">
        <v>36.679868274706877</v>
      </c>
      <c r="L968" s="55">
        <v>17.143627747068681</v>
      </c>
      <c r="M968" s="55">
        <v>13.64520341708543</v>
      </c>
      <c r="N968" s="55">
        <v>5.8910371105527641</v>
      </c>
      <c r="O968" s="103"/>
      <c r="P968" s="60" t="s">
        <v>687</v>
      </c>
      <c r="Q968" s="58"/>
      <c r="R968" s="58"/>
      <c r="S968" s="123"/>
    </row>
    <row r="969" spans="1:19" ht="15" x14ac:dyDescent="0.2">
      <c r="A969" s="54" t="s">
        <v>514</v>
      </c>
      <c r="B969" s="57" t="s">
        <v>1345</v>
      </c>
      <c r="C969" s="54"/>
      <c r="D969" s="59">
        <v>39448</v>
      </c>
      <c r="E969" s="59">
        <v>39814</v>
      </c>
      <c r="F969" s="55">
        <v>43.771186449999995</v>
      </c>
      <c r="G969" s="55">
        <v>21.508474579999998</v>
      </c>
      <c r="H969" s="55">
        <v>15.305084750000001</v>
      </c>
      <c r="I969" s="55">
        <v>6.9576271199999997</v>
      </c>
      <c r="J969" s="55">
        <v>7.8788135499999994</v>
      </c>
      <c r="K969" s="55">
        <v>36.652897252931325</v>
      </c>
      <c r="L969" s="55">
        <v>18.010248978224457</v>
      </c>
      <c r="M969" s="55">
        <v>12.815489882747068</v>
      </c>
      <c r="N969" s="55">
        <v>5.8271583919597987</v>
      </c>
      <c r="O969" s="103"/>
      <c r="P969" s="60" t="s">
        <v>687</v>
      </c>
      <c r="Q969" s="58"/>
      <c r="R969" s="58"/>
      <c r="S969" s="123"/>
    </row>
    <row r="970" spans="1:19" ht="15" x14ac:dyDescent="0.2">
      <c r="A970" s="54" t="s">
        <v>515</v>
      </c>
      <c r="B970" s="57" t="s">
        <v>1345</v>
      </c>
      <c r="C970" s="54"/>
      <c r="D970" s="59">
        <v>39448</v>
      </c>
      <c r="E970" s="59">
        <v>39814</v>
      </c>
      <c r="F970" s="55">
        <v>42.07627119</v>
      </c>
      <c r="G970" s="55">
        <v>19.855932199999998</v>
      </c>
      <c r="H970" s="55">
        <v>15.305084750000001</v>
      </c>
      <c r="I970" s="55">
        <v>6.9152542400000003</v>
      </c>
      <c r="J970" s="55">
        <v>7.5737288099999995</v>
      </c>
      <c r="K970" s="55">
        <v>35.235499539363488</v>
      </c>
      <c r="L970" s="55">
        <v>16.628339438860973</v>
      </c>
      <c r="M970" s="55">
        <v>12.815489882747068</v>
      </c>
      <c r="N970" s="55">
        <v>5.7916702177554447</v>
      </c>
      <c r="O970" s="103"/>
      <c r="P970" s="60" t="s">
        <v>687</v>
      </c>
      <c r="Q970" s="58"/>
      <c r="R970" s="58"/>
      <c r="S970" s="123"/>
    </row>
    <row r="971" spans="1:19" ht="15" x14ac:dyDescent="0.2">
      <c r="A971" s="54" t="s">
        <v>516</v>
      </c>
      <c r="B971" s="57" t="s">
        <v>1345</v>
      </c>
      <c r="C971" s="54"/>
      <c r="D971" s="59">
        <v>39448</v>
      </c>
      <c r="E971" s="59">
        <v>39814</v>
      </c>
      <c r="F971" s="55">
        <v>42.440677970000003</v>
      </c>
      <c r="G971" s="55">
        <v>20.21186441</v>
      </c>
      <c r="H971" s="55">
        <v>15.305084750000001</v>
      </c>
      <c r="I971" s="55">
        <v>6.9237288099999992</v>
      </c>
      <c r="J971" s="55">
        <v>7.6393220300000007</v>
      </c>
      <c r="K971" s="55">
        <v>35.542827127303184</v>
      </c>
      <c r="L971" s="55">
        <v>16.928569396984923</v>
      </c>
      <c r="M971" s="55">
        <v>12.815489882747068</v>
      </c>
      <c r="N971" s="55">
        <v>5.798767847571189</v>
      </c>
      <c r="O971" s="103"/>
      <c r="P971" s="60" t="s">
        <v>687</v>
      </c>
      <c r="Q971" s="58"/>
      <c r="R971" s="58"/>
      <c r="S971" s="123"/>
    </row>
    <row r="972" spans="1:19" ht="15" x14ac:dyDescent="0.2">
      <c r="A972" s="54" t="s">
        <v>517</v>
      </c>
      <c r="B972" s="57" t="s">
        <v>1345</v>
      </c>
      <c r="C972" s="54"/>
      <c r="D972" s="59">
        <v>39448</v>
      </c>
      <c r="E972" s="59">
        <v>39814</v>
      </c>
      <c r="F972" s="55">
        <v>84.906779659999998</v>
      </c>
      <c r="G972" s="55">
        <v>39.466101689999995</v>
      </c>
      <c r="H972" s="55">
        <v>30.601694920000003</v>
      </c>
      <c r="I972" s="55">
        <v>14.838983050000001</v>
      </c>
      <c r="J972" s="55">
        <v>15.28322034</v>
      </c>
      <c r="K972" s="55">
        <v>71.114754564489118</v>
      </c>
      <c r="L972" s="55">
        <v>33.055106038525963</v>
      </c>
      <c r="M972" s="55">
        <v>25.631689522613065</v>
      </c>
      <c r="N972" s="55">
        <v>12.427959003350086</v>
      </c>
      <c r="O972" s="103"/>
      <c r="P972" s="60" t="s">
        <v>687</v>
      </c>
      <c r="Q972" s="58"/>
      <c r="R972" s="58"/>
      <c r="S972" s="123"/>
    </row>
    <row r="973" spans="1:19" ht="15" x14ac:dyDescent="0.2">
      <c r="A973" s="54" t="s">
        <v>518</v>
      </c>
      <c r="B973" s="57" t="s">
        <v>1345</v>
      </c>
      <c r="C973" s="54"/>
      <c r="D973" s="59">
        <v>39448</v>
      </c>
      <c r="E973" s="59">
        <v>39814</v>
      </c>
      <c r="F973" s="55">
        <v>21.81355932</v>
      </c>
      <c r="G973" s="55">
        <v>11.389830509999999</v>
      </c>
      <c r="H973" s="55">
        <v>7.0932203400000002</v>
      </c>
      <c r="I973" s="55">
        <v>3.3305084700000003</v>
      </c>
      <c r="J973" s="55">
        <v>3.9264406800000002</v>
      </c>
      <c r="K973" s="55">
        <v>18.262924782244557</v>
      </c>
      <c r="L973" s="55">
        <v>9.5363824706867675</v>
      </c>
      <c r="M973" s="55">
        <v>5.9371717336683414</v>
      </c>
      <c r="N973" s="55">
        <v>2.7893705778894478</v>
      </c>
      <c r="O973" s="103"/>
      <c r="P973" s="60" t="s">
        <v>687</v>
      </c>
      <c r="Q973" s="58"/>
      <c r="R973" s="58"/>
      <c r="S973" s="123"/>
    </row>
    <row r="974" spans="1:19" ht="15" x14ac:dyDescent="0.2">
      <c r="A974" s="54" t="s">
        <v>519</v>
      </c>
      <c r="B974" s="57" t="s">
        <v>1345</v>
      </c>
      <c r="C974" s="54"/>
      <c r="D974" s="59">
        <v>39448</v>
      </c>
      <c r="E974" s="59">
        <v>39814</v>
      </c>
      <c r="F974" s="55">
        <v>33.491525430000003</v>
      </c>
      <c r="G974" s="55">
        <v>16.16101695</v>
      </c>
      <c r="H974" s="55">
        <v>12.10169492</v>
      </c>
      <c r="I974" s="55">
        <v>5.2288135599999999</v>
      </c>
      <c r="J974" s="55">
        <v>6.0284745700000002</v>
      </c>
      <c r="K974" s="55">
        <v>28.049853793969849</v>
      </c>
      <c r="L974" s="55">
        <v>13.534480318257955</v>
      </c>
      <c r="M974" s="55">
        <v>10.136132638190954</v>
      </c>
      <c r="N974" s="55">
        <v>4.3792408375209382</v>
      </c>
      <c r="O974" s="103"/>
      <c r="P974" s="60" t="s">
        <v>687</v>
      </c>
      <c r="Q974" s="58"/>
      <c r="R974" s="58"/>
      <c r="S974" s="123"/>
    </row>
    <row r="975" spans="1:19" ht="15" x14ac:dyDescent="0.2">
      <c r="A975" s="54" t="s">
        <v>520</v>
      </c>
      <c r="B975" s="57" t="s">
        <v>1345</v>
      </c>
      <c r="C975" s="54"/>
      <c r="D975" s="59">
        <v>39448</v>
      </c>
      <c r="E975" s="59">
        <v>39814</v>
      </c>
      <c r="F975" s="55">
        <v>33.742372889999999</v>
      </c>
      <c r="G975" s="55">
        <v>17.23728814</v>
      </c>
      <c r="H975" s="55">
        <v>12.10169492</v>
      </c>
      <c r="I975" s="55">
        <v>4.4033898300000001</v>
      </c>
      <c r="J975" s="55">
        <v>6.0736271100000003</v>
      </c>
      <c r="K975" s="55">
        <v>28.261363308207706</v>
      </c>
      <c r="L975" s="55">
        <v>14.437299489112227</v>
      </c>
      <c r="M975" s="55">
        <v>10.136132638190954</v>
      </c>
      <c r="N975" s="55">
        <v>3.6879311809045228</v>
      </c>
      <c r="O975" s="103"/>
      <c r="P975" s="60" t="s">
        <v>687</v>
      </c>
      <c r="Q975" s="58"/>
      <c r="R975" s="58"/>
      <c r="S975" s="123"/>
    </row>
    <row r="976" spans="1:19" ht="15" x14ac:dyDescent="0.2">
      <c r="A976" s="54" t="s">
        <v>521</v>
      </c>
      <c r="B976" s="57" t="s">
        <v>1345</v>
      </c>
      <c r="C976" s="54"/>
      <c r="D976" s="59">
        <v>39448</v>
      </c>
      <c r="E976" s="59">
        <v>39814</v>
      </c>
      <c r="F976" s="55">
        <v>41.415254240000003</v>
      </c>
      <c r="G976" s="55">
        <v>20.864406779999999</v>
      </c>
      <c r="H976" s="55">
        <v>15.305084750000001</v>
      </c>
      <c r="I976" s="55">
        <v>5.2457627100000002</v>
      </c>
      <c r="J976" s="55">
        <v>7.4547457599999998</v>
      </c>
      <c r="K976" s="55">
        <v>34.680464472361813</v>
      </c>
      <c r="L976" s="55">
        <v>17.471538484087105</v>
      </c>
      <c r="M976" s="55">
        <v>12.815489882747068</v>
      </c>
      <c r="N976" s="55">
        <v>4.3934361055276385</v>
      </c>
      <c r="O976" s="103"/>
      <c r="P976" s="60" t="s">
        <v>687</v>
      </c>
      <c r="Q976" s="58"/>
      <c r="R976" s="58"/>
      <c r="S976" s="123"/>
    </row>
    <row r="977" spans="1:19" ht="15" x14ac:dyDescent="0.2">
      <c r="A977" s="54" t="s">
        <v>522</v>
      </c>
      <c r="B977" s="57" t="s">
        <v>1345</v>
      </c>
      <c r="C977" s="54"/>
      <c r="D977" s="59">
        <v>39448</v>
      </c>
      <c r="E977" s="59">
        <v>39814</v>
      </c>
      <c r="F977" s="55">
        <v>21.16101695</v>
      </c>
      <c r="G977" s="55">
        <v>10.754237289999999</v>
      </c>
      <c r="H977" s="55">
        <v>7.0932203400000002</v>
      </c>
      <c r="I977" s="55">
        <v>3.31355932</v>
      </c>
      <c r="J977" s="55">
        <v>3.8089830499999997</v>
      </c>
      <c r="K977" s="55">
        <v>17.723504522613066</v>
      </c>
      <c r="L977" s="55">
        <v>9.0111574790619784</v>
      </c>
      <c r="M977" s="55">
        <v>5.9371717336683414</v>
      </c>
      <c r="N977" s="55">
        <v>2.775175309882747</v>
      </c>
      <c r="O977" s="103"/>
      <c r="P977" s="60" t="s">
        <v>687</v>
      </c>
      <c r="Q977" s="58"/>
      <c r="R977" s="58"/>
      <c r="S977" s="123"/>
    </row>
    <row r="978" spans="1:19" ht="15" x14ac:dyDescent="0.2">
      <c r="A978" s="54" t="s">
        <v>523</v>
      </c>
      <c r="B978" s="57" t="s">
        <v>1345</v>
      </c>
      <c r="C978" s="54"/>
      <c r="D978" s="59">
        <v>39448</v>
      </c>
      <c r="E978" s="59">
        <v>39814</v>
      </c>
      <c r="F978" s="55">
        <v>58.5</v>
      </c>
      <c r="G978" s="55">
        <v>42.677966099999999</v>
      </c>
      <c r="H978" s="55">
        <v>11.347457630000001</v>
      </c>
      <c r="I978" s="55">
        <v>4.4745762699999991</v>
      </c>
      <c r="J978" s="55">
        <v>10.53</v>
      </c>
      <c r="K978" s="55">
        <v>48.993555351758793</v>
      </c>
      <c r="L978" s="55">
        <v>35.742980443886097</v>
      </c>
      <c r="M978" s="55">
        <v>9.5030235929648246</v>
      </c>
      <c r="N978" s="55">
        <v>3.7475513149078723</v>
      </c>
      <c r="O978" s="103"/>
      <c r="P978" s="60" t="s">
        <v>687</v>
      </c>
      <c r="Q978" s="58"/>
      <c r="R978" s="58"/>
      <c r="S978" s="123"/>
    </row>
    <row r="979" spans="1:19" ht="15" x14ac:dyDescent="0.2">
      <c r="A979" s="54" t="s">
        <v>524</v>
      </c>
      <c r="B979" s="57" t="s">
        <v>1345</v>
      </c>
      <c r="C979" s="54"/>
      <c r="D979" s="59">
        <v>39448</v>
      </c>
      <c r="E979" s="59">
        <v>39814</v>
      </c>
      <c r="F979" s="55">
        <v>112.89067795999999</v>
      </c>
      <c r="G979" s="55">
        <v>83.245762709999994</v>
      </c>
      <c r="H979" s="55">
        <v>22.296610170000001</v>
      </c>
      <c r="I979" s="55">
        <v>7.3483050800000003</v>
      </c>
      <c r="J979" s="55">
        <v>20.320322040000001</v>
      </c>
      <c r="K979" s="55">
        <v>94.550435787269691</v>
      </c>
      <c r="L979" s="55">
        <v>69.720069271356792</v>
      </c>
      <c r="M979" s="55">
        <v>18.676007152428809</v>
      </c>
      <c r="N979" s="55">
        <v>6.1543593634840876</v>
      </c>
      <c r="O979" s="103"/>
      <c r="P979" s="60" t="s">
        <v>687</v>
      </c>
      <c r="Q979" s="58"/>
      <c r="R979" s="58"/>
      <c r="S979" s="123"/>
    </row>
    <row r="980" spans="1:19" ht="15" x14ac:dyDescent="0.2">
      <c r="A980" s="54" t="s">
        <v>525</v>
      </c>
      <c r="B980" s="57" t="s">
        <v>1364</v>
      </c>
      <c r="C980" s="54"/>
      <c r="D980" s="59">
        <v>39448</v>
      </c>
      <c r="E980" s="59">
        <v>39814</v>
      </c>
      <c r="F980" s="55">
        <v>25.516101700000004</v>
      </c>
      <c r="G980" s="55">
        <v>22.719491530000003</v>
      </c>
      <c r="H980" s="55">
        <v>0</v>
      </c>
      <c r="I980" s="55">
        <v>2.7966101700000001</v>
      </c>
      <c r="J980" s="55">
        <v>4.5928982999999999</v>
      </c>
      <c r="K980" s="55">
        <v>20.879822839195985</v>
      </c>
      <c r="L980" s="55">
        <v>18.537603266331661</v>
      </c>
      <c r="M980" s="55">
        <v>0</v>
      </c>
      <c r="N980" s="55">
        <v>2.3422195728643218</v>
      </c>
      <c r="O980" s="103"/>
      <c r="P980" s="60" t="s">
        <v>687</v>
      </c>
      <c r="Q980" s="58"/>
      <c r="R980" s="58"/>
      <c r="S980" s="123"/>
    </row>
    <row r="981" spans="1:19" ht="15" x14ac:dyDescent="0.2">
      <c r="A981" s="54" t="s">
        <v>526</v>
      </c>
      <c r="B981" s="57" t="s">
        <v>1363</v>
      </c>
      <c r="C981" s="54"/>
      <c r="D981" s="59">
        <v>39448</v>
      </c>
      <c r="E981" s="59">
        <v>39814</v>
      </c>
      <c r="F981" s="55">
        <v>19.49661017</v>
      </c>
      <c r="G981" s="55">
        <v>17.296610170000001</v>
      </c>
      <c r="H981" s="55">
        <v>0.60762711999999997</v>
      </c>
      <c r="I981" s="55">
        <v>1.5923728799999999</v>
      </c>
      <c r="J981" s="55">
        <v>3.5093898299999999</v>
      </c>
      <c r="K981" s="55">
        <v>16.312494681742042</v>
      </c>
      <c r="L981" s="55">
        <v>14.484143886097151</v>
      </c>
      <c r="M981" s="55">
        <v>0.49470516750418764</v>
      </c>
      <c r="N981" s="55">
        <v>1.3336456281407034</v>
      </c>
      <c r="O981" s="103"/>
      <c r="P981" s="60" t="s">
        <v>687</v>
      </c>
      <c r="Q981" s="58"/>
      <c r="R981" s="58"/>
      <c r="S981" s="123"/>
    </row>
    <row r="982" spans="1:19" ht="15" x14ac:dyDescent="0.2">
      <c r="A982" s="54" t="s">
        <v>527</v>
      </c>
      <c r="B982" s="57" t="s">
        <v>1345</v>
      </c>
      <c r="C982" s="54"/>
      <c r="D982" s="59">
        <v>39448</v>
      </c>
      <c r="E982" s="59">
        <v>39814</v>
      </c>
      <c r="F982" s="55">
        <v>61.910169490000001</v>
      </c>
      <c r="G982" s="55">
        <v>17.220338980000001</v>
      </c>
      <c r="H982" s="55">
        <v>37.099152539999999</v>
      </c>
      <c r="I982" s="55">
        <v>7.5906779699999998</v>
      </c>
      <c r="J982" s="55">
        <v>11.143830509999999</v>
      </c>
      <c r="K982" s="55">
        <v>51.052579279732001</v>
      </c>
      <c r="L982" s="55">
        <v>14.425943274706869</v>
      </c>
      <c r="M982" s="55">
        <v>30.269284271356785</v>
      </c>
      <c r="N982" s="55">
        <v>6.3573517336683416</v>
      </c>
      <c r="O982" s="103"/>
      <c r="P982" s="60" t="s">
        <v>687</v>
      </c>
      <c r="Q982" s="58"/>
      <c r="R982" s="58"/>
      <c r="S982" s="123"/>
    </row>
    <row r="983" spans="1:19" ht="15" x14ac:dyDescent="0.2">
      <c r="A983" s="54" t="s">
        <v>528</v>
      </c>
      <c r="B983" s="57" t="s">
        <v>1357</v>
      </c>
      <c r="C983" s="54"/>
      <c r="D983" s="59">
        <v>39448</v>
      </c>
      <c r="E983" s="59">
        <v>39814</v>
      </c>
      <c r="F983" s="55">
        <v>23.555932200000004</v>
      </c>
      <c r="G983" s="55">
        <v>18.101694920000003</v>
      </c>
      <c r="H983" s="55">
        <v>3.3949152499999999</v>
      </c>
      <c r="I983" s="55">
        <v>2.0593220300000001</v>
      </c>
      <c r="J983" s="55">
        <v>4.2400677999999994</v>
      </c>
      <c r="K983" s="55">
        <v>19.53411123115578</v>
      </c>
      <c r="L983" s="55">
        <v>15.159838743718595</v>
      </c>
      <c r="M983" s="55">
        <v>2.6495471691792294</v>
      </c>
      <c r="N983" s="55">
        <v>1.7247253182579567</v>
      </c>
      <c r="O983" s="103"/>
      <c r="P983" s="60" t="s">
        <v>687</v>
      </c>
      <c r="Q983" s="58"/>
      <c r="R983" s="58"/>
      <c r="S983" s="123"/>
    </row>
    <row r="984" spans="1:19" ht="15" x14ac:dyDescent="0.2">
      <c r="A984" s="54" t="s">
        <v>529</v>
      </c>
      <c r="B984" s="57" t="s">
        <v>1345</v>
      </c>
      <c r="C984" s="54"/>
      <c r="D984" s="59">
        <v>39448</v>
      </c>
      <c r="E984" s="59">
        <v>39814</v>
      </c>
      <c r="F984" s="55">
        <v>3.2033898299999999</v>
      </c>
      <c r="G984" s="55">
        <v>2.4237288100000001</v>
      </c>
      <c r="H984" s="55">
        <v>0.25423729</v>
      </c>
      <c r="I984" s="55">
        <v>0.52542372999999998</v>
      </c>
      <c r="J984" s="55">
        <v>0.57661017000000003</v>
      </c>
      <c r="K984" s="55">
        <v>2.6793572361809046</v>
      </c>
      <c r="L984" s="55">
        <v>2.0270845728643216</v>
      </c>
      <c r="M984" s="55">
        <v>0.21221928810720267</v>
      </c>
      <c r="N984" s="55">
        <v>0.44005337520938026</v>
      </c>
      <c r="O984" s="103"/>
      <c r="P984" s="60" t="s">
        <v>687</v>
      </c>
      <c r="Q984" s="58"/>
      <c r="R984" s="58"/>
      <c r="S984" s="123"/>
    </row>
    <row r="985" spans="1:19" ht="15" x14ac:dyDescent="0.2">
      <c r="A985" s="54" t="s">
        <v>530</v>
      </c>
      <c r="B985" s="57" t="s">
        <v>1365</v>
      </c>
      <c r="C985" s="54"/>
      <c r="D985" s="59">
        <v>39448</v>
      </c>
      <c r="E985" s="59">
        <v>39814</v>
      </c>
      <c r="F985" s="55">
        <v>60.817796610000002</v>
      </c>
      <c r="G985" s="55">
        <v>47.669491530000002</v>
      </c>
      <c r="H985" s="55">
        <v>8.9491525399999983</v>
      </c>
      <c r="I985" s="55">
        <v>4.19915254</v>
      </c>
      <c r="J985" s="55">
        <v>10.94720339</v>
      </c>
      <c r="K985" s="55">
        <v>50.939726892797324</v>
      </c>
      <c r="L985" s="55">
        <v>39.925616792294811</v>
      </c>
      <c r="M985" s="55">
        <v>7.4972319262981575</v>
      </c>
      <c r="N985" s="55">
        <v>3.5168781742043551</v>
      </c>
      <c r="O985" s="103"/>
      <c r="P985" s="60" t="s">
        <v>687</v>
      </c>
      <c r="Q985" s="58"/>
      <c r="R985" s="58"/>
      <c r="S985" s="123"/>
    </row>
    <row r="986" spans="1:19" ht="15" x14ac:dyDescent="0.2">
      <c r="A986" s="54" t="s">
        <v>531</v>
      </c>
      <c r="B986" s="57" t="s">
        <v>1345</v>
      </c>
      <c r="C986" s="54"/>
      <c r="D986" s="59">
        <v>39448</v>
      </c>
      <c r="E986" s="59">
        <v>39814</v>
      </c>
      <c r="F986" s="55">
        <v>9.3949152500000004</v>
      </c>
      <c r="G986" s="55">
        <v>2.8983050800000001</v>
      </c>
      <c r="H986" s="55">
        <v>0.52542372999999998</v>
      </c>
      <c r="I986" s="55">
        <v>5.9711864400000003</v>
      </c>
      <c r="J986" s="55">
        <v>1.6910847499999999</v>
      </c>
      <c r="K986" s="55">
        <v>6.7285580485762146</v>
      </c>
      <c r="L986" s="55">
        <v>1.7069812395309882</v>
      </c>
      <c r="M986" s="55">
        <v>2.0583140703517588E-2</v>
      </c>
      <c r="N986" s="55">
        <v>5.0009936683417093</v>
      </c>
      <c r="O986" s="103"/>
      <c r="P986" s="60" t="s">
        <v>687</v>
      </c>
      <c r="Q986" s="58"/>
      <c r="R986" s="58"/>
      <c r="S986" s="123"/>
    </row>
    <row r="987" spans="1:19" ht="15" x14ac:dyDescent="0.2">
      <c r="A987" s="54" t="s">
        <v>532</v>
      </c>
      <c r="B987" s="57" t="s">
        <v>1345</v>
      </c>
      <c r="C987" s="54"/>
      <c r="D987" s="59">
        <v>39448</v>
      </c>
      <c r="E987" s="59">
        <v>39814</v>
      </c>
      <c r="F987" s="55">
        <v>1061.89830508</v>
      </c>
      <c r="G987" s="55">
        <v>631.79661017000001</v>
      </c>
      <c r="H987" s="55">
        <v>318.83898305000002</v>
      </c>
      <c r="I987" s="55">
        <v>111.26271186</v>
      </c>
      <c r="J987" s="55">
        <v>191.14169491999999</v>
      </c>
      <c r="K987" s="55">
        <v>810.85512306532678</v>
      </c>
      <c r="L987" s="55">
        <v>491.98677000837529</v>
      </c>
      <c r="M987" s="55">
        <v>225.68350225293133</v>
      </c>
      <c r="N987" s="55">
        <v>93.184850804020101</v>
      </c>
      <c r="O987" s="103"/>
      <c r="P987" s="60" t="s">
        <v>687</v>
      </c>
      <c r="Q987" s="58"/>
      <c r="R987" s="58"/>
      <c r="S987" s="123"/>
    </row>
    <row r="988" spans="1:19" ht="15" x14ac:dyDescent="0.2">
      <c r="A988" s="54" t="s">
        <v>533</v>
      </c>
      <c r="B988" s="57" t="s">
        <v>1345</v>
      </c>
      <c r="C988" s="54"/>
      <c r="D988" s="59">
        <v>39448</v>
      </c>
      <c r="E988" s="59">
        <v>39814</v>
      </c>
      <c r="F988" s="55">
        <v>19.651694919999997</v>
      </c>
      <c r="G988" s="55">
        <v>9.3728813599999992</v>
      </c>
      <c r="H988" s="55">
        <v>5.1677966099999999</v>
      </c>
      <c r="I988" s="55">
        <v>5.1110169499999998</v>
      </c>
      <c r="J988" s="55">
        <v>3.5373050799999999</v>
      </c>
      <c r="K988" s="55">
        <v>15.619055728643218</v>
      </c>
      <c r="L988" s="55">
        <v>7.392186917922948</v>
      </c>
      <c r="M988" s="55">
        <v>3.946285100502513</v>
      </c>
      <c r="N988" s="55">
        <v>4.2805837102177557</v>
      </c>
      <c r="O988" s="103"/>
      <c r="P988" s="60" t="s">
        <v>687</v>
      </c>
      <c r="Q988" s="58"/>
      <c r="R988" s="58"/>
      <c r="S988" s="123"/>
    </row>
    <row r="989" spans="1:19" ht="15" x14ac:dyDescent="0.2">
      <c r="A989" s="54" t="s">
        <v>534</v>
      </c>
      <c r="B989" s="57" t="s">
        <v>1345</v>
      </c>
      <c r="C989" s="54"/>
      <c r="D989" s="59">
        <v>39448</v>
      </c>
      <c r="E989" s="59">
        <v>39814</v>
      </c>
      <c r="F989" s="55">
        <v>44.175423720000005</v>
      </c>
      <c r="G989" s="55">
        <v>41.998305080000002</v>
      </c>
      <c r="H989" s="55">
        <v>0</v>
      </c>
      <c r="I989" s="55">
        <v>2.1771186400000002</v>
      </c>
      <c r="J989" s="55">
        <v>7.9515762800000003</v>
      </c>
      <c r="K989" s="55">
        <v>46.792578701842544</v>
      </c>
      <c r="L989" s="55">
        <v>44.969196256281407</v>
      </c>
      <c r="M989" s="55">
        <v>0</v>
      </c>
      <c r="N989" s="55">
        <v>1.8233824455611394</v>
      </c>
      <c r="O989" s="103"/>
      <c r="P989" s="60" t="s">
        <v>687</v>
      </c>
      <c r="Q989" s="58"/>
      <c r="R989" s="58"/>
      <c r="S989" s="123"/>
    </row>
    <row r="990" spans="1:19" ht="15" x14ac:dyDescent="0.2">
      <c r="A990" s="54" t="s">
        <v>535</v>
      </c>
      <c r="B990" s="57" t="s">
        <v>1345</v>
      </c>
      <c r="C990" s="54"/>
      <c r="D990" s="59">
        <v>39448</v>
      </c>
      <c r="E990" s="59">
        <v>39814</v>
      </c>
      <c r="F990" s="55">
        <v>10.254237290000001</v>
      </c>
      <c r="G990" s="55">
        <v>5.2457627100000002</v>
      </c>
      <c r="H990" s="55">
        <v>3.3898305099999999</v>
      </c>
      <c r="I990" s="55">
        <v>1.61864407</v>
      </c>
      <c r="J990" s="55">
        <v>1.84576271</v>
      </c>
      <c r="K990" s="55">
        <v>12.928342278056952</v>
      </c>
      <c r="L990" s="55">
        <v>5.6908837939698493</v>
      </c>
      <c r="M990" s="55">
        <v>5.8818101842546069</v>
      </c>
      <c r="N990" s="55">
        <v>1.3556482998324959</v>
      </c>
      <c r="O990" s="103"/>
      <c r="P990" s="60" t="s">
        <v>687</v>
      </c>
      <c r="Q990" s="58"/>
      <c r="R990" s="58"/>
      <c r="S990" s="123"/>
    </row>
    <row r="991" spans="1:19" ht="15" x14ac:dyDescent="0.2">
      <c r="A991" s="54" t="s">
        <v>536</v>
      </c>
      <c r="B991" s="57" t="s">
        <v>1345</v>
      </c>
      <c r="C991" s="54"/>
      <c r="D991" s="59">
        <v>39448</v>
      </c>
      <c r="E991" s="59">
        <v>39814</v>
      </c>
      <c r="F991" s="55">
        <v>18.694915249999998</v>
      </c>
      <c r="G991" s="55">
        <v>5.8983050800000001</v>
      </c>
      <c r="H991" s="55">
        <v>11.00847458</v>
      </c>
      <c r="I991" s="55">
        <v>1.78813559</v>
      </c>
      <c r="J991" s="55">
        <v>3.3650847499999998</v>
      </c>
      <c r="K991" s="55">
        <v>4.6532095477386939</v>
      </c>
      <c r="L991" s="55">
        <v>0.33571814070351758</v>
      </c>
      <c r="M991" s="55">
        <v>2.8198904103852596</v>
      </c>
      <c r="N991" s="55">
        <v>1.4976009966499164</v>
      </c>
      <c r="O991" s="103"/>
      <c r="P991" s="60" t="s">
        <v>687</v>
      </c>
      <c r="Q991" s="58"/>
      <c r="R991" s="58"/>
      <c r="S991" s="123"/>
    </row>
    <row r="992" spans="1:19" ht="15" x14ac:dyDescent="0.2">
      <c r="A992" s="54" t="s">
        <v>537</v>
      </c>
      <c r="B992" s="57" t="s">
        <v>1345</v>
      </c>
      <c r="C992" s="54"/>
      <c r="D992" s="59">
        <v>39448</v>
      </c>
      <c r="E992" s="59">
        <v>39814</v>
      </c>
      <c r="F992" s="55">
        <v>18.440677959999999</v>
      </c>
      <c r="G992" s="55">
        <v>9.7881355899999996</v>
      </c>
      <c r="H992" s="55">
        <v>7.1610169500000005</v>
      </c>
      <c r="I992" s="55">
        <v>1.4915254199999999</v>
      </c>
      <c r="J992" s="55">
        <v>3.3193220399999999</v>
      </c>
      <c r="K992" s="55">
        <v>6.9280015829145736</v>
      </c>
      <c r="L992" s="55">
        <v>2.8589274036850925</v>
      </c>
      <c r="M992" s="55">
        <v>2.8198904103852596</v>
      </c>
      <c r="N992" s="55">
        <v>1.2491837688442211</v>
      </c>
      <c r="O992" s="103"/>
      <c r="P992" s="60" t="s">
        <v>687</v>
      </c>
      <c r="Q992" s="58"/>
      <c r="R992" s="58"/>
      <c r="S992" s="123"/>
    </row>
    <row r="993" spans="1:19" ht="15" x14ac:dyDescent="0.2">
      <c r="A993" s="54" t="s">
        <v>538</v>
      </c>
      <c r="B993" s="57" t="s">
        <v>1345</v>
      </c>
      <c r="C993" s="54"/>
      <c r="D993" s="59">
        <v>39448</v>
      </c>
      <c r="E993" s="59">
        <v>39814</v>
      </c>
      <c r="F993" s="55">
        <v>13.94915254</v>
      </c>
      <c r="G993" s="55">
        <v>5.3983050800000001</v>
      </c>
      <c r="H993" s="55">
        <v>7.1610169500000005</v>
      </c>
      <c r="I993" s="55">
        <v>1.3898305099999999</v>
      </c>
      <c r="J993" s="55">
        <v>2.5108474599999999</v>
      </c>
      <c r="K993" s="55">
        <v>6.4276183165829144</v>
      </c>
      <c r="L993" s="55">
        <v>2.4437157537688443</v>
      </c>
      <c r="M993" s="55">
        <v>2.8198904103852596</v>
      </c>
      <c r="N993" s="55">
        <v>1.1640121524288107</v>
      </c>
      <c r="O993" s="103"/>
      <c r="P993" s="60" t="s">
        <v>687</v>
      </c>
      <c r="Q993" s="58"/>
      <c r="R993" s="58"/>
      <c r="S993" s="123"/>
    </row>
    <row r="994" spans="1:19" ht="15" x14ac:dyDescent="0.2">
      <c r="A994" s="54" t="s">
        <v>539</v>
      </c>
      <c r="B994" s="57" t="s">
        <v>1345</v>
      </c>
      <c r="C994" s="54"/>
      <c r="D994" s="59">
        <v>39448</v>
      </c>
      <c r="E994" s="59">
        <v>39814</v>
      </c>
      <c r="F994" s="55">
        <v>18.694915249999998</v>
      </c>
      <c r="G994" s="55">
        <v>5.8983050800000001</v>
      </c>
      <c r="H994" s="55">
        <v>11.00847458</v>
      </c>
      <c r="I994" s="55">
        <v>1.78813559</v>
      </c>
      <c r="J994" s="55">
        <v>3.3650847499999998</v>
      </c>
      <c r="K994" s="55">
        <v>7.0067853350083755</v>
      </c>
      <c r="L994" s="55">
        <v>3.2634926046901174</v>
      </c>
      <c r="M994" s="55">
        <v>2.245691733668342</v>
      </c>
      <c r="N994" s="55">
        <v>1.4976009966499164</v>
      </c>
      <c r="O994" s="103"/>
      <c r="P994" s="60" t="s">
        <v>687</v>
      </c>
      <c r="Q994" s="58"/>
      <c r="R994" s="58"/>
      <c r="S994" s="123"/>
    </row>
    <row r="995" spans="1:19" ht="15" x14ac:dyDescent="0.2">
      <c r="A995" s="54" t="s">
        <v>540</v>
      </c>
      <c r="B995" s="57" t="s">
        <v>1345</v>
      </c>
      <c r="C995" s="54"/>
      <c r="D995" s="59">
        <v>39448</v>
      </c>
      <c r="E995" s="59">
        <v>39814</v>
      </c>
      <c r="F995" s="55">
        <v>34.62033898</v>
      </c>
      <c r="G995" s="55">
        <v>12.084745760000001</v>
      </c>
      <c r="H995" s="55">
        <v>19.432203390000002</v>
      </c>
      <c r="I995" s="55">
        <v>3.1033898300000002</v>
      </c>
      <c r="J995" s="55">
        <v>6.2316610199999998</v>
      </c>
      <c r="K995" s="55">
        <v>9.6123271691792311</v>
      </c>
      <c r="L995" s="55">
        <v>4.5495840787269684</v>
      </c>
      <c r="M995" s="55">
        <v>2.4635891289782248</v>
      </c>
      <c r="N995" s="55">
        <v>2.5991539614740371</v>
      </c>
      <c r="O995" s="103"/>
      <c r="P995" s="60" t="s">
        <v>687</v>
      </c>
      <c r="Q995" s="58"/>
      <c r="R995" s="58"/>
      <c r="S995" s="123"/>
    </row>
    <row r="996" spans="1:19" ht="15" x14ac:dyDescent="0.2">
      <c r="A996" s="54" t="s">
        <v>541</v>
      </c>
      <c r="B996" s="57" t="s">
        <v>1345</v>
      </c>
      <c r="C996" s="54"/>
      <c r="D996" s="59">
        <v>39448</v>
      </c>
      <c r="E996" s="59">
        <v>39814</v>
      </c>
      <c r="F996" s="55">
        <v>37.364406780000003</v>
      </c>
      <c r="G996" s="55">
        <v>19.389830510000003</v>
      </c>
      <c r="H996" s="55">
        <v>11.449152539999998</v>
      </c>
      <c r="I996" s="55">
        <v>6.5254237300000009</v>
      </c>
      <c r="J996" s="55">
        <v>6.7255932199999995</v>
      </c>
      <c r="K996" s="55">
        <v>31.29560231155779</v>
      </c>
      <c r="L996" s="55">
        <v>16.239389036850923</v>
      </c>
      <c r="M996" s="55">
        <v>9.5910342713567847</v>
      </c>
      <c r="N996" s="55">
        <v>5.4651790033500847</v>
      </c>
      <c r="O996" s="103"/>
      <c r="P996" s="60" t="s">
        <v>687</v>
      </c>
      <c r="Q996" s="58"/>
      <c r="R996" s="58"/>
      <c r="S996" s="123"/>
    </row>
    <row r="997" spans="1:19" ht="15" x14ac:dyDescent="0.2">
      <c r="A997" s="54" t="s">
        <v>542</v>
      </c>
      <c r="B997" s="57" t="s">
        <v>1345</v>
      </c>
      <c r="C997" s="54"/>
      <c r="D997" s="59">
        <v>39448</v>
      </c>
      <c r="E997" s="59">
        <v>39814</v>
      </c>
      <c r="F997" s="55">
        <v>42.144067799999995</v>
      </c>
      <c r="G997" s="55">
        <v>20.07627119</v>
      </c>
      <c r="H997" s="55">
        <v>15.161016949999999</v>
      </c>
      <c r="I997" s="55">
        <v>6.9067796599999998</v>
      </c>
      <c r="J997" s="55">
        <v>7.5859322000000002</v>
      </c>
      <c r="K997" s="55">
        <v>35.295119664991631</v>
      </c>
      <c r="L997" s="55">
        <v>16.813587713567841</v>
      </c>
      <c r="M997" s="55">
        <v>12.696959371859297</v>
      </c>
      <c r="N997" s="55">
        <v>5.7845725795644896</v>
      </c>
      <c r="O997" s="103"/>
      <c r="P997" s="60" t="s">
        <v>687</v>
      </c>
      <c r="Q997" s="58"/>
      <c r="R997" s="58"/>
      <c r="S997" s="123"/>
    </row>
    <row r="998" spans="1:19" ht="15" x14ac:dyDescent="0.2">
      <c r="A998" s="54" t="s">
        <v>543</v>
      </c>
      <c r="B998" s="57" t="s">
        <v>1345</v>
      </c>
      <c r="C998" s="54"/>
      <c r="D998" s="59">
        <v>39448</v>
      </c>
      <c r="E998" s="59">
        <v>39814</v>
      </c>
      <c r="F998" s="55">
        <v>41.228813559999999</v>
      </c>
      <c r="G998" s="55">
        <v>19.728813559999999</v>
      </c>
      <c r="H998" s="55">
        <v>14.652542369999999</v>
      </c>
      <c r="I998" s="55">
        <v>6.8474576300000001</v>
      </c>
      <c r="J998" s="55">
        <v>7.4211864400000005</v>
      </c>
      <c r="K998" s="55">
        <v>34.529994606365165</v>
      </c>
      <c r="L998" s="55">
        <v>16.523294438860976</v>
      </c>
      <c r="M998" s="55">
        <v>12.271811030150754</v>
      </c>
      <c r="N998" s="55">
        <v>5.7348891373534343</v>
      </c>
      <c r="O998" s="103"/>
      <c r="P998" s="60" t="s">
        <v>687</v>
      </c>
      <c r="Q998" s="58"/>
      <c r="R998" s="58"/>
      <c r="S998" s="123"/>
    </row>
    <row r="999" spans="1:19" ht="15" x14ac:dyDescent="0.2">
      <c r="A999" s="54" t="s">
        <v>544</v>
      </c>
      <c r="B999" s="57" t="s">
        <v>1345</v>
      </c>
      <c r="C999" s="54"/>
      <c r="D999" s="59">
        <v>39448</v>
      </c>
      <c r="E999" s="59">
        <v>39814</v>
      </c>
      <c r="F999" s="55">
        <v>32.338983050000003</v>
      </c>
      <c r="G999" s="55">
        <v>15.8559322</v>
      </c>
      <c r="H999" s="55">
        <v>11.338983050000001</v>
      </c>
      <c r="I999" s="55">
        <v>5.1440678000000002</v>
      </c>
      <c r="J999" s="55">
        <v>5.8210169499999997</v>
      </c>
      <c r="K999" s="55">
        <v>27.086704715242885</v>
      </c>
      <c r="L999" s="55">
        <v>13.278965452261307</v>
      </c>
      <c r="M999" s="55">
        <v>9.4994747738693484</v>
      </c>
      <c r="N999" s="55">
        <v>4.3082644891122284</v>
      </c>
      <c r="O999" s="103"/>
      <c r="P999" s="60" t="s">
        <v>687</v>
      </c>
      <c r="Q999" s="58"/>
      <c r="R999" s="58"/>
      <c r="S999" s="123"/>
    </row>
    <row r="1000" spans="1:19" ht="15" x14ac:dyDescent="0.2">
      <c r="A1000" s="54" t="s">
        <v>545</v>
      </c>
      <c r="B1000" s="57" t="s">
        <v>1345</v>
      </c>
      <c r="C1000" s="54"/>
      <c r="D1000" s="59">
        <v>39448</v>
      </c>
      <c r="E1000" s="59">
        <v>39814</v>
      </c>
      <c r="F1000" s="55">
        <v>43.355932199999998</v>
      </c>
      <c r="G1000" s="55">
        <v>21.805084749999999</v>
      </c>
      <c r="H1000" s="55">
        <v>14.652542369999999</v>
      </c>
      <c r="I1000" s="55">
        <v>6.8983050800000001</v>
      </c>
      <c r="J1000" s="55">
        <v>7.8040677999999994</v>
      </c>
      <c r="K1000" s="55">
        <v>36.312920527638191</v>
      </c>
      <c r="L1000" s="55">
        <v>18.263634556113903</v>
      </c>
      <c r="M1000" s="55">
        <v>12.271811030150754</v>
      </c>
      <c r="N1000" s="55">
        <v>5.7774749413735345</v>
      </c>
      <c r="O1000" s="103"/>
      <c r="P1000" s="60" t="s">
        <v>687</v>
      </c>
      <c r="Q1000" s="58"/>
      <c r="R1000" s="58"/>
      <c r="S1000" s="123"/>
    </row>
    <row r="1001" spans="1:19" ht="15" x14ac:dyDescent="0.2">
      <c r="A1001" s="54" t="s">
        <v>546</v>
      </c>
      <c r="B1001" s="57" t="s">
        <v>1345</v>
      </c>
      <c r="C1001" s="54"/>
      <c r="D1001" s="59">
        <v>39448</v>
      </c>
      <c r="E1001" s="59">
        <v>39814</v>
      </c>
      <c r="F1001" s="55">
        <v>43.618644070000002</v>
      </c>
      <c r="G1001" s="55">
        <v>21</v>
      </c>
      <c r="H1001" s="55">
        <v>15.6440678</v>
      </c>
      <c r="I1001" s="55">
        <v>6.9745762699999991</v>
      </c>
      <c r="J1001" s="55">
        <v>7.8513559299999995</v>
      </c>
      <c r="K1001" s="55">
        <v>36.528688634840876</v>
      </c>
      <c r="L1001" s="55">
        <v>17.586520167504187</v>
      </c>
      <c r="M1001" s="55">
        <v>13.100814807370186</v>
      </c>
      <c r="N1001" s="55">
        <v>5.841353659966499</v>
      </c>
      <c r="O1001" s="103"/>
      <c r="P1001" s="60" t="s">
        <v>687</v>
      </c>
      <c r="Q1001" s="58"/>
      <c r="R1001" s="58"/>
      <c r="S1001" s="123"/>
    </row>
    <row r="1002" spans="1:19" ht="15" x14ac:dyDescent="0.2">
      <c r="A1002" s="54" t="s">
        <v>547</v>
      </c>
      <c r="B1002" s="57" t="s">
        <v>1345</v>
      </c>
      <c r="C1002" s="54"/>
      <c r="D1002" s="59">
        <v>39448</v>
      </c>
      <c r="E1002" s="59">
        <v>39814</v>
      </c>
      <c r="F1002" s="55">
        <v>74.788135589999996</v>
      </c>
      <c r="G1002" s="55">
        <v>40.07627119</v>
      </c>
      <c r="H1002" s="55">
        <v>21.745762710000001</v>
      </c>
      <c r="I1002" s="55">
        <v>12.96610169</v>
      </c>
      <c r="J1002" s="55">
        <v>13.46186441</v>
      </c>
      <c r="K1002" s="55">
        <v>62.634500175879396</v>
      </c>
      <c r="L1002" s="55">
        <v>33.56613576214405</v>
      </c>
      <c r="M1002" s="55">
        <v>18.208982763819098</v>
      </c>
      <c r="N1002" s="55">
        <v>10.859381649916248</v>
      </c>
      <c r="O1002" s="103"/>
      <c r="P1002" s="60" t="s">
        <v>687</v>
      </c>
      <c r="Q1002" s="58"/>
      <c r="R1002" s="58"/>
      <c r="S1002" s="123"/>
    </row>
    <row r="1003" spans="1:19" ht="15" x14ac:dyDescent="0.2">
      <c r="A1003" s="54" t="s">
        <v>548</v>
      </c>
      <c r="B1003" s="57" t="s">
        <v>1345</v>
      </c>
      <c r="C1003" s="54"/>
      <c r="D1003" s="59">
        <v>39448</v>
      </c>
      <c r="E1003" s="59">
        <v>39814</v>
      </c>
      <c r="F1003" s="55">
        <v>41.985593220000005</v>
      </c>
      <c r="G1003" s="55">
        <v>20.796610170000001</v>
      </c>
      <c r="H1003" s="55">
        <v>14.31355932</v>
      </c>
      <c r="I1003" s="55">
        <v>6.8754237300000005</v>
      </c>
      <c r="J1003" s="55">
        <v>7.55740678</v>
      </c>
      <c r="K1003" s="55">
        <v>35.16026460636516</v>
      </c>
      <c r="L1003" s="55">
        <v>17.415467169179227</v>
      </c>
      <c r="M1003" s="55">
        <v>11.986486105527639</v>
      </c>
      <c r="N1003" s="55">
        <v>5.7583113316582919</v>
      </c>
      <c r="O1003" s="103"/>
      <c r="P1003" s="60" t="s">
        <v>687</v>
      </c>
      <c r="Q1003" s="58"/>
      <c r="R1003" s="58"/>
      <c r="S1003" s="123"/>
    </row>
    <row r="1004" spans="1:19" ht="15" x14ac:dyDescent="0.2">
      <c r="A1004" s="54" t="s">
        <v>549</v>
      </c>
      <c r="B1004" s="57" t="s">
        <v>1345</v>
      </c>
      <c r="C1004" s="54"/>
      <c r="D1004" s="59">
        <v>39448</v>
      </c>
      <c r="E1004" s="59">
        <v>39814</v>
      </c>
      <c r="F1004" s="55">
        <v>39.830508479999999</v>
      </c>
      <c r="G1004" s="55">
        <v>21.805084749999999</v>
      </c>
      <c r="H1004" s="55">
        <v>11.449152539999998</v>
      </c>
      <c r="I1004" s="55">
        <v>6.5762711900000008</v>
      </c>
      <c r="J1004" s="55">
        <v>7.1694915199999993</v>
      </c>
      <c r="K1004" s="55">
        <v>33.357465301507538</v>
      </c>
      <c r="L1004" s="55">
        <v>18.258666214405359</v>
      </c>
      <c r="M1004" s="55">
        <v>9.5910342713567847</v>
      </c>
      <c r="N1004" s="55">
        <v>5.5077648157453947</v>
      </c>
      <c r="O1004" s="103"/>
      <c r="P1004" s="60" t="s">
        <v>687</v>
      </c>
      <c r="Q1004" s="58"/>
      <c r="R1004" s="58"/>
      <c r="S1004" s="123"/>
    </row>
    <row r="1005" spans="1:19" ht="15" x14ac:dyDescent="0.2">
      <c r="A1005" s="54" t="s">
        <v>550</v>
      </c>
      <c r="B1005" s="57" t="s">
        <v>1345</v>
      </c>
      <c r="C1005" s="54"/>
      <c r="D1005" s="59">
        <v>39448</v>
      </c>
      <c r="E1005" s="59">
        <v>39814</v>
      </c>
      <c r="F1005" s="55">
        <v>76.118644059999994</v>
      </c>
      <c r="G1005" s="55">
        <v>37.42372881</v>
      </c>
      <c r="H1005" s="55">
        <v>25.42372881</v>
      </c>
      <c r="I1005" s="55">
        <v>13.271186439999999</v>
      </c>
      <c r="J1005" s="55">
        <v>13.701355939999999</v>
      </c>
      <c r="K1005" s="55">
        <v>63.750248417085437</v>
      </c>
      <c r="L1005" s="55">
        <v>31.341736934673378</v>
      </c>
      <c r="M1005" s="55">
        <v>21.293614966499163</v>
      </c>
      <c r="N1005" s="55">
        <v>11.114896515912898</v>
      </c>
      <c r="O1005" s="103"/>
      <c r="P1005" s="60" t="s">
        <v>687</v>
      </c>
      <c r="Q1005" s="58"/>
      <c r="R1005" s="58"/>
      <c r="S1005" s="123"/>
    </row>
    <row r="1006" spans="1:19" ht="15" x14ac:dyDescent="0.2">
      <c r="A1006" s="54" t="s">
        <v>551</v>
      </c>
      <c r="B1006" s="57" t="s">
        <v>1345</v>
      </c>
      <c r="C1006" s="54"/>
      <c r="D1006" s="59">
        <v>39448</v>
      </c>
      <c r="E1006" s="59">
        <v>39814</v>
      </c>
      <c r="F1006" s="55">
        <v>44.205932200000007</v>
      </c>
      <c r="G1006" s="55">
        <v>21.432203390000002</v>
      </c>
      <c r="H1006" s="55">
        <v>15.782203390000001</v>
      </c>
      <c r="I1006" s="55">
        <v>6.9915254200000003</v>
      </c>
      <c r="J1006" s="55">
        <v>7.9570677999999999</v>
      </c>
      <c r="K1006" s="55">
        <v>36.903443768844227</v>
      </c>
      <c r="L1006" s="55">
        <v>17.947080033500839</v>
      </c>
      <c r="M1006" s="55">
        <v>13.100814807370186</v>
      </c>
      <c r="N1006" s="55">
        <v>5.8555489279732003</v>
      </c>
      <c r="O1006" s="103"/>
      <c r="P1006" s="60" t="s">
        <v>687</v>
      </c>
      <c r="Q1006" s="58"/>
      <c r="R1006" s="58"/>
      <c r="S1006" s="123"/>
    </row>
    <row r="1007" spans="1:19" ht="15" x14ac:dyDescent="0.2">
      <c r="A1007" s="54" t="s">
        <v>552</v>
      </c>
      <c r="B1007" s="57" t="s">
        <v>1345</v>
      </c>
      <c r="C1007" s="54"/>
      <c r="D1007" s="59">
        <v>39448</v>
      </c>
      <c r="E1007" s="59">
        <v>39814</v>
      </c>
      <c r="F1007" s="55">
        <v>42.125423720000001</v>
      </c>
      <c r="G1007" s="55">
        <v>20.830508469999998</v>
      </c>
      <c r="H1007" s="55">
        <v>14.455932199999999</v>
      </c>
      <c r="I1007" s="55">
        <v>6.8389830499999995</v>
      </c>
      <c r="J1007" s="55">
        <v>7.5825762800000005</v>
      </c>
      <c r="K1007" s="55">
        <v>35.158845075376888</v>
      </c>
      <c r="L1007" s="55">
        <v>17.444567470686771</v>
      </c>
      <c r="M1007" s="55">
        <v>11.986486105527639</v>
      </c>
      <c r="N1007" s="55">
        <v>5.7277914991624792</v>
      </c>
      <c r="O1007" s="103"/>
      <c r="P1007" s="60" t="s">
        <v>687</v>
      </c>
      <c r="Q1007" s="58"/>
      <c r="R1007" s="58"/>
      <c r="S1007" s="123"/>
    </row>
    <row r="1008" spans="1:19" ht="15" x14ac:dyDescent="0.2">
      <c r="A1008" s="54" t="s">
        <v>553</v>
      </c>
      <c r="B1008" s="57" t="s">
        <v>1345</v>
      </c>
      <c r="C1008" s="54"/>
      <c r="D1008" s="59">
        <v>39448</v>
      </c>
      <c r="E1008" s="59">
        <v>39814</v>
      </c>
      <c r="F1008" s="55">
        <v>33.943220329999995</v>
      </c>
      <c r="G1008" s="55">
        <v>16.31355932</v>
      </c>
      <c r="H1008" s="55">
        <v>11.205932199999999</v>
      </c>
      <c r="I1008" s="55">
        <v>6.4237288099999992</v>
      </c>
      <c r="J1008" s="55">
        <v>6.10977967</v>
      </c>
      <c r="K1008" s="55">
        <v>28.347954455611386</v>
      </c>
      <c r="L1008" s="55">
        <v>13.660818216080402</v>
      </c>
      <c r="M1008" s="55">
        <v>9.3071288609715239</v>
      </c>
      <c r="N1008" s="55">
        <v>5.3800073785594638</v>
      </c>
      <c r="O1008" s="103"/>
      <c r="P1008" s="60" t="s">
        <v>687</v>
      </c>
      <c r="Q1008" s="58"/>
      <c r="R1008" s="58"/>
      <c r="S1008" s="123"/>
    </row>
    <row r="1009" spans="1:19" ht="15" x14ac:dyDescent="0.2">
      <c r="A1009" s="54" t="s">
        <v>554</v>
      </c>
      <c r="B1009" s="57" t="s">
        <v>1345</v>
      </c>
      <c r="C1009" s="54"/>
      <c r="D1009" s="59">
        <v>39448</v>
      </c>
      <c r="E1009" s="59">
        <v>39814</v>
      </c>
      <c r="F1009" s="55">
        <v>43.237288140000004</v>
      </c>
      <c r="G1009" s="55">
        <v>21.55084746</v>
      </c>
      <c r="H1009" s="55">
        <v>14.796610169999999</v>
      </c>
      <c r="I1009" s="55">
        <v>6.8898305099999995</v>
      </c>
      <c r="J1009" s="55">
        <v>7.78271186</v>
      </c>
      <c r="K1009" s="55">
        <v>36.09147431323283</v>
      </c>
      <c r="L1009" s="55">
        <v>18.049285971524288</v>
      </c>
      <c r="M1009" s="55">
        <v>12.271811030150754</v>
      </c>
      <c r="N1009" s="55">
        <v>5.7703773115577883</v>
      </c>
      <c r="O1009" s="103"/>
      <c r="P1009" s="60" t="s">
        <v>687</v>
      </c>
      <c r="Q1009" s="58"/>
      <c r="R1009" s="58"/>
      <c r="S1009" s="123"/>
    </row>
    <row r="1010" spans="1:19" ht="15" x14ac:dyDescent="0.2">
      <c r="A1010" s="54" t="s">
        <v>555</v>
      </c>
      <c r="B1010" s="57" t="s">
        <v>1345</v>
      </c>
      <c r="C1010" s="54"/>
      <c r="D1010" s="59">
        <v>39448</v>
      </c>
      <c r="E1010" s="59">
        <v>39814</v>
      </c>
      <c r="F1010" s="55">
        <v>83.220338979999994</v>
      </c>
      <c r="G1010" s="55">
        <v>40.92372881</v>
      </c>
      <c r="H1010" s="55">
        <v>28.627118639999999</v>
      </c>
      <c r="I1010" s="55">
        <v>13.66949153</v>
      </c>
      <c r="J1010" s="55">
        <v>14.97966102</v>
      </c>
      <c r="K1010" s="55">
        <v>69.697356842546071</v>
      </c>
      <c r="L1010" s="55">
        <v>34.275899271356785</v>
      </c>
      <c r="M1010" s="55">
        <v>23.972972202680069</v>
      </c>
      <c r="N1010" s="55">
        <v>11.448485368509214</v>
      </c>
      <c r="O1010" s="103"/>
      <c r="P1010" s="60" t="s">
        <v>687</v>
      </c>
      <c r="Q1010" s="58"/>
      <c r="R1010" s="58"/>
      <c r="S1010" s="123"/>
    </row>
    <row r="1011" spans="1:19" ht="15" x14ac:dyDescent="0.2">
      <c r="A1011" s="54" t="s">
        <v>556</v>
      </c>
      <c r="B1011" s="57" t="s">
        <v>1345</v>
      </c>
      <c r="C1011" s="54"/>
      <c r="D1011" s="59">
        <v>39448</v>
      </c>
      <c r="E1011" s="59">
        <v>39814</v>
      </c>
      <c r="F1011" s="55">
        <v>45.033898309999998</v>
      </c>
      <c r="G1011" s="55">
        <v>23.305084749999999</v>
      </c>
      <c r="H1011" s="55">
        <v>14.796610169999999</v>
      </c>
      <c r="I1011" s="55">
        <v>6.9322033899999997</v>
      </c>
      <c r="J1011" s="55">
        <v>8.1061016900000009</v>
      </c>
      <c r="K1011" s="55">
        <v>37.594043659966502</v>
      </c>
      <c r="L1011" s="55">
        <v>19.5163671440536</v>
      </c>
      <c r="M1011" s="55">
        <v>12.271811030150754</v>
      </c>
      <c r="N1011" s="55">
        <v>5.8058654857621441</v>
      </c>
      <c r="O1011" s="103"/>
      <c r="P1011" s="60" t="s">
        <v>687</v>
      </c>
      <c r="Q1011" s="58"/>
      <c r="R1011" s="58"/>
      <c r="S1011" s="123"/>
    </row>
    <row r="1012" spans="1:19" ht="15" x14ac:dyDescent="0.2">
      <c r="A1012" s="54" t="s">
        <v>557</v>
      </c>
      <c r="B1012" s="57" t="s">
        <v>1345</v>
      </c>
      <c r="C1012" s="54"/>
      <c r="D1012" s="59">
        <v>39448</v>
      </c>
      <c r="E1012" s="59">
        <v>39814</v>
      </c>
      <c r="F1012" s="55">
        <v>45.056779650000003</v>
      </c>
      <c r="G1012" s="55">
        <v>21.194915250000001</v>
      </c>
      <c r="H1012" s="55">
        <v>16.777118640000001</v>
      </c>
      <c r="I1012" s="55">
        <v>7.0847457599999997</v>
      </c>
      <c r="J1012" s="55">
        <v>8.1102203499999987</v>
      </c>
      <c r="K1012" s="55">
        <v>37.618175619765495</v>
      </c>
      <c r="L1012" s="55">
        <v>17.754024355108875</v>
      </c>
      <c r="M1012" s="55">
        <v>13.930528350083753</v>
      </c>
      <c r="N1012" s="55">
        <v>5.9336229145728643</v>
      </c>
      <c r="O1012" s="103"/>
      <c r="P1012" s="60" t="s">
        <v>687</v>
      </c>
      <c r="Q1012" s="58"/>
      <c r="R1012" s="58"/>
      <c r="S1012" s="123"/>
    </row>
    <row r="1013" spans="1:19" ht="15" x14ac:dyDescent="0.2">
      <c r="A1013" s="54" t="s">
        <v>558</v>
      </c>
      <c r="B1013" s="57" t="s">
        <v>1345</v>
      </c>
      <c r="C1013" s="54"/>
      <c r="D1013" s="59">
        <v>39448</v>
      </c>
      <c r="E1013" s="59">
        <v>39814</v>
      </c>
      <c r="F1013" s="55">
        <v>45.430508469999999</v>
      </c>
      <c r="G1013" s="55">
        <v>22.627118639999999</v>
      </c>
      <c r="H1013" s="55">
        <v>15.78644068</v>
      </c>
      <c r="I1013" s="55">
        <v>7.0169491500000003</v>
      </c>
      <c r="J1013" s="55">
        <v>8.1774915300000011</v>
      </c>
      <c r="K1013" s="55">
        <v>37.925503216080408</v>
      </c>
      <c r="L1013" s="55">
        <v>18.947846574539366</v>
      </c>
      <c r="M1013" s="55">
        <v>13.100814807370186</v>
      </c>
      <c r="N1013" s="55">
        <v>5.8768418341708548</v>
      </c>
      <c r="O1013" s="103"/>
      <c r="P1013" s="60" t="s">
        <v>687</v>
      </c>
      <c r="Q1013" s="58"/>
      <c r="R1013" s="58"/>
      <c r="S1013" s="123"/>
    </row>
    <row r="1014" spans="1:19" ht="15" x14ac:dyDescent="0.2">
      <c r="A1014" s="54" t="s">
        <v>559</v>
      </c>
      <c r="B1014" s="57" t="s">
        <v>1345</v>
      </c>
      <c r="C1014" s="54"/>
      <c r="D1014" s="59">
        <v>39448</v>
      </c>
      <c r="E1014" s="59">
        <v>39814</v>
      </c>
      <c r="F1014" s="55">
        <v>49.750000010000001</v>
      </c>
      <c r="G1014" s="55">
        <v>23.73728814</v>
      </c>
      <c r="H1014" s="55">
        <v>18.690677969999999</v>
      </c>
      <c r="I1014" s="55">
        <v>7.3220339000000001</v>
      </c>
      <c r="J1014" s="55">
        <v>8.954999990000001</v>
      </c>
      <c r="K1014" s="55">
        <v>41.505550351758799</v>
      </c>
      <c r="L1014" s="55">
        <v>19.877636767169179</v>
      </c>
      <c r="M1014" s="55">
        <v>15.495556884422113</v>
      </c>
      <c r="N1014" s="55">
        <v>6.1323567001675041</v>
      </c>
      <c r="O1014" s="103"/>
      <c r="P1014" s="60" t="s">
        <v>687</v>
      </c>
      <c r="Q1014" s="58"/>
      <c r="R1014" s="58"/>
      <c r="S1014" s="123"/>
    </row>
    <row r="1015" spans="1:19" ht="15" x14ac:dyDescent="0.2">
      <c r="A1015" s="54" t="s">
        <v>560</v>
      </c>
      <c r="B1015" s="57" t="s">
        <v>1345</v>
      </c>
      <c r="C1015" s="54"/>
      <c r="D1015" s="59">
        <v>39448</v>
      </c>
      <c r="E1015" s="59">
        <v>39814</v>
      </c>
      <c r="F1015" s="55">
        <v>51.374576269999999</v>
      </c>
      <c r="G1015" s="55">
        <v>24.110169489999997</v>
      </c>
      <c r="H1015" s="55">
        <v>18.64576271</v>
      </c>
      <c r="I1015" s="55">
        <v>8.6186440700000002</v>
      </c>
      <c r="J1015" s="55">
        <v>9.2474237300000013</v>
      </c>
      <c r="K1015" s="55">
        <v>42.904494229480733</v>
      </c>
      <c r="L1015" s="55">
        <v>20.190642479061975</v>
      </c>
      <c r="M1015" s="55">
        <v>15.495556884422113</v>
      </c>
      <c r="N1015" s="55">
        <v>7.2182948659966506</v>
      </c>
      <c r="O1015" s="103"/>
      <c r="P1015" s="60" t="s">
        <v>687</v>
      </c>
      <c r="Q1015" s="58"/>
      <c r="R1015" s="58"/>
      <c r="S1015" s="123"/>
    </row>
    <row r="1016" spans="1:19" ht="15" x14ac:dyDescent="0.2">
      <c r="A1016" s="54" t="s">
        <v>561</v>
      </c>
      <c r="B1016" s="57" t="s">
        <v>1345</v>
      </c>
      <c r="C1016" s="54"/>
      <c r="D1016" s="59">
        <v>39448</v>
      </c>
      <c r="E1016" s="59">
        <v>39814</v>
      </c>
      <c r="F1016" s="55">
        <v>37.047457629999997</v>
      </c>
      <c r="G1016" s="55">
        <v>19.347457629999997</v>
      </c>
      <c r="H1016" s="55">
        <v>11.208474580000001</v>
      </c>
      <c r="I1016" s="55">
        <v>6.4915254200000003</v>
      </c>
      <c r="J1016" s="55">
        <v>6.6685423699999999</v>
      </c>
      <c r="K1016" s="55">
        <v>30.94923770519263</v>
      </c>
      <c r="L1016" s="55">
        <v>16.205320385259633</v>
      </c>
      <c r="M1016" s="55">
        <v>9.3071288609715239</v>
      </c>
      <c r="N1016" s="55">
        <v>5.4367884589614741</v>
      </c>
      <c r="O1016" s="103"/>
      <c r="P1016" s="60" t="s">
        <v>687</v>
      </c>
      <c r="Q1016" s="58"/>
      <c r="R1016" s="58"/>
      <c r="S1016" s="123"/>
    </row>
    <row r="1017" spans="1:19" ht="15" x14ac:dyDescent="0.2">
      <c r="A1017" s="54" t="s">
        <v>562</v>
      </c>
      <c r="B1017" s="57" t="s">
        <v>1345</v>
      </c>
      <c r="C1017" s="54"/>
      <c r="D1017" s="59">
        <v>39448</v>
      </c>
      <c r="E1017" s="59">
        <v>39814</v>
      </c>
      <c r="F1017" s="55">
        <v>60.016949149999995</v>
      </c>
      <c r="G1017" s="55">
        <v>33.966101689999995</v>
      </c>
      <c r="H1017" s="55">
        <v>15.16949153</v>
      </c>
      <c r="I1017" s="55">
        <v>10.88135593</v>
      </c>
      <c r="J1017" s="55">
        <v>10.80305085</v>
      </c>
      <c r="K1017" s="55">
        <v>50.261902738693465</v>
      </c>
      <c r="L1017" s="55">
        <v>28.444482303182582</v>
      </c>
      <c r="M1017" s="55">
        <v>12.704057010050253</v>
      </c>
      <c r="N1017" s="55">
        <v>9.113363425460637</v>
      </c>
      <c r="O1017" s="103"/>
      <c r="P1017" s="60" t="s">
        <v>687</v>
      </c>
      <c r="Q1017" s="58"/>
      <c r="R1017" s="58"/>
      <c r="S1017" s="123"/>
    </row>
    <row r="1018" spans="1:19" ht="15" x14ac:dyDescent="0.2">
      <c r="A1018" s="54" t="s">
        <v>563</v>
      </c>
      <c r="B1018" s="57" t="s">
        <v>1345</v>
      </c>
      <c r="C1018" s="54"/>
      <c r="D1018" s="59">
        <v>39448</v>
      </c>
      <c r="E1018" s="59">
        <v>39814</v>
      </c>
      <c r="F1018" s="55">
        <v>30.07627119</v>
      </c>
      <c r="G1018" s="55">
        <v>11.203389830000001</v>
      </c>
      <c r="H1018" s="55">
        <v>12.440677970000001</v>
      </c>
      <c r="I1018" s="55">
        <v>6.4322033899999997</v>
      </c>
      <c r="J1018" s="55">
        <v>5.4137288099999994</v>
      </c>
      <c r="K1018" s="55">
        <v>25.19376543551089</v>
      </c>
      <c r="L1018" s="55">
        <v>9.3866223785594656</v>
      </c>
      <c r="M1018" s="55">
        <v>10.420038040201005</v>
      </c>
      <c r="N1018" s="55">
        <v>5.3871050167504189</v>
      </c>
      <c r="O1018" s="103"/>
      <c r="P1018" s="60" t="s">
        <v>687</v>
      </c>
      <c r="Q1018" s="58"/>
      <c r="R1018" s="58"/>
      <c r="S1018" s="123"/>
    </row>
    <row r="1019" spans="1:19" ht="15" x14ac:dyDescent="0.2">
      <c r="A1019" s="54" t="s">
        <v>564</v>
      </c>
      <c r="B1019" s="57" t="s">
        <v>1345</v>
      </c>
      <c r="C1019" s="54"/>
      <c r="D1019" s="59">
        <v>39448</v>
      </c>
      <c r="E1019" s="59">
        <v>39814</v>
      </c>
      <c r="F1019" s="55">
        <v>30.033898309999998</v>
      </c>
      <c r="G1019" s="55">
        <v>11.161016949999999</v>
      </c>
      <c r="H1019" s="55">
        <v>12.440677970000001</v>
      </c>
      <c r="I1019" s="55">
        <v>6.4322033899999997</v>
      </c>
      <c r="J1019" s="55">
        <v>5.4061016900000007</v>
      </c>
      <c r="K1019" s="55">
        <v>44.651931976549413</v>
      </c>
      <c r="L1019" s="55">
        <v>18.707946515912901</v>
      </c>
      <c r="M1019" s="55">
        <v>20.556880443886097</v>
      </c>
      <c r="N1019" s="55">
        <v>5.3871050167504189</v>
      </c>
      <c r="O1019" s="103"/>
      <c r="P1019" s="60" t="s">
        <v>687</v>
      </c>
      <c r="Q1019" s="58"/>
      <c r="R1019" s="58"/>
      <c r="S1019" s="123"/>
    </row>
    <row r="1020" spans="1:19" ht="15" x14ac:dyDescent="0.2">
      <c r="A1020" s="54" t="s">
        <v>565</v>
      </c>
      <c r="B1020" s="57" t="s">
        <v>1345</v>
      </c>
      <c r="C1020" s="54"/>
      <c r="D1020" s="59">
        <v>39448</v>
      </c>
      <c r="E1020" s="59">
        <v>39814</v>
      </c>
      <c r="F1020" s="55">
        <v>17.42372881</v>
      </c>
      <c r="G1020" s="55">
        <v>12.83050847</v>
      </c>
      <c r="H1020" s="55">
        <v>2.3220339000000001</v>
      </c>
      <c r="I1020" s="55">
        <v>2.2711864400000001</v>
      </c>
      <c r="J1020" s="55">
        <v>3.13627119</v>
      </c>
      <c r="K1020" s="55">
        <v>25.602589221105529</v>
      </c>
      <c r="L1020" s="55">
        <v>14.313090879396984</v>
      </c>
      <c r="M1020" s="55">
        <v>9.3873321440536017</v>
      </c>
      <c r="N1020" s="55">
        <v>1.9021661976549415</v>
      </c>
      <c r="O1020" s="103"/>
      <c r="P1020" s="60" t="s">
        <v>687</v>
      </c>
      <c r="Q1020" s="58"/>
      <c r="R1020" s="58"/>
      <c r="S1020" s="123"/>
    </row>
    <row r="1021" spans="1:19" ht="15" x14ac:dyDescent="0.2">
      <c r="A1021" s="54" t="s">
        <v>566</v>
      </c>
      <c r="B1021" s="57" t="s">
        <v>1345</v>
      </c>
      <c r="C1021" s="54"/>
      <c r="D1021" s="59">
        <v>39448</v>
      </c>
      <c r="E1021" s="59">
        <v>39814</v>
      </c>
      <c r="F1021" s="55">
        <v>337.46355932</v>
      </c>
      <c r="G1021" s="55">
        <v>263.85593219999998</v>
      </c>
      <c r="H1021" s="55">
        <v>56.336440680000003</v>
      </c>
      <c r="I1021" s="55">
        <v>17.271186440000001</v>
      </c>
      <c r="J1021" s="55">
        <v>60.743440679999999</v>
      </c>
      <c r="K1021" s="55">
        <v>333.44689549413738</v>
      </c>
      <c r="L1021" s="55">
        <v>279.87891434673372</v>
      </c>
      <c r="M1021" s="55">
        <v>39.103000879396987</v>
      </c>
      <c r="N1021" s="55">
        <v>14.464980268006702</v>
      </c>
      <c r="O1021" s="103"/>
      <c r="P1021" s="60" t="s">
        <v>687</v>
      </c>
      <c r="Q1021" s="58"/>
      <c r="R1021" s="58"/>
      <c r="S1021" s="123"/>
    </row>
    <row r="1022" spans="1:19" ht="30" x14ac:dyDescent="0.2">
      <c r="A1022" s="54" t="s">
        <v>567</v>
      </c>
      <c r="B1022" s="57" t="s">
        <v>1363</v>
      </c>
      <c r="C1022" s="54"/>
      <c r="D1022" s="59">
        <v>39448</v>
      </c>
      <c r="E1022" s="59">
        <v>39814</v>
      </c>
      <c r="F1022" s="55">
        <v>34.186440680000004</v>
      </c>
      <c r="G1022" s="55">
        <v>31.44915254</v>
      </c>
      <c r="H1022" s="55">
        <v>1.11864407</v>
      </c>
      <c r="I1022" s="55">
        <v>1.61864407</v>
      </c>
      <c r="J1022" s="55">
        <v>6.1535593200000003</v>
      </c>
      <c r="K1022" s="55">
        <v>28.631859865996649</v>
      </c>
      <c r="L1022" s="55">
        <v>26.339323735343385</v>
      </c>
      <c r="M1022" s="55">
        <v>0.93688783082077054</v>
      </c>
      <c r="N1022" s="55">
        <v>1.3556482998324959</v>
      </c>
      <c r="O1022" s="103"/>
      <c r="P1022" s="60" t="s">
        <v>687</v>
      </c>
      <c r="Q1022" s="58"/>
      <c r="R1022" s="58" t="s">
        <v>568</v>
      </c>
      <c r="S1022" s="123"/>
    </row>
    <row r="1023" spans="1:19" ht="15" x14ac:dyDescent="0.2">
      <c r="A1023" s="54" t="s">
        <v>569</v>
      </c>
      <c r="B1023" s="57" t="s">
        <v>1345</v>
      </c>
      <c r="C1023" s="54"/>
      <c r="D1023" s="59">
        <v>39448</v>
      </c>
      <c r="E1023" s="59">
        <v>39814</v>
      </c>
      <c r="F1023" s="55">
        <v>121.34237288</v>
      </c>
      <c r="G1023" s="55">
        <v>105.93220339</v>
      </c>
      <c r="H1023" s="55">
        <v>9.902542369999999</v>
      </c>
      <c r="I1023" s="55">
        <v>5.5076271200000004</v>
      </c>
      <c r="J1023" s="55">
        <v>21.841627120000002</v>
      </c>
      <c r="K1023" s="55">
        <v>80.99750163316584</v>
      </c>
      <c r="L1023" s="55">
        <v>67.413337872696829</v>
      </c>
      <c r="M1023" s="55">
        <v>8.9714107286432174</v>
      </c>
      <c r="N1023" s="55">
        <v>4.6127530318257959</v>
      </c>
      <c r="O1023" s="103"/>
      <c r="P1023" s="60" t="s">
        <v>687</v>
      </c>
      <c r="Q1023" s="58"/>
      <c r="R1023" s="58"/>
      <c r="S1023" s="123"/>
    </row>
    <row r="1024" spans="1:19" ht="30" x14ac:dyDescent="0.2">
      <c r="A1024" s="54" t="s">
        <v>570</v>
      </c>
      <c r="B1024" s="57" t="s">
        <v>1365</v>
      </c>
      <c r="C1024" s="54"/>
      <c r="D1024" s="59">
        <v>39448</v>
      </c>
      <c r="E1024" s="59">
        <v>39814</v>
      </c>
      <c r="F1024" s="55">
        <v>47.83898305084746</v>
      </c>
      <c r="G1024" s="55">
        <v>35.161016949152547</v>
      </c>
      <c r="H1024" s="55">
        <v>6.8135593220338979</v>
      </c>
      <c r="I1024" s="55">
        <v>5.8644067796610173</v>
      </c>
      <c r="J1024" s="55">
        <v>8.6110169491525426</v>
      </c>
      <c r="K1024" s="55">
        <v>40.066149958833719</v>
      </c>
      <c r="L1024" s="55">
        <v>29.448087897112686</v>
      </c>
      <c r="M1024" s="55">
        <v>5.7064985946682567</v>
      </c>
      <c r="N1024" s="55">
        <v>4.9115634670527788</v>
      </c>
      <c r="O1024" s="103"/>
      <c r="P1024" s="60" t="s">
        <v>687</v>
      </c>
      <c r="Q1024" s="58"/>
      <c r="R1024" s="58" t="s">
        <v>571</v>
      </c>
      <c r="S1024" s="123"/>
    </row>
    <row r="1025" spans="1:19" ht="15" x14ac:dyDescent="0.2">
      <c r="A1025" s="54" t="s">
        <v>572</v>
      </c>
      <c r="B1025" s="57" t="s">
        <v>1345</v>
      </c>
      <c r="C1025" s="54"/>
      <c r="D1025" s="59">
        <v>39448</v>
      </c>
      <c r="E1025" s="59">
        <v>39814</v>
      </c>
      <c r="F1025" s="55">
        <v>147.46440678000002</v>
      </c>
      <c r="G1025" s="55">
        <v>59.362711859999997</v>
      </c>
      <c r="H1025" s="55">
        <v>53.868644070000002</v>
      </c>
      <c r="I1025" s="55">
        <v>34.233050850000005</v>
      </c>
      <c r="J1025" s="55">
        <v>26.543593219999998</v>
      </c>
      <c r="K1025" s="55">
        <v>280.04996734505869</v>
      </c>
      <c r="L1025" s="55">
        <v>177.34009027638194</v>
      </c>
      <c r="M1025" s="55">
        <v>74.038980209380242</v>
      </c>
      <c r="N1025" s="55">
        <v>28.670896859296487</v>
      </c>
      <c r="O1025" s="103"/>
      <c r="P1025" s="60" t="s">
        <v>687</v>
      </c>
      <c r="Q1025" s="58"/>
      <c r="R1025" s="58"/>
      <c r="S1025" s="123"/>
    </row>
    <row r="1026" spans="1:19" ht="15" x14ac:dyDescent="0.2">
      <c r="A1026" s="54" t="s">
        <v>573</v>
      </c>
      <c r="B1026" s="57" t="s">
        <v>1345</v>
      </c>
      <c r="C1026" s="54"/>
      <c r="D1026" s="59">
        <v>39448</v>
      </c>
      <c r="E1026" s="59">
        <v>39814</v>
      </c>
      <c r="F1026" s="55">
        <v>328.22711864999997</v>
      </c>
      <c r="G1026" s="55">
        <v>47.069491530000001</v>
      </c>
      <c r="H1026" s="55">
        <v>99.492372879999991</v>
      </c>
      <c r="I1026" s="55">
        <v>181.66525424</v>
      </c>
      <c r="J1026" s="55">
        <v>59.080881349999999</v>
      </c>
      <c r="K1026" s="55">
        <v>821.59242540201012</v>
      </c>
      <c r="L1026" s="55">
        <v>98.672742236180909</v>
      </c>
      <c r="M1026" s="55">
        <v>570.77122902847577</v>
      </c>
      <c r="N1026" s="55">
        <v>152.14845413735344</v>
      </c>
      <c r="O1026" s="103"/>
      <c r="P1026" s="60" t="s">
        <v>687</v>
      </c>
      <c r="Q1026" s="58"/>
      <c r="R1026" s="58"/>
      <c r="S1026" s="123"/>
    </row>
    <row r="1027" spans="1:19" ht="15" x14ac:dyDescent="0.2">
      <c r="A1027" s="54" t="s">
        <v>574</v>
      </c>
      <c r="B1027" s="57" t="s">
        <v>1370</v>
      </c>
      <c r="C1027" s="54"/>
      <c r="D1027" s="59">
        <v>39448</v>
      </c>
      <c r="E1027" s="59">
        <v>39814</v>
      </c>
      <c r="F1027" s="55">
        <v>107.92372881999999</v>
      </c>
      <c r="G1027" s="55">
        <v>0.66949153000000006</v>
      </c>
      <c r="H1027" s="55">
        <v>84.940677969999996</v>
      </c>
      <c r="I1027" s="55">
        <v>22.31355932</v>
      </c>
      <c r="J1027" s="55">
        <v>19.426271180000001</v>
      </c>
      <c r="K1027" s="55">
        <v>90.38696306532664</v>
      </c>
      <c r="L1027" s="55">
        <v>0.56000340871021781</v>
      </c>
      <c r="M1027" s="55">
        <v>71.138886524288111</v>
      </c>
      <c r="N1027" s="55">
        <v>18.688073132328309</v>
      </c>
      <c r="O1027" s="103"/>
      <c r="P1027" s="60" t="s">
        <v>687</v>
      </c>
      <c r="Q1027" s="58"/>
      <c r="R1027" s="58"/>
      <c r="S1027" s="123"/>
    </row>
    <row r="1028" spans="1:19" ht="15" x14ac:dyDescent="0.2">
      <c r="A1028" s="54" t="s">
        <v>575</v>
      </c>
      <c r="B1028" s="57" t="s">
        <v>1371</v>
      </c>
      <c r="C1028" s="54"/>
      <c r="D1028" s="59">
        <v>39448</v>
      </c>
      <c r="E1028" s="59">
        <v>39814</v>
      </c>
      <c r="F1028" s="55">
        <v>6.6525423700000008</v>
      </c>
      <c r="G1028" s="55">
        <v>6.2627118600000005</v>
      </c>
      <c r="H1028" s="55">
        <v>0</v>
      </c>
      <c r="I1028" s="55">
        <v>0.38983051000000002</v>
      </c>
      <c r="J1028" s="55">
        <v>1.1974576299999999</v>
      </c>
      <c r="K1028" s="55">
        <v>5.5695142378559463</v>
      </c>
      <c r="L1028" s="55">
        <v>5.2430230234505864</v>
      </c>
      <c r="M1028" s="55">
        <v>0</v>
      </c>
      <c r="N1028" s="55">
        <v>0.32649121440536016</v>
      </c>
      <c r="O1028" s="103"/>
      <c r="P1028" s="60" t="s">
        <v>687</v>
      </c>
      <c r="Q1028" s="58"/>
      <c r="R1028" s="58"/>
      <c r="S1028" s="123"/>
    </row>
    <row r="1029" spans="1:19" ht="15" x14ac:dyDescent="0.2">
      <c r="A1029" s="54" t="s">
        <v>576</v>
      </c>
      <c r="B1029" s="57" t="s">
        <v>1345</v>
      </c>
      <c r="C1029" s="54"/>
      <c r="D1029" s="59">
        <v>39448</v>
      </c>
      <c r="E1029" s="59">
        <v>39814</v>
      </c>
      <c r="F1029" s="55">
        <v>36.51271186000001</v>
      </c>
      <c r="G1029" s="55">
        <v>32.983050850000005</v>
      </c>
      <c r="H1029" s="55">
        <v>0.49152541999999999</v>
      </c>
      <c r="I1029" s="55">
        <v>3.03813559</v>
      </c>
      <c r="J1029" s="55">
        <v>6.5722881399999995</v>
      </c>
      <c r="K1029" s="55">
        <v>30.586548551088775</v>
      </c>
      <c r="L1029" s="55">
        <v>27.627544497487435</v>
      </c>
      <c r="M1029" s="55">
        <v>0.41450188442211056</v>
      </c>
      <c r="N1029" s="55">
        <v>2.5445021691792298</v>
      </c>
      <c r="O1029" s="103"/>
      <c r="P1029" s="60" t="s">
        <v>687</v>
      </c>
      <c r="Q1029" s="58"/>
      <c r="R1029" s="58"/>
      <c r="S1029" s="123"/>
    </row>
    <row r="1030" spans="1:19" ht="15" x14ac:dyDescent="0.2">
      <c r="A1030" s="54" t="s">
        <v>577</v>
      </c>
      <c r="B1030" s="57" t="s">
        <v>1357</v>
      </c>
      <c r="C1030" s="54"/>
      <c r="D1030" s="59">
        <v>39448</v>
      </c>
      <c r="E1030" s="59">
        <v>39814</v>
      </c>
      <c r="F1030" s="55">
        <v>25.098305090000004</v>
      </c>
      <c r="G1030" s="55">
        <v>18.101694920000003</v>
      </c>
      <c r="H1030" s="55">
        <v>3.1720338999999997</v>
      </c>
      <c r="I1030" s="55">
        <v>3.8245762700000001</v>
      </c>
      <c r="J1030" s="55">
        <v>4.5176949100000003</v>
      </c>
      <c r="K1030" s="55">
        <v>21.011838852596316</v>
      </c>
      <c r="L1030" s="55">
        <v>15.159128978224457</v>
      </c>
      <c r="M1030" s="55">
        <v>2.6495471691792294</v>
      </c>
      <c r="N1030" s="55">
        <v>3.2031627051926299</v>
      </c>
      <c r="O1030" s="103"/>
      <c r="P1030" s="60" t="s">
        <v>687</v>
      </c>
      <c r="Q1030" s="58"/>
      <c r="R1030" s="58"/>
      <c r="S1030" s="123"/>
    </row>
    <row r="1031" spans="1:19" ht="15" x14ac:dyDescent="0.2">
      <c r="A1031" s="54" t="s">
        <v>578</v>
      </c>
      <c r="B1031" s="57" t="s">
        <v>1358</v>
      </c>
      <c r="C1031" s="54"/>
      <c r="D1031" s="59">
        <v>39448</v>
      </c>
      <c r="E1031" s="59">
        <v>39814</v>
      </c>
      <c r="F1031" s="55">
        <v>85.312711860000007</v>
      </c>
      <c r="G1031" s="55">
        <v>34.845762710000002</v>
      </c>
      <c r="H1031" s="55">
        <v>32.066949149999999</v>
      </c>
      <c r="I1031" s="55">
        <v>18.399999999999999</v>
      </c>
      <c r="J1031" s="55">
        <v>15.35628814</v>
      </c>
      <c r="K1031" s="55">
        <v>75.787837487437201</v>
      </c>
      <c r="L1031" s="55">
        <v>23.094994740368509</v>
      </c>
      <c r="M1031" s="55">
        <v>37.282457487437192</v>
      </c>
      <c r="N1031" s="55">
        <v>15.410385259631489</v>
      </c>
      <c r="O1031" s="103"/>
      <c r="P1031" s="60" t="s">
        <v>687</v>
      </c>
      <c r="Q1031" s="58"/>
      <c r="R1031" s="58"/>
      <c r="S1031" s="123"/>
    </row>
    <row r="1032" spans="1:19" ht="15" x14ac:dyDescent="0.2">
      <c r="A1032" s="54" t="s">
        <v>579</v>
      </c>
      <c r="B1032" s="57" t="s">
        <v>1372</v>
      </c>
      <c r="C1032" s="54"/>
      <c r="D1032" s="59">
        <v>39448</v>
      </c>
      <c r="E1032" s="59">
        <v>39814</v>
      </c>
      <c r="F1032" s="55">
        <v>120.28983051</v>
      </c>
      <c r="G1032" s="55">
        <v>71.037288140000001</v>
      </c>
      <c r="H1032" s="55">
        <v>33.014406780000002</v>
      </c>
      <c r="I1032" s="55">
        <v>16.238135589999999</v>
      </c>
      <c r="J1032" s="55">
        <v>21.652169489999999</v>
      </c>
      <c r="K1032" s="55">
        <v>139.78082502512567</v>
      </c>
      <c r="L1032" s="55">
        <v>122.55344519262984</v>
      </c>
      <c r="M1032" s="55">
        <v>3.6276012814070353</v>
      </c>
      <c r="N1032" s="55">
        <v>13.599778551088777</v>
      </c>
      <c r="O1032" s="103"/>
      <c r="P1032" s="60" t="s">
        <v>687</v>
      </c>
      <c r="Q1032" s="58"/>
      <c r="R1032" s="58"/>
      <c r="S1032" s="123"/>
    </row>
    <row r="1033" spans="1:19" ht="30" x14ac:dyDescent="0.2">
      <c r="A1033" s="54" t="s">
        <v>580</v>
      </c>
      <c r="B1033" s="57" t="s">
        <v>1358</v>
      </c>
      <c r="C1033" s="54"/>
      <c r="D1033" s="59">
        <v>39448</v>
      </c>
      <c r="E1033" s="59">
        <v>39814</v>
      </c>
      <c r="F1033" s="55">
        <v>161.24322033999999</v>
      </c>
      <c r="G1033" s="55">
        <v>89</v>
      </c>
      <c r="H1033" s="55">
        <v>49.686440679999997</v>
      </c>
      <c r="I1033" s="55">
        <v>22.55677966</v>
      </c>
      <c r="J1033" s="55">
        <v>29.023779659999999</v>
      </c>
      <c r="K1033" s="55">
        <v>135.04457314907873</v>
      </c>
      <c r="L1033" s="55">
        <v>74.539363484087104</v>
      </c>
      <c r="M1033" s="55">
        <v>41.613434405360131</v>
      </c>
      <c r="N1033" s="55">
        <v>18.891775259631491</v>
      </c>
      <c r="O1033" s="103"/>
      <c r="P1033" s="60" t="s">
        <v>687</v>
      </c>
      <c r="Q1033" s="58"/>
      <c r="R1033" s="58" t="s">
        <v>581</v>
      </c>
      <c r="S1033" s="123"/>
    </row>
    <row r="1034" spans="1:19" ht="30" x14ac:dyDescent="0.2">
      <c r="A1034" s="54" t="s">
        <v>582</v>
      </c>
      <c r="B1034" s="57" t="s">
        <v>1345</v>
      </c>
      <c r="C1034" s="54"/>
      <c r="D1034" s="59">
        <v>39448</v>
      </c>
      <c r="E1034" s="59">
        <v>39814</v>
      </c>
      <c r="F1034" s="55">
        <v>9.3559322099999989</v>
      </c>
      <c r="G1034" s="55">
        <v>7.8220339000000001</v>
      </c>
      <c r="H1034" s="55">
        <v>3.3898310000000001E-2</v>
      </c>
      <c r="I1034" s="55">
        <v>1.5</v>
      </c>
      <c r="J1034" s="55">
        <v>1.6840677900000001</v>
      </c>
      <c r="K1034" s="55">
        <v>7.8357891206030157</v>
      </c>
      <c r="L1034" s="55">
        <v>6.5511171691792303</v>
      </c>
      <c r="M1034" s="55">
        <v>2.8390544388609718E-2</v>
      </c>
      <c r="N1034" s="55">
        <v>1.256281407035176</v>
      </c>
      <c r="O1034" s="103"/>
      <c r="P1034" s="60" t="s">
        <v>687</v>
      </c>
      <c r="Q1034" s="58"/>
      <c r="R1034" s="58" t="s">
        <v>583</v>
      </c>
      <c r="S1034" s="123"/>
    </row>
    <row r="1035" spans="1:19" ht="30" x14ac:dyDescent="0.2">
      <c r="A1035" s="54" t="s">
        <v>584</v>
      </c>
      <c r="B1035" s="57" t="s">
        <v>1345</v>
      </c>
      <c r="C1035" s="54"/>
      <c r="D1035" s="59">
        <v>39448</v>
      </c>
      <c r="E1035" s="59">
        <v>39814</v>
      </c>
      <c r="F1035" s="55">
        <v>3.96440678</v>
      </c>
      <c r="G1035" s="55">
        <v>2.2203389800000002</v>
      </c>
      <c r="H1035" s="55">
        <v>8.4745800000000007E-3</v>
      </c>
      <c r="I1035" s="55">
        <v>1.7355932199999999</v>
      </c>
      <c r="J1035" s="55">
        <v>0.71359321999999992</v>
      </c>
      <c r="K1035" s="55">
        <v>3.3202736850921277</v>
      </c>
      <c r="L1035" s="55">
        <v>1.8595803852596318</v>
      </c>
      <c r="M1035" s="55">
        <v>7.0976381909547744E-3</v>
      </c>
      <c r="N1035" s="55">
        <v>1.4535956616415411</v>
      </c>
      <c r="O1035" s="103"/>
      <c r="P1035" s="60" t="s">
        <v>687</v>
      </c>
      <c r="Q1035" s="58"/>
      <c r="R1035" s="58" t="s">
        <v>585</v>
      </c>
      <c r="S1035" s="123"/>
    </row>
    <row r="1036" spans="1:19" ht="30" x14ac:dyDescent="0.2">
      <c r="A1036" s="54" t="s">
        <v>586</v>
      </c>
      <c r="B1036" s="57" t="s">
        <v>1345</v>
      </c>
      <c r="C1036" s="54"/>
      <c r="D1036" s="59">
        <v>39448</v>
      </c>
      <c r="E1036" s="59">
        <v>39814</v>
      </c>
      <c r="F1036" s="55">
        <v>34.083898299999994</v>
      </c>
      <c r="G1036" s="55">
        <v>27.294915249999999</v>
      </c>
      <c r="H1036" s="55">
        <v>4.4381355899999999</v>
      </c>
      <c r="I1036" s="55">
        <v>2.3508474599999998</v>
      </c>
      <c r="J1036" s="55">
        <v>6.1351016999999999</v>
      </c>
      <c r="K1036" s="55">
        <v>28.549527303182579</v>
      </c>
      <c r="L1036" s="55">
        <v>22.861482554438862</v>
      </c>
      <c r="M1036" s="55">
        <v>3.7191607788944721</v>
      </c>
      <c r="N1036" s="55">
        <v>1.9688839698492462</v>
      </c>
      <c r="O1036" s="103"/>
      <c r="P1036" s="60" t="s">
        <v>687</v>
      </c>
      <c r="Q1036" s="58"/>
      <c r="R1036" s="58" t="s">
        <v>587</v>
      </c>
      <c r="S1036" s="123"/>
    </row>
    <row r="1037" spans="1:19" ht="30" x14ac:dyDescent="0.2">
      <c r="A1037" s="54" t="s">
        <v>588</v>
      </c>
      <c r="B1037" s="57" t="s">
        <v>1345</v>
      </c>
      <c r="C1037" s="54"/>
      <c r="D1037" s="59">
        <v>39448</v>
      </c>
      <c r="E1037" s="59">
        <v>39814</v>
      </c>
      <c r="F1037" s="55">
        <v>6.2627118700000004</v>
      </c>
      <c r="G1037" s="55">
        <v>0.11016949000000001</v>
      </c>
      <c r="H1037" s="55">
        <v>4.6186440700000002</v>
      </c>
      <c r="I1037" s="55">
        <v>1.5338983100000001</v>
      </c>
      <c r="J1037" s="55">
        <v>1.1272881299999999</v>
      </c>
      <c r="K1037" s="55">
        <v>5.2451523199329992</v>
      </c>
      <c r="L1037" s="55">
        <v>9.2269254606365175E-2</v>
      </c>
      <c r="M1037" s="55">
        <v>3.8682111139028481</v>
      </c>
      <c r="N1037" s="55">
        <v>1.2846719514237857</v>
      </c>
      <c r="O1037" s="103"/>
      <c r="P1037" s="60" t="s">
        <v>687</v>
      </c>
      <c r="Q1037" s="58"/>
      <c r="R1037" s="58" t="s">
        <v>589</v>
      </c>
      <c r="S1037" s="123"/>
    </row>
    <row r="1038" spans="1:19" ht="30" x14ac:dyDescent="0.2">
      <c r="A1038" s="54" t="s">
        <v>590</v>
      </c>
      <c r="B1038" s="57" t="s">
        <v>1345</v>
      </c>
      <c r="C1038" s="54"/>
      <c r="D1038" s="59">
        <v>39448</v>
      </c>
      <c r="E1038" s="59">
        <v>39814</v>
      </c>
      <c r="F1038" s="55">
        <v>25.754237279999998</v>
      </c>
      <c r="G1038" s="55">
        <v>4.3983050800000001</v>
      </c>
      <c r="H1038" s="55">
        <v>12.559322029999999</v>
      </c>
      <c r="I1038" s="55">
        <v>8.7966101699999992</v>
      </c>
      <c r="J1038" s="55">
        <v>4.6357627199999998</v>
      </c>
      <c r="K1038" s="55">
        <v>21.56971296482412</v>
      </c>
      <c r="L1038" s="55">
        <v>3.6836725963149082</v>
      </c>
      <c r="M1038" s="55">
        <v>10.518695167504188</v>
      </c>
      <c r="N1038" s="55">
        <v>7.3673452010050244</v>
      </c>
      <c r="O1038" s="103"/>
      <c r="P1038" s="60" t="s">
        <v>687</v>
      </c>
      <c r="Q1038" s="58"/>
      <c r="R1038" s="58" t="s">
        <v>591</v>
      </c>
      <c r="S1038" s="123"/>
    </row>
    <row r="1039" spans="1:19" ht="30" x14ac:dyDescent="0.2">
      <c r="A1039" s="54" t="s">
        <v>592</v>
      </c>
      <c r="B1039" s="57" t="s">
        <v>1345</v>
      </c>
      <c r="C1039" s="54"/>
      <c r="D1039" s="59">
        <v>39448</v>
      </c>
      <c r="E1039" s="59">
        <v>39814</v>
      </c>
      <c r="F1039" s="55">
        <v>39.008474569999997</v>
      </c>
      <c r="G1039" s="55">
        <v>4.3983050800000001</v>
      </c>
      <c r="H1039" s="55">
        <v>32.94915254</v>
      </c>
      <c r="I1039" s="55">
        <v>1.66101695</v>
      </c>
      <c r="J1039" s="55">
        <v>7.0215254299999996</v>
      </c>
      <c r="K1039" s="55">
        <v>32.670414212730314</v>
      </c>
      <c r="L1039" s="55">
        <v>3.6836725963149082</v>
      </c>
      <c r="M1039" s="55">
        <v>27.59560514237856</v>
      </c>
      <c r="N1039" s="55">
        <v>1.391136474036851</v>
      </c>
      <c r="O1039" s="103"/>
      <c r="P1039" s="60" t="s">
        <v>687</v>
      </c>
      <c r="Q1039" s="58"/>
      <c r="R1039" s="58" t="s">
        <v>593</v>
      </c>
      <c r="S1039" s="123"/>
    </row>
    <row r="1040" spans="1:19" ht="30" x14ac:dyDescent="0.2">
      <c r="A1040" s="54" t="s">
        <v>594</v>
      </c>
      <c r="B1040" s="57" t="s">
        <v>1345</v>
      </c>
      <c r="C1040" s="54"/>
      <c r="D1040" s="59">
        <v>39448</v>
      </c>
      <c r="E1040" s="59">
        <v>39814</v>
      </c>
      <c r="F1040" s="55">
        <v>6.5932203400000002</v>
      </c>
      <c r="G1040" s="55">
        <v>0.38135593000000001</v>
      </c>
      <c r="H1040" s="55">
        <v>4.2288135599999999</v>
      </c>
      <c r="I1040" s="55">
        <v>1.9830508500000001</v>
      </c>
      <c r="J1040" s="55">
        <v>1.18677966</v>
      </c>
      <c r="K1040" s="55">
        <v>5.5219600837520941</v>
      </c>
      <c r="L1040" s="55">
        <v>0.31939357621440539</v>
      </c>
      <c r="M1040" s="55">
        <v>3.5417198994974877</v>
      </c>
      <c r="N1040" s="55">
        <v>1.6608466080402011</v>
      </c>
      <c r="O1040" s="103"/>
      <c r="P1040" s="60" t="s">
        <v>687</v>
      </c>
      <c r="Q1040" s="58"/>
      <c r="R1040" s="58" t="s">
        <v>595</v>
      </c>
      <c r="S1040" s="123"/>
    </row>
    <row r="1041" spans="1:19" ht="30" x14ac:dyDescent="0.2">
      <c r="A1041" s="54" t="s">
        <v>596</v>
      </c>
      <c r="B1041" s="57" t="s">
        <v>1345</v>
      </c>
      <c r="C1041" s="54"/>
      <c r="D1041" s="59">
        <v>39448</v>
      </c>
      <c r="E1041" s="59">
        <v>39814</v>
      </c>
      <c r="F1041" s="55">
        <v>11.177966100000001</v>
      </c>
      <c r="G1041" s="55">
        <v>2.1186440699999998</v>
      </c>
      <c r="H1041" s="55">
        <v>7.1610169500000005</v>
      </c>
      <c r="I1041" s="55">
        <v>1.8983050800000001</v>
      </c>
      <c r="J1041" s="55">
        <v>2.0120339</v>
      </c>
      <c r="K1041" s="55">
        <v>9.3617806532663312</v>
      </c>
      <c r="L1041" s="55">
        <v>1.7744087688442209</v>
      </c>
      <c r="M1041" s="55">
        <v>5.9975016331658297</v>
      </c>
      <c r="N1041" s="55">
        <v>1.5898702512562815</v>
      </c>
      <c r="O1041" s="103"/>
      <c r="P1041" s="60" t="s">
        <v>687</v>
      </c>
      <c r="Q1041" s="58"/>
      <c r="R1041" s="58" t="s">
        <v>597</v>
      </c>
      <c r="S1041" s="123"/>
    </row>
    <row r="1042" spans="1:19" ht="15" x14ac:dyDescent="0.2">
      <c r="A1042" s="54" t="s">
        <v>598</v>
      </c>
      <c r="B1042" s="57" t="s">
        <v>1345</v>
      </c>
      <c r="C1042" s="54"/>
      <c r="D1042" s="59">
        <v>39448</v>
      </c>
      <c r="E1042" s="59">
        <v>39814</v>
      </c>
      <c r="F1042" s="55">
        <v>4.7457627200000001</v>
      </c>
      <c r="G1042" s="55">
        <v>2.5338983100000001</v>
      </c>
      <c r="H1042" s="55">
        <v>1.66101695</v>
      </c>
      <c r="I1042" s="55">
        <v>0.55084745999999996</v>
      </c>
      <c r="J1042" s="55">
        <v>0.85423727999999999</v>
      </c>
      <c r="K1042" s="55">
        <v>3.9746756448911227</v>
      </c>
      <c r="L1042" s="55">
        <v>2.1221928894472364</v>
      </c>
      <c r="M1042" s="55">
        <v>1.391136474036851</v>
      </c>
      <c r="N1042" s="55">
        <v>0.46134628140703515</v>
      </c>
      <c r="O1042" s="103"/>
      <c r="P1042" s="60" t="s">
        <v>687</v>
      </c>
      <c r="Q1042" s="58"/>
      <c r="R1042" s="58"/>
      <c r="S1042" s="123"/>
    </row>
    <row r="1043" spans="1:19" ht="15" x14ac:dyDescent="0.2">
      <c r="A1043" s="54" t="s">
        <v>599</v>
      </c>
      <c r="B1043" s="57" t="s">
        <v>1345</v>
      </c>
      <c r="C1043" s="54"/>
      <c r="D1043" s="59">
        <v>39448</v>
      </c>
      <c r="E1043" s="59">
        <v>39814</v>
      </c>
      <c r="F1043" s="55">
        <v>2.9652542399999997</v>
      </c>
      <c r="G1043" s="55">
        <v>1.9822033899999998</v>
      </c>
      <c r="H1043" s="55">
        <v>0.43220339000000002</v>
      </c>
      <c r="I1043" s="55">
        <v>0.55084745999999996</v>
      </c>
      <c r="J1043" s="55">
        <v>0.53374575999999996</v>
      </c>
      <c r="K1043" s="55">
        <v>2.4841722780569517</v>
      </c>
      <c r="L1043" s="55">
        <v>1.6608466080402011</v>
      </c>
      <c r="M1043" s="55">
        <v>0.36197938860971529</v>
      </c>
      <c r="N1043" s="55">
        <v>0.46134628140703515</v>
      </c>
      <c r="O1043" s="103"/>
      <c r="P1043" s="60" t="s">
        <v>687</v>
      </c>
      <c r="Q1043" s="58"/>
      <c r="R1043" s="58"/>
      <c r="S1043" s="123"/>
    </row>
    <row r="1044" spans="1:19" ht="15" x14ac:dyDescent="0.2">
      <c r="A1044" s="54" t="s">
        <v>600</v>
      </c>
      <c r="B1044" s="57" t="s">
        <v>1365</v>
      </c>
      <c r="C1044" s="54"/>
      <c r="D1044" s="59">
        <v>39448</v>
      </c>
      <c r="E1044" s="59">
        <v>39814</v>
      </c>
      <c r="F1044" s="55">
        <v>51.499152539999997</v>
      </c>
      <c r="G1044" s="55">
        <v>42.906779659999998</v>
      </c>
      <c r="H1044" s="55">
        <v>6.0220339000000003</v>
      </c>
      <c r="I1044" s="55">
        <v>2.5703389799999998</v>
      </c>
      <c r="J1044" s="55">
        <v>9.2698474600000011</v>
      </c>
      <c r="K1044" s="55">
        <v>41.168412680067</v>
      </c>
      <c r="L1044" s="55">
        <v>33.969281432160805</v>
      </c>
      <c r="M1044" s="55">
        <v>5.0464185343383594</v>
      </c>
      <c r="N1044" s="55">
        <v>2.1527127135678392</v>
      </c>
      <c r="O1044" s="103"/>
      <c r="P1044" s="60" t="s">
        <v>687</v>
      </c>
      <c r="Q1044" s="58"/>
      <c r="R1044" s="58"/>
      <c r="S1044" s="123"/>
    </row>
    <row r="1045" spans="1:19" ht="30" x14ac:dyDescent="0.2">
      <c r="A1045" s="54" t="s">
        <v>601</v>
      </c>
      <c r="B1045" s="57" t="s">
        <v>1345</v>
      </c>
      <c r="C1045" s="54"/>
      <c r="D1045" s="59">
        <v>39448</v>
      </c>
      <c r="E1045" s="59">
        <v>39814</v>
      </c>
      <c r="F1045" s="55">
        <v>13.39830508</v>
      </c>
      <c r="G1045" s="55">
        <v>3.8983050800000001</v>
      </c>
      <c r="H1045" s="55">
        <v>7.1610169500000005</v>
      </c>
      <c r="I1045" s="55">
        <v>2.33898305</v>
      </c>
      <c r="J1045" s="55">
        <v>2.41169492</v>
      </c>
      <c r="K1045" s="55">
        <v>11.221361038525965</v>
      </c>
      <c r="L1045" s="55">
        <v>3.2649121273031829</v>
      </c>
      <c r="M1045" s="55">
        <v>5.9975016331658297</v>
      </c>
      <c r="N1045" s="55">
        <v>1.9589472780569515</v>
      </c>
      <c r="O1045" s="103"/>
      <c r="P1045" s="60" t="s">
        <v>687</v>
      </c>
      <c r="Q1045" s="58"/>
      <c r="R1045" s="58" t="s">
        <v>602</v>
      </c>
      <c r="S1045" s="123"/>
    </row>
    <row r="1046" spans="1:19" ht="30" x14ac:dyDescent="0.2">
      <c r="A1046" s="54" t="s">
        <v>603</v>
      </c>
      <c r="B1046" s="57" t="s">
        <v>1345</v>
      </c>
      <c r="C1046" s="54"/>
      <c r="D1046" s="59">
        <v>39448</v>
      </c>
      <c r="E1046" s="59">
        <v>39814</v>
      </c>
      <c r="F1046" s="55">
        <v>13.96610169</v>
      </c>
      <c r="G1046" s="55">
        <v>5.3305084699999998</v>
      </c>
      <c r="H1046" s="55">
        <v>7.1610169500000005</v>
      </c>
      <c r="I1046" s="55">
        <v>1.47457627</v>
      </c>
      <c r="J1046" s="55">
        <v>2.5138983100000001</v>
      </c>
      <c r="K1046" s="55">
        <v>11.696902587939698</v>
      </c>
      <c r="L1046" s="55">
        <v>4.4644124539363483</v>
      </c>
      <c r="M1046" s="55">
        <v>5.9975016331658297</v>
      </c>
      <c r="N1046" s="55">
        <v>1.234988500837521</v>
      </c>
      <c r="O1046" s="103"/>
      <c r="P1046" s="60" t="s">
        <v>687</v>
      </c>
      <c r="Q1046" s="58"/>
      <c r="R1046" s="58" t="s">
        <v>604</v>
      </c>
      <c r="S1046" s="123"/>
    </row>
    <row r="1047" spans="1:19" ht="30" x14ac:dyDescent="0.2">
      <c r="A1047" s="54" t="s">
        <v>605</v>
      </c>
      <c r="B1047" s="57" t="s">
        <v>1366</v>
      </c>
      <c r="C1047" s="54"/>
      <c r="D1047" s="59">
        <v>39448</v>
      </c>
      <c r="E1047" s="59">
        <v>39814</v>
      </c>
      <c r="F1047" s="55">
        <v>7753.190525423729</v>
      </c>
      <c r="G1047" s="55">
        <v>4520.7473050847457</v>
      </c>
      <c r="H1047" s="55">
        <v>2335.3016949152543</v>
      </c>
      <c r="I1047" s="55">
        <v>897.14152542372881</v>
      </c>
      <c r="J1047" s="55">
        <v>1395.5752945762711</v>
      </c>
      <c r="K1047" s="55">
        <v>7326.3300968117419</v>
      </c>
      <c r="L1047" s="55">
        <v>3698.7018425460637</v>
      </c>
      <c r="M1047" s="55">
        <v>2876.2534423530083</v>
      </c>
      <c r="N1047" s="55">
        <v>751.37481191267068</v>
      </c>
      <c r="O1047" s="103"/>
      <c r="P1047" s="60" t="s">
        <v>687</v>
      </c>
      <c r="Q1047" s="58"/>
      <c r="R1047" s="58" t="s">
        <v>606</v>
      </c>
      <c r="S1047" s="123"/>
    </row>
    <row r="1048" spans="1:19" ht="15" x14ac:dyDescent="0.2">
      <c r="A1048" s="54" t="s">
        <v>607</v>
      </c>
      <c r="B1048" s="57" t="s">
        <v>1345</v>
      </c>
      <c r="C1048" s="54"/>
      <c r="D1048" s="59">
        <v>39448</v>
      </c>
      <c r="E1048" s="59">
        <v>39814</v>
      </c>
      <c r="F1048" s="55">
        <v>43.466949149999998</v>
      </c>
      <c r="G1048" s="55">
        <v>7.9822033899999996</v>
      </c>
      <c r="H1048" s="55">
        <v>33.052542369999998</v>
      </c>
      <c r="I1048" s="55">
        <v>2.4322033900000002</v>
      </c>
      <c r="J1048" s="55">
        <v>7.8240508499999999</v>
      </c>
      <c r="K1048" s="55">
        <v>39.389745335008378</v>
      </c>
      <c r="L1048" s="55">
        <v>7.8805042127303171</v>
      </c>
      <c r="M1048" s="55">
        <v>29.472219857621443</v>
      </c>
      <c r="N1048" s="55">
        <v>2.0370212646566168</v>
      </c>
      <c r="O1048" s="103"/>
      <c r="P1048" s="60" t="s">
        <v>687</v>
      </c>
      <c r="Q1048" s="58"/>
      <c r="R1048" s="58"/>
      <c r="S1048" s="123"/>
    </row>
    <row r="1049" spans="1:19" ht="45" x14ac:dyDescent="0.2">
      <c r="A1049" s="73" t="s">
        <v>608</v>
      </c>
      <c r="B1049" s="74" t="s">
        <v>1345</v>
      </c>
      <c r="C1049" s="73"/>
      <c r="D1049" s="75">
        <v>39814</v>
      </c>
      <c r="E1049" s="75">
        <v>39814</v>
      </c>
      <c r="F1049" s="76">
        <v>2810.852542390001</v>
      </c>
      <c r="G1049" s="76">
        <v>1100.2271186200001</v>
      </c>
      <c r="H1049" s="76">
        <v>1166.4779661400003</v>
      </c>
      <c r="I1049" s="76">
        <v>544.14745763000008</v>
      </c>
      <c r="J1049" s="76">
        <v>505.95345761000004</v>
      </c>
      <c r="K1049" s="76">
        <v>2765.8237288799992</v>
      </c>
      <c r="L1049" s="76">
        <v>1086.9838983300003</v>
      </c>
      <c r="M1049" s="76">
        <v>1134.69237292</v>
      </c>
      <c r="N1049" s="76">
        <v>544.14745763000008</v>
      </c>
      <c r="O1049" s="76">
        <v>497.84827119839974</v>
      </c>
      <c r="P1049" s="77" t="s">
        <v>15</v>
      </c>
      <c r="Q1049" s="58" t="s">
        <v>1304</v>
      </c>
      <c r="R1049" s="78"/>
      <c r="S1049" s="123"/>
    </row>
    <row r="1050" spans="1:19" ht="15" x14ac:dyDescent="0.2">
      <c r="A1050" s="61" t="s">
        <v>609</v>
      </c>
      <c r="B1050" s="62" t="s">
        <v>1373</v>
      </c>
      <c r="C1050" s="54"/>
      <c r="D1050" s="59">
        <v>39814</v>
      </c>
      <c r="E1050" s="59">
        <v>39814</v>
      </c>
      <c r="F1050" s="55">
        <v>31.872881360000001</v>
      </c>
      <c r="G1050" s="55">
        <v>1.68644068</v>
      </c>
      <c r="H1050" s="55">
        <v>22.169491530000002</v>
      </c>
      <c r="I1050" s="55">
        <v>8.0169491500000003</v>
      </c>
      <c r="J1050" s="55">
        <v>5.7371186399999994</v>
      </c>
      <c r="K1050" s="55">
        <v>31.226271180000005</v>
      </c>
      <c r="L1050" s="55">
        <v>1.68898305</v>
      </c>
      <c r="M1050" s="55">
        <v>21.520338980000002</v>
      </c>
      <c r="N1050" s="55">
        <v>8.0169491500000003</v>
      </c>
      <c r="O1050" s="55">
        <v>5.6207288124000003</v>
      </c>
      <c r="P1050" s="80">
        <v>1</v>
      </c>
      <c r="Q1050" s="58"/>
      <c r="R1050" s="58"/>
      <c r="S1050" s="123"/>
    </row>
    <row r="1051" spans="1:19" ht="15" x14ac:dyDescent="0.2">
      <c r="A1051" s="61" t="s">
        <v>610</v>
      </c>
      <c r="B1051" s="62" t="s">
        <v>1374</v>
      </c>
      <c r="C1051" s="54"/>
      <c r="D1051" s="59">
        <v>39814</v>
      </c>
      <c r="E1051" s="59">
        <v>39814</v>
      </c>
      <c r="F1051" s="55">
        <v>64.755932200000004</v>
      </c>
      <c r="G1051" s="55">
        <v>44.381355929999998</v>
      </c>
      <c r="H1051" s="55">
        <v>8.6864406800000005</v>
      </c>
      <c r="I1051" s="55">
        <v>11.68813559</v>
      </c>
      <c r="J1051" s="55">
        <v>11.656067800000001</v>
      </c>
      <c r="K1051" s="55">
        <v>64.5</v>
      </c>
      <c r="L1051" s="55">
        <v>44.37966102</v>
      </c>
      <c r="M1051" s="55">
        <v>8.4322033899999997</v>
      </c>
      <c r="N1051" s="55">
        <v>11.68813559</v>
      </c>
      <c r="O1051" s="55">
        <v>11.61</v>
      </c>
      <c r="P1051" s="80">
        <v>1</v>
      </c>
      <c r="Q1051" s="58"/>
      <c r="R1051" s="58"/>
      <c r="S1051" s="123"/>
    </row>
    <row r="1052" spans="1:19" ht="15" x14ac:dyDescent="0.2">
      <c r="A1052" s="61" t="s">
        <v>611</v>
      </c>
      <c r="B1052" s="62" t="s">
        <v>1345</v>
      </c>
      <c r="C1052" s="54"/>
      <c r="D1052" s="59">
        <v>39814</v>
      </c>
      <c r="E1052" s="59">
        <v>39814</v>
      </c>
      <c r="F1052" s="55">
        <v>462.88220337999996</v>
      </c>
      <c r="G1052" s="55">
        <v>205.18813559</v>
      </c>
      <c r="H1052" s="55">
        <v>177.37033897999999</v>
      </c>
      <c r="I1052" s="55">
        <v>80.323728810000006</v>
      </c>
      <c r="J1052" s="55">
        <v>83.318796620000001</v>
      </c>
      <c r="K1052" s="55">
        <v>457.70762711999998</v>
      </c>
      <c r="L1052" s="55">
        <v>205.18389830999999</v>
      </c>
      <c r="M1052" s="55">
        <v>172.2</v>
      </c>
      <c r="N1052" s="55">
        <v>80.323728810000006</v>
      </c>
      <c r="O1052" s="55">
        <v>82.387372881600001</v>
      </c>
      <c r="P1052" s="80">
        <v>1</v>
      </c>
      <c r="Q1052" s="58"/>
      <c r="R1052" s="58"/>
      <c r="S1052" s="123"/>
    </row>
    <row r="1053" spans="1:19" ht="15" x14ac:dyDescent="0.2">
      <c r="A1053" s="61" t="s">
        <v>612</v>
      </c>
      <c r="B1053" s="62" t="s">
        <v>1345</v>
      </c>
      <c r="C1053" s="54"/>
      <c r="D1053" s="59">
        <v>39814</v>
      </c>
      <c r="E1053" s="59">
        <v>39814</v>
      </c>
      <c r="F1053" s="55">
        <v>61.011864410000001</v>
      </c>
      <c r="G1053" s="55">
        <v>45.771186440000001</v>
      </c>
      <c r="H1053" s="55">
        <v>4.4355932199999994</v>
      </c>
      <c r="I1053" s="55">
        <v>10.805084750000001</v>
      </c>
      <c r="J1053" s="55">
        <v>10.98213559</v>
      </c>
      <c r="K1053" s="55">
        <v>60.883898309999999</v>
      </c>
      <c r="L1053" s="55">
        <v>45.772033899999997</v>
      </c>
      <c r="M1053" s="55">
        <v>4.3067796600000001</v>
      </c>
      <c r="N1053" s="55">
        <v>10.805084750000001</v>
      </c>
      <c r="O1053" s="55">
        <v>10.959101695799999</v>
      </c>
      <c r="P1053" s="80">
        <v>1</v>
      </c>
      <c r="Q1053" s="58"/>
      <c r="R1053" s="58"/>
      <c r="S1053" s="123"/>
    </row>
    <row r="1054" spans="1:19" ht="15" x14ac:dyDescent="0.2">
      <c r="A1054" s="61" t="s">
        <v>613</v>
      </c>
      <c r="B1054" s="62" t="s">
        <v>1345</v>
      </c>
      <c r="C1054" s="54"/>
      <c r="D1054" s="59">
        <v>39814</v>
      </c>
      <c r="E1054" s="59">
        <v>39814</v>
      </c>
      <c r="F1054" s="55">
        <v>65.909322040000006</v>
      </c>
      <c r="G1054" s="55">
        <v>51.960169490000006</v>
      </c>
      <c r="H1054" s="55">
        <v>2.5338983100000001</v>
      </c>
      <c r="I1054" s="55">
        <v>11.415254239999999</v>
      </c>
      <c r="J1054" s="55">
        <v>11.86367796</v>
      </c>
      <c r="K1054" s="55">
        <v>65.838135590000007</v>
      </c>
      <c r="L1054" s="55">
        <v>51.960169490000006</v>
      </c>
      <c r="M1054" s="55">
        <v>2.4627118599999998</v>
      </c>
      <c r="N1054" s="55">
        <v>11.415254239999999</v>
      </c>
      <c r="O1054" s="55">
        <v>11.850864406200001</v>
      </c>
      <c r="P1054" s="80">
        <v>1</v>
      </c>
      <c r="Q1054" s="58"/>
      <c r="R1054" s="58"/>
      <c r="S1054" s="123"/>
    </row>
    <row r="1055" spans="1:19" ht="15" x14ac:dyDescent="0.2">
      <c r="A1055" s="61" t="s">
        <v>614</v>
      </c>
      <c r="B1055" s="62" t="s">
        <v>1345</v>
      </c>
      <c r="C1055" s="54"/>
      <c r="D1055" s="59">
        <v>39814</v>
      </c>
      <c r="E1055" s="59">
        <v>39814</v>
      </c>
      <c r="F1055" s="55">
        <v>23.029661019999999</v>
      </c>
      <c r="G1055" s="55">
        <v>18.271186440000001</v>
      </c>
      <c r="H1055" s="55">
        <v>0.88644068000000009</v>
      </c>
      <c r="I1055" s="55">
        <v>3.8720338999999999</v>
      </c>
      <c r="J1055" s="55">
        <v>4.14533898</v>
      </c>
      <c r="K1055" s="55">
        <v>23.004237289999999</v>
      </c>
      <c r="L1055" s="55">
        <v>18.271186440000001</v>
      </c>
      <c r="M1055" s="55">
        <v>0.86101695</v>
      </c>
      <c r="N1055" s="55">
        <v>3.8720338999999999</v>
      </c>
      <c r="O1055" s="55">
        <v>4.1407627121999999</v>
      </c>
      <c r="P1055" s="80">
        <v>1</v>
      </c>
      <c r="Q1055" s="58"/>
      <c r="R1055" s="58"/>
      <c r="S1055" s="123"/>
    </row>
    <row r="1056" spans="1:19" ht="15" x14ac:dyDescent="0.2">
      <c r="A1056" s="61" t="s">
        <v>615</v>
      </c>
      <c r="B1056" s="62" t="s">
        <v>1345</v>
      </c>
      <c r="C1056" s="54"/>
      <c r="D1056" s="59">
        <v>39814</v>
      </c>
      <c r="E1056" s="59">
        <v>39814</v>
      </c>
      <c r="F1056" s="55">
        <v>139.56779661000002</v>
      </c>
      <c r="G1056" s="55">
        <v>10.268644070000001</v>
      </c>
      <c r="H1056" s="55">
        <v>98.220338980000008</v>
      </c>
      <c r="I1056" s="55">
        <v>31.07881356</v>
      </c>
      <c r="J1056" s="55">
        <v>25.122203389999999</v>
      </c>
      <c r="K1056" s="55">
        <v>136.70423728999998</v>
      </c>
      <c r="L1056" s="55">
        <v>10.26949153</v>
      </c>
      <c r="M1056" s="55">
        <v>95.355932199999998</v>
      </c>
      <c r="N1056" s="55">
        <v>31.07881356</v>
      </c>
      <c r="O1056" s="55">
        <v>24.606762712199995</v>
      </c>
      <c r="P1056" s="80">
        <v>1</v>
      </c>
      <c r="Q1056" s="58"/>
      <c r="R1056" s="58"/>
      <c r="S1056" s="123"/>
    </row>
    <row r="1057" spans="1:19" ht="15" x14ac:dyDescent="0.2">
      <c r="A1057" s="61" t="s">
        <v>616</v>
      </c>
      <c r="B1057" s="62" t="s">
        <v>1345</v>
      </c>
      <c r="C1057" s="54"/>
      <c r="D1057" s="59">
        <v>39814</v>
      </c>
      <c r="E1057" s="59">
        <v>39814</v>
      </c>
      <c r="F1057" s="55">
        <v>296.14999999000003</v>
      </c>
      <c r="G1057" s="55">
        <v>76.42372881</v>
      </c>
      <c r="H1057" s="55">
        <v>128.19491525000001</v>
      </c>
      <c r="I1057" s="55">
        <v>91.531355930000004</v>
      </c>
      <c r="J1057" s="55">
        <v>53.307000009999996</v>
      </c>
      <c r="K1057" s="55">
        <v>292.41271186</v>
      </c>
      <c r="L1057" s="55">
        <v>76.424576270000003</v>
      </c>
      <c r="M1057" s="55">
        <v>124.45677966</v>
      </c>
      <c r="N1057" s="55">
        <v>91.531355930000004</v>
      </c>
      <c r="O1057" s="55">
        <v>52.634288134799995</v>
      </c>
      <c r="P1057" s="80">
        <v>1</v>
      </c>
      <c r="Q1057" s="58"/>
      <c r="R1057" s="58"/>
      <c r="S1057" s="123"/>
    </row>
    <row r="1058" spans="1:19" ht="15" x14ac:dyDescent="0.2">
      <c r="A1058" s="61" t="s">
        <v>617</v>
      </c>
      <c r="B1058" s="62" t="s">
        <v>1345</v>
      </c>
      <c r="C1058" s="54"/>
      <c r="D1058" s="59">
        <v>39814</v>
      </c>
      <c r="E1058" s="59">
        <v>39814</v>
      </c>
      <c r="F1058" s="55">
        <v>0</v>
      </c>
      <c r="G1058" s="55">
        <v>0</v>
      </c>
      <c r="H1058" s="55">
        <v>0</v>
      </c>
      <c r="I1058" s="55">
        <v>0</v>
      </c>
      <c r="J1058" s="55">
        <v>0</v>
      </c>
      <c r="K1058" s="55">
        <v>0</v>
      </c>
      <c r="L1058" s="55">
        <v>0</v>
      </c>
      <c r="M1058" s="55">
        <v>0</v>
      </c>
      <c r="N1058" s="55">
        <v>0</v>
      </c>
      <c r="O1058" s="55">
        <v>0</v>
      </c>
      <c r="P1058" s="80">
        <v>1</v>
      </c>
      <c r="Q1058" s="58"/>
      <c r="R1058" s="58"/>
      <c r="S1058" s="123"/>
    </row>
    <row r="1059" spans="1:19" ht="15" x14ac:dyDescent="0.2">
      <c r="A1059" s="61" t="s">
        <v>618</v>
      </c>
      <c r="B1059" s="62" t="s">
        <v>1345</v>
      </c>
      <c r="C1059" s="54"/>
      <c r="D1059" s="59">
        <v>39814</v>
      </c>
      <c r="E1059" s="59">
        <v>39814</v>
      </c>
      <c r="F1059" s="55">
        <v>74.333050839999999</v>
      </c>
      <c r="G1059" s="55">
        <v>6.2627118600000005</v>
      </c>
      <c r="H1059" s="55">
        <v>47.246610170000004</v>
      </c>
      <c r="I1059" s="55">
        <v>20.823728809999999</v>
      </c>
      <c r="J1059" s="55">
        <v>13.379949160000001</v>
      </c>
      <c r="K1059" s="55">
        <v>72.956779659999995</v>
      </c>
      <c r="L1059" s="55">
        <v>6.2618644100000003</v>
      </c>
      <c r="M1059" s="55">
        <v>45.871186439999995</v>
      </c>
      <c r="N1059" s="55">
        <v>20.823728809999999</v>
      </c>
      <c r="O1059" s="55">
        <v>13.132220338799998</v>
      </c>
      <c r="P1059" s="80">
        <v>1</v>
      </c>
      <c r="Q1059" s="58"/>
      <c r="R1059" s="58"/>
      <c r="S1059" s="123"/>
    </row>
    <row r="1060" spans="1:19" ht="15" x14ac:dyDescent="0.2">
      <c r="A1060" s="61" t="s">
        <v>619</v>
      </c>
      <c r="B1060" s="62" t="s">
        <v>1345</v>
      </c>
      <c r="C1060" s="54"/>
      <c r="D1060" s="59">
        <v>39814</v>
      </c>
      <c r="E1060" s="59">
        <v>39814</v>
      </c>
      <c r="F1060" s="55">
        <v>301.20338982999999</v>
      </c>
      <c r="G1060" s="55">
        <v>133.24576270999998</v>
      </c>
      <c r="H1060" s="55">
        <v>144.94915254</v>
      </c>
      <c r="I1060" s="55">
        <v>23.008474579999998</v>
      </c>
      <c r="J1060" s="55">
        <v>54.216610170000003</v>
      </c>
      <c r="K1060" s="55">
        <v>296.97966101999998</v>
      </c>
      <c r="L1060" s="55">
        <v>133.24661017</v>
      </c>
      <c r="M1060" s="55">
        <v>140.72457627</v>
      </c>
      <c r="N1060" s="55">
        <v>23.008474579999998</v>
      </c>
      <c r="O1060" s="55">
        <v>53.456338983599991</v>
      </c>
      <c r="P1060" s="80">
        <v>1</v>
      </c>
      <c r="Q1060" s="58"/>
      <c r="R1060" s="58"/>
      <c r="S1060" s="123"/>
    </row>
    <row r="1061" spans="1:19" ht="15" x14ac:dyDescent="0.2">
      <c r="A1061" s="61" t="s">
        <v>620</v>
      </c>
      <c r="B1061" s="62" t="s">
        <v>1345</v>
      </c>
      <c r="C1061" s="54"/>
      <c r="D1061" s="59">
        <v>39814</v>
      </c>
      <c r="E1061" s="59">
        <v>39814</v>
      </c>
      <c r="F1061" s="55">
        <v>46.768644080000001</v>
      </c>
      <c r="G1061" s="55">
        <v>16.337288140000002</v>
      </c>
      <c r="H1061" s="55">
        <v>16.940677969999999</v>
      </c>
      <c r="I1061" s="55">
        <v>13.49067797</v>
      </c>
      <c r="J1061" s="55">
        <v>8.4183559199999998</v>
      </c>
      <c r="K1061" s="55">
        <v>46.278813559999996</v>
      </c>
      <c r="L1061" s="55">
        <v>16.33813559</v>
      </c>
      <c r="M1061" s="55">
        <v>16.45</v>
      </c>
      <c r="N1061" s="55">
        <v>13.49067797</v>
      </c>
      <c r="O1061" s="55">
        <v>8.3301864407999986</v>
      </c>
      <c r="P1061" s="80">
        <v>1</v>
      </c>
      <c r="Q1061" s="58"/>
      <c r="R1061" s="58"/>
      <c r="S1061" s="123"/>
    </row>
    <row r="1062" spans="1:19" ht="15" x14ac:dyDescent="0.2">
      <c r="A1062" s="61" t="s">
        <v>621</v>
      </c>
      <c r="B1062" s="62" t="s">
        <v>1345</v>
      </c>
      <c r="C1062" s="54"/>
      <c r="D1062" s="59">
        <v>39814</v>
      </c>
      <c r="E1062" s="59">
        <v>39814</v>
      </c>
      <c r="F1062" s="55">
        <v>4.5677966100000003</v>
      </c>
      <c r="G1062" s="55">
        <v>1.4237288100000001</v>
      </c>
      <c r="H1062" s="55">
        <v>0.18644068</v>
      </c>
      <c r="I1062" s="55">
        <v>2.9576271200000002</v>
      </c>
      <c r="J1062" s="55">
        <v>0.82220338999999998</v>
      </c>
      <c r="K1062" s="55">
        <v>4.5567796700000001</v>
      </c>
      <c r="L1062" s="55">
        <v>1.4194915299999999</v>
      </c>
      <c r="M1062" s="55">
        <v>0.17966101999999998</v>
      </c>
      <c r="N1062" s="55">
        <v>2.9576271200000002</v>
      </c>
      <c r="O1062" s="55">
        <v>0.82022034059999993</v>
      </c>
      <c r="P1062" s="80">
        <v>1</v>
      </c>
      <c r="Q1062" s="58"/>
      <c r="R1062" s="58"/>
      <c r="S1062" s="123"/>
    </row>
    <row r="1063" spans="1:19" ht="15" x14ac:dyDescent="0.2">
      <c r="A1063" s="61" t="s">
        <v>622</v>
      </c>
      <c r="B1063" s="62" t="s">
        <v>1345</v>
      </c>
      <c r="C1063" s="54"/>
      <c r="D1063" s="59">
        <v>39814</v>
      </c>
      <c r="E1063" s="59">
        <v>39814</v>
      </c>
      <c r="F1063" s="55">
        <v>361.05593221000004</v>
      </c>
      <c r="G1063" s="55">
        <v>197.53389831000001</v>
      </c>
      <c r="H1063" s="55">
        <v>102.70338982999999</v>
      </c>
      <c r="I1063" s="55">
        <v>60.818644069999998</v>
      </c>
      <c r="J1063" s="55">
        <v>64.990067789999998</v>
      </c>
      <c r="K1063" s="55">
        <v>340.54491525999998</v>
      </c>
      <c r="L1063" s="55">
        <v>180.01186440999999</v>
      </c>
      <c r="M1063" s="55">
        <v>99.714406780000004</v>
      </c>
      <c r="N1063" s="55">
        <v>60.818644069999998</v>
      </c>
      <c r="O1063" s="55">
        <v>61.298084746799994</v>
      </c>
      <c r="P1063" s="80">
        <v>1</v>
      </c>
      <c r="Q1063" s="58"/>
      <c r="R1063" s="58"/>
      <c r="S1063" s="123"/>
    </row>
    <row r="1064" spans="1:19" ht="15" x14ac:dyDescent="0.2">
      <c r="A1064" s="61" t="s">
        <v>623</v>
      </c>
      <c r="B1064" s="62" t="s">
        <v>1345</v>
      </c>
      <c r="C1064" s="54"/>
      <c r="D1064" s="59">
        <v>39814</v>
      </c>
      <c r="E1064" s="59">
        <v>39814</v>
      </c>
      <c r="F1064" s="55">
        <v>119.56779660999999</v>
      </c>
      <c r="G1064" s="55">
        <v>44.02542373</v>
      </c>
      <c r="H1064" s="55">
        <v>52.228813559999999</v>
      </c>
      <c r="I1064" s="55">
        <v>23.31355932</v>
      </c>
      <c r="J1064" s="55">
        <v>21.522203390000001</v>
      </c>
      <c r="K1064" s="55">
        <v>118.04406779999999</v>
      </c>
      <c r="L1064" s="55">
        <v>44.02288136</v>
      </c>
      <c r="M1064" s="55">
        <v>50.707627119999998</v>
      </c>
      <c r="N1064" s="55">
        <v>23.31355932</v>
      </c>
      <c r="O1064" s="55">
        <v>21.247932203999998</v>
      </c>
      <c r="P1064" s="80">
        <v>1</v>
      </c>
      <c r="Q1064" s="58"/>
      <c r="R1064" s="58"/>
      <c r="S1064" s="123"/>
    </row>
    <row r="1065" spans="1:19" ht="15" x14ac:dyDescent="0.2">
      <c r="A1065" s="61" t="s">
        <v>624</v>
      </c>
      <c r="B1065" s="62" t="s">
        <v>1345</v>
      </c>
      <c r="C1065" s="54"/>
      <c r="D1065" s="59">
        <v>39814</v>
      </c>
      <c r="E1065" s="59">
        <v>39814</v>
      </c>
      <c r="F1065" s="55">
        <v>0</v>
      </c>
      <c r="G1065" s="55">
        <v>0</v>
      </c>
      <c r="H1065" s="55">
        <v>0</v>
      </c>
      <c r="I1065" s="55">
        <v>0</v>
      </c>
      <c r="J1065" s="55">
        <v>0</v>
      </c>
      <c r="K1065" s="55">
        <v>0</v>
      </c>
      <c r="L1065" s="55">
        <v>0</v>
      </c>
      <c r="M1065" s="55">
        <v>0</v>
      </c>
      <c r="N1065" s="55">
        <v>0</v>
      </c>
      <c r="O1065" s="55">
        <v>0</v>
      </c>
      <c r="P1065" s="80">
        <v>1</v>
      </c>
      <c r="Q1065" s="58"/>
      <c r="R1065" s="58"/>
      <c r="S1065" s="123"/>
    </row>
    <row r="1066" spans="1:19" ht="15" x14ac:dyDescent="0.2">
      <c r="A1066" s="61" t="s">
        <v>625</v>
      </c>
      <c r="B1066" s="62" t="s">
        <v>1345</v>
      </c>
      <c r="C1066" s="54"/>
      <c r="D1066" s="59">
        <v>39814</v>
      </c>
      <c r="E1066" s="59">
        <v>39814</v>
      </c>
      <c r="F1066" s="55">
        <v>0</v>
      </c>
      <c r="G1066" s="55">
        <v>0</v>
      </c>
      <c r="H1066" s="55">
        <v>0</v>
      </c>
      <c r="I1066" s="55">
        <v>0</v>
      </c>
      <c r="J1066" s="55">
        <v>0</v>
      </c>
      <c r="K1066" s="55">
        <v>0</v>
      </c>
      <c r="L1066" s="55">
        <v>0</v>
      </c>
      <c r="M1066" s="55">
        <v>0</v>
      </c>
      <c r="N1066" s="55">
        <v>0</v>
      </c>
      <c r="O1066" s="55">
        <v>0</v>
      </c>
      <c r="P1066" s="80">
        <v>1</v>
      </c>
      <c r="Q1066" s="58"/>
      <c r="R1066" s="58"/>
      <c r="S1066" s="123"/>
    </row>
    <row r="1067" spans="1:19" ht="15" x14ac:dyDescent="0.2">
      <c r="A1067" s="61" t="s">
        <v>626</v>
      </c>
      <c r="B1067" s="62" t="s">
        <v>1375</v>
      </c>
      <c r="C1067" s="54"/>
      <c r="D1067" s="59">
        <v>39814</v>
      </c>
      <c r="E1067" s="59">
        <v>39814</v>
      </c>
      <c r="F1067" s="55">
        <v>20.152542369999999</v>
      </c>
      <c r="G1067" s="55">
        <v>14.54237288</v>
      </c>
      <c r="H1067" s="55">
        <v>2.82372881</v>
      </c>
      <c r="I1067" s="55">
        <v>2.7864406800000001</v>
      </c>
      <c r="J1067" s="55">
        <v>3.6274576299999999</v>
      </c>
      <c r="K1067" s="55">
        <v>26.151694919999997</v>
      </c>
      <c r="L1067" s="55">
        <v>18.819491530000001</v>
      </c>
      <c r="M1067" s="55">
        <v>4.54576271</v>
      </c>
      <c r="N1067" s="55">
        <v>2.7864406800000001</v>
      </c>
      <c r="O1067" s="55">
        <v>4.7073050855999989</v>
      </c>
      <c r="P1067" s="80">
        <v>1</v>
      </c>
      <c r="Q1067" s="58"/>
      <c r="R1067" s="58"/>
      <c r="S1067" s="123"/>
    </row>
    <row r="1068" spans="1:19" ht="30" x14ac:dyDescent="0.2">
      <c r="A1068" s="61" t="s">
        <v>627</v>
      </c>
      <c r="B1068" s="62" t="s">
        <v>1345</v>
      </c>
      <c r="C1068" s="54"/>
      <c r="D1068" s="59">
        <v>39814</v>
      </c>
      <c r="E1068" s="59">
        <v>39814</v>
      </c>
      <c r="F1068" s="55">
        <v>26.05084746</v>
      </c>
      <c r="G1068" s="55">
        <v>7.8559321999999998</v>
      </c>
      <c r="H1068" s="55">
        <v>13.03389831</v>
      </c>
      <c r="I1068" s="55">
        <v>5.1610169500000005</v>
      </c>
      <c r="J1068" s="55">
        <v>4.6891525400000003</v>
      </c>
      <c r="K1068" s="55">
        <v>26.05084746</v>
      </c>
      <c r="L1068" s="55">
        <v>7.8559321999999998</v>
      </c>
      <c r="M1068" s="55">
        <v>13.03389831</v>
      </c>
      <c r="N1068" s="55">
        <v>5.1610169500000005</v>
      </c>
      <c r="O1068" s="55">
        <v>4.6891525427999996</v>
      </c>
      <c r="P1068" s="80">
        <v>1</v>
      </c>
      <c r="Q1068" s="58"/>
      <c r="R1068" s="58" t="s">
        <v>628</v>
      </c>
      <c r="S1068" s="123"/>
    </row>
    <row r="1069" spans="1:19" ht="15" x14ac:dyDescent="0.2">
      <c r="A1069" s="61" t="s">
        <v>629</v>
      </c>
      <c r="B1069" s="62" t="s">
        <v>1345</v>
      </c>
      <c r="C1069" s="54"/>
      <c r="D1069" s="59">
        <v>39814</v>
      </c>
      <c r="E1069" s="59">
        <v>39814</v>
      </c>
      <c r="F1069" s="55">
        <v>27.036440679999998</v>
      </c>
      <c r="G1069" s="55">
        <v>8.6694915300000002</v>
      </c>
      <c r="H1069" s="55">
        <v>13.03644068</v>
      </c>
      <c r="I1069" s="55">
        <v>5.3305084699999998</v>
      </c>
      <c r="J1069" s="55">
        <v>4.8665593200000004</v>
      </c>
      <c r="K1069" s="55">
        <v>26.658474569999996</v>
      </c>
      <c r="L1069" s="55">
        <v>8.6703389800000004</v>
      </c>
      <c r="M1069" s="55">
        <v>12.657627119999999</v>
      </c>
      <c r="N1069" s="55">
        <v>5.3305084699999998</v>
      </c>
      <c r="O1069" s="55">
        <v>4.7985254225999991</v>
      </c>
      <c r="P1069" s="80">
        <v>1</v>
      </c>
      <c r="Q1069" s="58"/>
      <c r="R1069" s="58"/>
      <c r="S1069" s="123"/>
    </row>
    <row r="1070" spans="1:19" ht="15" x14ac:dyDescent="0.2">
      <c r="A1070" s="61" t="s">
        <v>630</v>
      </c>
      <c r="B1070" s="62" t="s">
        <v>1345</v>
      </c>
      <c r="C1070" s="54"/>
      <c r="D1070" s="59">
        <v>39814</v>
      </c>
      <c r="E1070" s="59">
        <v>39814</v>
      </c>
      <c r="F1070" s="55">
        <v>27.952542370000003</v>
      </c>
      <c r="G1070" s="55">
        <v>9.4271186399999998</v>
      </c>
      <c r="H1070" s="55">
        <v>13.03644068</v>
      </c>
      <c r="I1070" s="55">
        <v>5.4889830499999999</v>
      </c>
      <c r="J1070" s="55">
        <v>5.0314576300000002</v>
      </c>
      <c r="K1070" s="55">
        <v>27.574576270000001</v>
      </c>
      <c r="L1070" s="55">
        <v>9.427966099999999</v>
      </c>
      <c r="M1070" s="55">
        <v>12.657627119999999</v>
      </c>
      <c r="N1070" s="55">
        <v>5.4889830499999999</v>
      </c>
      <c r="O1070" s="55">
        <v>4.9634237286000005</v>
      </c>
      <c r="P1070" s="80">
        <v>1</v>
      </c>
      <c r="Q1070" s="58"/>
      <c r="R1070" s="58"/>
      <c r="S1070" s="123"/>
    </row>
    <row r="1071" spans="1:19" ht="15" x14ac:dyDescent="0.2">
      <c r="A1071" s="61" t="s">
        <v>631</v>
      </c>
      <c r="B1071" s="62" t="s">
        <v>1345</v>
      </c>
      <c r="C1071" s="54"/>
      <c r="D1071" s="59">
        <v>39814</v>
      </c>
      <c r="E1071" s="59">
        <v>39814</v>
      </c>
      <c r="F1071" s="55">
        <v>27.70254237</v>
      </c>
      <c r="G1071" s="55">
        <v>9.2203389800000011</v>
      </c>
      <c r="H1071" s="55">
        <v>13.03644068</v>
      </c>
      <c r="I1071" s="55">
        <v>5.4457627100000003</v>
      </c>
      <c r="J1071" s="55">
        <v>4.9864576300000003</v>
      </c>
      <c r="K1071" s="55">
        <v>27.324576269999998</v>
      </c>
      <c r="L1071" s="55">
        <v>9.2211864400000003</v>
      </c>
      <c r="M1071" s="55">
        <v>12.657627119999999</v>
      </c>
      <c r="N1071" s="55">
        <v>5.4457627100000003</v>
      </c>
      <c r="O1071" s="55">
        <v>4.9184237285999997</v>
      </c>
      <c r="P1071" s="80">
        <v>1</v>
      </c>
      <c r="Q1071" s="58"/>
      <c r="R1071" s="58"/>
      <c r="S1071" s="123"/>
    </row>
    <row r="1072" spans="1:19" ht="15" x14ac:dyDescent="0.2">
      <c r="A1072" s="61" t="s">
        <v>632</v>
      </c>
      <c r="B1072" s="62" t="s">
        <v>1345</v>
      </c>
      <c r="C1072" s="54"/>
      <c r="D1072" s="59">
        <v>39814</v>
      </c>
      <c r="E1072" s="59">
        <v>39814</v>
      </c>
      <c r="F1072" s="55">
        <v>40.216101690000002</v>
      </c>
      <c r="G1072" s="55">
        <v>11.99152542</v>
      </c>
      <c r="H1072" s="55">
        <v>20.254237289999999</v>
      </c>
      <c r="I1072" s="55">
        <v>7.9703389800000002</v>
      </c>
      <c r="J1072" s="55">
        <v>7.2388983099999997</v>
      </c>
      <c r="K1072" s="55">
        <v>39.624576269999999</v>
      </c>
      <c r="L1072" s="55">
        <v>11.989830509999999</v>
      </c>
      <c r="M1072" s="55">
        <v>19.66440678</v>
      </c>
      <c r="N1072" s="55">
        <v>7.9703389800000002</v>
      </c>
      <c r="O1072" s="55">
        <v>7.1324237285999992</v>
      </c>
      <c r="P1072" s="80">
        <v>1</v>
      </c>
      <c r="Q1072" s="58"/>
      <c r="R1072" s="58"/>
      <c r="S1072" s="123"/>
    </row>
    <row r="1073" spans="1:19" ht="15" x14ac:dyDescent="0.2">
      <c r="A1073" s="61" t="s">
        <v>633</v>
      </c>
      <c r="B1073" s="62" t="s">
        <v>1345</v>
      </c>
      <c r="C1073" s="54"/>
      <c r="D1073" s="59">
        <v>39814</v>
      </c>
      <c r="E1073" s="59">
        <v>39814</v>
      </c>
      <c r="F1073" s="55">
        <v>26.655932200000002</v>
      </c>
      <c r="G1073" s="55">
        <v>8.3559321999999998</v>
      </c>
      <c r="H1073" s="55">
        <v>13.03644068</v>
      </c>
      <c r="I1073" s="55">
        <v>5.2635593200000006</v>
      </c>
      <c r="J1073" s="55">
        <v>4.7980678000000001</v>
      </c>
      <c r="K1073" s="55">
        <v>26.27542373</v>
      </c>
      <c r="L1073" s="55">
        <v>8.3542372900000004</v>
      </c>
      <c r="M1073" s="55">
        <v>12.657627119999999</v>
      </c>
      <c r="N1073" s="55">
        <v>5.2635593200000006</v>
      </c>
      <c r="O1073" s="55">
        <v>4.7295762714</v>
      </c>
      <c r="P1073" s="80">
        <v>1</v>
      </c>
      <c r="Q1073" s="58"/>
      <c r="R1073" s="58"/>
      <c r="S1073" s="123"/>
    </row>
    <row r="1074" spans="1:19" ht="15" x14ac:dyDescent="0.2">
      <c r="A1074" s="61" t="s">
        <v>634</v>
      </c>
      <c r="B1074" s="62" t="s">
        <v>1345</v>
      </c>
      <c r="C1074" s="54"/>
      <c r="D1074" s="59">
        <v>39814</v>
      </c>
      <c r="E1074" s="59">
        <v>39814</v>
      </c>
      <c r="F1074" s="55">
        <v>37.403389830000002</v>
      </c>
      <c r="G1074" s="55">
        <v>12.83050847</v>
      </c>
      <c r="H1074" s="55">
        <v>17.23728814</v>
      </c>
      <c r="I1074" s="55">
        <v>7.3355932199999998</v>
      </c>
      <c r="J1074" s="55">
        <v>6.7326101700000001</v>
      </c>
      <c r="K1074" s="55">
        <v>36.904237289999998</v>
      </c>
      <c r="L1074" s="55">
        <v>12.83220339</v>
      </c>
      <c r="M1074" s="55">
        <v>16.736440680000001</v>
      </c>
      <c r="N1074" s="55">
        <v>7.3355932199999998</v>
      </c>
      <c r="O1074" s="55">
        <v>6.6427627121999997</v>
      </c>
      <c r="P1074" s="80">
        <v>1</v>
      </c>
      <c r="Q1074" s="58"/>
      <c r="R1074" s="58"/>
      <c r="S1074" s="123"/>
    </row>
    <row r="1075" spans="1:19" ht="15" x14ac:dyDescent="0.2">
      <c r="A1075" s="61" t="s">
        <v>635</v>
      </c>
      <c r="B1075" s="62" t="s">
        <v>1345</v>
      </c>
      <c r="C1075" s="54"/>
      <c r="D1075" s="59">
        <v>39814</v>
      </c>
      <c r="E1075" s="59">
        <v>39814</v>
      </c>
      <c r="F1075" s="55">
        <v>34.399152550000004</v>
      </c>
      <c r="G1075" s="55">
        <v>10.347457630000001</v>
      </c>
      <c r="H1075" s="55">
        <v>17.23728814</v>
      </c>
      <c r="I1075" s="55">
        <v>6.8144067800000006</v>
      </c>
      <c r="J1075" s="55">
        <v>6.19184745</v>
      </c>
      <c r="K1075" s="55">
        <v>33.90254238</v>
      </c>
      <c r="L1075" s="55">
        <v>10.35169492</v>
      </c>
      <c r="M1075" s="55">
        <v>16.736440680000001</v>
      </c>
      <c r="N1075" s="55">
        <v>6.8144067800000006</v>
      </c>
      <c r="O1075" s="55">
        <v>6.1024576283999998</v>
      </c>
      <c r="P1075" s="80">
        <v>1</v>
      </c>
      <c r="Q1075" s="58"/>
      <c r="R1075" s="58"/>
      <c r="S1075" s="123"/>
    </row>
    <row r="1076" spans="1:19" ht="15" x14ac:dyDescent="0.2">
      <c r="A1076" s="61" t="s">
        <v>636</v>
      </c>
      <c r="B1076" s="62" t="s">
        <v>1345</v>
      </c>
      <c r="C1076" s="54"/>
      <c r="D1076" s="59">
        <v>39814</v>
      </c>
      <c r="E1076" s="59">
        <v>39814</v>
      </c>
      <c r="F1076" s="55">
        <v>20.709322029999999</v>
      </c>
      <c r="G1076" s="55">
        <v>6.7466101700000003</v>
      </c>
      <c r="H1076" s="55">
        <v>9.8847457599999995</v>
      </c>
      <c r="I1076" s="55">
        <v>4.0779661000000003</v>
      </c>
      <c r="J1076" s="55">
        <v>3.7276779700000002</v>
      </c>
      <c r="K1076" s="55">
        <v>20.421186440000003</v>
      </c>
      <c r="L1076" s="55">
        <v>6.7466101700000003</v>
      </c>
      <c r="M1076" s="55">
        <v>9.5966101699999999</v>
      </c>
      <c r="N1076" s="55">
        <v>4.0779661000000003</v>
      </c>
      <c r="O1076" s="55">
        <v>3.6758135592000003</v>
      </c>
      <c r="P1076" s="80">
        <v>1</v>
      </c>
      <c r="Q1076" s="58"/>
      <c r="R1076" s="58"/>
      <c r="S1076" s="123"/>
    </row>
    <row r="1077" spans="1:19" ht="15" x14ac:dyDescent="0.2">
      <c r="A1077" s="61" t="s">
        <v>637</v>
      </c>
      <c r="B1077" s="62" t="s">
        <v>1345</v>
      </c>
      <c r="C1077" s="54"/>
      <c r="D1077" s="59">
        <v>39814</v>
      </c>
      <c r="E1077" s="59">
        <v>39814</v>
      </c>
      <c r="F1077" s="55">
        <v>22.933050850000001</v>
      </c>
      <c r="G1077" s="55">
        <v>6.9322033899999997</v>
      </c>
      <c r="H1077" s="55">
        <v>11.46016949</v>
      </c>
      <c r="I1077" s="55">
        <v>4.54067797</v>
      </c>
      <c r="J1077" s="55">
        <v>4.1279491500000001</v>
      </c>
      <c r="K1077" s="55">
        <v>22.60762712</v>
      </c>
      <c r="L1077" s="55">
        <v>6.9355932199999994</v>
      </c>
      <c r="M1077" s="55">
        <v>11.13135593</v>
      </c>
      <c r="N1077" s="55">
        <v>4.54067797</v>
      </c>
      <c r="O1077" s="55">
        <v>4.0693728815999997</v>
      </c>
      <c r="P1077" s="80">
        <v>1</v>
      </c>
      <c r="Q1077" s="58"/>
      <c r="R1077" s="58"/>
      <c r="S1077" s="123"/>
    </row>
    <row r="1078" spans="1:19" ht="15" x14ac:dyDescent="0.2">
      <c r="A1078" s="61" t="s">
        <v>638</v>
      </c>
      <c r="B1078" s="62" t="s">
        <v>1345</v>
      </c>
      <c r="C1078" s="54"/>
      <c r="D1078" s="59">
        <v>39814</v>
      </c>
      <c r="E1078" s="59">
        <v>39814</v>
      </c>
      <c r="F1078" s="55">
        <v>40.489830510000004</v>
      </c>
      <c r="G1078" s="55">
        <v>15.38135593</v>
      </c>
      <c r="H1078" s="55">
        <v>17.23728814</v>
      </c>
      <c r="I1078" s="55">
        <v>7.8711864400000007</v>
      </c>
      <c r="J1078" s="55">
        <v>7.2881694900000005</v>
      </c>
      <c r="K1078" s="55">
        <v>39.993220340000008</v>
      </c>
      <c r="L1078" s="55">
        <v>15.385593220000001</v>
      </c>
      <c r="M1078" s="55">
        <v>16.736440680000001</v>
      </c>
      <c r="N1078" s="55">
        <v>7.8711864400000007</v>
      </c>
      <c r="O1078" s="55">
        <v>7.1987796612000015</v>
      </c>
      <c r="P1078" s="80">
        <v>1</v>
      </c>
      <c r="Q1078" s="58"/>
      <c r="R1078" s="58"/>
      <c r="S1078" s="123"/>
    </row>
    <row r="1079" spans="1:19" ht="15" x14ac:dyDescent="0.2">
      <c r="A1079" s="61" t="s">
        <v>639</v>
      </c>
      <c r="B1079" s="62" t="s">
        <v>1345</v>
      </c>
      <c r="C1079" s="54"/>
      <c r="D1079" s="59">
        <v>39814</v>
      </c>
      <c r="E1079" s="59">
        <v>39814</v>
      </c>
      <c r="F1079" s="55">
        <v>35.274576269999997</v>
      </c>
      <c r="G1079" s="55">
        <v>11.71186441</v>
      </c>
      <c r="H1079" s="55">
        <v>16.627118639999999</v>
      </c>
      <c r="I1079" s="55">
        <v>6.9355932199999994</v>
      </c>
      <c r="J1079" s="55">
        <v>6.3494237300000007</v>
      </c>
      <c r="K1079" s="55">
        <v>34.788983049999999</v>
      </c>
      <c r="L1079" s="55">
        <v>11.711016949999999</v>
      </c>
      <c r="M1079" s="55">
        <v>16.14237288</v>
      </c>
      <c r="N1079" s="55">
        <v>6.9355932199999994</v>
      </c>
      <c r="O1079" s="55">
        <v>6.2620169489999995</v>
      </c>
      <c r="P1079" s="80">
        <v>1</v>
      </c>
      <c r="Q1079" s="58"/>
      <c r="R1079" s="58"/>
      <c r="S1079" s="123"/>
    </row>
    <row r="1080" spans="1:19" ht="15" x14ac:dyDescent="0.2">
      <c r="A1080" s="61" t="s">
        <v>640</v>
      </c>
      <c r="B1080" s="62" t="s">
        <v>1376</v>
      </c>
      <c r="C1080" s="54"/>
      <c r="D1080" s="59">
        <v>39814</v>
      </c>
      <c r="E1080" s="59">
        <v>39814</v>
      </c>
      <c r="F1080" s="55">
        <v>22.666949150000001</v>
      </c>
      <c r="G1080" s="55">
        <v>6.7118644100000004</v>
      </c>
      <c r="H1080" s="55">
        <v>11.46016949</v>
      </c>
      <c r="I1080" s="55">
        <v>4.49491525</v>
      </c>
      <c r="J1080" s="55">
        <v>4.0800508500000001</v>
      </c>
      <c r="K1080" s="55">
        <v>22.336440679999995</v>
      </c>
      <c r="L1080" s="55">
        <v>6.7152542400000002</v>
      </c>
      <c r="M1080" s="55">
        <v>11.126271189999999</v>
      </c>
      <c r="N1080" s="55">
        <v>4.49491525</v>
      </c>
      <c r="O1080" s="55">
        <v>4.0205593223999987</v>
      </c>
      <c r="P1080" s="80">
        <v>1</v>
      </c>
      <c r="Q1080" s="58"/>
      <c r="R1080" s="58"/>
      <c r="S1080" s="123"/>
    </row>
    <row r="1081" spans="1:19" ht="15" x14ac:dyDescent="0.2">
      <c r="A1081" s="61" t="s">
        <v>641</v>
      </c>
      <c r="B1081" s="62" t="s">
        <v>1345</v>
      </c>
      <c r="C1081" s="54"/>
      <c r="D1081" s="59">
        <v>39814</v>
      </c>
      <c r="E1081" s="59">
        <v>39814</v>
      </c>
      <c r="F1081" s="55">
        <v>35.58813559</v>
      </c>
      <c r="G1081" s="55">
        <v>11.33050847</v>
      </c>
      <c r="H1081" s="55">
        <v>17.23728814</v>
      </c>
      <c r="I1081" s="55">
        <v>7.02033898</v>
      </c>
      <c r="J1081" s="55">
        <v>6.4058644100000004</v>
      </c>
      <c r="K1081" s="55">
        <v>35.087288129999997</v>
      </c>
      <c r="L1081" s="55">
        <v>11.33050847</v>
      </c>
      <c r="M1081" s="55">
        <v>16.736440680000001</v>
      </c>
      <c r="N1081" s="55">
        <v>7.02033898</v>
      </c>
      <c r="O1081" s="55">
        <v>6.3157118633999989</v>
      </c>
      <c r="P1081" s="80">
        <v>1</v>
      </c>
      <c r="Q1081" s="58"/>
      <c r="R1081" s="58"/>
      <c r="S1081" s="123"/>
    </row>
    <row r="1082" spans="1:19" ht="15" x14ac:dyDescent="0.2">
      <c r="A1082" s="61" t="s">
        <v>642</v>
      </c>
      <c r="B1082" s="62" t="s">
        <v>1345</v>
      </c>
      <c r="C1082" s="54"/>
      <c r="D1082" s="59">
        <v>39814</v>
      </c>
      <c r="E1082" s="59">
        <v>39814</v>
      </c>
      <c r="F1082" s="55">
        <v>27.222881359999999</v>
      </c>
      <c r="G1082" s="55">
        <v>8.228813559999999</v>
      </c>
      <c r="H1082" s="55">
        <v>13.604237289999999</v>
      </c>
      <c r="I1082" s="55">
        <v>5.3898305099999995</v>
      </c>
      <c r="J1082" s="55">
        <v>4.9001186399999996</v>
      </c>
      <c r="K1082" s="55">
        <v>26.825423730000001</v>
      </c>
      <c r="L1082" s="55">
        <v>8.2271186400000005</v>
      </c>
      <c r="M1082" s="55">
        <v>13.208474580000001</v>
      </c>
      <c r="N1082" s="55">
        <v>5.3898305099999995</v>
      </c>
      <c r="O1082" s="55">
        <v>4.8285762714000002</v>
      </c>
      <c r="P1082" s="80">
        <v>1</v>
      </c>
      <c r="Q1082" s="58"/>
      <c r="R1082" s="58"/>
      <c r="S1082" s="123"/>
    </row>
    <row r="1083" spans="1:19" ht="15" x14ac:dyDescent="0.2">
      <c r="A1083" s="61" t="s">
        <v>643</v>
      </c>
      <c r="B1083" s="62" t="s">
        <v>1345</v>
      </c>
      <c r="C1083" s="54"/>
      <c r="D1083" s="59">
        <v>39814</v>
      </c>
      <c r="E1083" s="59">
        <v>39814</v>
      </c>
      <c r="F1083" s="55">
        <v>27.510169489999999</v>
      </c>
      <c r="G1083" s="55">
        <v>8.4661016900000003</v>
      </c>
      <c r="H1083" s="55">
        <v>13.604237289999999</v>
      </c>
      <c r="I1083" s="55">
        <v>5.4398305100000002</v>
      </c>
      <c r="J1083" s="55">
        <v>4.9518305099999997</v>
      </c>
      <c r="K1083" s="55">
        <v>27.113559330000001</v>
      </c>
      <c r="L1083" s="55">
        <v>8.4652542400000002</v>
      </c>
      <c r="M1083" s="55">
        <v>13.208474580000001</v>
      </c>
      <c r="N1083" s="55">
        <v>5.4398305100000002</v>
      </c>
      <c r="O1083" s="55">
        <v>4.8804406794000004</v>
      </c>
      <c r="P1083" s="80">
        <v>1</v>
      </c>
      <c r="Q1083" s="58"/>
      <c r="R1083" s="58"/>
      <c r="S1083" s="123"/>
    </row>
    <row r="1084" spans="1:19" ht="15" x14ac:dyDescent="0.2">
      <c r="A1084" s="61" t="s">
        <v>644</v>
      </c>
      <c r="B1084" s="62" t="s">
        <v>1345</v>
      </c>
      <c r="C1084" s="54"/>
      <c r="D1084" s="59">
        <v>39814</v>
      </c>
      <c r="E1084" s="59">
        <v>39814</v>
      </c>
      <c r="F1084" s="55">
        <v>19.135593220000001</v>
      </c>
      <c r="G1084" s="55">
        <v>4.8898305099999995</v>
      </c>
      <c r="H1084" s="55">
        <v>9.8813559299999998</v>
      </c>
      <c r="I1084" s="55">
        <v>4.3644067800000004</v>
      </c>
      <c r="J1084" s="55">
        <v>3.44440678</v>
      </c>
      <c r="K1084" s="55">
        <v>18.847457630000001</v>
      </c>
      <c r="L1084" s="55">
        <v>4.8898305099999995</v>
      </c>
      <c r="M1084" s="55">
        <v>9.5932203400000002</v>
      </c>
      <c r="N1084" s="55">
        <v>4.3644067800000004</v>
      </c>
      <c r="O1084" s="55">
        <v>3.3925423734</v>
      </c>
      <c r="P1084" s="80">
        <v>1</v>
      </c>
      <c r="Q1084" s="58"/>
      <c r="R1084" s="58"/>
      <c r="S1084" s="123"/>
    </row>
    <row r="1085" spans="1:19" ht="15" x14ac:dyDescent="0.2">
      <c r="A1085" s="61" t="s">
        <v>645</v>
      </c>
      <c r="B1085" s="62" t="s">
        <v>1345</v>
      </c>
      <c r="C1085" s="54"/>
      <c r="D1085" s="59">
        <v>39814</v>
      </c>
      <c r="E1085" s="59">
        <v>39814</v>
      </c>
      <c r="F1085" s="55">
        <v>19.0118644</v>
      </c>
      <c r="G1085" s="55">
        <v>5.2881355899999996</v>
      </c>
      <c r="H1085" s="55">
        <v>9.2711864399999993</v>
      </c>
      <c r="I1085" s="55">
        <v>4.4525423699999997</v>
      </c>
      <c r="J1085" s="55">
        <v>3.4221356000000003</v>
      </c>
      <c r="K1085" s="55">
        <v>18.73728814</v>
      </c>
      <c r="L1085" s="55">
        <v>5.2838983099999997</v>
      </c>
      <c r="M1085" s="55">
        <v>9.000847460000001</v>
      </c>
      <c r="N1085" s="55">
        <v>4.4525423699999997</v>
      </c>
      <c r="O1085" s="55">
        <v>3.3727118651999999</v>
      </c>
      <c r="P1085" s="80">
        <v>1</v>
      </c>
      <c r="Q1085" s="58"/>
      <c r="R1085" s="58"/>
      <c r="S1085" s="123"/>
    </row>
    <row r="1086" spans="1:19" ht="15" x14ac:dyDescent="0.2">
      <c r="A1086" s="61" t="s">
        <v>646</v>
      </c>
      <c r="B1086" s="62" t="s">
        <v>1345</v>
      </c>
      <c r="C1086" s="54"/>
      <c r="D1086" s="59">
        <v>39814</v>
      </c>
      <c r="E1086" s="59">
        <v>39814</v>
      </c>
      <c r="F1086" s="55">
        <v>27.48728814</v>
      </c>
      <c r="G1086" s="55">
        <v>8.4491525399999983</v>
      </c>
      <c r="H1086" s="55">
        <v>13.60169492</v>
      </c>
      <c r="I1086" s="55">
        <v>5.4364406799999996</v>
      </c>
      <c r="J1086" s="55">
        <v>4.9477118600000001</v>
      </c>
      <c r="K1086" s="55">
        <v>27.091525430000001</v>
      </c>
      <c r="L1086" s="55">
        <v>8.4466101699999996</v>
      </c>
      <c r="M1086" s="55">
        <v>13.208474580000001</v>
      </c>
      <c r="N1086" s="55">
        <v>5.4364406799999996</v>
      </c>
      <c r="O1086" s="55">
        <v>4.8764745773999998</v>
      </c>
      <c r="P1086" s="80">
        <v>1</v>
      </c>
      <c r="Q1086" s="58"/>
      <c r="R1086" s="58"/>
      <c r="S1086" s="123"/>
    </row>
    <row r="1087" spans="1:19" ht="15" x14ac:dyDescent="0.2">
      <c r="A1087" s="61" t="s">
        <v>647</v>
      </c>
      <c r="B1087" s="62" t="s">
        <v>1345</v>
      </c>
      <c r="C1087" s="54"/>
      <c r="D1087" s="59">
        <v>39814</v>
      </c>
      <c r="E1087" s="59">
        <v>39814</v>
      </c>
      <c r="F1087" s="55">
        <v>28.229661020000002</v>
      </c>
      <c r="G1087" s="55">
        <v>9.0601694899999998</v>
      </c>
      <c r="H1087" s="55">
        <v>13.604237289999999</v>
      </c>
      <c r="I1087" s="55">
        <v>5.5652542399999998</v>
      </c>
      <c r="J1087" s="55">
        <v>5.0813389800000008</v>
      </c>
      <c r="K1087" s="55">
        <v>27.833898310000002</v>
      </c>
      <c r="L1087" s="55">
        <v>9.0601694899999998</v>
      </c>
      <c r="M1087" s="55">
        <v>13.208474580000001</v>
      </c>
      <c r="N1087" s="55">
        <v>5.5652542399999998</v>
      </c>
      <c r="O1087" s="55">
        <v>5.0101016958000004</v>
      </c>
      <c r="P1087" s="80">
        <v>1</v>
      </c>
      <c r="Q1087" s="58"/>
      <c r="R1087" s="58"/>
      <c r="S1087" s="123"/>
    </row>
    <row r="1088" spans="1:19" ht="15" x14ac:dyDescent="0.2">
      <c r="A1088" s="61" t="s">
        <v>648</v>
      </c>
      <c r="B1088" s="62" t="s">
        <v>1345</v>
      </c>
      <c r="C1088" s="54"/>
      <c r="D1088" s="59">
        <v>39814</v>
      </c>
      <c r="E1088" s="59">
        <v>39814</v>
      </c>
      <c r="F1088" s="55">
        <v>20.337288139999998</v>
      </c>
      <c r="G1088" s="55">
        <v>6.5228813600000004</v>
      </c>
      <c r="H1088" s="55">
        <v>9.2711864399999993</v>
      </c>
      <c r="I1088" s="55">
        <v>4.5432203399999995</v>
      </c>
      <c r="J1088" s="55">
        <v>3.6607118599999997</v>
      </c>
      <c r="K1088" s="55">
        <v>20.067796610000002</v>
      </c>
      <c r="L1088" s="55">
        <v>6.5237288099999997</v>
      </c>
      <c r="M1088" s="55">
        <v>9.000847460000001</v>
      </c>
      <c r="N1088" s="55">
        <v>4.5432203399999995</v>
      </c>
      <c r="O1088" s="55">
        <v>3.6122033898000003</v>
      </c>
      <c r="P1088" s="80">
        <v>1</v>
      </c>
      <c r="Q1088" s="58"/>
      <c r="R1088" s="58"/>
      <c r="S1088" s="123"/>
    </row>
    <row r="1089" spans="1:19" ht="15" x14ac:dyDescent="0.2">
      <c r="A1089" s="61" t="s">
        <v>649</v>
      </c>
      <c r="B1089" s="62" t="s">
        <v>1345</v>
      </c>
      <c r="C1089" s="54"/>
      <c r="D1089" s="59">
        <v>39814</v>
      </c>
      <c r="E1089" s="59">
        <v>39814</v>
      </c>
      <c r="F1089" s="55">
        <v>18.912711869999999</v>
      </c>
      <c r="G1089" s="55">
        <v>5.0652542399999998</v>
      </c>
      <c r="H1089" s="55">
        <v>9.2711864399999993</v>
      </c>
      <c r="I1089" s="55">
        <v>4.5762711900000008</v>
      </c>
      <c r="J1089" s="55">
        <v>3.4042881299999999</v>
      </c>
      <c r="K1089" s="55">
        <v>18.643220340000003</v>
      </c>
      <c r="L1089" s="55">
        <v>5.06610169</v>
      </c>
      <c r="M1089" s="55">
        <v>9.000847460000001</v>
      </c>
      <c r="N1089" s="55">
        <v>4.5762711900000008</v>
      </c>
      <c r="O1089" s="55">
        <v>3.3557796612000002</v>
      </c>
      <c r="P1089" s="80">
        <v>1</v>
      </c>
      <c r="Q1089" s="58"/>
      <c r="R1089" s="58"/>
      <c r="S1089" s="123"/>
    </row>
    <row r="1090" spans="1:19" ht="15" x14ac:dyDescent="0.2">
      <c r="A1090" s="61" t="s">
        <v>650</v>
      </c>
      <c r="B1090" s="62" t="s">
        <v>1345</v>
      </c>
      <c r="C1090" s="54"/>
      <c r="D1090" s="59">
        <v>39814</v>
      </c>
      <c r="E1090" s="59">
        <v>39814</v>
      </c>
      <c r="F1090" s="55">
        <v>27.19322034</v>
      </c>
      <c r="G1090" s="55">
        <v>8.2059321999999995</v>
      </c>
      <c r="H1090" s="55">
        <v>13.60169492</v>
      </c>
      <c r="I1090" s="55">
        <v>5.3855932199999996</v>
      </c>
      <c r="J1090" s="55">
        <v>4.8947796600000002</v>
      </c>
      <c r="K1090" s="55">
        <v>26.800847460000004</v>
      </c>
      <c r="L1090" s="55">
        <v>8.2067796600000005</v>
      </c>
      <c r="M1090" s="55">
        <v>13.208474580000001</v>
      </c>
      <c r="N1090" s="55">
        <v>5.3855932199999996</v>
      </c>
      <c r="O1090" s="55">
        <v>4.8241525428000003</v>
      </c>
      <c r="P1090" s="80">
        <v>1</v>
      </c>
      <c r="Q1090" s="58"/>
      <c r="R1090" s="58"/>
      <c r="S1090" s="123"/>
    </row>
    <row r="1091" spans="1:19" ht="15" x14ac:dyDescent="0.2">
      <c r="A1091" s="61" t="s">
        <v>651</v>
      </c>
      <c r="B1091" s="62" t="s">
        <v>1345</v>
      </c>
      <c r="C1091" s="54"/>
      <c r="D1091" s="59">
        <v>39814</v>
      </c>
      <c r="E1091" s="59">
        <v>39814</v>
      </c>
      <c r="F1091" s="55">
        <v>27.983050849999998</v>
      </c>
      <c r="G1091" s="55">
        <v>8.8559321999999998</v>
      </c>
      <c r="H1091" s="55">
        <v>13.60169492</v>
      </c>
      <c r="I1091" s="55">
        <v>5.5254237300000009</v>
      </c>
      <c r="J1091" s="55">
        <v>5.0369491500000008</v>
      </c>
      <c r="K1091" s="55">
        <v>27.587288129999997</v>
      </c>
      <c r="L1091" s="55">
        <v>8.8559321999999998</v>
      </c>
      <c r="M1091" s="55">
        <v>13.205932199999999</v>
      </c>
      <c r="N1091" s="55">
        <v>5.5254237300000009</v>
      </c>
      <c r="O1091" s="55">
        <v>4.9657118633999993</v>
      </c>
      <c r="P1091" s="80">
        <v>1</v>
      </c>
      <c r="Q1091" s="58"/>
      <c r="R1091" s="58"/>
      <c r="S1091" s="123"/>
    </row>
    <row r="1092" spans="1:19" ht="15" x14ac:dyDescent="0.2">
      <c r="A1092" s="61" t="s">
        <v>652</v>
      </c>
      <c r="B1092" s="62" t="s">
        <v>1345</v>
      </c>
      <c r="C1092" s="54"/>
      <c r="D1092" s="59">
        <v>39814</v>
      </c>
      <c r="E1092" s="59">
        <v>39814</v>
      </c>
      <c r="F1092" s="55">
        <v>23.792372880000002</v>
      </c>
      <c r="G1092" s="55">
        <v>7.6364406799999998</v>
      </c>
      <c r="H1092" s="55">
        <v>11.46610169</v>
      </c>
      <c r="I1092" s="55">
        <v>4.6898305100000002</v>
      </c>
      <c r="J1092" s="55">
        <v>4.2826271199999999</v>
      </c>
      <c r="K1092" s="55">
        <v>23.45593221</v>
      </c>
      <c r="L1092" s="55">
        <v>7.6364406799999998</v>
      </c>
      <c r="M1092" s="55">
        <v>11.12966102</v>
      </c>
      <c r="N1092" s="55">
        <v>4.6898305100000002</v>
      </c>
      <c r="O1092" s="55">
        <v>4.2220677978000003</v>
      </c>
      <c r="P1092" s="80">
        <v>1</v>
      </c>
      <c r="Q1092" s="58"/>
      <c r="R1092" s="58"/>
      <c r="S1092" s="123"/>
    </row>
    <row r="1093" spans="1:19" ht="15" x14ac:dyDescent="0.2">
      <c r="A1093" s="61" t="s">
        <v>653</v>
      </c>
      <c r="B1093" s="62" t="s">
        <v>1345</v>
      </c>
      <c r="C1093" s="54"/>
      <c r="D1093" s="59">
        <v>39814</v>
      </c>
      <c r="E1093" s="59">
        <v>39814</v>
      </c>
      <c r="F1093" s="55">
        <v>19.71525424</v>
      </c>
      <c r="G1093" s="55">
        <v>6.5686440700000004</v>
      </c>
      <c r="H1093" s="55">
        <v>9.2711864399999993</v>
      </c>
      <c r="I1093" s="55">
        <v>3.8754237300000001</v>
      </c>
      <c r="J1093" s="55">
        <v>3.5487457599999996</v>
      </c>
      <c r="K1093" s="55">
        <v>19.444915260000002</v>
      </c>
      <c r="L1093" s="55">
        <v>6.5686440700000004</v>
      </c>
      <c r="M1093" s="55">
        <v>9.000847460000001</v>
      </c>
      <c r="N1093" s="55">
        <v>3.8754237300000001</v>
      </c>
      <c r="O1093" s="55">
        <v>3.5000847468000003</v>
      </c>
      <c r="P1093" s="80">
        <v>1</v>
      </c>
      <c r="Q1093" s="58"/>
      <c r="R1093" s="58"/>
      <c r="S1093" s="123"/>
    </row>
    <row r="1094" spans="1:19" ht="15" x14ac:dyDescent="0.2">
      <c r="A1094" s="61" t="s">
        <v>654</v>
      </c>
      <c r="B1094" s="62" t="s">
        <v>1345</v>
      </c>
      <c r="C1094" s="54"/>
      <c r="D1094" s="59">
        <v>39814</v>
      </c>
      <c r="E1094" s="59">
        <v>39814</v>
      </c>
      <c r="F1094" s="55">
        <v>26.413559329999998</v>
      </c>
      <c r="G1094" s="55">
        <v>8.1550847500000003</v>
      </c>
      <c r="H1094" s="55">
        <v>13.03644068</v>
      </c>
      <c r="I1094" s="55">
        <v>5.2220339000000005</v>
      </c>
      <c r="J1094" s="55">
        <v>4.7544406700000001</v>
      </c>
      <c r="K1094" s="55">
        <v>26.034745770000001</v>
      </c>
      <c r="L1094" s="55">
        <v>8.1550847500000003</v>
      </c>
      <c r="M1094" s="55">
        <v>12.657627119999999</v>
      </c>
      <c r="N1094" s="55">
        <v>5.2220339000000005</v>
      </c>
      <c r="O1094" s="55">
        <v>4.6862542386000001</v>
      </c>
      <c r="P1094" s="80">
        <v>1</v>
      </c>
      <c r="Q1094" s="58"/>
      <c r="R1094" s="58"/>
      <c r="S1094" s="123"/>
    </row>
    <row r="1095" spans="1:19" ht="60" x14ac:dyDescent="0.2">
      <c r="A1095" s="83" t="s">
        <v>655</v>
      </c>
      <c r="B1095" s="84" t="s">
        <v>1345</v>
      </c>
      <c r="C1095" s="83"/>
      <c r="D1095" s="85">
        <v>39448</v>
      </c>
      <c r="E1095" s="85">
        <v>39448</v>
      </c>
      <c r="F1095" s="86">
        <f t="shared" ref="F1095:O1095" si="61">SUM(F1096:F1112)</f>
        <v>1876.1610169491528</v>
      </c>
      <c r="G1095" s="86">
        <f t="shared" si="61"/>
        <v>828.57627118644075</v>
      </c>
      <c r="H1095" s="86">
        <f t="shared" si="61"/>
        <v>624.9152542372882</v>
      </c>
      <c r="I1095" s="86">
        <f t="shared" si="61"/>
        <v>422.66949152542372</v>
      </c>
      <c r="J1095" s="86">
        <f t="shared" si="61"/>
        <v>337.69898305084735</v>
      </c>
      <c r="K1095" s="86">
        <f t="shared" si="61"/>
        <v>2889.1795084903388</v>
      </c>
      <c r="L1095" s="86">
        <f t="shared" si="61"/>
        <v>1388.2549322108473</v>
      </c>
      <c r="M1095" s="86">
        <f t="shared" si="61"/>
        <v>1078.2576271059322</v>
      </c>
      <c r="N1095" s="86">
        <f t="shared" si="61"/>
        <v>422.66694917355926</v>
      </c>
      <c r="O1095" s="86">
        <f t="shared" si="61"/>
        <v>520.05331152826102</v>
      </c>
      <c r="P1095" s="87" t="s">
        <v>15</v>
      </c>
      <c r="Q1095" s="138" t="s">
        <v>1299</v>
      </c>
      <c r="R1095" s="88"/>
      <c r="S1095" s="123"/>
    </row>
    <row r="1096" spans="1:19" ht="15" x14ac:dyDescent="0.2">
      <c r="A1096" s="63" t="s">
        <v>656</v>
      </c>
      <c r="B1096" s="57" t="s">
        <v>1373</v>
      </c>
      <c r="C1096" s="54"/>
      <c r="D1096" s="59">
        <v>39448</v>
      </c>
      <c r="E1096" s="59">
        <v>39448</v>
      </c>
      <c r="F1096" s="55">
        <v>66.46610170000001</v>
      </c>
      <c r="G1096" s="55">
        <v>0.46101695000000004</v>
      </c>
      <c r="H1096" s="55">
        <v>50.778813560000003</v>
      </c>
      <c r="I1096" s="55">
        <v>15.22627119</v>
      </c>
      <c r="J1096" s="55">
        <v>11.9638983</v>
      </c>
      <c r="K1096" s="55">
        <v>67.148305089999994</v>
      </c>
      <c r="L1096" s="55">
        <v>51.922033899999995</v>
      </c>
      <c r="M1096" s="55">
        <v>0</v>
      </c>
      <c r="N1096" s="55">
        <v>15.22627119</v>
      </c>
      <c r="O1096" s="55">
        <v>12.086694916199999</v>
      </c>
      <c r="P1096" s="60" t="s">
        <v>15</v>
      </c>
      <c r="Q1096" s="58"/>
      <c r="R1096" s="58"/>
      <c r="S1096" s="123"/>
    </row>
    <row r="1097" spans="1:19" ht="15" x14ac:dyDescent="0.2">
      <c r="A1097" s="63" t="s">
        <v>657</v>
      </c>
      <c r="B1097" s="57" t="s">
        <v>1377</v>
      </c>
      <c r="C1097" s="54"/>
      <c r="D1097" s="59">
        <v>39448</v>
      </c>
      <c r="E1097" s="59">
        <v>39448</v>
      </c>
      <c r="F1097" s="55">
        <v>43.333050840000006</v>
      </c>
      <c r="G1097" s="55">
        <v>11.77372881</v>
      </c>
      <c r="H1097" s="55">
        <v>27.194915250000001</v>
      </c>
      <c r="I1097" s="55">
        <v>4.3644067800000004</v>
      </c>
      <c r="J1097" s="55">
        <v>7.7999491599999997</v>
      </c>
      <c r="K1097" s="55">
        <v>127.41101695</v>
      </c>
      <c r="L1097" s="55">
        <v>14.110169490000001</v>
      </c>
      <c r="M1097" s="55">
        <v>108.93644068</v>
      </c>
      <c r="N1097" s="55">
        <v>4.3644067800000004</v>
      </c>
      <c r="O1097" s="55">
        <v>22.933983050999998</v>
      </c>
      <c r="P1097" s="60" t="s">
        <v>15</v>
      </c>
      <c r="Q1097" s="58"/>
      <c r="R1097" s="58"/>
      <c r="S1097" s="123"/>
    </row>
    <row r="1098" spans="1:19" ht="15" x14ac:dyDescent="0.2">
      <c r="A1098" s="63" t="s">
        <v>658</v>
      </c>
      <c r="B1098" s="64" t="s">
        <v>1378</v>
      </c>
      <c r="C1098" s="54"/>
      <c r="D1098" s="59">
        <v>39448</v>
      </c>
      <c r="E1098" s="59">
        <v>39448</v>
      </c>
      <c r="F1098" s="55">
        <v>4.8025423700000003</v>
      </c>
      <c r="G1098" s="55">
        <v>1.29830508</v>
      </c>
      <c r="H1098" s="55">
        <v>2.4152542400000003</v>
      </c>
      <c r="I1098" s="55">
        <v>1.08898305</v>
      </c>
      <c r="J1098" s="55">
        <v>0.86445762999999998</v>
      </c>
      <c r="K1098" s="55">
        <v>35.872033900000005</v>
      </c>
      <c r="L1098" s="55">
        <v>29.827966100000001</v>
      </c>
      <c r="M1098" s="55">
        <v>4.9550847500000001</v>
      </c>
      <c r="N1098" s="55">
        <v>1.08898305</v>
      </c>
      <c r="O1098" s="55">
        <v>6.4569661020000009</v>
      </c>
      <c r="P1098" s="60" t="s">
        <v>15</v>
      </c>
      <c r="Q1098" s="58"/>
      <c r="R1098" s="58"/>
      <c r="S1098" s="123"/>
    </row>
    <row r="1099" spans="1:19" ht="15" x14ac:dyDescent="0.2">
      <c r="A1099" s="63" t="s">
        <v>659</v>
      </c>
      <c r="B1099" s="57" t="s">
        <v>1345</v>
      </c>
      <c r="C1099" s="54"/>
      <c r="D1099" s="59">
        <v>39448</v>
      </c>
      <c r="E1099" s="59">
        <v>39448</v>
      </c>
      <c r="F1099" s="55">
        <v>468.92457626999999</v>
      </c>
      <c r="G1099" s="55">
        <v>251.60084746000001</v>
      </c>
      <c r="H1099" s="55">
        <v>112.07372881000001</v>
      </c>
      <c r="I1099" s="55">
        <v>105.25</v>
      </c>
      <c r="J1099" s="55">
        <v>84.40642373</v>
      </c>
      <c r="K1099" s="55">
        <v>906.82457627999997</v>
      </c>
      <c r="L1099" s="55">
        <v>462.76949152999998</v>
      </c>
      <c r="M1099" s="55">
        <v>338.80508474999999</v>
      </c>
      <c r="N1099" s="55">
        <v>105.25</v>
      </c>
      <c r="O1099" s="55">
        <v>163.22842373039998</v>
      </c>
      <c r="P1099" s="60" t="s">
        <v>15</v>
      </c>
      <c r="Q1099" s="58"/>
      <c r="R1099" s="58"/>
      <c r="S1099" s="123"/>
    </row>
    <row r="1100" spans="1:19" ht="15" x14ac:dyDescent="0.2">
      <c r="A1100" s="63" t="s">
        <v>660</v>
      </c>
      <c r="B1100" s="57" t="s">
        <v>1379</v>
      </c>
      <c r="C1100" s="54"/>
      <c r="D1100" s="59">
        <v>39448</v>
      </c>
      <c r="E1100" s="59">
        <v>39448</v>
      </c>
      <c r="F1100" s="55">
        <v>123.34491526000001</v>
      </c>
      <c r="G1100" s="55">
        <v>79.194067799999999</v>
      </c>
      <c r="H1100" s="55">
        <v>16.57966102</v>
      </c>
      <c r="I1100" s="55">
        <v>27.571186440000002</v>
      </c>
      <c r="J1100" s="55">
        <v>22.20208474</v>
      </c>
      <c r="K1100" s="55">
        <v>118.85677966000002</v>
      </c>
      <c r="L1100" s="55">
        <v>85.487288140000004</v>
      </c>
      <c r="M1100" s="55">
        <v>5.7983050800000004</v>
      </c>
      <c r="N1100" s="55">
        <v>27.571186440000002</v>
      </c>
      <c r="O1100" s="55">
        <v>21.3942203388</v>
      </c>
      <c r="P1100" s="60" t="s">
        <v>15</v>
      </c>
      <c r="Q1100" s="58"/>
      <c r="R1100" s="58"/>
      <c r="S1100" s="123"/>
    </row>
    <row r="1101" spans="1:19" ht="15" x14ac:dyDescent="0.2">
      <c r="A1101" s="63" t="s">
        <v>661</v>
      </c>
      <c r="B1101" s="57" t="s">
        <v>1377</v>
      </c>
      <c r="C1101" s="54"/>
      <c r="D1101" s="59">
        <v>39448</v>
      </c>
      <c r="E1101" s="59">
        <v>39448</v>
      </c>
      <c r="F1101" s="55">
        <v>168.27118644000001</v>
      </c>
      <c r="G1101" s="55">
        <v>56.110169490000004</v>
      </c>
      <c r="H1101" s="55">
        <v>74.092372879999999</v>
      </c>
      <c r="I1101" s="55">
        <v>38.068644069999998</v>
      </c>
      <c r="J1101" s="55">
        <v>30.288813559999998</v>
      </c>
      <c r="K1101" s="55">
        <v>302.69322034000004</v>
      </c>
      <c r="L1101" s="55">
        <v>130.57881356000001</v>
      </c>
      <c r="M1101" s="55">
        <v>134.04576270999999</v>
      </c>
      <c r="N1101" s="55">
        <v>38.068644069999998</v>
      </c>
      <c r="O1101" s="55">
        <v>54.484779661200008</v>
      </c>
      <c r="P1101" s="60" t="s">
        <v>15</v>
      </c>
      <c r="Q1101" s="58"/>
      <c r="R1101" s="58"/>
      <c r="S1101" s="123"/>
    </row>
    <row r="1102" spans="1:19" ht="15" x14ac:dyDescent="0.2">
      <c r="A1102" s="63" t="s">
        <v>662</v>
      </c>
      <c r="B1102" s="57" t="s">
        <v>1345</v>
      </c>
      <c r="C1102" s="54"/>
      <c r="D1102" s="59">
        <v>39448</v>
      </c>
      <c r="E1102" s="59">
        <v>39448</v>
      </c>
      <c r="F1102" s="55">
        <v>48.587288139999998</v>
      </c>
      <c r="G1102" s="55">
        <v>29.561864410000002</v>
      </c>
      <c r="H1102" s="55">
        <v>8.1508474599999996</v>
      </c>
      <c r="I1102" s="55">
        <v>10.87457627</v>
      </c>
      <c r="J1102" s="55">
        <v>8.7457118600000001</v>
      </c>
      <c r="K1102" s="55">
        <v>81.486440680000001</v>
      </c>
      <c r="L1102" s="55">
        <v>36.844067799999998</v>
      </c>
      <c r="M1102" s="55">
        <v>33.767796609999998</v>
      </c>
      <c r="N1102" s="55">
        <v>10.87457627</v>
      </c>
      <c r="O1102" s="55">
        <v>14.667559322399999</v>
      </c>
      <c r="P1102" s="60" t="s">
        <v>15</v>
      </c>
      <c r="Q1102" s="58"/>
      <c r="R1102" s="58"/>
      <c r="S1102" s="123"/>
    </row>
    <row r="1103" spans="1:19" ht="15" x14ac:dyDescent="0.2">
      <c r="A1103" s="63" t="s">
        <v>663</v>
      </c>
      <c r="B1103" s="57" t="s">
        <v>1379</v>
      </c>
      <c r="C1103" s="54"/>
      <c r="D1103" s="59">
        <v>39448</v>
      </c>
      <c r="E1103" s="59">
        <v>39448</v>
      </c>
      <c r="F1103" s="55">
        <v>21.122033899999998</v>
      </c>
      <c r="G1103" s="55">
        <v>13.626271189999999</v>
      </c>
      <c r="H1103" s="55">
        <v>2.77542373</v>
      </c>
      <c r="I1103" s="55">
        <v>4.7203389800000002</v>
      </c>
      <c r="J1103" s="55">
        <v>3.8019661</v>
      </c>
      <c r="K1103" s="55">
        <v>43.158474569999996</v>
      </c>
      <c r="L1103" s="55">
        <v>30.553389829999997</v>
      </c>
      <c r="M1103" s="55">
        <v>7.8847457599999995</v>
      </c>
      <c r="N1103" s="55">
        <v>4.7203389800000002</v>
      </c>
      <c r="O1103" s="55">
        <v>7.7685254225999989</v>
      </c>
      <c r="P1103" s="60" t="s">
        <v>15</v>
      </c>
      <c r="Q1103" s="58"/>
      <c r="R1103" s="58"/>
      <c r="S1103" s="123"/>
    </row>
    <row r="1104" spans="1:19" ht="15" x14ac:dyDescent="0.2">
      <c r="A1104" s="63" t="s">
        <v>664</v>
      </c>
      <c r="B1104" s="57" t="s">
        <v>1377</v>
      </c>
      <c r="C1104" s="54"/>
      <c r="D1104" s="59">
        <v>39448</v>
      </c>
      <c r="E1104" s="59">
        <v>39448</v>
      </c>
      <c r="F1104" s="55">
        <v>23.426271190000001</v>
      </c>
      <c r="G1104" s="55">
        <v>9.9466101699999996</v>
      </c>
      <c r="H1104" s="55">
        <v>0.6211864399999999</v>
      </c>
      <c r="I1104" s="55">
        <v>12.858474579999999</v>
      </c>
      <c r="J1104" s="55">
        <v>4.2167288099999993</v>
      </c>
      <c r="K1104" s="55">
        <v>24.82288136</v>
      </c>
      <c r="L1104" s="55">
        <v>8.4372881399999997</v>
      </c>
      <c r="M1104" s="55">
        <v>3.5271186400000003</v>
      </c>
      <c r="N1104" s="55">
        <v>12.858474579999999</v>
      </c>
      <c r="O1104" s="55">
        <v>4.4681186447999997</v>
      </c>
      <c r="P1104" s="60" t="s">
        <v>15</v>
      </c>
      <c r="Q1104" s="58"/>
      <c r="R1104" s="58"/>
      <c r="S1104" s="123"/>
    </row>
    <row r="1105" spans="1:19" ht="15" x14ac:dyDescent="0.2">
      <c r="A1105" s="63" t="s">
        <v>665</v>
      </c>
      <c r="B1105" s="57" t="s">
        <v>1345</v>
      </c>
      <c r="C1105" s="54"/>
      <c r="D1105" s="59">
        <v>39448</v>
      </c>
      <c r="E1105" s="59">
        <v>39448</v>
      </c>
      <c r="F1105" s="55">
        <v>444.99576272000002</v>
      </c>
      <c r="G1105" s="55">
        <v>153.91440678000001</v>
      </c>
      <c r="H1105" s="55">
        <v>192.19745763</v>
      </c>
      <c r="I1105" s="55">
        <v>98.883898310000006</v>
      </c>
      <c r="J1105" s="55">
        <v>80.099237279999997</v>
      </c>
      <c r="K1105" s="55">
        <v>492.46101694999999</v>
      </c>
      <c r="L1105" s="55">
        <v>169.9779661</v>
      </c>
      <c r="M1105" s="55">
        <v>223.59915254000001</v>
      </c>
      <c r="N1105" s="55">
        <v>98.883898310000006</v>
      </c>
      <c r="O1105" s="55">
        <v>88.642983050999987</v>
      </c>
      <c r="P1105" s="60" t="s">
        <v>15</v>
      </c>
      <c r="Q1105" s="58"/>
      <c r="R1105" s="58"/>
      <c r="S1105" s="123"/>
    </row>
    <row r="1106" spans="1:19" ht="15" x14ac:dyDescent="0.2">
      <c r="A1106" s="63" t="s">
        <v>666</v>
      </c>
      <c r="B1106" s="65" t="s">
        <v>1345</v>
      </c>
      <c r="C1106" s="54"/>
      <c r="D1106" s="59">
        <v>39448</v>
      </c>
      <c r="E1106" s="59">
        <v>39448</v>
      </c>
      <c r="F1106" s="55">
        <v>25.827118649999999</v>
      </c>
      <c r="G1106" s="55">
        <v>9.0372881400000011</v>
      </c>
      <c r="H1106" s="55">
        <v>7.6847457600000002</v>
      </c>
      <c r="I1106" s="55">
        <v>9.1050847499999996</v>
      </c>
      <c r="J1106" s="55">
        <v>4.6488813499999999</v>
      </c>
      <c r="K1106" s="55">
        <v>32.676271190000001</v>
      </c>
      <c r="L1106" s="55">
        <v>23.571186440000002</v>
      </c>
      <c r="M1106" s="55">
        <v>0</v>
      </c>
      <c r="N1106" s="55">
        <v>9.1050847499999996</v>
      </c>
      <c r="O1106" s="55">
        <v>5.8817288141999997</v>
      </c>
      <c r="P1106" s="60" t="s">
        <v>15</v>
      </c>
      <c r="Q1106" s="58"/>
      <c r="R1106" s="58"/>
      <c r="S1106" s="123"/>
    </row>
    <row r="1107" spans="1:19" ht="15" x14ac:dyDescent="0.2">
      <c r="A1107" s="63" t="s">
        <v>667</v>
      </c>
      <c r="B1107" s="57" t="s">
        <v>1345</v>
      </c>
      <c r="C1107" s="54"/>
      <c r="D1107" s="59">
        <v>39448</v>
      </c>
      <c r="E1107" s="59">
        <v>39448</v>
      </c>
      <c r="F1107" s="55">
        <v>27.977966110000001</v>
      </c>
      <c r="G1107" s="55">
        <v>18.179661020000001</v>
      </c>
      <c r="H1107" s="55">
        <v>3.5516949200000001</v>
      </c>
      <c r="I1107" s="55">
        <v>6.2466101700000003</v>
      </c>
      <c r="J1107" s="55">
        <v>5.0360338899999997</v>
      </c>
      <c r="K1107" s="55">
        <v>186.41186440000001</v>
      </c>
      <c r="L1107" s="55">
        <v>136.84830508000002</v>
      </c>
      <c r="M1107" s="55">
        <v>43.316949149999999</v>
      </c>
      <c r="N1107" s="55">
        <v>6.2466101700000003</v>
      </c>
      <c r="O1107" s="55">
        <v>33.554135592000002</v>
      </c>
      <c r="P1107" s="60" t="s">
        <v>15</v>
      </c>
      <c r="Q1107" s="58"/>
      <c r="R1107" s="58"/>
      <c r="S1107" s="123"/>
    </row>
    <row r="1108" spans="1:19" ht="15" x14ac:dyDescent="0.2">
      <c r="A1108" s="63" t="s">
        <v>668</v>
      </c>
      <c r="B1108" s="57" t="s">
        <v>1345</v>
      </c>
      <c r="C1108" s="54"/>
      <c r="D1108" s="59">
        <v>39448</v>
      </c>
      <c r="E1108" s="59">
        <v>39448</v>
      </c>
      <c r="F1108" s="55">
        <v>99.894067800000002</v>
      </c>
      <c r="G1108" s="55">
        <v>48.988983049999995</v>
      </c>
      <c r="H1108" s="55">
        <v>28.44322034</v>
      </c>
      <c r="I1108" s="55">
        <v>22.46186441</v>
      </c>
      <c r="J1108" s="55">
        <v>17.980932199999998</v>
      </c>
      <c r="K1108" s="55">
        <v>110.20508475</v>
      </c>
      <c r="L1108" s="55">
        <v>37.358474579999999</v>
      </c>
      <c r="M1108" s="55">
        <v>50.384745760000001</v>
      </c>
      <c r="N1108" s="55">
        <v>22.46186441</v>
      </c>
      <c r="O1108" s="55">
        <v>19.836915254999997</v>
      </c>
      <c r="P1108" s="60" t="s">
        <v>15</v>
      </c>
      <c r="Q1108" s="58"/>
      <c r="R1108" s="58"/>
      <c r="S1108" s="123"/>
    </row>
    <row r="1109" spans="1:19" ht="30" x14ac:dyDescent="0.2">
      <c r="A1109" s="63" t="s">
        <v>669</v>
      </c>
      <c r="B1109" s="65" t="s">
        <v>1345</v>
      </c>
      <c r="C1109" s="54"/>
      <c r="D1109" s="59">
        <v>39448</v>
      </c>
      <c r="E1109" s="59">
        <v>39448</v>
      </c>
      <c r="F1109" s="55">
        <v>30.601694915254239</v>
      </c>
      <c r="G1109" s="55">
        <v>10.677966101694915</v>
      </c>
      <c r="H1109" s="55">
        <v>13.008474576271187</v>
      </c>
      <c r="I1109" s="55">
        <v>6.9152542372881358</v>
      </c>
      <c r="J1109" s="55">
        <v>5.5083050847457624</v>
      </c>
      <c r="K1109" s="55">
        <v>30.601694915254239</v>
      </c>
      <c r="L1109" s="55">
        <v>10.677966101694915</v>
      </c>
      <c r="M1109" s="55">
        <v>13.008474576271187</v>
      </c>
      <c r="N1109" s="55">
        <v>6.9152542372881358</v>
      </c>
      <c r="O1109" s="55">
        <v>5.5093050847457627</v>
      </c>
      <c r="P1109" s="60" t="s">
        <v>15</v>
      </c>
      <c r="Q1109" s="58"/>
      <c r="R1109" s="58" t="s">
        <v>670</v>
      </c>
      <c r="S1109" s="123"/>
    </row>
    <row r="1110" spans="1:19" ht="15" x14ac:dyDescent="0.2">
      <c r="A1110" s="63" t="s">
        <v>671</v>
      </c>
      <c r="B1110" s="65" t="s">
        <v>1358</v>
      </c>
      <c r="C1110" s="54"/>
      <c r="D1110" s="59">
        <v>39448</v>
      </c>
      <c r="E1110" s="59">
        <v>39448</v>
      </c>
      <c r="F1110" s="55">
        <v>154.09915254000001</v>
      </c>
      <c r="G1110" s="55">
        <v>98.034745760000007</v>
      </c>
      <c r="H1110" s="55">
        <v>21.61101695</v>
      </c>
      <c r="I1110" s="55">
        <v>34.453389829999999</v>
      </c>
      <c r="J1110" s="55">
        <v>27.737847460000001</v>
      </c>
      <c r="K1110" s="55">
        <v>163.24322032999999</v>
      </c>
      <c r="L1110" s="55">
        <v>84.459322029999996</v>
      </c>
      <c r="M1110" s="55">
        <v>44.330508469999998</v>
      </c>
      <c r="N1110" s="55">
        <v>34.453389829999999</v>
      </c>
      <c r="O1110" s="55">
        <v>29.383779659399995</v>
      </c>
      <c r="P1110" s="60" t="s">
        <v>15</v>
      </c>
      <c r="Q1110" s="58"/>
      <c r="R1110" s="58"/>
      <c r="S1110" s="123"/>
    </row>
    <row r="1111" spans="1:19" ht="15" x14ac:dyDescent="0.2">
      <c r="A1111" s="63" t="s">
        <v>672</v>
      </c>
      <c r="B1111" s="57" t="s">
        <v>1345</v>
      </c>
      <c r="C1111" s="54"/>
      <c r="D1111" s="59">
        <v>39448</v>
      </c>
      <c r="E1111" s="59">
        <v>39448</v>
      </c>
      <c r="F1111" s="55">
        <v>67.947457639999996</v>
      </c>
      <c r="G1111" s="55">
        <v>34.308474579999995</v>
      </c>
      <c r="H1111" s="55">
        <v>18.369491530000001</v>
      </c>
      <c r="I1111" s="55">
        <v>15.26949153</v>
      </c>
      <c r="J1111" s="55">
        <v>12.230542359999999</v>
      </c>
      <c r="K1111" s="55">
        <v>108.77272881999998</v>
      </c>
      <c r="L1111" s="55">
        <v>72.970186439999992</v>
      </c>
      <c r="M1111" s="55">
        <v>20.533050850000002</v>
      </c>
      <c r="N1111" s="55">
        <v>15.26949153</v>
      </c>
      <c r="O1111" s="55">
        <v>19.579091187599996</v>
      </c>
      <c r="P1111" s="60" t="s">
        <v>15</v>
      </c>
      <c r="Q1111" s="58"/>
      <c r="R1111" s="58"/>
      <c r="S1111" s="123"/>
    </row>
    <row r="1112" spans="1:19" ht="30" x14ac:dyDescent="0.2">
      <c r="A1112" s="56" t="s">
        <v>688</v>
      </c>
      <c r="B1112" s="57" t="s">
        <v>1373</v>
      </c>
      <c r="C1112" s="82"/>
      <c r="D1112" s="59">
        <v>39448</v>
      </c>
      <c r="E1112" s="59">
        <v>39448</v>
      </c>
      <c r="F1112" s="55">
        <v>56.539830463898625</v>
      </c>
      <c r="G1112" s="55">
        <v>1.861864394745794</v>
      </c>
      <c r="H1112" s="55">
        <v>45.366949141017017</v>
      </c>
      <c r="I1112" s="55">
        <v>9.3110169281356434</v>
      </c>
      <c r="J1112" s="55">
        <v>10.167169536101596</v>
      </c>
      <c r="K1112" s="55">
        <f>66.71/1.18</f>
        <v>56.53389830508474</v>
      </c>
      <c r="L1112" s="55">
        <f>2.196/1.18</f>
        <v>1.8610169491525426</v>
      </c>
      <c r="M1112" s="55">
        <f>53.53/1.18</f>
        <v>45.364406779661017</v>
      </c>
      <c r="N1112" s="55">
        <f>10.984/1.18</f>
        <v>9.3084745762711876</v>
      </c>
      <c r="O1112" s="55">
        <f>K1112*0.18</f>
        <v>10.176101694915253</v>
      </c>
      <c r="P1112" s="60" t="s">
        <v>15</v>
      </c>
      <c r="Q1112" s="58"/>
      <c r="R1112" s="58" t="s">
        <v>689</v>
      </c>
      <c r="S1112" s="123"/>
    </row>
    <row r="1113" spans="1:19" ht="15" x14ac:dyDescent="0.2">
      <c r="A1113" s="73" t="s">
        <v>673</v>
      </c>
      <c r="B1113" s="74" t="s">
        <v>1373</v>
      </c>
      <c r="C1113" s="73"/>
      <c r="D1113" s="75">
        <v>41640</v>
      </c>
      <c r="E1113" s="75">
        <v>41640</v>
      </c>
      <c r="F1113" s="76">
        <v>392.16271186440679</v>
      </c>
      <c r="G1113" s="76">
        <v>14.159322033898306</v>
      </c>
      <c r="H1113" s="76">
        <v>349.31694915254241</v>
      </c>
      <c r="I1113" s="76">
        <v>28.686440677966104</v>
      </c>
      <c r="J1113" s="76">
        <v>70.589288135593222</v>
      </c>
      <c r="K1113" s="76">
        <v>392.16271186440679</v>
      </c>
      <c r="L1113" s="76">
        <v>14.159322033898306</v>
      </c>
      <c r="M1113" s="76">
        <v>349.31694915254241</v>
      </c>
      <c r="N1113" s="76">
        <v>28.686440677966104</v>
      </c>
      <c r="O1113" s="76">
        <v>70.589288135593222</v>
      </c>
      <c r="P1113" s="77" t="s">
        <v>15</v>
      </c>
      <c r="Q1113" s="58"/>
      <c r="R1113" s="78"/>
      <c r="S1113" s="123"/>
    </row>
    <row r="1114" spans="1:19" ht="15" x14ac:dyDescent="0.2">
      <c r="A1114" s="54" t="s">
        <v>674</v>
      </c>
      <c r="B1114" s="65" t="s">
        <v>1380</v>
      </c>
      <c r="C1114" s="54"/>
      <c r="D1114" s="59">
        <v>41640</v>
      </c>
      <c r="E1114" s="59">
        <v>41640</v>
      </c>
      <c r="F1114" s="55">
        <v>153.31949152542376</v>
      </c>
      <c r="G1114" s="55">
        <v>4.3771186440677967</v>
      </c>
      <c r="H1114" s="55">
        <v>138.14152542372884</v>
      </c>
      <c r="I1114" s="55">
        <v>10.800847457627119</v>
      </c>
      <c r="J1114" s="55">
        <v>27.597508474576276</v>
      </c>
      <c r="K1114" s="55">
        <v>153.31949152542376</v>
      </c>
      <c r="L1114" s="55">
        <v>4.3771186440677967</v>
      </c>
      <c r="M1114" s="55">
        <v>138.14152542372884</v>
      </c>
      <c r="N1114" s="55">
        <v>10.800847457627119</v>
      </c>
      <c r="O1114" s="55">
        <v>27.597508474576276</v>
      </c>
      <c r="P1114" s="60" t="s">
        <v>15</v>
      </c>
      <c r="Q1114" s="58"/>
      <c r="R1114" s="58"/>
      <c r="S1114" s="123"/>
    </row>
    <row r="1115" spans="1:19" ht="15" x14ac:dyDescent="0.2">
      <c r="A1115" s="54" t="s">
        <v>675</v>
      </c>
      <c r="B1115" s="65" t="s">
        <v>1380</v>
      </c>
      <c r="C1115" s="54"/>
      <c r="D1115" s="59">
        <v>41640</v>
      </c>
      <c r="E1115" s="59">
        <v>41640</v>
      </c>
      <c r="F1115" s="55">
        <v>238.84322033898306</v>
      </c>
      <c r="G1115" s="55">
        <v>9.7822033898305083</v>
      </c>
      <c r="H1115" s="55">
        <v>211.17542372881357</v>
      </c>
      <c r="I1115" s="55">
        <v>17.885593220338983</v>
      </c>
      <c r="J1115" s="55">
        <v>42.991779661016949</v>
      </c>
      <c r="K1115" s="55">
        <v>238.84322033898306</v>
      </c>
      <c r="L1115" s="55">
        <v>9.7822033898305083</v>
      </c>
      <c r="M1115" s="55">
        <v>211.17542372881357</v>
      </c>
      <c r="N1115" s="55">
        <v>17.885593220338983</v>
      </c>
      <c r="O1115" s="55">
        <v>42.991779661016949</v>
      </c>
      <c r="P1115" s="60" t="s">
        <v>15</v>
      </c>
      <c r="Q1115" s="58"/>
      <c r="R1115" s="58"/>
      <c r="S1115" s="123"/>
    </row>
    <row r="1116" spans="1:19" ht="45" x14ac:dyDescent="0.2">
      <c r="A1116" s="73" t="s">
        <v>676</v>
      </c>
      <c r="B1116" s="74" t="s">
        <v>1381</v>
      </c>
      <c r="C1116" s="73"/>
      <c r="D1116" s="75">
        <v>39814</v>
      </c>
      <c r="E1116" s="75">
        <v>39814</v>
      </c>
      <c r="F1116" s="76">
        <v>4.4249999999999998</v>
      </c>
      <c r="G1116" s="76">
        <v>0.82699999999999996</v>
      </c>
      <c r="H1116" s="76">
        <v>2.5390000000000001</v>
      </c>
      <c r="I1116" s="76">
        <v>1.0589999999999999</v>
      </c>
      <c r="J1116" s="76">
        <v>0.79600000000000004</v>
      </c>
      <c r="K1116" s="76">
        <v>4.4249999999999998</v>
      </c>
      <c r="L1116" s="76">
        <v>0.82699999999999996</v>
      </c>
      <c r="M1116" s="76">
        <v>2.5390000000000001</v>
      </c>
      <c r="N1116" s="76">
        <v>1.0589999999999999</v>
      </c>
      <c r="O1116" s="76">
        <v>0.79600000000000004</v>
      </c>
      <c r="P1116" s="77" t="s">
        <v>15</v>
      </c>
      <c r="Q1116" s="54" t="s">
        <v>1305</v>
      </c>
      <c r="R1116" s="78" t="s">
        <v>677</v>
      </c>
      <c r="S1116" s="123"/>
    </row>
    <row r="1117" spans="1:19" ht="15" x14ac:dyDescent="0.2">
      <c r="A1117" s="54" t="s">
        <v>678</v>
      </c>
      <c r="B1117" s="57" t="s">
        <v>1381</v>
      </c>
      <c r="C1117" s="54"/>
      <c r="D1117" s="59"/>
      <c r="E1117" s="59"/>
      <c r="F1117" s="55">
        <v>4.4249999999999998</v>
      </c>
      <c r="G1117" s="55">
        <v>0.82699999999999996</v>
      </c>
      <c r="H1117" s="55">
        <v>2.5390000000000001</v>
      </c>
      <c r="I1117" s="55">
        <v>1.0589999999999999</v>
      </c>
      <c r="J1117" s="55">
        <v>0.79600000000000004</v>
      </c>
      <c r="K1117" s="55">
        <v>4.4249999999999998</v>
      </c>
      <c r="L1117" s="55">
        <v>0.82699999999999996</v>
      </c>
      <c r="M1117" s="55">
        <v>2.5390000000000001</v>
      </c>
      <c r="N1117" s="55">
        <v>1.0589999999999999</v>
      </c>
      <c r="O1117" s="55">
        <v>0.79600000000000004</v>
      </c>
      <c r="P1117" s="60" t="s">
        <v>15</v>
      </c>
      <c r="Q1117" s="58"/>
      <c r="R1117" s="58"/>
      <c r="S1117" s="123"/>
    </row>
    <row r="1118" spans="1:19" ht="45" x14ac:dyDescent="0.2">
      <c r="A1118" s="73" t="s">
        <v>679</v>
      </c>
      <c r="B1118" s="74" t="s">
        <v>1382</v>
      </c>
      <c r="C1118" s="73"/>
      <c r="D1118" s="75">
        <v>40179</v>
      </c>
      <c r="E1118" s="75">
        <v>40179</v>
      </c>
      <c r="F1118" s="76">
        <v>1265.9271186440681</v>
      </c>
      <c r="G1118" s="76">
        <v>808.99406779661024</v>
      </c>
      <c r="H1118" s="76">
        <v>242.30932203389833</v>
      </c>
      <c r="I1118" s="76">
        <v>214.62372881355932</v>
      </c>
      <c r="J1118" s="76">
        <v>227.86688135593224</v>
      </c>
      <c r="K1118" s="76">
        <v>1022.6237288135593</v>
      </c>
      <c r="L1118" s="76">
        <v>690.24</v>
      </c>
      <c r="M1118" s="76">
        <v>117.76</v>
      </c>
      <c r="N1118" s="76">
        <v>214.62372881355932</v>
      </c>
      <c r="O1118" s="76">
        <v>184.07227118644067</v>
      </c>
      <c r="P1118" s="77" t="s">
        <v>15</v>
      </c>
      <c r="Q1118" s="54" t="s">
        <v>1306</v>
      </c>
      <c r="R1118" s="79" t="s">
        <v>680</v>
      </c>
      <c r="S1118" s="123"/>
    </row>
    <row r="1119" spans="1:19" ht="15" x14ac:dyDescent="0.2">
      <c r="A1119" s="54" t="s">
        <v>681</v>
      </c>
      <c r="B1119" s="57" t="s">
        <v>1382</v>
      </c>
      <c r="C1119" s="54"/>
      <c r="D1119" s="59"/>
      <c r="E1119" s="59"/>
      <c r="F1119" s="55">
        <v>1265.9271186440681</v>
      </c>
      <c r="G1119" s="55">
        <v>808.99406779661024</v>
      </c>
      <c r="H1119" s="55">
        <v>242.30932203389833</v>
      </c>
      <c r="I1119" s="55">
        <v>214.62372881355932</v>
      </c>
      <c r="J1119" s="55">
        <v>227.86688135593224</v>
      </c>
      <c r="K1119" s="55">
        <v>1022.6237288135593</v>
      </c>
      <c r="L1119" s="55">
        <v>690.24</v>
      </c>
      <c r="M1119" s="55">
        <v>117.76</v>
      </c>
      <c r="N1119" s="55">
        <v>214.62372881355932</v>
      </c>
      <c r="O1119" s="55">
        <v>184.07227118644067</v>
      </c>
      <c r="P1119" s="60" t="s">
        <v>15</v>
      </c>
      <c r="Q1119" s="58"/>
      <c r="R1119" s="58"/>
      <c r="S1119" s="123"/>
    </row>
    <row r="1120" spans="1:19" ht="45" x14ac:dyDescent="0.2">
      <c r="A1120" s="73" t="s">
        <v>682</v>
      </c>
      <c r="B1120" s="74" t="s">
        <v>1373</v>
      </c>
      <c r="C1120" s="73"/>
      <c r="D1120" s="75">
        <v>40179</v>
      </c>
      <c r="E1120" s="75">
        <v>40179</v>
      </c>
      <c r="F1120" s="76">
        <v>175.35593220338984</v>
      </c>
      <c r="G1120" s="76">
        <v>10.719491525423731</v>
      </c>
      <c r="H1120" s="76">
        <v>145.5322033898305</v>
      </c>
      <c r="I1120" s="76">
        <v>19.104237288135593</v>
      </c>
      <c r="J1120" s="76">
        <v>31.564067796610171</v>
      </c>
      <c r="K1120" s="76">
        <v>175.35593220338984</v>
      </c>
      <c r="L1120" s="76">
        <v>10.719491525423731</v>
      </c>
      <c r="M1120" s="76">
        <v>145.5322033898305</v>
      </c>
      <c r="N1120" s="76">
        <v>19.104237288135593</v>
      </c>
      <c r="O1120" s="76">
        <v>31.564067796610171</v>
      </c>
      <c r="P1120" s="77" t="s">
        <v>15</v>
      </c>
      <c r="Q1120" s="58" t="s">
        <v>1307</v>
      </c>
      <c r="R1120" s="78"/>
      <c r="S1120" s="123"/>
    </row>
    <row r="1121" spans="1:19" ht="30" x14ac:dyDescent="0.2">
      <c r="A1121" s="54" t="s">
        <v>683</v>
      </c>
      <c r="B1121" s="57" t="s">
        <v>1373</v>
      </c>
      <c r="C1121" s="54"/>
      <c r="D1121" s="59">
        <v>40179</v>
      </c>
      <c r="E1121" s="59">
        <v>40179</v>
      </c>
      <c r="F1121" s="55">
        <v>77.661864406779657</v>
      </c>
      <c r="G1121" s="55">
        <v>3.708474576271187</v>
      </c>
      <c r="H1121" s="55">
        <v>65.377118644067792</v>
      </c>
      <c r="I1121" s="55">
        <v>8.5762711864406782</v>
      </c>
      <c r="J1121" s="55">
        <v>13.979135593220338</v>
      </c>
      <c r="K1121" s="55">
        <v>77.661864406779657</v>
      </c>
      <c r="L1121" s="55">
        <v>3.708474576271187</v>
      </c>
      <c r="M1121" s="55">
        <v>65.377118644067792</v>
      </c>
      <c r="N1121" s="55">
        <v>8.5762711864406782</v>
      </c>
      <c r="O1121" s="55">
        <v>13.979135593220338</v>
      </c>
      <c r="P1121" s="60" t="s">
        <v>15</v>
      </c>
      <c r="Q1121" s="58"/>
      <c r="R1121" s="58" t="s">
        <v>684</v>
      </c>
      <c r="S1121" s="123"/>
    </row>
    <row r="1122" spans="1:19" ht="30" x14ac:dyDescent="0.2">
      <c r="A1122" s="54" t="s">
        <v>685</v>
      </c>
      <c r="B1122" s="57" t="s">
        <v>1373</v>
      </c>
      <c r="C1122" s="54"/>
      <c r="D1122" s="59">
        <v>40179</v>
      </c>
      <c r="E1122" s="59">
        <v>40179</v>
      </c>
      <c r="F1122" s="55">
        <v>97.694067796610184</v>
      </c>
      <c r="G1122" s="55">
        <v>7.0110169491525429</v>
      </c>
      <c r="H1122" s="55">
        <v>80.155084745762721</v>
      </c>
      <c r="I1122" s="55">
        <v>10.527966101694917</v>
      </c>
      <c r="J1122" s="55">
        <v>17.584932203389833</v>
      </c>
      <c r="K1122" s="55">
        <v>97.694067796610184</v>
      </c>
      <c r="L1122" s="55">
        <v>7.0110169491525429</v>
      </c>
      <c r="M1122" s="55">
        <v>80.155084745762721</v>
      </c>
      <c r="N1122" s="55">
        <v>10.527966101694917</v>
      </c>
      <c r="O1122" s="55">
        <v>17.584932203389833</v>
      </c>
      <c r="P1122" s="60" t="s">
        <v>15</v>
      </c>
      <c r="Q1122" s="58"/>
      <c r="R1122" s="58" t="s">
        <v>686</v>
      </c>
      <c r="S1122" s="123"/>
    </row>
    <row r="1123" spans="1:19" s="38" customFormat="1" ht="71.25" customHeight="1" x14ac:dyDescent="0.25">
      <c r="A1123" s="125" t="s">
        <v>1288</v>
      </c>
      <c r="B1123" s="126" t="s">
        <v>1382</v>
      </c>
      <c r="C1123" s="127"/>
      <c r="D1123" s="128">
        <v>39814</v>
      </c>
      <c r="E1123" s="128">
        <v>39814</v>
      </c>
      <c r="F1123" s="129">
        <v>1210.797</v>
      </c>
      <c r="G1123" s="130">
        <v>964.46</v>
      </c>
      <c r="H1123" s="130">
        <v>65.338999999999999</v>
      </c>
      <c r="I1123" s="130">
        <v>180.99799999999999</v>
      </c>
      <c r="J1123" s="129">
        <v>216.72800000000001</v>
      </c>
      <c r="K1123" s="129">
        <f>L1123+M1123+N1123</f>
        <v>1125.68</v>
      </c>
      <c r="L1123" s="130">
        <v>877.40300000000002</v>
      </c>
      <c r="M1123" s="130">
        <v>67.278999999999996</v>
      </c>
      <c r="N1123" s="130">
        <v>180.99799999999999</v>
      </c>
      <c r="O1123" s="129">
        <v>201.42599999999999</v>
      </c>
      <c r="P1123" s="131" t="s">
        <v>15</v>
      </c>
      <c r="Q1123" s="136" t="s">
        <v>1308</v>
      </c>
      <c r="R1123" s="132" t="s">
        <v>1289</v>
      </c>
      <c r="S1123" s="132"/>
    </row>
    <row r="1124" spans="1:19" s="38" customFormat="1" ht="71.25" customHeight="1" x14ac:dyDescent="0.25">
      <c r="A1124" s="125" t="s">
        <v>1290</v>
      </c>
      <c r="B1124" s="126" t="s">
        <v>1383</v>
      </c>
      <c r="C1124" s="127"/>
      <c r="D1124" s="128">
        <v>39448</v>
      </c>
      <c r="E1124" s="128">
        <v>39448</v>
      </c>
      <c r="F1124" s="129">
        <v>5266.8819999999996</v>
      </c>
      <c r="G1124" s="130">
        <v>3398.6329999999998</v>
      </c>
      <c r="H1124" s="130">
        <v>1316.9169999999999</v>
      </c>
      <c r="I1124" s="130">
        <v>551.33199999999999</v>
      </c>
      <c r="J1124" s="129">
        <v>946.01700000000005</v>
      </c>
      <c r="K1124" s="129">
        <v>6558.8940000000002</v>
      </c>
      <c r="L1124" s="130">
        <v>4360.6549999999997</v>
      </c>
      <c r="M1124" s="130">
        <v>1646.9069999999999</v>
      </c>
      <c r="N1124" s="130">
        <v>551.33199999999999</v>
      </c>
      <c r="O1124" s="129">
        <v>1180.6010000000001</v>
      </c>
      <c r="P1124" s="131" t="s">
        <v>15</v>
      </c>
      <c r="Q1124" s="136" t="s">
        <v>1309</v>
      </c>
      <c r="R1124" s="132" t="s">
        <v>1291</v>
      </c>
      <c r="S1124" s="132"/>
    </row>
    <row r="1125" spans="1:19" s="38" customFormat="1" ht="71.25" customHeight="1" x14ac:dyDescent="0.25">
      <c r="A1125" s="125" t="s">
        <v>1292</v>
      </c>
      <c r="B1125" s="126" t="s">
        <v>1373</v>
      </c>
      <c r="C1125" s="127"/>
      <c r="D1125" s="128">
        <v>40179</v>
      </c>
      <c r="E1125" s="128">
        <v>40179</v>
      </c>
      <c r="F1125" s="129">
        <v>148.43172000000001</v>
      </c>
      <c r="G1125" s="130">
        <v>4.4859999999999998</v>
      </c>
      <c r="H1125" s="130">
        <v>126.861</v>
      </c>
      <c r="I1125" s="130">
        <v>17.084</v>
      </c>
      <c r="J1125" s="129">
        <v>26.718</v>
      </c>
      <c r="K1125" s="129">
        <v>148.43172000000001</v>
      </c>
      <c r="L1125" s="130">
        <v>4.4859999999999998</v>
      </c>
      <c r="M1125" s="130">
        <v>126.861</v>
      </c>
      <c r="N1125" s="130">
        <v>17.084</v>
      </c>
      <c r="O1125" s="129">
        <v>26.718</v>
      </c>
      <c r="P1125" s="131" t="s">
        <v>15</v>
      </c>
      <c r="Q1125" s="136" t="s">
        <v>1310</v>
      </c>
      <c r="R1125" s="132" t="s">
        <v>1293</v>
      </c>
      <c r="S1125" s="132"/>
    </row>
    <row r="1126" spans="1:19" s="38" customFormat="1" ht="144.75" customHeight="1" x14ac:dyDescent="0.25">
      <c r="A1126" s="125" t="s">
        <v>1294</v>
      </c>
      <c r="B1126" s="126" t="s">
        <v>1383</v>
      </c>
      <c r="C1126" s="127"/>
      <c r="D1126" s="128">
        <v>39448</v>
      </c>
      <c r="E1126" s="128">
        <v>39448</v>
      </c>
      <c r="F1126" s="129">
        <v>5704.991</v>
      </c>
      <c r="G1126" s="130">
        <v>3532.6469999999999</v>
      </c>
      <c r="H1126" s="130">
        <v>1564.019</v>
      </c>
      <c r="I1126" s="130">
        <v>608.32500000000005</v>
      </c>
      <c r="J1126" s="129">
        <v>1017.1079999999999</v>
      </c>
      <c r="K1126" s="129">
        <f>L1126+M1126+N1126</f>
        <v>6545.3249999999998</v>
      </c>
      <c r="L1126" s="130">
        <v>4356.6760000000004</v>
      </c>
      <c r="M1126" s="130">
        <v>1580.3240000000001</v>
      </c>
      <c r="N1126" s="130">
        <v>608.32500000000005</v>
      </c>
      <c r="O1126" s="129">
        <f>K1126*0.18</f>
        <v>1178.1585</v>
      </c>
      <c r="P1126" s="131" t="s">
        <v>15</v>
      </c>
      <c r="Q1126" s="136" t="s">
        <v>1311</v>
      </c>
      <c r="R1126" s="132" t="s">
        <v>1295</v>
      </c>
      <c r="S1126" s="132"/>
    </row>
    <row r="1127" spans="1:19" s="38" customFormat="1" ht="71.25" customHeight="1" x14ac:dyDescent="0.25">
      <c r="A1127" s="125" t="s">
        <v>1296</v>
      </c>
      <c r="B1127" s="126" t="s">
        <v>1383</v>
      </c>
      <c r="C1127" s="127"/>
      <c r="D1127" s="133"/>
      <c r="E1127" s="133"/>
      <c r="F1127" s="130"/>
      <c r="G1127" s="130"/>
      <c r="H1127" s="130"/>
      <c r="I1127" s="130"/>
      <c r="J1127" s="130"/>
      <c r="K1127" s="134"/>
      <c r="L1127" s="135"/>
      <c r="M1127" s="135"/>
      <c r="N1127" s="135"/>
      <c r="O1127" s="135"/>
      <c r="P1127" s="131"/>
      <c r="Q1127" s="136" t="s">
        <v>1300</v>
      </c>
      <c r="R1127" s="132"/>
      <c r="S1127" s="132"/>
    </row>
    <row r="1128" spans="1:19" ht="63.75" x14ac:dyDescent="0.2">
      <c r="A1128" s="66" t="s">
        <v>698</v>
      </c>
      <c r="B1128" s="44" t="s">
        <v>1383</v>
      </c>
      <c r="C1128" s="90"/>
      <c r="D1128" s="45"/>
      <c r="E1128" s="45"/>
      <c r="F1128" s="46"/>
      <c r="G1128" s="47"/>
      <c r="H1128" s="47"/>
      <c r="I1128" s="47"/>
      <c r="J1128" s="47"/>
      <c r="K1128" s="46"/>
      <c r="L1128" s="47"/>
      <c r="M1128" s="47"/>
      <c r="N1128" s="47"/>
      <c r="O1128" s="47"/>
      <c r="P1128" s="53"/>
      <c r="Q1128" s="124" t="s">
        <v>1301</v>
      </c>
      <c r="R1128" s="89"/>
      <c r="S1128" s="123"/>
    </row>
    <row r="1129" spans="1:19" ht="25.5" x14ac:dyDescent="0.2">
      <c r="A1129" s="66" t="s">
        <v>690</v>
      </c>
      <c r="B1129" s="44" t="s">
        <v>1344</v>
      </c>
      <c r="C1129" s="90"/>
      <c r="D1129" s="45">
        <v>40909</v>
      </c>
      <c r="E1129" s="45">
        <v>40909</v>
      </c>
      <c r="F1129" s="46">
        <v>777.077</v>
      </c>
      <c r="G1129" s="47">
        <v>711.58500000000004</v>
      </c>
      <c r="H1129" s="47">
        <v>21.992000000000001</v>
      </c>
      <c r="I1129" s="47">
        <v>43.5</v>
      </c>
      <c r="J1129" s="47">
        <v>139.874</v>
      </c>
      <c r="K1129" s="46">
        <v>777.077</v>
      </c>
      <c r="L1129" s="47">
        <v>711.58500000000004</v>
      </c>
      <c r="M1129" s="47">
        <v>21.992000000000001</v>
      </c>
      <c r="N1129" s="47">
        <v>43.5</v>
      </c>
      <c r="O1129" s="47">
        <v>139.874</v>
      </c>
      <c r="P1129" s="53" t="s">
        <v>15</v>
      </c>
      <c r="Q1129" s="51"/>
      <c r="R1129" s="89" t="s">
        <v>691</v>
      </c>
      <c r="S1129" s="123"/>
    </row>
    <row r="1130" spans="1:19" x14ac:dyDescent="0.2">
      <c r="A1130" s="66" t="s">
        <v>692</v>
      </c>
      <c r="B1130" s="44" t="s">
        <v>1344</v>
      </c>
      <c r="C1130" s="90"/>
      <c r="D1130" s="45">
        <v>39814</v>
      </c>
      <c r="E1130" s="45">
        <v>39814</v>
      </c>
      <c r="F1130" s="46">
        <v>628.55899999999997</v>
      </c>
      <c r="G1130" s="47">
        <v>359.39</v>
      </c>
      <c r="H1130" s="47">
        <v>29.576000000000001</v>
      </c>
      <c r="I1130" s="47">
        <v>239.59299999999999</v>
      </c>
      <c r="J1130" s="47">
        <v>113.14100000000001</v>
      </c>
      <c r="K1130" s="46">
        <v>628.55899999999997</v>
      </c>
      <c r="L1130" s="47">
        <v>359.39</v>
      </c>
      <c r="M1130" s="47">
        <v>29.576000000000001</v>
      </c>
      <c r="N1130" s="47">
        <v>239.59299999999999</v>
      </c>
      <c r="O1130" s="47">
        <v>113.14100000000001</v>
      </c>
      <c r="P1130" s="53" t="s">
        <v>15</v>
      </c>
      <c r="Q1130" s="51"/>
      <c r="R1130" s="89"/>
      <c r="S1130" s="123"/>
    </row>
    <row r="1131" spans="1:19" x14ac:dyDescent="0.2">
      <c r="A1131" s="66" t="s">
        <v>693</v>
      </c>
      <c r="B1131" s="44" t="s">
        <v>1344</v>
      </c>
      <c r="C1131" s="90"/>
      <c r="D1131" s="45">
        <v>39814</v>
      </c>
      <c r="E1131" s="45">
        <v>39814</v>
      </c>
      <c r="F1131" s="46">
        <v>1107.684</v>
      </c>
      <c r="G1131" s="47">
        <v>751.71900000000005</v>
      </c>
      <c r="H1131" s="47">
        <v>45.997</v>
      </c>
      <c r="I1131" s="47">
        <v>309.96800000000002</v>
      </c>
      <c r="J1131" s="47">
        <v>199.38</v>
      </c>
      <c r="K1131" s="46">
        <v>1107.684</v>
      </c>
      <c r="L1131" s="47">
        <v>751.71900000000005</v>
      </c>
      <c r="M1131" s="47">
        <v>45.997</v>
      </c>
      <c r="N1131" s="47">
        <v>309.96800000000002</v>
      </c>
      <c r="O1131" s="47">
        <v>199.38</v>
      </c>
      <c r="P1131" s="53" t="s">
        <v>15</v>
      </c>
      <c r="Q1131" s="51"/>
      <c r="R1131" s="89"/>
      <c r="S1131" s="123"/>
    </row>
    <row r="1132" spans="1:19" ht="25.5" x14ac:dyDescent="0.2">
      <c r="A1132" s="66" t="s">
        <v>694</v>
      </c>
      <c r="B1132" s="44" t="s">
        <v>1344</v>
      </c>
      <c r="C1132" s="90"/>
      <c r="D1132" s="45"/>
      <c r="E1132" s="45"/>
      <c r="F1132" s="46"/>
      <c r="G1132" s="47"/>
      <c r="H1132" s="47"/>
      <c r="I1132" s="47"/>
      <c r="J1132" s="47"/>
      <c r="K1132" s="46"/>
      <c r="L1132" s="47"/>
      <c r="M1132" s="47"/>
      <c r="N1132" s="47"/>
      <c r="O1132" s="47"/>
      <c r="P1132" s="53"/>
      <c r="Q1132" s="124" t="s">
        <v>1302</v>
      </c>
      <c r="R1132" s="89"/>
      <c r="S1132" s="123"/>
    </row>
    <row r="1133" spans="1:19" ht="25.5" x14ac:dyDescent="0.2">
      <c r="A1133" s="66" t="s">
        <v>695</v>
      </c>
      <c r="B1133" s="44" t="s">
        <v>1345</v>
      </c>
      <c r="C1133" s="90"/>
      <c r="D1133" s="45"/>
      <c r="E1133" s="45"/>
      <c r="F1133" s="46"/>
      <c r="G1133" s="47"/>
      <c r="H1133" s="47"/>
      <c r="I1133" s="47"/>
      <c r="J1133" s="47"/>
      <c r="K1133" s="46"/>
      <c r="L1133" s="47"/>
      <c r="M1133" s="47"/>
      <c r="N1133" s="47"/>
      <c r="O1133" s="47"/>
      <c r="P1133" s="53"/>
      <c r="Q1133" s="124" t="s">
        <v>1302</v>
      </c>
      <c r="R1133" s="89"/>
      <c r="S1133" s="123"/>
    </row>
    <row r="1134" spans="1:19" ht="25.5" x14ac:dyDescent="0.2">
      <c r="A1134" s="66" t="s">
        <v>696</v>
      </c>
      <c r="B1134" s="44" t="s">
        <v>1344</v>
      </c>
      <c r="C1134" s="90"/>
      <c r="D1134" s="45"/>
      <c r="E1134" s="45"/>
      <c r="F1134" s="46"/>
      <c r="G1134" s="47"/>
      <c r="H1134" s="47"/>
      <c r="I1134" s="47"/>
      <c r="J1134" s="47"/>
      <c r="K1134" s="46"/>
      <c r="L1134" s="47"/>
      <c r="M1134" s="47"/>
      <c r="N1134" s="47"/>
      <c r="O1134" s="47"/>
      <c r="P1134" s="53"/>
      <c r="Q1134" s="124" t="s">
        <v>1302</v>
      </c>
      <c r="R1134" s="89"/>
      <c r="S1134" s="123"/>
    </row>
    <row r="1135" spans="1:19" x14ac:dyDescent="0.2">
      <c r="A1135" s="66" t="s">
        <v>697</v>
      </c>
      <c r="B1135" s="44" t="s">
        <v>1344</v>
      </c>
      <c r="C1135" s="90"/>
      <c r="D1135" s="45">
        <v>39448</v>
      </c>
      <c r="E1135" s="45">
        <v>39448</v>
      </c>
      <c r="F1135" s="46">
        <v>3020.570338983051</v>
      </c>
      <c r="G1135" s="47">
        <v>2725.5189982417455</v>
      </c>
      <c r="H1135" s="47">
        <v>112.61566999999999</v>
      </c>
      <c r="I1135" s="47">
        <v>182.43567074130547</v>
      </c>
      <c r="J1135" s="47">
        <v>502.57830508475081</v>
      </c>
      <c r="K1135" s="46">
        <v>3020.570338983051</v>
      </c>
      <c r="L1135" s="47">
        <v>2725.5189982417455</v>
      </c>
      <c r="M1135" s="47">
        <v>112.61566999999999</v>
      </c>
      <c r="N1135" s="47">
        <v>182.43567074130547</v>
      </c>
      <c r="O1135" s="47">
        <v>502.57830508475081</v>
      </c>
      <c r="P1135" s="53" t="s">
        <v>15</v>
      </c>
      <c r="Q1135" s="51"/>
      <c r="R1135" s="89"/>
      <c r="S1135" s="123"/>
    </row>
    <row r="1136" spans="1:19" x14ac:dyDescent="0.2">
      <c r="A1136" s="66" t="s">
        <v>699</v>
      </c>
      <c r="B1136" s="44" t="s">
        <v>1344</v>
      </c>
      <c r="C1136" s="90"/>
      <c r="D1136" s="45">
        <v>39083</v>
      </c>
      <c r="E1136" s="45">
        <v>39083</v>
      </c>
      <c r="F1136" s="46">
        <v>637.31600000000003</v>
      </c>
      <c r="G1136" s="47">
        <v>596.755</v>
      </c>
      <c r="H1136" s="47">
        <v>19.309000000000001</v>
      </c>
      <c r="I1136" s="47">
        <v>21.253</v>
      </c>
      <c r="J1136" s="47">
        <v>114.71696671314362</v>
      </c>
      <c r="K1136" s="46">
        <v>637.31600000000003</v>
      </c>
      <c r="L1136" s="47">
        <v>596.755</v>
      </c>
      <c r="M1136" s="47">
        <v>19.309000000000001</v>
      </c>
      <c r="N1136" s="47">
        <v>21.253</v>
      </c>
      <c r="O1136" s="47">
        <v>114.71696671314362</v>
      </c>
      <c r="P1136" s="53" t="s">
        <v>15</v>
      </c>
      <c r="Q1136" s="51"/>
      <c r="R1136" s="89"/>
      <c r="S1136" s="123"/>
    </row>
    <row r="1137" spans="1:18" x14ac:dyDescent="0.2">
      <c r="A1137" s="68"/>
      <c r="B1137" s="5"/>
      <c r="C1137" s="5"/>
      <c r="D1137" s="5"/>
      <c r="E1137" s="5"/>
      <c r="F1137" s="5"/>
      <c r="G1137" s="5"/>
      <c r="H1137" s="5"/>
      <c r="K1137" s="14"/>
      <c r="L1137" s="14"/>
    </row>
    <row r="1138" spans="1:18" x14ac:dyDescent="0.2">
      <c r="A1138" s="68"/>
      <c r="B1138" s="5"/>
      <c r="C1138" s="5"/>
      <c r="D1138" s="5"/>
      <c r="E1138" s="5"/>
      <c r="F1138" s="5"/>
      <c r="G1138" s="5"/>
      <c r="H1138" s="5"/>
      <c r="K1138" s="14"/>
      <c r="L1138" s="14"/>
    </row>
    <row r="1139" spans="1:18" ht="15.75" x14ac:dyDescent="0.25">
      <c r="A1139" s="19"/>
      <c r="B1139" s="20"/>
      <c r="C1139" s="4"/>
      <c r="D1139" s="4"/>
      <c r="E1139" s="4"/>
      <c r="F1139" s="4"/>
      <c r="G1139" s="4"/>
      <c r="H1139" s="4"/>
      <c r="I1139" s="16"/>
      <c r="J1139" s="16"/>
      <c r="K1139" s="15"/>
      <c r="L1139" s="15"/>
      <c r="M1139" s="16"/>
      <c r="N1139" s="16"/>
      <c r="O1139" s="16"/>
      <c r="P1139" s="16"/>
      <c r="Q1139" s="16"/>
      <c r="R1139" s="16"/>
    </row>
    <row r="1140" spans="1:18" ht="15.75" x14ac:dyDescent="0.25">
      <c r="A1140" s="69"/>
      <c r="B1140" s="33"/>
      <c r="C1140" s="40"/>
      <c r="D1140" s="40"/>
      <c r="E1140" s="40"/>
      <c r="F1140" s="40"/>
      <c r="G1140" s="40"/>
      <c r="H1140" s="40"/>
      <c r="I1140" s="40"/>
      <c r="J1140" s="40"/>
      <c r="K1140" s="36"/>
      <c r="L1140" s="36"/>
      <c r="M1140" s="35"/>
      <c r="N1140" s="35"/>
      <c r="O1140" s="35"/>
      <c r="P1140" s="35"/>
      <c r="Q1140" s="35"/>
      <c r="R1140" s="35"/>
    </row>
    <row r="1141" spans="1:18" ht="15.75" x14ac:dyDescent="0.25">
      <c r="A1141" s="69"/>
      <c r="B1141" s="33"/>
      <c r="C1141" s="34"/>
      <c r="D1141" s="34"/>
      <c r="E1141" s="34"/>
      <c r="F1141" s="34"/>
      <c r="G1141" s="34"/>
      <c r="H1141" s="34"/>
      <c r="I1141" s="37"/>
      <c r="J1141" s="37"/>
      <c r="K1141" s="36"/>
      <c r="L1141" s="36"/>
      <c r="M1141" s="35"/>
      <c r="N1141" s="35"/>
      <c r="O1141" s="35"/>
      <c r="P1141" s="35"/>
      <c r="Q1141" s="35"/>
      <c r="R1141" s="35"/>
    </row>
    <row r="1142" spans="1:18" ht="15.75" x14ac:dyDescent="0.25">
      <c r="A1142" s="69"/>
      <c r="B1142" s="33"/>
      <c r="C1142" s="34"/>
      <c r="D1142" s="34"/>
      <c r="E1142" s="34"/>
      <c r="F1142" s="34"/>
      <c r="G1142" s="34"/>
      <c r="H1142" s="34"/>
      <c r="I1142" s="37"/>
      <c r="J1142" s="37"/>
      <c r="K1142" s="36"/>
      <c r="L1142" s="36"/>
      <c r="M1142" s="35"/>
      <c r="N1142" s="35"/>
      <c r="O1142" s="35"/>
      <c r="P1142" s="35"/>
      <c r="Q1142" s="35"/>
      <c r="R1142" s="35"/>
    </row>
    <row r="1143" spans="1:18" ht="15.75" x14ac:dyDescent="0.25">
      <c r="A1143" s="19"/>
      <c r="B1143" s="4"/>
      <c r="C1143" s="4"/>
      <c r="D1143" s="4"/>
      <c r="E1143" s="4"/>
      <c r="F1143" s="4"/>
      <c r="G1143" s="4"/>
      <c r="H1143" s="4"/>
      <c r="I1143" s="16"/>
      <c r="J1143" s="16"/>
      <c r="K1143" s="15"/>
      <c r="L1143" s="15"/>
      <c r="M1143" s="16"/>
      <c r="N1143" s="16"/>
      <c r="O1143" s="16"/>
      <c r="P1143" s="16"/>
      <c r="Q1143" s="16"/>
      <c r="R1143" s="16"/>
    </row>
    <row r="1144" spans="1:18" ht="15.75" x14ac:dyDescent="0.25">
      <c r="A1144" s="15"/>
      <c r="B1144" s="18"/>
      <c r="C1144" s="18"/>
      <c r="D1144" s="18"/>
      <c r="E1144" s="16"/>
      <c r="F1144" s="16"/>
      <c r="G1144" s="15"/>
      <c r="H1144" s="15"/>
      <c r="I1144" s="15"/>
      <c r="J1144" s="16"/>
      <c r="K1144" s="16"/>
      <c r="L1144" s="16"/>
      <c r="M1144" s="16"/>
      <c r="N1144" s="16"/>
      <c r="O1144" s="16"/>
      <c r="P1144" s="16"/>
      <c r="Q1144" s="16"/>
      <c r="R1144" s="16"/>
    </row>
    <row r="1145" spans="1:18" ht="15.75" x14ac:dyDescent="0.25">
      <c r="A1145" s="15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4"/>
      <c r="O1145" s="4"/>
      <c r="P1145" s="4"/>
      <c r="Q1145" s="4"/>
      <c r="R1145" s="4"/>
    </row>
    <row r="1146" spans="1:18" ht="15.75" x14ac:dyDescent="0.25">
      <c r="A1146" s="19"/>
      <c r="B1146" s="9"/>
      <c r="C1146" s="28"/>
      <c r="D1146" s="29"/>
      <c r="E1146" s="4"/>
      <c r="F1146" s="4"/>
      <c r="G1146" s="4"/>
      <c r="H1146" s="4"/>
      <c r="I1146" s="4"/>
      <c r="J1146" s="16"/>
      <c r="K1146" s="16"/>
      <c r="L1146" s="16"/>
      <c r="M1146" s="16"/>
      <c r="N1146" s="4"/>
      <c r="O1146" s="4"/>
      <c r="P1146" s="4"/>
      <c r="Q1146" s="4"/>
      <c r="R1146" s="4"/>
    </row>
    <row r="1147" spans="1:18" ht="15.75" x14ac:dyDescent="0.25">
      <c r="A1147" s="42"/>
      <c r="B1147" s="144"/>
      <c r="C1147" s="145"/>
      <c r="D1147" s="146"/>
      <c r="E1147" s="22"/>
      <c r="F1147" s="22"/>
      <c r="G1147" s="22"/>
      <c r="H1147" s="22"/>
      <c r="I1147" s="22"/>
      <c r="J1147" s="16"/>
      <c r="K1147" s="16"/>
      <c r="L1147" s="16"/>
      <c r="M1147" s="2"/>
      <c r="N1147" s="3"/>
      <c r="O1147" s="3"/>
      <c r="P1147" s="21"/>
      <c r="Q1147" s="4"/>
      <c r="R1147" s="4"/>
    </row>
    <row r="1148" spans="1:18" ht="15.75" x14ac:dyDescent="0.25">
      <c r="A1148" s="19"/>
      <c r="B1148" s="147"/>
      <c r="C1148" s="148"/>
      <c r="D1148" s="149"/>
      <c r="E1148" s="23"/>
      <c r="F1148" s="19"/>
      <c r="G1148" s="4"/>
      <c r="H1148" s="4"/>
      <c r="I1148" s="4"/>
      <c r="J1148" s="16"/>
      <c r="K1148" s="16"/>
      <c r="L1148" s="16"/>
      <c r="M1148" s="24"/>
      <c r="N1148" s="6"/>
      <c r="O1148" s="6"/>
      <c r="P1148" s="25"/>
      <c r="Q1148" s="4"/>
      <c r="R1148" s="4"/>
    </row>
    <row r="1149" spans="1:18" ht="15.75" x14ac:dyDescent="0.25">
      <c r="A1149" s="19"/>
      <c r="B1149" s="141"/>
      <c r="C1149" s="142"/>
      <c r="D1149" s="143"/>
      <c r="E1149" s="22"/>
      <c r="F1149" s="22"/>
      <c r="G1149" s="26"/>
      <c r="H1149" s="26"/>
      <c r="I1149" s="26"/>
      <c r="J1149" s="16"/>
      <c r="K1149" s="16"/>
      <c r="L1149" s="16"/>
      <c r="M1149" s="7"/>
      <c r="N1149" s="8"/>
      <c r="O1149" s="8"/>
      <c r="P1149" s="27"/>
      <c r="Q1149" s="4"/>
      <c r="R1149" s="4"/>
    </row>
    <row r="1150" spans="1:18" ht="18.75" x14ac:dyDescent="0.3">
      <c r="A1150" s="19"/>
      <c r="B1150" s="10"/>
      <c r="C1150" s="10"/>
      <c r="D1150" s="10"/>
      <c r="E1150" s="10"/>
      <c r="F1150" s="5"/>
      <c r="G1150" s="5"/>
      <c r="H1150" s="5"/>
      <c r="I1150" s="5"/>
      <c r="K1150" s="5"/>
      <c r="L1150" s="5"/>
      <c r="O1150" s="5"/>
      <c r="P1150" s="5"/>
      <c r="Q1150" s="5"/>
      <c r="R1150" s="5"/>
    </row>
    <row r="1152" spans="1:18" ht="18.75" x14ac:dyDescent="0.3">
      <c r="A1152" s="70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</row>
    <row r="1153" spans="1:18" ht="18.75" x14ac:dyDescent="0.3">
      <c r="A1153" s="7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</row>
    <row r="1154" spans="1:18" ht="18.75" x14ac:dyDescent="0.3">
      <c r="A1154" s="7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</row>
    <row r="1155" spans="1:18" ht="18.75" x14ac:dyDescent="0.3">
      <c r="A1155" s="7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</row>
    <row r="1300" spans="6:6" x14ac:dyDescent="0.2">
      <c r="F1300" s="13"/>
    </row>
  </sheetData>
  <autoFilter ref="A14:S1136"/>
  <mergeCells count="21">
    <mergeCell ref="D10:E11"/>
    <mergeCell ref="J12:J13"/>
    <mergeCell ref="R10:R13"/>
    <mergeCell ref="E12:E13"/>
    <mergeCell ref="A8:S8"/>
    <mergeCell ref="S10:S13"/>
    <mergeCell ref="Q10:Q13"/>
    <mergeCell ref="F11:J11"/>
    <mergeCell ref="K11:O11"/>
    <mergeCell ref="A10:A13"/>
    <mergeCell ref="B10:B13"/>
    <mergeCell ref="K12:N12"/>
    <mergeCell ref="D12:D13"/>
    <mergeCell ref="P10:P13"/>
    <mergeCell ref="O12:O13"/>
    <mergeCell ref="F12:I12"/>
    <mergeCell ref="B1149:D1149"/>
    <mergeCell ref="B1147:D1147"/>
    <mergeCell ref="B1148:D1148"/>
    <mergeCell ref="C10:C13"/>
    <mergeCell ref="F10:O10"/>
  </mergeCells>
  <phoneticPr fontId="3" type="noConversion"/>
  <pageMargins left="0.15748031496062992" right="0.15748031496062992" top="0.39370078740157483" bottom="0.78740157480314965" header="0.19685039370078741" footer="0.19685039370078741"/>
  <pageSetup paperSize="9" scale="90" firstPageNumber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см.ст</vt:lpstr>
      <vt:lpstr>см.ст!Область_печати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Ilya</cp:lastModifiedBy>
  <cp:lastPrinted>2016-07-02T07:20:46Z</cp:lastPrinted>
  <dcterms:created xsi:type="dcterms:W3CDTF">1996-10-08T23:32:33Z</dcterms:created>
  <dcterms:modified xsi:type="dcterms:W3CDTF">2016-11-17T15:46:42Z</dcterms:modified>
</cp:coreProperties>
</file>