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114"/>
  <workbookPr filterPrivacy="1" codeName="ЭтаКнига" defaultThemeVersion="124226"/>
  <bookViews>
    <workbookView xWindow="120" yWindow="105" windowWidth="15120" windowHeight="8010" tabRatio="491" firstSheet="2" activeTab="2"/>
  </bookViews>
  <sheets>
    <sheet name="Январь" sheetId="21" r:id="rId1"/>
    <sheet name="Февраль" sheetId="22" r:id="rId2"/>
    <sheet name="Март" sheetId="23" r:id="rId3"/>
    <sheet name="Апрель" sheetId="24" r:id="rId4"/>
    <sheet name="Май" sheetId="25" r:id="rId5"/>
    <sheet name="Июнь" sheetId="26" r:id="rId6"/>
    <sheet name="Июль" sheetId="27" r:id="rId7"/>
    <sheet name="Август" sheetId="28" r:id="rId8"/>
    <sheet name="Сентябрь" sheetId="29" r:id="rId9"/>
    <sheet name="Октябрь" sheetId="30" r:id="rId10"/>
    <sheet name="Ноябрь" sheetId="31" r:id="rId11"/>
    <sheet name="Декабрь" sheetId="20" r:id="rId12"/>
    <sheet name="Лист1" sheetId="32" r:id="rId13"/>
  </sheets>
  <definedNames>
    <definedName name="_xlnm._FilterDatabase" localSheetId="7" hidden="1">Август!$A$3:$FD$131</definedName>
    <definedName name="_xlnm._FilterDatabase" localSheetId="3" hidden="1">Апрель!$A$3:$FD$131</definedName>
    <definedName name="_xlnm._FilterDatabase" localSheetId="11" hidden="1">Декабрь!$A$3:$FD$131</definedName>
    <definedName name="_xlnm._FilterDatabase" localSheetId="6" hidden="1">Июль!$A$3:$FD$131</definedName>
    <definedName name="_xlnm._FilterDatabase" localSheetId="5" hidden="1">Июнь!$A$3:$FD$131</definedName>
    <definedName name="_xlnm._FilterDatabase" localSheetId="4" hidden="1">Май!$A$3:$FD$131</definedName>
    <definedName name="_xlnm._FilterDatabase" localSheetId="2" hidden="1">Март!$A$3:$FD$131</definedName>
    <definedName name="_xlnm._FilterDatabase" localSheetId="10" hidden="1">Ноябрь!$A$3:$FD$131</definedName>
    <definedName name="_xlnm._FilterDatabase" localSheetId="9" hidden="1">Октябрь!$A$3:$FD$131</definedName>
    <definedName name="_xlnm._FilterDatabase" localSheetId="8" hidden="1">Сентябрь!$A$3:$FD$131</definedName>
    <definedName name="_xlnm._FilterDatabase" localSheetId="1" hidden="1">Февраль!$A$3:$FD$131</definedName>
    <definedName name="_xlnm._FilterDatabase" localSheetId="0" hidden="1">Январь!$A$3:$FD$131</definedName>
  </definedNames>
  <calcPr calcId="171026" calcCompleted="0"/>
</workbook>
</file>

<file path=xl/calcChain.xml><?xml version="1.0" encoding="utf-8"?>
<calcChain xmlns="http://schemas.openxmlformats.org/spreadsheetml/2006/main">
  <c r="EK74" i="23" l="1"/>
  <c r="Q74" i="23"/>
  <c r="S74" i="23"/>
  <c r="EM74" i="23"/>
  <c r="R74" i="23"/>
  <c r="EO74" i="23"/>
  <c r="EP74" i="23"/>
  <c r="BX74" i="23"/>
  <c r="BW74" i="23"/>
  <c r="BZ74" i="23"/>
  <c r="BY74" i="23"/>
  <c r="AI73" i="23"/>
  <c r="AJ74" i="23"/>
  <c r="W74" i="23"/>
  <c r="EK70" i="23"/>
  <c r="Q70" i="23"/>
  <c r="R70" i="23"/>
  <c r="EL70" i="23"/>
  <c r="CU70" i="23"/>
  <c r="CW70" i="23"/>
  <c r="CV70" i="23"/>
  <c r="CY70" i="23"/>
  <c r="CQ70" i="23"/>
  <c r="CP70" i="23"/>
  <c r="CR70" i="23"/>
  <c r="CH70" i="23"/>
  <c r="CG70" i="23"/>
  <c r="CI70" i="23"/>
  <c r="CK70" i="23"/>
  <c r="BX70" i="23"/>
  <c r="BW70" i="23"/>
  <c r="BZ70" i="23"/>
  <c r="BY70" i="23"/>
  <c r="AS70" i="23"/>
  <c r="AT70" i="23"/>
  <c r="AI70" i="23"/>
  <c r="AI69" i="23"/>
  <c r="AJ70" i="23"/>
  <c r="W70" i="23"/>
  <c r="EO70" i="23"/>
  <c r="S70" i="23"/>
  <c r="EL74" i="23"/>
  <c r="DN70" i="23"/>
  <c r="EM70" i="23"/>
  <c r="DZ70" i="23"/>
  <c r="EP70" i="23"/>
  <c r="DY70" i="23"/>
  <c r="DM70" i="23"/>
  <c r="CG114" i="22"/>
  <c r="CG76" i="22"/>
  <c r="CH10" i="21"/>
  <c r="CH11" i="21"/>
  <c r="CG10" i="21"/>
  <c r="CG11" i="21"/>
  <c r="CH8" i="21"/>
  <c r="B198" i="31"/>
  <c r="B149" i="31"/>
  <c r="A149" i="31"/>
  <c r="Q131" i="31"/>
  <c r="R131" i="31"/>
  <c r="EO131" i="31"/>
  <c r="EK131" i="31"/>
  <c r="S131" i="31"/>
  <c r="EM131" i="31"/>
  <c r="EL131" i="31"/>
  <c r="DY131" i="31"/>
  <c r="CU131" i="31"/>
  <c r="CW131" i="31"/>
  <c r="CV131" i="31"/>
  <c r="CY131" i="31"/>
  <c r="CQ131" i="31"/>
  <c r="CP131" i="31"/>
  <c r="CR131" i="31"/>
  <c r="CG131" i="31"/>
  <c r="CI131" i="31"/>
  <c r="CH131" i="31"/>
  <c r="BX131" i="31"/>
  <c r="BW131" i="31"/>
  <c r="BZ131" i="31"/>
  <c r="AS131" i="31"/>
  <c r="AT131" i="31"/>
  <c r="AI131" i="31"/>
  <c r="AI130" i="31"/>
  <c r="AJ131" i="31"/>
  <c r="W131" i="31"/>
  <c r="DM131" i="31"/>
  <c r="Q130" i="31"/>
  <c r="R130" i="31"/>
  <c r="EO130" i="31"/>
  <c r="EK130" i="31"/>
  <c r="S130" i="31"/>
  <c r="EM130" i="31"/>
  <c r="DZ130" i="31"/>
  <c r="DY130" i="31"/>
  <c r="CU130" i="31"/>
  <c r="CW130" i="31"/>
  <c r="CV130" i="31"/>
  <c r="CY130" i="31"/>
  <c r="CQ130" i="31"/>
  <c r="CP130" i="31"/>
  <c r="CR130" i="31"/>
  <c r="CG130" i="31"/>
  <c r="CI130" i="31"/>
  <c r="CH130" i="31"/>
  <c r="BX130" i="31"/>
  <c r="BW130" i="31"/>
  <c r="AS130" i="31"/>
  <c r="AT130" i="31"/>
  <c r="AI129" i="31"/>
  <c r="AJ130" i="31"/>
  <c r="W130" i="31"/>
  <c r="DM130" i="31"/>
  <c r="EK129" i="31"/>
  <c r="Q129" i="31"/>
  <c r="S129" i="31"/>
  <c r="DZ129" i="31"/>
  <c r="R129" i="31"/>
  <c r="DY129" i="31"/>
  <c r="CU129" i="31"/>
  <c r="CW129" i="31"/>
  <c r="CV129" i="31"/>
  <c r="CY129" i="31"/>
  <c r="CQ129" i="31"/>
  <c r="CP129" i="31"/>
  <c r="CR129" i="31"/>
  <c r="CG129" i="31"/>
  <c r="CI129" i="31"/>
  <c r="CH129" i="31"/>
  <c r="CK129" i="31"/>
  <c r="BX129" i="31"/>
  <c r="BW129" i="31"/>
  <c r="BZ129" i="31"/>
  <c r="AS129" i="31"/>
  <c r="AT129" i="31"/>
  <c r="AI128" i="31"/>
  <c r="AJ129" i="31"/>
  <c r="W129" i="31"/>
  <c r="EM129" i="31"/>
  <c r="DM129" i="31"/>
  <c r="EK128" i="31"/>
  <c r="Q128" i="31"/>
  <c r="R128" i="31"/>
  <c r="EL128" i="31"/>
  <c r="CU128" i="31"/>
  <c r="CW128" i="31"/>
  <c r="CV128" i="31"/>
  <c r="CY128" i="31"/>
  <c r="CQ128" i="31"/>
  <c r="CP128" i="31"/>
  <c r="CR128" i="31"/>
  <c r="CG128" i="31"/>
  <c r="CI128" i="31"/>
  <c r="CH128" i="31"/>
  <c r="BW128" i="31"/>
  <c r="BX128" i="31"/>
  <c r="BY128" i="31"/>
  <c r="BZ128" i="31"/>
  <c r="AS128" i="31"/>
  <c r="AT128" i="31"/>
  <c r="AI127" i="31"/>
  <c r="AJ128" i="31"/>
  <c r="W128" i="31"/>
  <c r="S128" i="31"/>
  <c r="Q127" i="31"/>
  <c r="R127" i="31"/>
  <c r="EO127" i="31"/>
  <c r="EK127" i="31"/>
  <c r="EL127" i="31"/>
  <c r="DY127" i="31"/>
  <c r="CU127" i="31"/>
  <c r="CW127" i="31"/>
  <c r="CV127" i="31"/>
  <c r="CY127" i="31"/>
  <c r="CQ127" i="31"/>
  <c r="CP127" i="31"/>
  <c r="CR127" i="31"/>
  <c r="CG127" i="31"/>
  <c r="CI127" i="31"/>
  <c r="CH127" i="31"/>
  <c r="BX127" i="31"/>
  <c r="BW127" i="31"/>
  <c r="BZ127" i="31"/>
  <c r="AS127" i="31"/>
  <c r="AT127" i="31"/>
  <c r="AI126" i="31"/>
  <c r="AJ127" i="31"/>
  <c r="W127" i="31"/>
  <c r="S127" i="31"/>
  <c r="DM127" i="31"/>
  <c r="Q126" i="31"/>
  <c r="R126" i="31"/>
  <c r="EO126" i="31"/>
  <c r="EK126" i="31"/>
  <c r="S126" i="31"/>
  <c r="EM126" i="31"/>
  <c r="DZ126" i="31"/>
  <c r="DY126" i="31"/>
  <c r="CU126" i="31"/>
  <c r="CW126" i="31"/>
  <c r="CV126" i="31"/>
  <c r="CY126" i="31"/>
  <c r="CQ126" i="31"/>
  <c r="CP126" i="31"/>
  <c r="CR126" i="31"/>
  <c r="CG126" i="31"/>
  <c r="CI126" i="31"/>
  <c r="CH126" i="31"/>
  <c r="BX126" i="31"/>
  <c r="BW126" i="31"/>
  <c r="AS126" i="31"/>
  <c r="AT126" i="31"/>
  <c r="AI125" i="31"/>
  <c r="AJ126" i="31"/>
  <c r="W126" i="31"/>
  <c r="DM126" i="31"/>
  <c r="EK125" i="31"/>
  <c r="Q125" i="31"/>
  <c r="S125" i="31"/>
  <c r="DZ125" i="31"/>
  <c r="CU125" i="31"/>
  <c r="CW125" i="31"/>
  <c r="CV125" i="31"/>
  <c r="CY125" i="31"/>
  <c r="CQ125" i="31"/>
  <c r="CP125" i="31"/>
  <c r="CR125" i="31"/>
  <c r="CG125" i="31"/>
  <c r="CI125" i="31"/>
  <c r="CH125" i="31"/>
  <c r="CK125" i="31"/>
  <c r="BX125" i="31"/>
  <c r="BW125" i="31"/>
  <c r="BZ125" i="31"/>
  <c r="AS125" i="31"/>
  <c r="AT125" i="31"/>
  <c r="AI124" i="31"/>
  <c r="AJ125" i="31"/>
  <c r="W125" i="31"/>
  <c r="EM125" i="31"/>
  <c r="R125" i="31"/>
  <c r="DM125" i="31"/>
  <c r="EK124" i="31"/>
  <c r="Q124" i="31"/>
  <c r="R124" i="31"/>
  <c r="EL124" i="31"/>
  <c r="CU124" i="31"/>
  <c r="CW124" i="31"/>
  <c r="CV124" i="31"/>
  <c r="CY124" i="31"/>
  <c r="CQ124" i="31"/>
  <c r="CP124" i="31"/>
  <c r="CR124" i="31"/>
  <c r="CG124" i="31"/>
  <c r="CI124" i="31"/>
  <c r="CH124" i="31"/>
  <c r="BW124" i="31"/>
  <c r="BX124" i="31"/>
  <c r="BY124" i="31"/>
  <c r="BZ124" i="31"/>
  <c r="AS124" i="31"/>
  <c r="AT124" i="31"/>
  <c r="AI123" i="31"/>
  <c r="AJ124" i="31"/>
  <c r="W124" i="31"/>
  <c r="S124" i="31"/>
  <c r="Q123" i="31"/>
  <c r="R123" i="31"/>
  <c r="EO123" i="31"/>
  <c r="EK123" i="31"/>
  <c r="EL123" i="31"/>
  <c r="DY123" i="31"/>
  <c r="CU123" i="31"/>
  <c r="CW123" i="31"/>
  <c r="CV123" i="31"/>
  <c r="CY123" i="31"/>
  <c r="CQ123" i="31"/>
  <c r="CP123" i="31"/>
  <c r="CR123" i="31"/>
  <c r="CG123" i="31"/>
  <c r="CI123" i="31"/>
  <c r="CH123" i="31"/>
  <c r="BX123" i="31"/>
  <c r="BW123" i="31"/>
  <c r="BZ123" i="31"/>
  <c r="AS123" i="31"/>
  <c r="AT123" i="31"/>
  <c r="AI122" i="31"/>
  <c r="AJ123" i="31"/>
  <c r="W123" i="31"/>
  <c r="S123" i="31"/>
  <c r="EM123" i="31"/>
  <c r="DM123" i="31"/>
  <c r="Q122" i="31"/>
  <c r="R122" i="31"/>
  <c r="EO122" i="31"/>
  <c r="EK122" i="31"/>
  <c r="S122" i="31"/>
  <c r="EM122" i="31"/>
  <c r="DZ122" i="31"/>
  <c r="DY122" i="31"/>
  <c r="CU122" i="31"/>
  <c r="CW122" i="31"/>
  <c r="CV122" i="31"/>
  <c r="CY122" i="31"/>
  <c r="CQ122" i="31"/>
  <c r="CP122" i="31"/>
  <c r="CR122" i="31"/>
  <c r="CG122" i="31"/>
  <c r="CI122" i="31"/>
  <c r="CH122" i="31"/>
  <c r="CK122" i="31"/>
  <c r="BX122" i="31"/>
  <c r="BW122" i="31"/>
  <c r="AS122" i="31"/>
  <c r="AT122" i="31"/>
  <c r="AI121" i="31"/>
  <c r="AJ122" i="31"/>
  <c r="W122" i="31"/>
  <c r="DM122" i="31"/>
  <c r="EK121" i="31"/>
  <c r="Q121" i="31"/>
  <c r="S121" i="31"/>
  <c r="DZ121" i="31"/>
  <c r="CU121" i="31"/>
  <c r="CW121" i="31"/>
  <c r="CV121" i="31"/>
  <c r="CY121" i="31"/>
  <c r="CQ121" i="31"/>
  <c r="CP121" i="31"/>
  <c r="CR121" i="31"/>
  <c r="CG121" i="31"/>
  <c r="CI121" i="31"/>
  <c r="CH121" i="31"/>
  <c r="CK121" i="31"/>
  <c r="BW121" i="31"/>
  <c r="BX121" i="31"/>
  <c r="BY121" i="31"/>
  <c r="BZ121" i="31"/>
  <c r="AS121" i="31"/>
  <c r="AT121" i="31"/>
  <c r="AI120" i="31"/>
  <c r="AJ121" i="31"/>
  <c r="W121" i="31"/>
  <c r="EM121" i="31"/>
  <c r="R121" i="31"/>
  <c r="DM121" i="31"/>
  <c r="EK120" i="31"/>
  <c r="CU120" i="31"/>
  <c r="CW120" i="31"/>
  <c r="CV120" i="31"/>
  <c r="CY120" i="31"/>
  <c r="CQ120" i="31"/>
  <c r="CP120" i="31"/>
  <c r="CR120" i="31"/>
  <c r="CG120" i="31"/>
  <c r="CI120" i="31"/>
  <c r="CH120" i="31"/>
  <c r="BW120" i="31"/>
  <c r="BX120" i="31"/>
  <c r="BY120" i="31"/>
  <c r="BZ120" i="31"/>
  <c r="AS120" i="31"/>
  <c r="AT120" i="31"/>
  <c r="AI119" i="31"/>
  <c r="AJ120" i="31"/>
  <c r="W120" i="31"/>
  <c r="Q120" i="31"/>
  <c r="S120" i="31"/>
  <c r="R120" i="31"/>
  <c r="Q119" i="31"/>
  <c r="R119" i="31"/>
  <c r="EO119" i="31"/>
  <c r="EK119" i="31"/>
  <c r="S119" i="31"/>
  <c r="EM119" i="31"/>
  <c r="EL119" i="31"/>
  <c r="DY119" i="31"/>
  <c r="CU119" i="31"/>
  <c r="CW119" i="31"/>
  <c r="CV119" i="31"/>
  <c r="CY119" i="31"/>
  <c r="CQ119" i="31"/>
  <c r="CP119" i="31"/>
  <c r="CR119" i="31"/>
  <c r="CG119" i="31"/>
  <c r="CI119" i="31"/>
  <c r="CH119" i="31"/>
  <c r="BX119" i="31"/>
  <c r="BW119" i="31"/>
  <c r="BZ119" i="31"/>
  <c r="AS119" i="31"/>
  <c r="AT119" i="31"/>
  <c r="AI118" i="31"/>
  <c r="AJ119" i="31"/>
  <c r="W119" i="31"/>
  <c r="DM119" i="31"/>
  <c r="Q118" i="31"/>
  <c r="R118" i="31"/>
  <c r="EO118" i="31"/>
  <c r="EK118" i="31"/>
  <c r="S118" i="31"/>
  <c r="EM118" i="31"/>
  <c r="DZ118" i="31"/>
  <c r="DY118" i="31"/>
  <c r="CU118" i="31"/>
  <c r="CW118" i="31"/>
  <c r="CV118" i="31"/>
  <c r="CY118" i="31"/>
  <c r="CQ118" i="31"/>
  <c r="CP118" i="31"/>
  <c r="CR118" i="31"/>
  <c r="CG118" i="31"/>
  <c r="CI118" i="31"/>
  <c r="CH118" i="31"/>
  <c r="CK118" i="31"/>
  <c r="BX118" i="31"/>
  <c r="BW118" i="31"/>
  <c r="AS118" i="31"/>
  <c r="AT118" i="31"/>
  <c r="AI117" i="31"/>
  <c r="AJ118" i="31"/>
  <c r="W118" i="31"/>
  <c r="DM118" i="31"/>
  <c r="EK117" i="31"/>
  <c r="Q117" i="31"/>
  <c r="S117" i="31"/>
  <c r="DZ117" i="31"/>
  <c r="R117" i="31"/>
  <c r="DY117" i="31"/>
  <c r="CU117" i="31"/>
  <c r="CW117" i="31"/>
  <c r="CV117" i="31"/>
  <c r="CY117" i="31"/>
  <c r="CQ117" i="31"/>
  <c r="CP117" i="31"/>
  <c r="CR117" i="31"/>
  <c r="CG117" i="31"/>
  <c r="CI117" i="31"/>
  <c r="CH117" i="31"/>
  <c r="CK117" i="31"/>
  <c r="BW117" i="31"/>
  <c r="BX117" i="31"/>
  <c r="BY117" i="31"/>
  <c r="BZ117" i="31"/>
  <c r="AS117" i="31"/>
  <c r="AT117" i="31"/>
  <c r="AI116" i="31"/>
  <c r="AJ117" i="31"/>
  <c r="W117" i="31"/>
  <c r="EM117" i="31"/>
  <c r="DM117" i="31"/>
  <c r="EK116" i="31"/>
  <c r="CU116" i="31"/>
  <c r="CW116" i="31"/>
  <c r="CV116" i="31"/>
  <c r="CY116" i="31"/>
  <c r="CQ116" i="31"/>
  <c r="CP116" i="31"/>
  <c r="CR116" i="31"/>
  <c r="CG116" i="31"/>
  <c r="CI116" i="31"/>
  <c r="CH116" i="31"/>
  <c r="BW116" i="31"/>
  <c r="BX116" i="31"/>
  <c r="BY116" i="31"/>
  <c r="BZ116" i="31"/>
  <c r="AS116" i="31"/>
  <c r="AT116" i="31"/>
  <c r="AI115" i="31"/>
  <c r="AJ116" i="31"/>
  <c r="W116" i="31"/>
  <c r="Q116" i="31"/>
  <c r="S116" i="31"/>
  <c r="R116" i="31"/>
  <c r="Q115" i="31"/>
  <c r="R115" i="31"/>
  <c r="EO115" i="31"/>
  <c r="EK115" i="31"/>
  <c r="S115" i="31"/>
  <c r="EM115" i="31"/>
  <c r="EL115" i="31"/>
  <c r="DY115" i="31"/>
  <c r="CU115" i="31"/>
  <c r="CW115" i="31"/>
  <c r="CV115" i="31"/>
  <c r="CY115" i="31"/>
  <c r="CQ115" i="31"/>
  <c r="CP115" i="31"/>
  <c r="CR115" i="31"/>
  <c r="CG115" i="31"/>
  <c r="CI115" i="31"/>
  <c r="CH115" i="31"/>
  <c r="BX115" i="31"/>
  <c r="BW115" i="31"/>
  <c r="BZ115" i="31"/>
  <c r="AS115" i="31"/>
  <c r="AT115" i="31"/>
  <c r="AI114" i="31"/>
  <c r="AJ115" i="31"/>
  <c r="W115" i="31"/>
  <c r="DM115" i="31"/>
  <c r="Q114" i="31"/>
  <c r="R114" i="31"/>
  <c r="EO114" i="31"/>
  <c r="EK114" i="31"/>
  <c r="S114" i="31"/>
  <c r="EM114" i="31"/>
  <c r="DZ114" i="31"/>
  <c r="DY114" i="31"/>
  <c r="CU114" i="31"/>
  <c r="CW114" i="31"/>
  <c r="CV114" i="31"/>
  <c r="CY114" i="31"/>
  <c r="CQ114" i="31"/>
  <c r="CP114" i="31"/>
  <c r="CR114" i="31"/>
  <c r="CG114" i="31"/>
  <c r="CI114" i="31"/>
  <c r="CH114" i="31"/>
  <c r="BX114" i="31"/>
  <c r="BW114" i="31"/>
  <c r="AS114" i="31"/>
  <c r="AT114" i="31"/>
  <c r="AI113" i="31"/>
  <c r="AJ114" i="31"/>
  <c r="W114" i="31"/>
  <c r="DM114" i="31"/>
  <c r="EK113" i="31"/>
  <c r="Q113" i="31"/>
  <c r="S113" i="31"/>
  <c r="DZ113" i="31"/>
  <c r="R113" i="31"/>
  <c r="DY113" i="31"/>
  <c r="CU113" i="31"/>
  <c r="CW113" i="31"/>
  <c r="CV113" i="31"/>
  <c r="CY113" i="31"/>
  <c r="CQ113" i="31"/>
  <c r="CP113" i="31"/>
  <c r="CR113" i="31"/>
  <c r="CG113" i="31"/>
  <c r="CI113" i="31"/>
  <c r="CH113" i="31"/>
  <c r="CK113" i="31"/>
  <c r="BX113" i="31"/>
  <c r="BW113" i="31"/>
  <c r="BZ113" i="31"/>
  <c r="AS113" i="31"/>
  <c r="AT113" i="31"/>
  <c r="AI112" i="31"/>
  <c r="AJ113" i="31"/>
  <c r="W113" i="31"/>
  <c r="EM113" i="31"/>
  <c r="DM113" i="31"/>
  <c r="EK112" i="31"/>
  <c r="Q112" i="31"/>
  <c r="R112" i="31"/>
  <c r="EL112" i="31"/>
  <c r="CU112" i="31"/>
  <c r="CW112" i="31"/>
  <c r="CV112" i="31"/>
  <c r="CY112" i="31"/>
  <c r="CQ112" i="31"/>
  <c r="CP112" i="31"/>
  <c r="CR112" i="31"/>
  <c r="CG112" i="31"/>
  <c r="CI112" i="31"/>
  <c r="CH112" i="31"/>
  <c r="BW112" i="31"/>
  <c r="BX112" i="31"/>
  <c r="BY112" i="31"/>
  <c r="BZ112" i="31"/>
  <c r="AS112" i="31"/>
  <c r="AT112" i="31"/>
  <c r="AI111" i="31"/>
  <c r="AJ112" i="31"/>
  <c r="W112" i="31"/>
  <c r="S112" i="31"/>
  <c r="Q111" i="31"/>
  <c r="R111" i="31"/>
  <c r="EO111" i="31"/>
  <c r="EK111" i="31"/>
  <c r="EL111" i="31"/>
  <c r="DY111" i="31"/>
  <c r="CU111" i="31"/>
  <c r="CW111" i="31"/>
  <c r="CV111" i="31"/>
  <c r="CY111" i="31"/>
  <c r="CQ111" i="31"/>
  <c r="CP111" i="31"/>
  <c r="CR111" i="31"/>
  <c r="CG111" i="31"/>
  <c r="CI111" i="31"/>
  <c r="CH111" i="31"/>
  <c r="BX111" i="31"/>
  <c r="BW111" i="31"/>
  <c r="BZ111" i="31"/>
  <c r="AS111" i="31"/>
  <c r="AT111" i="31"/>
  <c r="AI110" i="31"/>
  <c r="AJ111" i="31"/>
  <c r="W111" i="31"/>
  <c r="S111" i="31"/>
  <c r="DM111" i="31"/>
  <c r="Q110" i="31"/>
  <c r="R110" i="31"/>
  <c r="EO110" i="31"/>
  <c r="EK110" i="31"/>
  <c r="S110" i="31"/>
  <c r="EM110" i="31"/>
  <c r="DZ110" i="31"/>
  <c r="DY110" i="31"/>
  <c r="CU110" i="31"/>
  <c r="CW110" i="31"/>
  <c r="CV110" i="31"/>
  <c r="CY110" i="31"/>
  <c r="CQ110" i="31"/>
  <c r="CP110" i="31"/>
  <c r="CR110" i="31"/>
  <c r="CG110" i="31"/>
  <c r="CI110" i="31"/>
  <c r="CH110" i="31"/>
  <c r="BX110" i="31"/>
  <c r="BW110" i="31"/>
  <c r="AS110" i="31"/>
  <c r="AT110" i="31"/>
  <c r="AI109" i="31"/>
  <c r="AJ110" i="31"/>
  <c r="W110" i="31"/>
  <c r="DM110" i="31"/>
  <c r="EK109" i="31"/>
  <c r="Q109" i="31"/>
  <c r="S109" i="31"/>
  <c r="DZ109" i="31"/>
  <c r="CU109" i="31"/>
  <c r="CW109" i="31"/>
  <c r="CV109" i="31"/>
  <c r="CY109" i="31"/>
  <c r="CQ109" i="31"/>
  <c r="CP109" i="31"/>
  <c r="CR109" i="31"/>
  <c r="CG109" i="31"/>
  <c r="CI109" i="31"/>
  <c r="CH109" i="31"/>
  <c r="CK109" i="31"/>
  <c r="BX109" i="31"/>
  <c r="BW109" i="31"/>
  <c r="BZ109" i="31"/>
  <c r="AS109" i="31"/>
  <c r="AT109" i="31"/>
  <c r="AI108" i="31"/>
  <c r="AJ109" i="31"/>
  <c r="W109" i="31"/>
  <c r="EM109" i="31"/>
  <c r="R109" i="31"/>
  <c r="DM109" i="31"/>
  <c r="EK108" i="31"/>
  <c r="Q108" i="31"/>
  <c r="R108" i="31"/>
  <c r="EL108" i="31"/>
  <c r="CU108" i="31"/>
  <c r="CW108" i="31"/>
  <c r="CV108" i="31"/>
  <c r="CY108" i="31"/>
  <c r="CQ108" i="31"/>
  <c r="CP108" i="31"/>
  <c r="CR108" i="31"/>
  <c r="CG108" i="31"/>
  <c r="CI108" i="31"/>
  <c r="CH108" i="31"/>
  <c r="BW108" i="31"/>
  <c r="BX108" i="31"/>
  <c r="BY108" i="31"/>
  <c r="BZ108" i="31"/>
  <c r="AS108" i="31"/>
  <c r="AT108" i="31"/>
  <c r="AI107" i="31"/>
  <c r="AJ108" i="31"/>
  <c r="W108" i="31"/>
  <c r="S108" i="31"/>
  <c r="Q107" i="31"/>
  <c r="R107" i="31"/>
  <c r="EO107" i="31"/>
  <c r="EK107" i="31"/>
  <c r="EL107" i="31"/>
  <c r="DY107" i="31"/>
  <c r="CU107" i="31"/>
  <c r="CW107" i="31"/>
  <c r="CV107" i="31"/>
  <c r="CY107" i="31"/>
  <c r="CQ107" i="31"/>
  <c r="CP107" i="31"/>
  <c r="CR107" i="31"/>
  <c r="CG107" i="31"/>
  <c r="CI107" i="31"/>
  <c r="CH107" i="31"/>
  <c r="BX107" i="31"/>
  <c r="BW107" i="31"/>
  <c r="BZ107" i="31"/>
  <c r="AS107" i="31"/>
  <c r="AT107" i="31"/>
  <c r="AI106" i="31"/>
  <c r="AJ107" i="31"/>
  <c r="W107" i="31"/>
  <c r="S107" i="31"/>
  <c r="EM107" i="31"/>
  <c r="DM107" i="31"/>
  <c r="Q106" i="31"/>
  <c r="R106" i="31"/>
  <c r="EO106" i="31"/>
  <c r="EK106" i="31"/>
  <c r="S106" i="31"/>
  <c r="EM106" i="31"/>
  <c r="DZ106" i="31"/>
  <c r="DY106" i="31"/>
  <c r="CU106" i="31"/>
  <c r="CW106" i="31"/>
  <c r="CV106" i="31"/>
  <c r="CY106" i="31"/>
  <c r="CQ106" i="31"/>
  <c r="CP106" i="31"/>
  <c r="CR106" i="31"/>
  <c r="CG106" i="31"/>
  <c r="CI106" i="31"/>
  <c r="CH106" i="31"/>
  <c r="CK106" i="31"/>
  <c r="BX106" i="31"/>
  <c r="BW106" i="31"/>
  <c r="AS106" i="31"/>
  <c r="AT106" i="31"/>
  <c r="AI105" i="31"/>
  <c r="AJ106" i="31"/>
  <c r="W106" i="31"/>
  <c r="DM106" i="31"/>
  <c r="EK105" i="31"/>
  <c r="Q105" i="31"/>
  <c r="S105" i="31"/>
  <c r="DZ105" i="31"/>
  <c r="CU105" i="31"/>
  <c r="CW105" i="31"/>
  <c r="CV105" i="31"/>
  <c r="CY105" i="31"/>
  <c r="CQ105" i="31"/>
  <c r="CP105" i="31"/>
  <c r="CR105" i="31"/>
  <c r="CG105" i="31"/>
  <c r="CI105" i="31"/>
  <c r="CH105" i="31"/>
  <c r="CK105" i="31"/>
  <c r="BW105" i="31"/>
  <c r="BX105" i="31"/>
  <c r="BY105" i="31"/>
  <c r="BZ105" i="31"/>
  <c r="AS105" i="31"/>
  <c r="AT105" i="31"/>
  <c r="AI104" i="31"/>
  <c r="AJ105" i="31"/>
  <c r="W105" i="31"/>
  <c r="EM105" i="31"/>
  <c r="R105" i="31"/>
  <c r="DM105" i="31"/>
  <c r="EK104" i="31"/>
  <c r="CU104" i="31"/>
  <c r="CW104" i="31"/>
  <c r="CV104" i="31"/>
  <c r="CY104" i="31"/>
  <c r="CQ104" i="31"/>
  <c r="CP104" i="31"/>
  <c r="CR104" i="31"/>
  <c r="CG104" i="31"/>
  <c r="CI104" i="31"/>
  <c r="CH104" i="31"/>
  <c r="BW104" i="31"/>
  <c r="BX104" i="31"/>
  <c r="BY104" i="31"/>
  <c r="BZ104" i="31"/>
  <c r="AS104" i="31"/>
  <c r="AT104" i="31"/>
  <c r="AI103" i="31"/>
  <c r="AJ104" i="31"/>
  <c r="W104" i="31"/>
  <c r="Q104" i="31"/>
  <c r="S104" i="31"/>
  <c r="R104" i="31"/>
  <c r="Q103" i="31"/>
  <c r="R103" i="31"/>
  <c r="EO103" i="31"/>
  <c r="EK103" i="31"/>
  <c r="S103" i="31"/>
  <c r="EM103" i="31"/>
  <c r="EL103" i="31"/>
  <c r="DY103" i="31"/>
  <c r="CU103" i="31"/>
  <c r="CW103" i="31"/>
  <c r="CV103" i="31"/>
  <c r="CY103" i="31"/>
  <c r="CQ103" i="31"/>
  <c r="CP103" i="31"/>
  <c r="CR103" i="31"/>
  <c r="CG103" i="31"/>
  <c r="CI103" i="31"/>
  <c r="CH103" i="31"/>
  <c r="BX103" i="31"/>
  <c r="BW103" i="31"/>
  <c r="BZ103" i="31"/>
  <c r="AS103" i="31"/>
  <c r="AT103" i="31"/>
  <c r="AI102" i="31"/>
  <c r="AJ103" i="31"/>
  <c r="W103" i="31"/>
  <c r="DM103" i="31"/>
  <c r="Q102" i="31"/>
  <c r="R102" i="31"/>
  <c r="EO102" i="31"/>
  <c r="EK102" i="31"/>
  <c r="S102" i="31"/>
  <c r="EM102" i="31"/>
  <c r="DZ102" i="31"/>
  <c r="DY102" i="31"/>
  <c r="CU102" i="31"/>
  <c r="CW102" i="31"/>
  <c r="CV102" i="31"/>
  <c r="CY102" i="31"/>
  <c r="CQ102" i="31"/>
  <c r="CP102" i="31"/>
  <c r="CR102" i="31"/>
  <c r="CG102" i="31"/>
  <c r="CI102" i="31"/>
  <c r="CH102" i="31"/>
  <c r="CK102" i="31"/>
  <c r="BX102" i="31"/>
  <c r="BW102" i="31"/>
  <c r="AS102" i="31"/>
  <c r="AT102" i="31"/>
  <c r="AI101" i="31"/>
  <c r="AJ102" i="31"/>
  <c r="W102" i="31"/>
  <c r="DM102" i="31"/>
  <c r="EK101" i="31"/>
  <c r="Q101" i="31"/>
  <c r="S101" i="31"/>
  <c r="DZ101" i="31"/>
  <c r="R101" i="31"/>
  <c r="DY101" i="31"/>
  <c r="CU101" i="31"/>
  <c r="CW101" i="31"/>
  <c r="CV101" i="31"/>
  <c r="CY101" i="31"/>
  <c r="CQ101" i="31"/>
  <c r="CP101" i="31"/>
  <c r="CR101" i="31"/>
  <c r="CG101" i="31"/>
  <c r="CI101" i="31"/>
  <c r="CH101" i="31"/>
  <c r="CK101" i="31"/>
  <c r="BW101" i="31"/>
  <c r="BX101" i="31"/>
  <c r="BY101" i="31"/>
  <c r="BZ101" i="31"/>
  <c r="AS101" i="31"/>
  <c r="AT101" i="31"/>
  <c r="AI100" i="31"/>
  <c r="AJ101" i="31"/>
  <c r="W101" i="31"/>
  <c r="EM101" i="31"/>
  <c r="DM101" i="31"/>
  <c r="EK100" i="31"/>
  <c r="CU100" i="31"/>
  <c r="CW100" i="31"/>
  <c r="CV100" i="31"/>
  <c r="CY100" i="31"/>
  <c r="CQ100" i="31"/>
  <c r="CP100" i="31"/>
  <c r="CR100" i="31"/>
  <c r="CG100" i="31"/>
  <c r="CI100" i="31"/>
  <c r="CH100" i="31"/>
  <c r="BW100" i="31"/>
  <c r="BX100" i="31"/>
  <c r="BY100" i="31"/>
  <c r="BZ100" i="31"/>
  <c r="AS100" i="31"/>
  <c r="AT100" i="31"/>
  <c r="AI99" i="31"/>
  <c r="AJ100" i="31"/>
  <c r="W100" i="31"/>
  <c r="Q100" i="31"/>
  <c r="S100" i="31"/>
  <c r="R100" i="31"/>
  <c r="Q99" i="31"/>
  <c r="R99" i="31"/>
  <c r="EO99" i="31"/>
  <c r="EK99" i="31"/>
  <c r="S99" i="31"/>
  <c r="EM99" i="31"/>
  <c r="EL99" i="31"/>
  <c r="DY99" i="31"/>
  <c r="CU99" i="31"/>
  <c r="CW99" i="31"/>
  <c r="CV99" i="31"/>
  <c r="CY99" i="31"/>
  <c r="CQ99" i="31"/>
  <c r="CP99" i="31"/>
  <c r="CR99" i="31"/>
  <c r="CG99" i="31"/>
  <c r="CI99" i="31"/>
  <c r="CH99" i="31"/>
  <c r="BX99" i="31"/>
  <c r="BW99" i="31"/>
  <c r="BZ99" i="31"/>
  <c r="AS99" i="31"/>
  <c r="AT99" i="31"/>
  <c r="AI98" i="31"/>
  <c r="AJ99" i="31"/>
  <c r="W99" i="31"/>
  <c r="DM99" i="31"/>
  <c r="Q98" i="31"/>
  <c r="R98" i="31"/>
  <c r="EO98" i="31"/>
  <c r="EK98" i="31"/>
  <c r="S98" i="31"/>
  <c r="EM98" i="31"/>
  <c r="DZ98" i="31"/>
  <c r="DY98" i="31"/>
  <c r="CU98" i="31"/>
  <c r="CW98" i="31"/>
  <c r="CV98" i="31"/>
  <c r="CY98" i="31"/>
  <c r="CQ98" i="31"/>
  <c r="CP98" i="31"/>
  <c r="CR98" i="31"/>
  <c r="CG98" i="31"/>
  <c r="CI98" i="31"/>
  <c r="CH98" i="31"/>
  <c r="BX98" i="31"/>
  <c r="BW98" i="31"/>
  <c r="AS98" i="31"/>
  <c r="AT98" i="31"/>
  <c r="AI97" i="31"/>
  <c r="AJ98" i="31"/>
  <c r="W98" i="31"/>
  <c r="DM98" i="31"/>
  <c r="EK97" i="31"/>
  <c r="Q97" i="31"/>
  <c r="S97" i="31"/>
  <c r="DZ97" i="31"/>
  <c r="R97" i="31"/>
  <c r="DY97" i="31"/>
  <c r="CU97" i="31"/>
  <c r="CW97" i="31"/>
  <c r="CV97" i="31"/>
  <c r="CY97" i="31"/>
  <c r="CQ97" i="31"/>
  <c r="CP97" i="31"/>
  <c r="CR97" i="31"/>
  <c r="CG97" i="31"/>
  <c r="CI97" i="31"/>
  <c r="CH97" i="31"/>
  <c r="CK97" i="31"/>
  <c r="BX97" i="31"/>
  <c r="BW97" i="31"/>
  <c r="BZ97" i="31"/>
  <c r="AS97" i="31"/>
  <c r="AT97" i="31"/>
  <c r="AI96" i="31"/>
  <c r="AJ97" i="31"/>
  <c r="W97" i="31"/>
  <c r="EM97" i="31"/>
  <c r="DM97" i="31"/>
  <c r="EK96" i="31"/>
  <c r="Q96" i="31"/>
  <c r="R96" i="31"/>
  <c r="EL96" i="31"/>
  <c r="CU96" i="31"/>
  <c r="CW96" i="31"/>
  <c r="CV96" i="31"/>
  <c r="CY96" i="31"/>
  <c r="CQ96" i="31"/>
  <c r="CP96" i="31"/>
  <c r="CR96" i="31"/>
  <c r="CG96" i="31"/>
  <c r="CI96" i="31"/>
  <c r="CH96" i="31"/>
  <c r="BW96" i="31"/>
  <c r="BX96" i="31"/>
  <c r="BY96" i="31"/>
  <c r="BZ96" i="31"/>
  <c r="AS96" i="31"/>
  <c r="AT96" i="31"/>
  <c r="AI95" i="31"/>
  <c r="AJ96" i="31"/>
  <c r="W96" i="31"/>
  <c r="S96" i="31"/>
  <c r="Q95" i="31"/>
  <c r="R95" i="31"/>
  <c r="EO95" i="31"/>
  <c r="EK95" i="31"/>
  <c r="EL95" i="31"/>
  <c r="DY95" i="31"/>
  <c r="CU95" i="31"/>
  <c r="CW95" i="31"/>
  <c r="CV95" i="31"/>
  <c r="CY95" i="31"/>
  <c r="CQ95" i="31"/>
  <c r="CP95" i="31"/>
  <c r="CR95" i="31"/>
  <c r="CG95" i="31"/>
  <c r="CI95" i="31"/>
  <c r="CH95" i="31"/>
  <c r="BX95" i="31"/>
  <c r="BW95" i="31"/>
  <c r="BZ95" i="31"/>
  <c r="AS95" i="31"/>
  <c r="AT95" i="31"/>
  <c r="AI94" i="31"/>
  <c r="AJ95" i="31"/>
  <c r="W95" i="31"/>
  <c r="S95" i="31"/>
  <c r="DM95" i="31"/>
  <c r="Q94" i="31"/>
  <c r="R94" i="31"/>
  <c r="EO94" i="31"/>
  <c r="EK94" i="31"/>
  <c r="S94" i="31"/>
  <c r="EM94" i="31"/>
  <c r="DZ94" i="31"/>
  <c r="DY94" i="31"/>
  <c r="CU94" i="31"/>
  <c r="CW94" i="31"/>
  <c r="CV94" i="31"/>
  <c r="CY94" i="31"/>
  <c r="CQ94" i="31"/>
  <c r="CP94" i="31"/>
  <c r="CR94" i="31"/>
  <c r="CG94" i="31"/>
  <c r="CI94" i="31"/>
  <c r="CH94" i="31"/>
  <c r="BX94" i="31"/>
  <c r="BW94" i="31"/>
  <c r="AS94" i="31"/>
  <c r="AT94" i="31"/>
  <c r="AI93" i="31"/>
  <c r="AJ94" i="31"/>
  <c r="W94" i="31"/>
  <c r="DM94" i="31"/>
  <c r="EK93" i="31"/>
  <c r="Q93" i="31"/>
  <c r="S93" i="31"/>
  <c r="DZ93" i="31"/>
  <c r="CU93" i="31"/>
  <c r="CW93" i="31"/>
  <c r="CV93" i="31"/>
  <c r="CY93" i="31"/>
  <c r="CQ93" i="31"/>
  <c r="CP93" i="31"/>
  <c r="CR93" i="31"/>
  <c r="CG93" i="31"/>
  <c r="CI93" i="31"/>
  <c r="CH93" i="31"/>
  <c r="CK93" i="31"/>
  <c r="BX93" i="31"/>
  <c r="BW93" i="31"/>
  <c r="BZ93" i="31"/>
  <c r="AS93" i="31"/>
  <c r="AT93" i="31"/>
  <c r="AI92" i="31"/>
  <c r="AJ93" i="31"/>
  <c r="W93" i="31"/>
  <c r="EM93" i="31"/>
  <c r="R93" i="31"/>
  <c r="DM93" i="31"/>
  <c r="EK92" i="31"/>
  <c r="Q92" i="31"/>
  <c r="R92" i="31"/>
  <c r="EL92" i="31"/>
  <c r="CU92" i="31"/>
  <c r="CW92" i="31"/>
  <c r="CV92" i="31"/>
  <c r="CY92" i="31"/>
  <c r="CQ92" i="31"/>
  <c r="CP92" i="31"/>
  <c r="CR92" i="31"/>
  <c r="CG92" i="31"/>
  <c r="CI92" i="31"/>
  <c r="CH92" i="31"/>
  <c r="BW92" i="31"/>
  <c r="BX92" i="31"/>
  <c r="BY92" i="31"/>
  <c r="BZ92" i="31"/>
  <c r="AS92" i="31"/>
  <c r="AT92" i="31"/>
  <c r="AI91" i="31"/>
  <c r="AJ92" i="31"/>
  <c r="W92" i="31"/>
  <c r="S92" i="31"/>
  <c r="Q91" i="31"/>
  <c r="R91" i="31"/>
  <c r="EO91" i="31"/>
  <c r="EK91" i="31"/>
  <c r="EL91" i="31"/>
  <c r="DY91" i="31"/>
  <c r="CU91" i="31"/>
  <c r="CW91" i="31"/>
  <c r="CV91" i="31"/>
  <c r="CY91" i="31"/>
  <c r="CQ91" i="31"/>
  <c r="CP91" i="31"/>
  <c r="CR91" i="31"/>
  <c r="CG91" i="31"/>
  <c r="CI91" i="31"/>
  <c r="CH91" i="31"/>
  <c r="BX91" i="31"/>
  <c r="BW91" i="31"/>
  <c r="BZ91" i="31"/>
  <c r="AS91" i="31"/>
  <c r="AT91" i="31"/>
  <c r="AI90" i="31"/>
  <c r="AJ91" i="31"/>
  <c r="W91" i="31"/>
  <c r="S91" i="31"/>
  <c r="EM91" i="31"/>
  <c r="DM91" i="31"/>
  <c r="Q90" i="31"/>
  <c r="R90" i="31"/>
  <c r="EO90" i="31"/>
  <c r="EK90" i="31"/>
  <c r="S90" i="31"/>
  <c r="EM90" i="31"/>
  <c r="DZ90" i="31"/>
  <c r="DY90" i="31"/>
  <c r="CU90" i="31"/>
  <c r="CW90" i="31"/>
  <c r="CV90" i="31"/>
  <c r="CY90" i="31"/>
  <c r="CQ90" i="31"/>
  <c r="CP90" i="31"/>
  <c r="CR90" i="31"/>
  <c r="CG90" i="31"/>
  <c r="CI90" i="31"/>
  <c r="CH90" i="31"/>
  <c r="CK90" i="31"/>
  <c r="BX90" i="31"/>
  <c r="BW90" i="31"/>
  <c r="AS90" i="31"/>
  <c r="AT90" i="31"/>
  <c r="AI89" i="31"/>
  <c r="AJ90" i="31"/>
  <c r="W90" i="31"/>
  <c r="DM90" i="31"/>
  <c r="EK89" i="31"/>
  <c r="Q89" i="31"/>
  <c r="S89" i="31"/>
  <c r="DZ89" i="31"/>
  <c r="CU89" i="31"/>
  <c r="CW89" i="31"/>
  <c r="CV89" i="31"/>
  <c r="CY89" i="31"/>
  <c r="CQ89" i="31"/>
  <c r="CP89" i="31"/>
  <c r="CR89" i="31"/>
  <c r="CG89" i="31"/>
  <c r="CI89" i="31"/>
  <c r="CH89" i="31"/>
  <c r="CK89" i="31"/>
  <c r="BW89" i="31"/>
  <c r="BX89" i="31"/>
  <c r="BY89" i="31"/>
  <c r="BZ89" i="31"/>
  <c r="AS89" i="31"/>
  <c r="AT89" i="31"/>
  <c r="AI88" i="31"/>
  <c r="AJ89" i="31"/>
  <c r="W89" i="31"/>
  <c r="EM89" i="31"/>
  <c r="R89" i="31"/>
  <c r="DM89" i="31"/>
  <c r="EK88" i="31"/>
  <c r="CU88" i="31"/>
  <c r="CW88" i="31"/>
  <c r="CV88" i="31"/>
  <c r="CY88" i="31"/>
  <c r="CQ88" i="31"/>
  <c r="CP88" i="31"/>
  <c r="CR88" i="31"/>
  <c r="CG88" i="31"/>
  <c r="CI88" i="31"/>
  <c r="CH88" i="31"/>
  <c r="BW88" i="31"/>
  <c r="BX88" i="31"/>
  <c r="BY88" i="31"/>
  <c r="BZ88" i="31"/>
  <c r="AS88" i="31"/>
  <c r="AT88" i="31"/>
  <c r="AI87" i="31"/>
  <c r="AJ88" i="31"/>
  <c r="W88" i="31"/>
  <c r="Q88" i="31"/>
  <c r="S88" i="31"/>
  <c r="R88" i="31"/>
  <c r="Q87" i="31"/>
  <c r="R87" i="31"/>
  <c r="EO87" i="31"/>
  <c r="EK87" i="31"/>
  <c r="S87" i="31"/>
  <c r="EM87" i="31"/>
  <c r="EL87" i="31"/>
  <c r="DY87" i="31"/>
  <c r="CU87" i="31"/>
  <c r="CW87" i="31"/>
  <c r="CV87" i="31"/>
  <c r="CY87" i="31"/>
  <c r="CQ87" i="31"/>
  <c r="CP87" i="31"/>
  <c r="CR87" i="31"/>
  <c r="CG87" i="31"/>
  <c r="CI87" i="31"/>
  <c r="CH87" i="31"/>
  <c r="BX87" i="31"/>
  <c r="BW87" i="31"/>
  <c r="BZ87" i="31"/>
  <c r="AS87" i="31"/>
  <c r="AT87" i="31"/>
  <c r="AI86" i="31"/>
  <c r="AJ87" i="31"/>
  <c r="W87" i="31"/>
  <c r="DM87" i="31"/>
  <c r="EK86" i="31"/>
  <c r="CU86" i="31"/>
  <c r="CW86" i="31"/>
  <c r="CV86" i="31"/>
  <c r="CY86" i="31"/>
  <c r="CQ86" i="31"/>
  <c r="CP86" i="31"/>
  <c r="CR86" i="31"/>
  <c r="CG86" i="31"/>
  <c r="CI86" i="31"/>
  <c r="CH86" i="31"/>
  <c r="BX86" i="31"/>
  <c r="BW86" i="31"/>
  <c r="AS86" i="31"/>
  <c r="AT86" i="31"/>
  <c r="AI85" i="31"/>
  <c r="AJ86" i="31"/>
  <c r="W86" i="31"/>
  <c r="Q86" i="31"/>
  <c r="R86" i="31"/>
  <c r="DM86" i="31"/>
  <c r="S86" i="31"/>
  <c r="EK85" i="31"/>
  <c r="Q85" i="31"/>
  <c r="S85" i="31"/>
  <c r="DZ85" i="31"/>
  <c r="R85" i="31"/>
  <c r="DY85" i="31"/>
  <c r="CU85" i="31"/>
  <c r="CW85" i="31"/>
  <c r="CV85" i="31"/>
  <c r="CY85" i="31"/>
  <c r="CQ85" i="31"/>
  <c r="CP85" i="31"/>
  <c r="CR85" i="31"/>
  <c r="CG85" i="31"/>
  <c r="CI85" i="31"/>
  <c r="CH85" i="31"/>
  <c r="CK85" i="31"/>
  <c r="BW85" i="31"/>
  <c r="BX85" i="31"/>
  <c r="BY85" i="31"/>
  <c r="BZ85" i="31"/>
  <c r="AS85" i="31"/>
  <c r="AT85" i="31"/>
  <c r="AI84" i="31"/>
  <c r="AJ85" i="31"/>
  <c r="W85" i="31"/>
  <c r="EM85" i="31"/>
  <c r="DM85" i="31"/>
  <c r="EK84" i="31"/>
  <c r="CU84" i="31"/>
  <c r="CW84" i="31"/>
  <c r="CV84" i="31"/>
  <c r="CY84" i="31"/>
  <c r="CQ84" i="31"/>
  <c r="CP84" i="31"/>
  <c r="CR84" i="31"/>
  <c r="CG84" i="31"/>
  <c r="CI84" i="31"/>
  <c r="CH84" i="31"/>
  <c r="BW84" i="31"/>
  <c r="BX84" i="31"/>
  <c r="BY84" i="31"/>
  <c r="BZ84" i="31"/>
  <c r="AS84" i="31"/>
  <c r="AT84" i="31"/>
  <c r="AI83" i="31"/>
  <c r="AJ84" i="31"/>
  <c r="W84" i="31"/>
  <c r="Q84" i="31"/>
  <c r="S84" i="31"/>
  <c r="R84" i="31"/>
  <c r="Q83" i="31"/>
  <c r="R83" i="31"/>
  <c r="EO83" i="31"/>
  <c r="EK83" i="31"/>
  <c r="S83" i="31"/>
  <c r="EM83" i="31"/>
  <c r="EL83" i="31"/>
  <c r="DY83" i="31"/>
  <c r="CU83" i="31"/>
  <c r="CW83" i="31"/>
  <c r="CV83" i="31"/>
  <c r="CY83" i="31"/>
  <c r="CQ83" i="31"/>
  <c r="CP83" i="31"/>
  <c r="CR83" i="31"/>
  <c r="CG83" i="31"/>
  <c r="CI83" i="31"/>
  <c r="CH83" i="31"/>
  <c r="BX83" i="31"/>
  <c r="BW83" i="31"/>
  <c r="BZ83" i="31"/>
  <c r="AS83" i="31"/>
  <c r="AT83" i="31"/>
  <c r="AI82" i="31"/>
  <c r="AJ83" i="31"/>
  <c r="W83" i="31"/>
  <c r="DM83" i="31"/>
  <c r="Q82" i="31"/>
  <c r="R82" i="31"/>
  <c r="EO82" i="31"/>
  <c r="EK82" i="31"/>
  <c r="S82" i="31"/>
  <c r="EM82" i="31"/>
  <c r="DZ82" i="31"/>
  <c r="DY82" i="31"/>
  <c r="CU82" i="31"/>
  <c r="CW82" i="31"/>
  <c r="CV82" i="31"/>
  <c r="CY82" i="31"/>
  <c r="CQ82" i="31"/>
  <c r="CP82" i="31"/>
  <c r="CR82" i="31"/>
  <c r="CG82" i="31"/>
  <c r="CI82" i="31"/>
  <c r="CH82" i="31"/>
  <c r="BX82" i="31"/>
  <c r="BW82" i="31"/>
  <c r="AS82" i="31"/>
  <c r="AT82" i="31"/>
  <c r="AI81" i="31"/>
  <c r="AJ82" i="31"/>
  <c r="W82" i="31"/>
  <c r="DM82" i="31"/>
  <c r="EK81" i="31"/>
  <c r="Q81" i="31"/>
  <c r="S81" i="31"/>
  <c r="DZ81" i="31"/>
  <c r="R81" i="31"/>
  <c r="DY81" i="31"/>
  <c r="CU81" i="31"/>
  <c r="CW81" i="31"/>
  <c r="CV81" i="31"/>
  <c r="CY81" i="31"/>
  <c r="CQ81" i="31"/>
  <c r="CP81" i="31"/>
  <c r="CR81" i="31"/>
  <c r="CG81" i="31"/>
  <c r="CI81" i="31"/>
  <c r="CH81" i="31"/>
  <c r="CK81" i="31"/>
  <c r="BX81" i="31"/>
  <c r="BW81" i="31"/>
  <c r="BZ81" i="31"/>
  <c r="AS81" i="31"/>
  <c r="AT81" i="31"/>
  <c r="AI80" i="31"/>
  <c r="AJ81" i="31"/>
  <c r="W81" i="31"/>
  <c r="EM81" i="31"/>
  <c r="DM81" i="31"/>
  <c r="EK80" i="31"/>
  <c r="Q80" i="31"/>
  <c r="S80" i="31"/>
  <c r="DZ80" i="31"/>
  <c r="CU80" i="31"/>
  <c r="CW80" i="31"/>
  <c r="CV80" i="31"/>
  <c r="CY80" i="31"/>
  <c r="CQ80" i="31"/>
  <c r="CP80" i="31"/>
  <c r="CR80" i="31"/>
  <c r="CG80" i="31"/>
  <c r="CI80" i="31"/>
  <c r="CH80" i="31"/>
  <c r="CK80" i="31"/>
  <c r="BX80" i="31"/>
  <c r="BW80" i="31"/>
  <c r="BY80" i="31"/>
  <c r="AS80" i="31"/>
  <c r="AT80" i="31"/>
  <c r="AI79" i="31"/>
  <c r="AJ80" i="31"/>
  <c r="W80" i="31"/>
  <c r="R80" i="31"/>
  <c r="DM80" i="31"/>
  <c r="Q79" i="31"/>
  <c r="S79" i="31"/>
  <c r="EP79" i="31"/>
  <c r="EK79" i="31"/>
  <c r="EM79" i="31"/>
  <c r="DZ79" i="31"/>
  <c r="R79" i="31"/>
  <c r="DM79" i="31"/>
  <c r="CU79" i="31"/>
  <c r="CW79" i="31"/>
  <c r="CV79" i="31"/>
  <c r="CY79" i="31"/>
  <c r="CQ79" i="31"/>
  <c r="CP79" i="31"/>
  <c r="CR79" i="31"/>
  <c r="CG79" i="31"/>
  <c r="CI79" i="31"/>
  <c r="CH79" i="31"/>
  <c r="CK79" i="31"/>
  <c r="BX79" i="31"/>
  <c r="BW79" i="31"/>
  <c r="BY79" i="31"/>
  <c r="AS79" i="31"/>
  <c r="AT79" i="31"/>
  <c r="AI78" i="31"/>
  <c r="AJ79" i="31"/>
  <c r="W79" i="31"/>
  <c r="DN79" i="31"/>
  <c r="EO79" i="31"/>
  <c r="Q78" i="31"/>
  <c r="S78" i="31"/>
  <c r="EP78" i="31"/>
  <c r="EK78" i="31"/>
  <c r="EM78" i="31"/>
  <c r="DZ78" i="31"/>
  <c r="R78" i="31"/>
  <c r="DM78" i="31"/>
  <c r="CV78" i="31"/>
  <c r="CU78" i="31"/>
  <c r="CW78" i="31"/>
  <c r="CY78" i="31"/>
  <c r="CQ78" i="31"/>
  <c r="CP78" i="31"/>
  <c r="CR78" i="31"/>
  <c r="CG78" i="31"/>
  <c r="CI78" i="31"/>
  <c r="CH78" i="31"/>
  <c r="CK78" i="31"/>
  <c r="BX78" i="31"/>
  <c r="BW78" i="31"/>
  <c r="BZ78" i="31"/>
  <c r="BY78" i="31"/>
  <c r="AS78" i="31"/>
  <c r="AT78" i="31"/>
  <c r="AI77" i="31"/>
  <c r="AJ78" i="31"/>
  <c r="W78" i="31"/>
  <c r="DN78" i="31"/>
  <c r="Q77" i="31"/>
  <c r="S77" i="31"/>
  <c r="EP77" i="31"/>
  <c r="EK77" i="31"/>
  <c r="EM77" i="31"/>
  <c r="DZ77" i="31"/>
  <c r="R77" i="31"/>
  <c r="DM77" i="31"/>
  <c r="CU77" i="31"/>
  <c r="CW77" i="31"/>
  <c r="CV77" i="31"/>
  <c r="CY77" i="31"/>
  <c r="CQ77" i="31"/>
  <c r="CP77" i="31"/>
  <c r="CR77" i="31"/>
  <c r="CG77" i="31"/>
  <c r="CI77" i="31"/>
  <c r="CH77" i="31"/>
  <c r="CK77" i="31"/>
  <c r="BX77" i="31"/>
  <c r="BW77" i="31"/>
  <c r="BZ77" i="31"/>
  <c r="BY77" i="31"/>
  <c r="AS77" i="31"/>
  <c r="AT77" i="31"/>
  <c r="W77" i="31"/>
  <c r="DN77" i="31"/>
  <c r="EO77" i="31"/>
  <c r="EK76" i="31"/>
  <c r="CV76" i="31"/>
  <c r="CU76" i="31"/>
  <c r="CW76" i="31"/>
  <c r="CY76" i="31"/>
  <c r="CQ76" i="31"/>
  <c r="CP76" i="31"/>
  <c r="CG76" i="31"/>
  <c r="CI76" i="31"/>
  <c r="CH76" i="31"/>
  <c r="CK76" i="31"/>
  <c r="BX76" i="31"/>
  <c r="BW76" i="31"/>
  <c r="BZ76" i="31"/>
  <c r="AS76" i="31"/>
  <c r="AT76" i="31"/>
  <c r="AI76" i="31"/>
  <c r="AI75" i="31"/>
  <c r="AJ76" i="31"/>
  <c r="AJ77" i="31"/>
  <c r="W76" i="31"/>
  <c r="Q76" i="31"/>
  <c r="S76" i="31"/>
  <c r="DZ76" i="31"/>
  <c r="EK75" i="31"/>
  <c r="Q75" i="31"/>
  <c r="R75" i="31"/>
  <c r="EL75" i="31"/>
  <c r="CU75" i="31"/>
  <c r="CW75" i="31"/>
  <c r="CV75" i="31"/>
  <c r="CY75" i="31"/>
  <c r="CQ75" i="31"/>
  <c r="CP75" i="31"/>
  <c r="CG75" i="31"/>
  <c r="CI75" i="31"/>
  <c r="CH75" i="31"/>
  <c r="CK75" i="31"/>
  <c r="BX75" i="31"/>
  <c r="BW75" i="31"/>
  <c r="BZ75" i="31"/>
  <c r="AS75" i="31"/>
  <c r="AT75" i="31"/>
  <c r="AI74" i="31"/>
  <c r="AJ75" i="31"/>
  <c r="W75" i="31"/>
  <c r="EO75" i="31"/>
  <c r="S75" i="31"/>
  <c r="DZ75" i="31"/>
  <c r="EK74" i="31"/>
  <c r="Q74" i="31"/>
  <c r="R74" i="31"/>
  <c r="EL74" i="31"/>
  <c r="S74" i="31"/>
  <c r="EM74" i="31"/>
  <c r="DN74" i="31"/>
  <c r="DM74" i="31"/>
  <c r="CU74" i="31"/>
  <c r="CW74" i="31"/>
  <c r="CV74" i="31"/>
  <c r="CY74" i="31"/>
  <c r="CQ74" i="31"/>
  <c r="CP74" i="31"/>
  <c r="CR74" i="31"/>
  <c r="CH74" i="31"/>
  <c r="CG74" i="31"/>
  <c r="CI74" i="31"/>
  <c r="CK74" i="31"/>
  <c r="BX74" i="31"/>
  <c r="BW74" i="31"/>
  <c r="BZ74" i="31"/>
  <c r="BY74" i="31"/>
  <c r="AS74" i="31"/>
  <c r="AT74" i="31"/>
  <c r="AI73" i="31"/>
  <c r="AJ74" i="31"/>
  <c r="W74" i="31"/>
  <c r="EO74" i="31"/>
  <c r="DZ74" i="31"/>
  <c r="EK73" i="31"/>
  <c r="Q73" i="31"/>
  <c r="S73" i="31"/>
  <c r="EM73" i="31"/>
  <c r="DN73" i="31"/>
  <c r="CV73" i="31"/>
  <c r="CU73" i="31"/>
  <c r="CW73" i="31"/>
  <c r="CY73" i="31"/>
  <c r="CQ73" i="31"/>
  <c r="CP73" i="31"/>
  <c r="CR73" i="31"/>
  <c r="CH73" i="31"/>
  <c r="CG73" i="31"/>
  <c r="CI73" i="31"/>
  <c r="CK73" i="31"/>
  <c r="BX73" i="31"/>
  <c r="BW73" i="31"/>
  <c r="BZ73" i="31"/>
  <c r="BY73" i="31"/>
  <c r="AS73" i="31"/>
  <c r="AT73" i="31"/>
  <c r="AI72" i="31"/>
  <c r="AJ73" i="31"/>
  <c r="W73" i="31"/>
  <c r="DZ73" i="31"/>
  <c r="EK72" i="31"/>
  <c r="CV72" i="31"/>
  <c r="CU72" i="31"/>
  <c r="CW72" i="31"/>
  <c r="CY72" i="31"/>
  <c r="CQ72" i="31"/>
  <c r="CP72" i="31"/>
  <c r="CG72" i="31"/>
  <c r="CI72" i="31"/>
  <c r="CH72" i="31"/>
  <c r="CK72" i="31"/>
  <c r="BX72" i="31"/>
  <c r="BW72" i="31"/>
  <c r="BZ72" i="31"/>
  <c r="AS72" i="31"/>
  <c r="AT72" i="31"/>
  <c r="AI71" i="31"/>
  <c r="AJ72" i="31"/>
  <c r="W72" i="31"/>
  <c r="Q72" i="31"/>
  <c r="S72" i="31"/>
  <c r="DZ72" i="31"/>
  <c r="EK71" i="31"/>
  <c r="Q71" i="31"/>
  <c r="R71" i="31"/>
  <c r="EL71" i="31"/>
  <c r="CU71" i="31"/>
  <c r="CW71" i="31"/>
  <c r="CV71" i="31"/>
  <c r="CY71" i="31"/>
  <c r="CQ71" i="31"/>
  <c r="CP71" i="31"/>
  <c r="CG71" i="31"/>
  <c r="CI71" i="31"/>
  <c r="CH71" i="31"/>
  <c r="CK71" i="31"/>
  <c r="BX71" i="31"/>
  <c r="BW71" i="31"/>
  <c r="BZ71" i="31"/>
  <c r="AS71" i="31"/>
  <c r="AT71" i="31"/>
  <c r="AI70" i="31"/>
  <c r="AJ71" i="31"/>
  <c r="W71" i="31"/>
  <c r="EO71" i="31"/>
  <c r="S71" i="31"/>
  <c r="DZ71" i="31"/>
  <c r="EK70" i="31"/>
  <c r="Q70" i="31"/>
  <c r="R70" i="31"/>
  <c r="EL70" i="31"/>
  <c r="S70" i="31"/>
  <c r="EM70" i="31"/>
  <c r="DN70" i="31"/>
  <c r="DM70" i="31"/>
  <c r="CU70" i="31"/>
  <c r="CW70" i="31"/>
  <c r="CV70" i="31"/>
  <c r="CY70" i="31"/>
  <c r="CQ70" i="31"/>
  <c r="CP70" i="31"/>
  <c r="CR70" i="31"/>
  <c r="CH70" i="31"/>
  <c r="CG70" i="31"/>
  <c r="CI70" i="31"/>
  <c r="CK70" i="31"/>
  <c r="BX70" i="31"/>
  <c r="BW70" i="31"/>
  <c r="BZ70" i="31"/>
  <c r="BY70" i="31"/>
  <c r="AS70" i="31"/>
  <c r="AT70" i="31"/>
  <c r="AI69" i="31"/>
  <c r="AJ70" i="31"/>
  <c r="W70" i="31"/>
  <c r="EO70" i="31"/>
  <c r="DZ70" i="31"/>
  <c r="EK69" i="31"/>
  <c r="Q69" i="31"/>
  <c r="S69" i="31"/>
  <c r="EM69" i="31"/>
  <c r="DN69" i="31"/>
  <c r="CV69" i="31"/>
  <c r="CU69" i="31"/>
  <c r="CW69" i="31"/>
  <c r="CY69" i="31"/>
  <c r="CQ69" i="31"/>
  <c r="CP69" i="31"/>
  <c r="CR69" i="31"/>
  <c r="CH69" i="31"/>
  <c r="CG69" i="31"/>
  <c r="CI69" i="31"/>
  <c r="CK69" i="31"/>
  <c r="BX69" i="31"/>
  <c r="BW69" i="31"/>
  <c r="BZ69" i="31"/>
  <c r="BY69" i="31"/>
  <c r="AS69" i="31"/>
  <c r="AT69" i="31"/>
  <c r="AI68" i="31"/>
  <c r="AJ69" i="31"/>
  <c r="W69" i="31"/>
  <c r="DZ69" i="31"/>
  <c r="EK68" i="31"/>
  <c r="CV68" i="31"/>
  <c r="CU68" i="31"/>
  <c r="CW68" i="31"/>
  <c r="CY68" i="31"/>
  <c r="CQ68" i="31"/>
  <c r="CP68" i="31"/>
  <c r="CG68" i="31"/>
  <c r="CI68" i="31"/>
  <c r="CH68" i="31"/>
  <c r="CK68" i="31"/>
  <c r="BX68" i="31"/>
  <c r="BW68" i="31"/>
  <c r="BZ68" i="31"/>
  <c r="AS68" i="31"/>
  <c r="AT68" i="31"/>
  <c r="AI67" i="31"/>
  <c r="AJ68" i="31"/>
  <c r="W68" i="31"/>
  <c r="Q68" i="31"/>
  <c r="S68" i="31"/>
  <c r="DZ68" i="31"/>
  <c r="EK67" i="31"/>
  <c r="Q67" i="31"/>
  <c r="R67" i="31"/>
  <c r="EL67" i="31"/>
  <c r="CU67" i="31"/>
  <c r="CW67" i="31"/>
  <c r="CV67" i="31"/>
  <c r="CY67" i="31"/>
  <c r="CQ67" i="31"/>
  <c r="CP67" i="31"/>
  <c r="CG67" i="31"/>
  <c r="CI67" i="31"/>
  <c r="CH67" i="31"/>
  <c r="CK67" i="31"/>
  <c r="BX67" i="31"/>
  <c r="BW67" i="31"/>
  <c r="BZ67" i="31"/>
  <c r="AS67" i="31"/>
  <c r="AT67" i="31"/>
  <c r="AI66" i="31"/>
  <c r="AJ67" i="31"/>
  <c r="W67" i="31"/>
  <c r="EO67" i="31"/>
  <c r="S67" i="31"/>
  <c r="DZ67" i="31"/>
  <c r="EK66" i="31"/>
  <c r="Q66" i="31"/>
  <c r="R66" i="31"/>
  <c r="EL66" i="31"/>
  <c r="S66" i="31"/>
  <c r="EM66" i="31"/>
  <c r="DN66" i="31"/>
  <c r="DM66" i="31"/>
  <c r="CU66" i="31"/>
  <c r="CW66" i="31"/>
  <c r="CV66" i="31"/>
  <c r="CY66" i="31"/>
  <c r="CQ66" i="31"/>
  <c r="CP66" i="31"/>
  <c r="CR66" i="31"/>
  <c r="CH66" i="31"/>
  <c r="CG66" i="31"/>
  <c r="CI66" i="31"/>
  <c r="CK66" i="31"/>
  <c r="BX66" i="31"/>
  <c r="BW66" i="31"/>
  <c r="BZ66" i="31"/>
  <c r="BY66" i="31"/>
  <c r="AS66" i="31"/>
  <c r="AT66" i="31"/>
  <c r="AI65" i="31"/>
  <c r="AJ66" i="31"/>
  <c r="W66" i="31"/>
  <c r="EO66" i="31"/>
  <c r="DZ66" i="31"/>
  <c r="EK65" i="31"/>
  <c r="Q65" i="31"/>
  <c r="S65" i="31"/>
  <c r="EM65" i="31"/>
  <c r="DN65" i="31"/>
  <c r="CV65" i="31"/>
  <c r="CU65" i="31"/>
  <c r="CW65" i="31"/>
  <c r="CY65" i="31"/>
  <c r="CQ65" i="31"/>
  <c r="CP65" i="31"/>
  <c r="CR65" i="31"/>
  <c r="CH65" i="31"/>
  <c r="CG65" i="31"/>
  <c r="CI65" i="31"/>
  <c r="CK65" i="31"/>
  <c r="BX65" i="31"/>
  <c r="BW65" i="31"/>
  <c r="BZ65" i="31"/>
  <c r="BY65" i="31"/>
  <c r="AS65" i="31"/>
  <c r="AT65" i="31"/>
  <c r="AI64" i="31"/>
  <c r="AJ65" i="31"/>
  <c r="W65" i="31"/>
  <c r="DZ65" i="31"/>
  <c r="EK64" i="31"/>
  <c r="CV64" i="31"/>
  <c r="CU64" i="31"/>
  <c r="CW64" i="31"/>
  <c r="CY64" i="31"/>
  <c r="CQ64" i="31"/>
  <c r="CP64" i="31"/>
  <c r="CG64" i="31"/>
  <c r="CI64" i="31"/>
  <c r="CH64" i="31"/>
  <c r="CK64" i="31"/>
  <c r="BX64" i="31"/>
  <c r="BW64" i="31"/>
  <c r="BZ64" i="31"/>
  <c r="AS64" i="31"/>
  <c r="AT64" i="31"/>
  <c r="AI63" i="31"/>
  <c r="AJ64" i="31"/>
  <c r="W64" i="31"/>
  <c r="Q64" i="31"/>
  <c r="S64" i="31"/>
  <c r="DZ64" i="31"/>
  <c r="EK63" i="31"/>
  <c r="Q63" i="31"/>
  <c r="R63" i="31"/>
  <c r="EL63" i="31"/>
  <c r="CU63" i="31"/>
  <c r="CW63" i="31"/>
  <c r="CV63" i="31"/>
  <c r="CY63" i="31"/>
  <c r="CQ63" i="31"/>
  <c r="CP63" i="31"/>
  <c r="CG63" i="31"/>
  <c r="CI63" i="31"/>
  <c r="CH63" i="31"/>
  <c r="CK63" i="31"/>
  <c r="BX63" i="31"/>
  <c r="BW63" i="31"/>
  <c r="BZ63" i="31"/>
  <c r="AS63" i="31"/>
  <c r="AT63" i="31"/>
  <c r="AI62" i="31"/>
  <c r="AJ63" i="31"/>
  <c r="W63" i="31"/>
  <c r="EO63" i="31"/>
  <c r="S63" i="31"/>
  <c r="DZ63" i="31"/>
  <c r="EK62" i="31"/>
  <c r="Q62" i="31"/>
  <c r="R62" i="31"/>
  <c r="EL62" i="31"/>
  <c r="S62" i="31"/>
  <c r="EM62" i="31"/>
  <c r="DN62" i="31"/>
  <c r="DM62" i="31"/>
  <c r="CU62" i="31"/>
  <c r="CW62" i="31"/>
  <c r="CV62" i="31"/>
  <c r="CY62" i="31"/>
  <c r="CQ62" i="31"/>
  <c r="CP62" i="31"/>
  <c r="CR62" i="31"/>
  <c r="CH62" i="31"/>
  <c r="CG62" i="31"/>
  <c r="CI62" i="31"/>
  <c r="CK62" i="31"/>
  <c r="BX62" i="31"/>
  <c r="BW62" i="31"/>
  <c r="BZ62" i="31"/>
  <c r="BY62" i="31"/>
  <c r="AS62" i="31"/>
  <c r="AT62" i="31"/>
  <c r="AI61" i="31"/>
  <c r="AJ62" i="31"/>
  <c r="W62" i="31"/>
  <c r="EO62" i="31"/>
  <c r="DZ62" i="31"/>
  <c r="EK61" i="31"/>
  <c r="Q61" i="31"/>
  <c r="S61" i="31"/>
  <c r="EM61" i="31"/>
  <c r="DN61" i="31"/>
  <c r="CV61" i="31"/>
  <c r="CU61" i="31"/>
  <c r="CW61" i="31"/>
  <c r="CY61" i="31"/>
  <c r="CQ61" i="31"/>
  <c r="CP61" i="31"/>
  <c r="CR61" i="31"/>
  <c r="CH61" i="31"/>
  <c r="CG61" i="31"/>
  <c r="CI61" i="31"/>
  <c r="CK61" i="31"/>
  <c r="BX61" i="31"/>
  <c r="BW61" i="31"/>
  <c r="BZ61" i="31"/>
  <c r="BY61" i="31"/>
  <c r="AS61" i="31"/>
  <c r="AT61" i="31"/>
  <c r="AI60" i="31"/>
  <c r="AJ61" i="31"/>
  <c r="W61" i="31"/>
  <c r="DZ61" i="31"/>
  <c r="EK60" i="31"/>
  <c r="CV60" i="31"/>
  <c r="CU60" i="31"/>
  <c r="CW60" i="31"/>
  <c r="CY60" i="31"/>
  <c r="CQ60" i="31"/>
  <c r="CP60" i="31"/>
  <c r="CG60" i="31"/>
  <c r="CI60" i="31"/>
  <c r="CH60" i="31"/>
  <c r="CK60" i="31"/>
  <c r="BX60" i="31"/>
  <c r="BW60" i="31"/>
  <c r="BZ60" i="31"/>
  <c r="AS60" i="31"/>
  <c r="AT60" i="31"/>
  <c r="AI59" i="31"/>
  <c r="AJ60" i="31"/>
  <c r="W60" i="31"/>
  <c r="Q60" i="31"/>
  <c r="S60" i="31"/>
  <c r="DZ60" i="31"/>
  <c r="EK59" i="31"/>
  <c r="Q59" i="31"/>
  <c r="R59" i="31"/>
  <c r="EL59" i="31"/>
  <c r="CU59" i="31"/>
  <c r="CW59" i="31"/>
  <c r="CV59" i="31"/>
  <c r="CY59" i="31"/>
  <c r="CQ59" i="31"/>
  <c r="CP59" i="31"/>
  <c r="CG59" i="31"/>
  <c r="CI59" i="31"/>
  <c r="CH59" i="31"/>
  <c r="CK59" i="31"/>
  <c r="BX59" i="31"/>
  <c r="BW59" i="31"/>
  <c r="BZ59" i="31"/>
  <c r="AS59" i="31"/>
  <c r="AT59" i="31"/>
  <c r="W59" i="31"/>
  <c r="EO59" i="31"/>
  <c r="S59" i="31"/>
  <c r="DZ59" i="31"/>
  <c r="EK58" i="31"/>
  <c r="CU58" i="31"/>
  <c r="CW58" i="31"/>
  <c r="CV58" i="31"/>
  <c r="CY58" i="31"/>
  <c r="CQ58" i="31"/>
  <c r="CP58" i="31"/>
  <c r="CR58" i="31"/>
  <c r="CH58" i="31"/>
  <c r="CG58" i="31"/>
  <c r="CI58" i="31"/>
  <c r="CK58" i="31"/>
  <c r="BX58" i="31"/>
  <c r="BW58" i="31"/>
  <c r="BZ58" i="31"/>
  <c r="BY58" i="31"/>
  <c r="AS58" i="31"/>
  <c r="AT58" i="31"/>
  <c r="AI58" i="31"/>
  <c r="AI57" i="31"/>
  <c r="AJ58" i="31"/>
  <c r="AJ59" i="31"/>
  <c r="W58" i="31"/>
  <c r="Q58" i="31"/>
  <c r="R58" i="31"/>
  <c r="EO58" i="31"/>
  <c r="S58" i="31"/>
  <c r="EK57" i="31"/>
  <c r="CU57" i="31"/>
  <c r="CW57" i="31"/>
  <c r="CV57" i="31"/>
  <c r="CY57" i="31"/>
  <c r="CQ57" i="31"/>
  <c r="CP57" i="31"/>
  <c r="CR57" i="31"/>
  <c r="CH57" i="31"/>
  <c r="CG57" i="31"/>
  <c r="CI57" i="31"/>
  <c r="CK57" i="31"/>
  <c r="BX57" i="31"/>
  <c r="BW57" i="31"/>
  <c r="BZ57" i="31"/>
  <c r="AS57" i="31"/>
  <c r="AT57" i="31"/>
  <c r="AI56" i="31"/>
  <c r="AJ57" i="31"/>
  <c r="W57" i="31"/>
  <c r="Q57" i="31"/>
  <c r="R57" i="31"/>
  <c r="S57" i="31"/>
  <c r="EK56" i="31"/>
  <c r="Q56" i="31"/>
  <c r="S56" i="31"/>
  <c r="EM56" i="31"/>
  <c r="CU56" i="31"/>
  <c r="CW56" i="31"/>
  <c r="CV56" i="31"/>
  <c r="CY56" i="31"/>
  <c r="CQ56" i="31"/>
  <c r="CP56" i="31"/>
  <c r="CR56" i="31"/>
  <c r="CH56" i="31"/>
  <c r="CG56" i="31"/>
  <c r="CI56" i="31"/>
  <c r="BX56" i="31"/>
  <c r="BW56" i="31"/>
  <c r="BZ56" i="31"/>
  <c r="BY56" i="31"/>
  <c r="AS56" i="31"/>
  <c r="AT56" i="31"/>
  <c r="AI55" i="31"/>
  <c r="AJ56" i="31"/>
  <c r="W56" i="31"/>
  <c r="R56" i="31"/>
  <c r="EK55" i="31"/>
  <c r="Q55" i="31"/>
  <c r="R55" i="31"/>
  <c r="DY55" i="31"/>
  <c r="CU55" i="31"/>
  <c r="CW55" i="31"/>
  <c r="CV55" i="31"/>
  <c r="CY55" i="31"/>
  <c r="CQ55" i="31"/>
  <c r="CP55" i="31"/>
  <c r="CR55" i="31"/>
  <c r="CH55" i="31"/>
  <c r="CG55" i="31"/>
  <c r="CI55" i="31"/>
  <c r="CK55" i="31"/>
  <c r="BX55" i="31"/>
  <c r="BW55" i="31"/>
  <c r="BZ55" i="31"/>
  <c r="AS55" i="31"/>
  <c r="AT55" i="31"/>
  <c r="AI54" i="31"/>
  <c r="AJ55" i="31"/>
  <c r="W55" i="31"/>
  <c r="S55" i="31"/>
  <c r="EK54" i="31"/>
  <c r="Q54" i="31"/>
  <c r="S54" i="31"/>
  <c r="EM54" i="31"/>
  <c r="CU54" i="31"/>
  <c r="CW54" i="31"/>
  <c r="CV54" i="31"/>
  <c r="CY54" i="31"/>
  <c r="CQ54" i="31"/>
  <c r="CP54" i="31"/>
  <c r="CR54" i="31"/>
  <c r="CH54" i="31"/>
  <c r="CG54" i="31"/>
  <c r="CI54" i="31"/>
  <c r="BX54" i="31"/>
  <c r="BW54" i="31"/>
  <c r="BZ54" i="31"/>
  <c r="BY54" i="31"/>
  <c r="AS54" i="31"/>
  <c r="AT54" i="31"/>
  <c r="AI53" i="31"/>
  <c r="AJ54" i="31"/>
  <c r="W54" i="31"/>
  <c r="R54" i="31"/>
  <c r="EK53" i="31"/>
  <c r="Q53" i="31"/>
  <c r="R53" i="31"/>
  <c r="DY53" i="31"/>
  <c r="CU53" i="31"/>
  <c r="CW53" i="31"/>
  <c r="CV53" i="31"/>
  <c r="CY53" i="31"/>
  <c r="CQ53" i="31"/>
  <c r="CP53" i="31"/>
  <c r="CR53" i="31"/>
  <c r="CH53" i="31"/>
  <c r="CG53" i="31"/>
  <c r="CI53" i="31"/>
  <c r="CK53" i="31"/>
  <c r="BX53" i="31"/>
  <c r="BW53" i="31"/>
  <c r="BZ53" i="31"/>
  <c r="AS53" i="31"/>
  <c r="AT53" i="31"/>
  <c r="AI52" i="31"/>
  <c r="AJ53" i="31"/>
  <c r="W53" i="31"/>
  <c r="S53" i="31"/>
  <c r="EK52" i="31"/>
  <c r="Q52" i="31"/>
  <c r="S52" i="31"/>
  <c r="EM52" i="31"/>
  <c r="CU52" i="31"/>
  <c r="CW52" i="31"/>
  <c r="CV52" i="31"/>
  <c r="CY52" i="31"/>
  <c r="CQ52" i="31"/>
  <c r="CP52" i="31"/>
  <c r="CR52" i="31"/>
  <c r="CH52" i="31"/>
  <c r="CG52" i="31"/>
  <c r="CI52" i="31"/>
  <c r="BX52" i="31"/>
  <c r="BW52" i="31"/>
  <c r="BZ52" i="31"/>
  <c r="BY52" i="31"/>
  <c r="AS52" i="31"/>
  <c r="AT52" i="31"/>
  <c r="AI51" i="31"/>
  <c r="AJ52" i="31"/>
  <c r="W52" i="31"/>
  <c r="R52" i="31"/>
  <c r="EK51" i="31"/>
  <c r="Q51" i="31"/>
  <c r="R51" i="31"/>
  <c r="DY51" i="31"/>
  <c r="CU51" i="31"/>
  <c r="CW51" i="31"/>
  <c r="CV51" i="31"/>
  <c r="CY51" i="31"/>
  <c r="CQ51" i="31"/>
  <c r="CP51" i="31"/>
  <c r="CR51" i="31"/>
  <c r="CH51" i="31"/>
  <c r="CG51" i="31"/>
  <c r="CI51" i="31"/>
  <c r="CK51" i="31"/>
  <c r="BX51" i="31"/>
  <c r="BW51" i="31"/>
  <c r="BZ51" i="31"/>
  <c r="AS51" i="31"/>
  <c r="AT51" i="31"/>
  <c r="AI50" i="31"/>
  <c r="AJ51" i="31"/>
  <c r="W51" i="31"/>
  <c r="S51" i="31"/>
  <c r="EK50" i="31"/>
  <c r="Q50" i="31"/>
  <c r="S50" i="31"/>
  <c r="EM50" i="31"/>
  <c r="CU50" i="31"/>
  <c r="CW50" i="31"/>
  <c r="CV50" i="31"/>
  <c r="CY50" i="31"/>
  <c r="CQ50" i="31"/>
  <c r="CP50" i="31"/>
  <c r="CR50" i="31"/>
  <c r="CH50" i="31"/>
  <c r="CG50" i="31"/>
  <c r="CI50" i="31"/>
  <c r="BX50" i="31"/>
  <c r="BW50" i="31"/>
  <c r="BZ50" i="31"/>
  <c r="BY50" i="31"/>
  <c r="AS50" i="31"/>
  <c r="AT50" i="31"/>
  <c r="AI49" i="31"/>
  <c r="AJ50" i="31"/>
  <c r="W50" i="31"/>
  <c r="R50" i="31"/>
  <c r="EK49" i="31"/>
  <c r="Q49" i="31"/>
  <c r="R49" i="31"/>
  <c r="DY49" i="31"/>
  <c r="CU49" i="31"/>
  <c r="CW49" i="31"/>
  <c r="CV49" i="31"/>
  <c r="CY49" i="31"/>
  <c r="CQ49" i="31"/>
  <c r="CP49" i="31"/>
  <c r="CR49" i="31"/>
  <c r="CH49" i="31"/>
  <c r="CG49" i="31"/>
  <c r="CI49" i="31"/>
  <c r="CK49" i="31"/>
  <c r="BX49" i="31"/>
  <c r="BW49" i="31"/>
  <c r="BZ49" i="31"/>
  <c r="AS49" i="31"/>
  <c r="AT49" i="31"/>
  <c r="AI48" i="31"/>
  <c r="AJ49" i="31"/>
  <c r="W49" i="31"/>
  <c r="S49" i="31"/>
  <c r="EK48" i="31"/>
  <c r="Q48" i="31"/>
  <c r="S48" i="31"/>
  <c r="EM48" i="31"/>
  <c r="CU48" i="31"/>
  <c r="CW48" i="31"/>
  <c r="CV48" i="31"/>
  <c r="CY48" i="31"/>
  <c r="CQ48" i="31"/>
  <c r="CP48" i="31"/>
  <c r="CR48" i="31"/>
  <c r="CH48" i="31"/>
  <c r="CG48" i="31"/>
  <c r="CI48" i="31"/>
  <c r="BX48" i="31"/>
  <c r="BW48" i="31"/>
  <c r="BZ48" i="31"/>
  <c r="BY48" i="31"/>
  <c r="AS48" i="31"/>
  <c r="AT48" i="31"/>
  <c r="AI47" i="31"/>
  <c r="AJ48" i="31"/>
  <c r="W48" i="31"/>
  <c r="R48" i="31"/>
  <c r="EK47" i="31"/>
  <c r="Q47" i="31"/>
  <c r="R47" i="31"/>
  <c r="DY47" i="31"/>
  <c r="CU47" i="31"/>
  <c r="CW47" i="31"/>
  <c r="CV47" i="31"/>
  <c r="CY47" i="31"/>
  <c r="CQ47" i="31"/>
  <c r="CP47" i="31"/>
  <c r="CR47" i="31"/>
  <c r="CH47" i="31"/>
  <c r="CG47" i="31"/>
  <c r="CI47" i="31"/>
  <c r="CK47" i="31"/>
  <c r="BX47" i="31"/>
  <c r="BW47" i="31"/>
  <c r="BZ47" i="31"/>
  <c r="AS47" i="31"/>
  <c r="AT47" i="31"/>
  <c r="AI46" i="31"/>
  <c r="AJ47" i="31"/>
  <c r="W47" i="31"/>
  <c r="S47" i="31"/>
  <c r="EK46" i="31"/>
  <c r="Q46" i="31"/>
  <c r="S46" i="31"/>
  <c r="EM46" i="31"/>
  <c r="CU46" i="31"/>
  <c r="CW46" i="31"/>
  <c r="CV46" i="31"/>
  <c r="CY46" i="31"/>
  <c r="CQ46" i="31"/>
  <c r="CP46" i="31"/>
  <c r="CR46" i="31"/>
  <c r="CH46" i="31"/>
  <c r="CG46" i="31"/>
  <c r="CI46" i="31"/>
  <c r="BX46" i="31"/>
  <c r="BW46" i="31"/>
  <c r="BZ46" i="31"/>
  <c r="BY46" i="31"/>
  <c r="AS46" i="31"/>
  <c r="AT46" i="31"/>
  <c r="AI45" i="31"/>
  <c r="AJ46" i="31"/>
  <c r="W46" i="31"/>
  <c r="R46" i="31"/>
  <c r="EK45" i="31"/>
  <c r="Q45" i="31"/>
  <c r="R45" i="31"/>
  <c r="DY45" i="31"/>
  <c r="CU45" i="31"/>
  <c r="CW45" i="31"/>
  <c r="CV45" i="31"/>
  <c r="CY45" i="31"/>
  <c r="CQ45" i="31"/>
  <c r="CP45" i="31"/>
  <c r="CR45" i="31"/>
  <c r="CH45" i="31"/>
  <c r="CG45" i="31"/>
  <c r="CI45" i="31"/>
  <c r="CK45" i="31"/>
  <c r="BX45" i="31"/>
  <c r="BW45" i="31"/>
  <c r="BZ45" i="31"/>
  <c r="AS45" i="31"/>
  <c r="AT45" i="31"/>
  <c r="AI44" i="31"/>
  <c r="AJ45" i="31"/>
  <c r="W45" i="31"/>
  <c r="S45" i="31"/>
  <c r="EK44" i="31"/>
  <c r="Q44" i="31"/>
  <c r="S44" i="31"/>
  <c r="EM44" i="31"/>
  <c r="CU44" i="31"/>
  <c r="CW44" i="31"/>
  <c r="CV44" i="31"/>
  <c r="CY44" i="31"/>
  <c r="CQ44" i="31"/>
  <c r="CP44" i="31"/>
  <c r="CR44" i="31"/>
  <c r="CH44" i="31"/>
  <c r="CG44" i="31"/>
  <c r="CI44" i="31"/>
  <c r="BX44" i="31"/>
  <c r="BW44" i="31"/>
  <c r="BZ44" i="31"/>
  <c r="BY44" i="31"/>
  <c r="AS44" i="31"/>
  <c r="AT44" i="31"/>
  <c r="AI43" i="31"/>
  <c r="AJ44" i="31"/>
  <c r="W44" i="31"/>
  <c r="R44" i="31"/>
  <c r="EK43" i="31"/>
  <c r="Q43" i="31"/>
  <c r="R43" i="31"/>
  <c r="DY43" i="31"/>
  <c r="CU43" i="31"/>
  <c r="CW43" i="31"/>
  <c r="CV43" i="31"/>
  <c r="CY43" i="31"/>
  <c r="CQ43" i="31"/>
  <c r="CP43" i="31"/>
  <c r="CR43" i="31"/>
  <c r="CH43" i="31"/>
  <c r="CG43" i="31"/>
  <c r="CI43" i="31"/>
  <c r="CK43" i="31"/>
  <c r="BX43" i="31"/>
  <c r="BW43" i="31"/>
  <c r="BZ43" i="31"/>
  <c r="AS43" i="31"/>
  <c r="AT43" i="31"/>
  <c r="AI42" i="31"/>
  <c r="AJ43" i="31"/>
  <c r="W43" i="31"/>
  <c r="S43" i="31"/>
  <c r="EK42" i="31"/>
  <c r="Q42" i="31"/>
  <c r="S42" i="31"/>
  <c r="EM42" i="31"/>
  <c r="CU42" i="31"/>
  <c r="CW42" i="31"/>
  <c r="CV42" i="31"/>
  <c r="CY42" i="31"/>
  <c r="CQ42" i="31"/>
  <c r="CP42" i="31"/>
  <c r="CR42" i="31"/>
  <c r="CH42" i="31"/>
  <c r="CG42" i="31"/>
  <c r="CI42" i="31"/>
  <c r="BX42" i="31"/>
  <c r="BW42" i="31"/>
  <c r="BZ42" i="31"/>
  <c r="BY42" i="31"/>
  <c r="AS42" i="31"/>
  <c r="AT42" i="31"/>
  <c r="AI41" i="31"/>
  <c r="AJ42" i="31"/>
  <c r="W42" i="31"/>
  <c r="R42" i="31"/>
  <c r="EK41" i="31"/>
  <c r="Q41" i="31"/>
  <c r="R41" i="31"/>
  <c r="DY41" i="31"/>
  <c r="CU41" i="31"/>
  <c r="CW41" i="31"/>
  <c r="CV41" i="31"/>
  <c r="CY41" i="31"/>
  <c r="CQ41" i="31"/>
  <c r="CP41" i="31"/>
  <c r="CR41" i="31"/>
  <c r="CH41" i="31"/>
  <c r="CG41" i="31"/>
  <c r="CI41" i="31"/>
  <c r="CK41" i="31"/>
  <c r="BX41" i="31"/>
  <c r="BW41" i="31"/>
  <c r="BZ41" i="31"/>
  <c r="AS41" i="31"/>
  <c r="AT41" i="31"/>
  <c r="AI40" i="31"/>
  <c r="AJ41" i="31"/>
  <c r="W41" i="31"/>
  <c r="S41" i="31"/>
  <c r="EK40" i="31"/>
  <c r="Q40" i="31"/>
  <c r="S40" i="31"/>
  <c r="EM40" i="31"/>
  <c r="CU40" i="31"/>
  <c r="CW40" i="31"/>
  <c r="CV40" i="31"/>
  <c r="CY40" i="31"/>
  <c r="CQ40" i="31"/>
  <c r="CP40" i="31"/>
  <c r="CR40" i="31"/>
  <c r="CH40" i="31"/>
  <c r="CG40" i="31"/>
  <c r="CI40" i="31"/>
  <c r="BX40" i="31"/>
  <c r="BW40" i="31"/>
  <c r="BZ40" i="31"/>
  <c r="BY40" i="31"/>
  <c r="AS40" i="31"/>
  <c r="AT40" i="31"/>
  <c r="AI39" i="31"/>
  <c r="AJ40" i="31"/>
  <c r="W40" i="31"/>
  <c r="R40" i="31"/>
  <c r="EK39" i="31"/>
  <c r="Q39" i="31"/>
  <c r="R39" i="31"/>
  <c r="DY39" i="31"/>
  <c r="CU39" i="31"/>
  <c r="CW39" i="31"/>
  <c r="CV39" i="31"/>
  <c r="CY39" i="31"/>
  <c r="CQ39" i="31"/>
  <c r="CP39" i="31"/>
  <c r="CR39" i="31"/>
  <c r="CH39" i="31"/>
  <c r="CG39" i="31"/>
  <c r="CI39" i="31"/>
  <c r="CK39" i="31"/>
  <c r="BX39" i="31"/>
  <c r="BW39" i="31"/>
  <c r="BZ39" i="31"/>
  <c r="AS39" i="31"/>
  <c r="AT39" i="31"/>
  <c r="AI38" i="31"/>
  <c r="AJ39" i="31"/>
  <c r="W39" i="31"/>
  <c r="S39" i="31"/>
  <c r="EK38" i="31"/>
  <c r="Q38" i="31"/>
  <c r="S38" i="31"/>
  <c r="EM38" i="31"/>
  <c r="CU38" i="31"/>
  <c r="CW38" i="31"/>
  <c r="CV38" i="31"/>
  <c r="CY38" i="31"/>
  <c r="CQ38" i="31"/>
  <c r="CP38" i="31"/>
  <c r="CR38" i="31"/>
  <c r="CH38" i="31"/>
  <c r="CG38" i="31"/>
  <c r="CI38" i="31"/>
  <c r="BX38" i="31"/>
  <c r="BW38" i="31"/>
  <c r="BZ38" i="31"/>
  <c r="BY38" i="31"/>
  <c r="AS38" i="31"/>
  <c r="AT38" i="31"/>
  <c r="AI37" i="31"/>
  <c r="AJ38" i="31"/>
  <c r="W38" i="31"/>
  <c r="R38" i="31"/>
  <c r="EK37" i="31"/>
  <c r="Q37" i="31"/>
  <c r="R37" i="31"/>
  <c r="DY37" i="31"/>
  <c r="CU37" i="31"/>
  <c r="CW37" i="31"/>
  <c r="CV37" i="31"/>
  <c r="CY37" i="31"/>
  <c r="CQ37" i="31"/>
  <c r="CP37" i="31"/>
  <c r="CR37" i="31"/>
  <c r="CH37" i="31"/>
  <c r="CG37" i="31"/>
  <c r="CI37" i="31"/>
  <c r="CK37" i="31"/>
  <c r="BX37" i="31"/>
  <c r="BW37" i="31"/>
  <c r="BZ37" i="31"/>
  <c r="AS37" i="31"/>
  <c r="AT37" i="31"/>
  <c r="AI36" i="31"/>
  <c r="AJ37" i="31"/>
  <c r="W37" i="31"/>
  <c r="S37" i="31"/>
  <c r="EK36" i="31"/>
  <c r="Q36" i="31"/>
  <c r="S36" i="31"/>
  <c r="EM36" i="31"/>
  <c r="CU36" i="31"/>
  <c r="CW36" i="31"/>
  <c r="CV36" i="31"/>
  <c r="CY36" i="31"/>
  <c r="CQ36" i="31"/>
  <c r="CP36" i="31"/>
  <c r="CR36" i="31"/>
  <c r="CH36" i="31"/>
  <c r="CG36" i="31"/>
  <c r="CI36" i="31"/>
  <c r="BX36" i="31"/>
  <c r="BW36" i="31"/>
  <c r="BZ36" i="31"/>
  <c r="BY36" i="31"/>
  <c r="AS36" i="31"/>
  <c r="AT36" i="31"/>
  <c r="AI35" i="31"/>
  <c r="AJ36" i="31"/>
  <c r="W36" i="31"/>
  <c r="R36" i="31"/>
  <c r="EK35" i="31"/>
  <c r="Q35" i="31"/>
  <c r="R35" i="31"/>
  <c r="DY35" i="31"/>
  <c r="CU35" i="31"/>
  <c r="CW35" i="31"/>
  <c r="CV35" i="31"/>
  <c r="CY35" i="31"/>
  <c r="CQ35" i="31"/>
  <c r="CP35" i="31"/>
  <c r="CR35" i="31"/>
  <c r="CH35" i="31"/>
  <c r="CG35" i="31"/>
  <c r="CI35" i="31"/>
  <c r="CK35" i="31"/>
  <c r="BX35" i="31"/>
  <c r="BW35" i="31"/>
  <c r="BZ35" i="31"/>
  <c r="AS35" i="31"/>
  <c r="AT35" i="31"/>
  <c r="AI34" i="31"/>
  <c r="AJ35" i="31"/>
  <c r="W35" i="31"/>
  <c r="S35" i="31"/>
  <c r="EK34" i="31"/>
  <c r="Q34" i="31"/>
  <c r="S34" i="31"/>
  <c r="EM34" i="31"/>
  <c r="CU34" i="31"/>
  <c r="CW34" i="31"/>
  <c r="CV34" i="31"/>
  <c r="CY34" i="31"/>
  <c r="CQ34" i="31"/>
  <c r="CP34" i="31"/>
  <c r="CR34" i="31"/>
  <c r="CH34" i="31"/>
  <c r="CG34" i="31"/>
  <c r="CI34" i="31"/>
  <c r="BX34" i="31"/>
  <c r="BW34" i="31"/>
  <c r="BZ34" i="31"/>
  <c r="BY34" i="31"/>
  <c r="AS34" i="31"/>
  <c r="AT34" i="31"/>
  <c r="AI33" i="31"/>
  <c r="AJ34" i="31"/>
  <c r="W34" i="31"/>
  <c r="R34" i="31"/>
  <c r="EK33" i="31"/>
  <c r="Q33" i="31"/>
  <c r="R33" i="31"/>
  <c r="DY33" i="31"/>
  <c r="CU33" i="31"/>
  <c r="CW33" i="31"/>
  <c r="CV33" i="31"/>
  <c r="CY33" i="31"/>
  <c r="CQ33" i="31"/>
  <c r="CP33" i="31"/>
  <c r="CR33" i="31"/>
  <c r="CH33" i="31"/>
  <c r="CG33" i="31"/>
  <c r="CI33" i="31"/>
  <c r="CK33" i="31"/>
  <c r="BX33" i="31"/>
  <c r="BW33" i="31"/>
  <c r="BZ33" i="31"/>
  <c r="AS33" i="31"/>
  <c r="AT33" i="31"/>
  <c r="AI32" i="31"/>
  <c r="AJ33" i="31"/>
  <c r="W33" i="31"/>
  <c r="S33" i="31"/>
  <c r="EK32" i="31"/>
  <c r="Q32" i="31"/>
  <c r="S32" i="31"/>
  <c r="EM32" i="31"/>
  <c r="CU32" i="31"/>
  <c r="CW32" i="31"/>
  <c r="CV32" i="31"/>
  <c r="CY32" i="31"/>
  <c r="CQ32" i="31"/>
  <c r="CP32" i="31"/>
  <c r="CR32" i="31"/>
  <c r="CH32" i="31"/>
  <c r="CG32" i="31"/>
  <c r="CI32" i="31"/>
  <c r="BX32" i="31"/>
  <c r="BW32" i="31"/>
  <c r="BZ32" i="31"/>
  <c r="BY32" i="31"/>
  <c r="AS32" i="31"/>
  <c r="AT32" i="31"/>
  <c r="W32" i="31"/>
  <c r="R32" i="31"/>
  <c r="EK31" i="31"/>
  <c r="CU31" i="31"/>
  <c r="CW31" i="31"/>
  <c r="CV31" i="31"/>
  <c r="CY31" i="31"/>
  <c r="CQ31" i="31"/>
  <c r="CP31" i="31"/>
  <c r="CR31" i="31"/>
  <c r="CH31" i="31"/>
  <c r="CG31" i="31"/>
  <c r="CI31" i="31"/>
  <c r="CK31" i="31"/>
  <c r="BX31" i="31"/>
  <c r="BW31" i="31"/>
  <c r="BZ31" i="31"/>
  <c r="AT31" i="31"/>
  <c r="AI31" i="31"/>
  <c r="AI30" i="31"/>
  <c r="AJ31" i="31"/>
  <c r="W31" i="31"/>
  <c r="Q31" i="31"/>
  <c r="EK30" i="31"/>
  <c r="Q30" i="31"/>
  <c r="S30" i="31"/>
  <c r="EM30" i="31"/>
  <c r="DN30" i="31"/>
  <c r="CV30" i="31"/>
  <c r="CU30" i="31"/>
  <c r="CW30" i="31"/>
  <c r="CQ30" i="31"/>
  <c r="CP30" i="31"/>
  <c r="CR30" i="31"/>
  <c r="CH30" i="31"/>
  <c r="CG30" i="31"/>
  <c r="CI30" i="31"/>
  <c r="CK30" i="31"/>
  <c r="BX30" i="31"/>
  <c r="BW30" i="31"/>
  <c r="AT30" i="31"/>
  <c r="AI29" i="31"/>
  <c r="AJ30" i="31"/>
  <c r="W30" i="31"/>
  <c r="EP30" i="31"/>
  <c r="R30" i="31"/>
  <c r="Q29" i="31"/>
  <c r="S29" i="31"/>
  <c r="EP29" i="31"/>
  <c r="EK29" i="31"/>
  <c r="CV29" i="31"/>
  <c r="CU29" i="31"/>
  <c r="CW29" i="31"/>
  <c r="CY29" i="31"/>
  <c r="CQ29" i="31"/>
  <c r="CP29" i="31"/>
  <c r="CR29" i="31"/>
  <c r="CG29" i="31"/>
  <c r="CI29" i="31"/>
  <c r="CH29" i="31"/>
  <c r="CK29" i="31"/>
  <c r="BX29" i="31"/>
  <c r="BW29" i="31"/>
  <c r="BZ29" i="31"/>
  <c r="BY29" i="31"/>
  <c r="AS29" i="31"/>
  <c r="AT29" i="31"/>
  <c r="AI28" i="31"/>
  <c r="AJ29" i="31"/>
  <c r="W29" i="31"/>
  <c r="DN29" i="31"/>
  <c r="R29" i="31"/>
  <c r="Q28" i="31"/>
  <c r="S28" i="31"/>
  <c r="EP28" i="31"/>
  <c r="EK28" i="31"/>
  <c r="CV28" i="31"/>
  <c r="CU28" i="31"/>
  <c r="CW28" i="31"/>
  <c r="CY28" i="31"/>
  <c r="CQ28" i="31"/>
  <c r="CP28" i="31"/>
  <c r="CR28" i="31"/>
  <c r="CG28" i="31"/>
  <c r="CI28" i="31"/>
  <c r="CH28" i="31"/>
  <c r="CK28" i="31"/>
  <c r="BX28" i="31"/>
  <c r="BW28" i="31"/>
  <c r="BZ28" i="31"/>
  <c r="BY28" i="31"/>
  <c r="AS28" i="31"/>
  <c r="AT28" i="31"/>
  <c r="AI27" i="31"/>
  <c r="AJ28" i="31"/>
  <c r="W28" i="31"/>
  <c r="DN28" i="31"/>
  <c r="R28" i="31"/>
  <c r="Q27" i="31"/>
  <c r="S27" i="31"/>
  <c r="EP27" i="31"/>
  <c r="EK27" i="31"/>
  <c r="CV27" i="31"/>
  <c r="CU27" i="31"/>
  <c r="CW27" i="31"/>
  <c r="CY27" i="31"/>
  <c r="CQ27" i="31"/>
  <c r="CP27" i="31"/>
  <c r="CR27" i="31"/>
  <c r="CG27" i="31"/>
  <c r="CI27" i="31"/>
  <c r="CH27" i="31"/>
  <c r="CK27" i="31"/>
  <c r="BX27" i="31"/>
  <c r="BW27" i="31"/>
  <c r="BZ27" i="31"/>
  <c r="BY27" i="31"/>
  <c r="AS27" i="31"/>
  <c r="AT27" i="31"/>
  <c r="AI26" i="31"/>
  <c r="AJ27" i="31"/>
  <c r="W27" i="31"/>
  <c r="DN27" i="31"/>
  <c r="R27" i="31"/>
  <c r="DM27" i="31"/>
  <c r="Q26" i="31"/>
  <c r="S26" i="31"/>
  <c r="EP26" i="31"/>
  <c r="EK26" i="31"/>
  <c r="CV26" i="31"/>
  <c r="CU26" i="31"/>
  <c r="CW26" i="31"/>
  <c r="CY26" i="31"/>
  <c r="CQ26" i="31"/>
  <c r="CP26" i="31"/>
  <c r="CR26" i="31"/>
  <c r="CG26" i="31"/>
  <c r="CI26" i="31"/>
  <c r="CH26" i="31"/>
  <c r="CK26" i="31"/>
  <c r="BX26" i="31"/>
  <c r="BW26" i="31"/>
  <c r="BZ26" i="31"/>
  <c r="BY26" i="31"/>
  <c r="AS26" i="31"/>
  <c r="AT26" i="31"/>
  <c r="AI25" i="31"/>
  <c r="AJ26" i="31"/>
  <c r="W26" i="31"/>
  <c r="DN26" i="31"/>
  <c r="R26" i="31"/>
  <c r="Q25" i="31"/>
  <c r="S25" i="31"/>
  <c r="EP25" i="31"/>
  <c r="EK25" i="31"/>
  <c r="CV25" i="31"/>
  <c r="CU25" i="31"/>
  <c r="CW25" i="31"/>
  <c r="CY25" i="31"/>
  <c r="CQ25" i="31"/>
  <c r="CP25" i="31"/>
  <c r="CR25" i="31"/>
  <c r="CG25" i="31"/>
  <c r="CI25" i="31"/>
  <c r="CH25" i="31"/>
  <c r="CK25" i="31"/>
  <c r="BX25" i="31"/>
  <c r="BW25" i="31"/>
  <c r="BZ25" i="31"/>
  <c r="BY25" i="31"/>
  <c r="AS25" i="31"/>
  <c r="AT25" i="31"/>
  <c r="AI24" i="31"/>
  <c r="AJ25" i="31"/>
  <c r="W25" i="31"/>
  <c r="DN25" i="31"/>
  <c r="R25" i="31"/>
  <c r="Q24" i="31"/>
  <c r="S24" i="31"/>
  <c r="EP24" i="31"/>
  <c r="EK24" i="31"/>
  <c r="CV24" i="31"/>
  <c r="CU24" i="31"/>
  <c r="CW24" i="31"/>
  <c r="CY24" i="31"/>
  <c r="CQ24" i="31"/>
  <c r="CP24" i="31"/>
  <c r="CR24" i="31"/>
  <c r="CG24" i="31"/>
  <c r="CI24" i="31"/>
  <c r="CH24" i="31"/>
  <c r="CK24" i="31"/>
  <c r="BX24" i="31"/>
  <c r="BW24" i="31"/>
  <c r="BZ24" i="31"/>
  <c r="BY24" i="31"/>
  <c r="AS24" i="31"/>
  <c r="AT24" i="31"/>
  <c r="AI23" i="31"/>
  <c r="AJ24" i="31"/>
  <c r="W24" i="31"/>
  <c r="DN24" i="31"/>
  <c r="R24" i="31"/>
  <c r="Q23" i="31"/>
  <c r="S23" i="31"/>
  <c r="EP23" i="31"/>
  <c r="EK23" i="31"/>
  <c r="CV23" i="31"/>
  <c r="CU23" i="31"/>
  <c r="CW23" i="31"/>
  <c r="CY23" i="31"/>
  <c r="CQ23" i="31"/>
  <c r="CP23" i="31"/>
  <c r="CR23" i="31"/>
  <c r="CG23" i="31"/>
  <c r="CI23" i="31"/>
  <c r="CH23" i="31"/>
  <c r="CK23" i="31"/>
  <c r="BX23" i="31"/>
  <c r="BW23" i="31"/>
  <c r="BZ23" i="31"/>
  <c r="BY23" i="31"/>
  <c r="AS23" i="31"/>
  <c r="AT23" i="31"/>
  <c r="AI22" i="31"/>
  <c r="AJ23" i="31"/>
  <c r="W23" i="31"/>
  <c r="DN23" i="31"/>
  <c r="R23" i="31"/>
  <c r="Q22" i="31"/>
  <c r="S22" i="31"/>
  <c r="EP22" i="31"/>
  <c r="EK22" i="31"/>
  <c r="CV22" i="31"/>
  <c r="CU22" i="31"/>
  <c r="CW22" i="31"/>
  <c r="CY22" i="31"/>
  <c r="CQ22" i="31"/>
  <c r="CP22" i="31"/>
  <c r="CR22" i="31"/>
  <c r="CG22" i="31"/>
  <c r="CI22" i="31"/>
  <c r="CH22" i="31"/>
  <c r="CK22" i="31"/>
  <c r="BX22" i="31"/>
  <c r="BW22" i="31"/>
  <c r="BZ22" i="31"/>
  <c r="BY22" i="31"/>
  <c r="AS22" i="31"/>
  <c r="AT22" i="31"/>
  <c r="AI21" i="31"/>
  <c r="AJ22" i="31"/>
  <c r="W22" i="31"/>
  <c r="DN22" i="31"/>
  <c r="R22" i="31"/>
  <c r="Q21" i="31"/>
  <c r="S21" i="31"/>
  <c r="EP21" i="31"/>
  <c r="EK21" i="31"/>
  <c r="CV21" i="31"/>
  <c r="CU21" i="31"/>
  <c r="CW21" i="31"/>
  <c r="CY21" i="31"/>
  <c r="CQ21" i="31"/>
  <c r="CP21" i="31"/>
  <c r="CR21" i="31"/>
  <c r="CG21" i="31"/>
  <c r="CI21" i="31"/>
  <c r="CH21" i="31"/>
  <c r="CK21" i="31"/>
  <c r="BX21" i="31"/>
  <c r="BW21" i="31"/>
  <c r="BZ21" i="31"/>
  <c r="BY21" i="31"/>
  <c r="AS21" i="31"/>
  <c r="AT21" i="31"/>
  <c r="AI20" i="31"/>
  <c r="AJ21" i="31"/>
  <c r="W21" i="31"/>
  <c r="DN21" i="31"/>
  <c r="R21" i="31"/>
  <c r="Q20" i="31"/>
  <c r="S20" i="31"/>
  <c r="EP20" i="31"/>
  <c r="EK20" i="31"/>
  <c r="CV20" i="31"/>
  <c r="CU20" i="31"/>
  <c r="CW20" i="31"/>
  <c r="CY20" i="31"/>
  <c r="CQ20" i="31"/>
  <c r="CP20" i="31"/>
  <c r="CR20" i="31"/>
  <c r="CG20" i="31"/>
  <c r="CI20" i="31"/>
  <c r="CH20" i="31"/>
  <c r="CK20" i="31"/>
  <c r="BX20" i="31"/>
  <c r="BW20" i="31"/>
  <c r="BZ20" i="31"/>
  <c r="BY20" i="31"/>
  <c r="AS20" i="31"/>
  <c r="AT20" i="31"/>
  <c r="AI19" i="31"/>
  <c r="AJ20" i="31"/>
  <c r="W20" i="31"/>
  <c r="DN20" i="31"/>
  <c r="R20" i="31"/>
  <c r="Q19" i="31"/>
  <c r="S19" i="31"/>
  <c r="EP19" i="31"/>
  <c r="EK19" i="31"/>
  <c r="CV19" i="31"/>
  <c r="CU19" i="31"/>
  <c r="CW19" i="31"/>
  <c r="CY19" i="31"/>
  <c r="CQ19" i="31"/>
  <c r="CP19" i="31"/>
  <c r="CR19" i="31"/>
  <c r="CG19" i="31"/>
  <c r="CI19" i="31"/>
  <c r="CH19" i="31"/>
  <c r="CK19" i="31"/>
  <c r="BX19" i="31"/>
  <c r="BW19" i="31"/>
  <c r="BZ19" i="31"/>
  <c r="BY19" i="31"/>
  <c r="AS19" i="31"/>
  <c r="AT19" i="31"/>
  <c r="AI18" i="31"/>
  <c r="AJ19" i="31"/>
  <c r="W19" i="31"/>
  <c r="DN19" i="31"/>
  <c r="R19" i="31"/>
  <c r="Q18" i="31"/>
  <c r="S18" i="31"/>
  <c r="EP18" i="31"/>
  <c r="EK18" i="31"/>
  <c r="CV18" i="31"/>
  <c r="CU18" i="31"/>
  <c r="CW18" i="31"/>
  <c r="CY18" i="31"/>
  <c r="CQ18" i="31"/>
  <c r="CP18" i="31"/>
  <c r="CR18" i="31"/>
  <c r="CG18" i="31"/>
  <c r="CI18" i="31"/>
  <c r="CH18" i="31"/>
  <c r="CK18" i="31"/>
  <c r="BX18" i="31"/>
  <c r="BW18" i="31"/>
  <c r="BZ18" i="31"/>
  <c r="BY18" i="31"/>
  <c r="AS18" i="31"/>
  <c r="AT18" i="31"/>
  <c r="AI17" i="31"/>
  <c r="AJ18" i="31"/>
  <c r="W18" i="31"/>
  <c r="DN18" i="31"/>
  <c r="R18" i="31"/>
  <c r="Q17" i="31"/>
  <c r="S17" i="31"/>
  <c r="EP17" i="31"/>
  <c r="EK17" i="31"/>
  <c r="CV17" i="31"/>
  <c r="CU17" i="31"/>
  <c r="CW17" i="31"/>
  <c r="CY17" i="31"/>
  <c r="CQ17" i="31"/>
  <c r="CP17" i="31"/>
  <c r="CR17" i="31"/>
  <c r="CG17" i="31"/>
  <c r="CI17" i="31"/>
  <c r="CH17" i="31"/>
  <c r="CK17" i="31"/>
  <c r="BX17" i="31"/>
  <c r="BW17" i="31"/>
  <c r="BZ17" i="31"/>
  <c r="BY17" i="31"/>
  <c r="AS17" i="31"/>
  <c r="AT17" i="31"/>
  <c r="AI16" i="31"/>
  <c r="AJ17" i="31"/>
  <c r="W17" i="31"/>
  <c r="DN17" i="31"/>
  <c r="R17" i="31"/>
  <c r="Q16" i="31"/>
  <c r="S16" i="31"/>
  <c r="EP16" i="31"/>
  <c r="EK16" i="31"/>
  <c r="CV16" i="31"/>
  <c r="CU16" i="31"/>
  <c r="CW16" i="31"/>
  <c r="CY16" i="31"/>
  <c r="CQ16" i="31"/>
  <c r="CP16" i="31"/>
  <c r="CR16" i="31"/>
  <c r="CG16" i="31"/>
  <c r="CI16" i="31"/>
  <c r="CH16" i="31"/>
  <c r="CK16" i="31"/>
  <c r="BX16" i="31"/>
  <c r="BW16" i="31"/>
  <c r="BZ16" i="31"/>
  <c r="BY16" i="31"/>
  <c r="AS16" i="31"/>
  <c r="AT16" i="31"/>
  <c r="AI15" i="31"/>
  <c r="AJ16" i="31"/>
  <c r="W16" i="31"/>
  <c r="DN16" i="31"/>
  <c r="R16" i="31"/>
  <c r="Q15" i="31"/>
  <c r="S15" i="31"/>
  <c r="EP15" i="31"/>
  <c r="EK15" i="31"/>
  <c r="CV15" i="31"/>
  <c r="CU15" i="31"/>
  <c r="CW15" i="31"/>
  <c r="CY15" i="31"/>
  <c r="CQ15" i="31"/>
  <c r="CP15" i="31"/>
  <c r="CR15" i="31"/>
  <c r="CG15" i="31"/>
  <c r="CI15" i="31"/>
  <c r="CH15" i="31"/>
  <c r="CK15" i="31"/>
  <c r="BX15" i="31"/>
  <c r="BW15" i="31"/>
  <c r="BZ15" i="31"/>
  <c r="BY15" i="31"/>
  <c r="AS15" i="31"/>
  <c r="AT15" i="31"/>
  <c r="AI14" i="31"/>
  <c r="AJ15" i="31"/>
  <c r="W15" i="31"/>
  <c r="DN15" i="31"/>
  <c r="R15" i="31"/>
  <c r="DM15" i="31"/>
  <c r="Q14" i="31"/>
  <c r="S14" i="31"/>
  <c r="EP14" i="31"/>
  <c r="EK14" i="31"/>
  <c r="CV14" i="31"/>
  <c r="CU14" i="31"/>
  <c r="CW14" i="31"/>
  <c r="CY14" i="31"/>
  <c r="CQ14" i="31"/>
  <c r="CP14" i="31"/>
  <c r="CR14" i="31"/>
  <c r="CG14" i="31"/>
  <c r="CI14" i="31"/>
  <c r="CH14" i="31"/>
  <c r="CK14" i="31"/>
  <c r="BX14" i="31"/>
  <c r="BW14" i="31"/>
  <c r="BZ14" i="31"/>
  <c r="BY14" i="31"/>
  <c r="AS14" i="31"/>
  <c r="AT14" i="31"/>
  <c r="AI13" i="31"/>
  <c r="AJ14" i="31"/>
  <c r="W14" i="31"/>
  <c r="DN14" i="31"/>
  <c r="R14" i="31"/>
  <c r="Q13" i="31"/>
  <c r="S13" i="31"/>
  <c r="EP13" i="31"/>
  <c r="EK13" i="31"/>
  <c r="CV13" i="31"/>
  <c r="CU13" i="31"/>
  <c r="CW13" i="31"/>
  <c r="CY13" i="31"/>
  <c r="CQ13" i="31"/>
  <c r="CP13" i="31"/>
  <c r="CR13" i="31"/>
  <c r="CG13" i="31"/>
  <c r="CI13" i="31"/>
  <c r="CH13" i="31"/>
  <c r="CK13" i="31"/>
  <c r="BX13" i="31"/>
  <c r="BW13" i="31"/>
  <c r="BZ13" i="31"/>
  <c r="BY13" i="31"/>
  <c r="AS13" i="31"/>
  <c r="AT13" i="31"/>
  <c r="AI12" i="31"/>
  <c r="AJ13" i="31"/>
  <c r="W13" i="31"/>
  <c r="DN13" i="31"/>
  <c r="R13" i="31"/>
  <c r="Q12" i="31"/>
  <c r="S12" i="31"/>
  <c r="EP12" i="31"/>
  <c r="EK12" i="31"/>
  <c r="CV12" i="31"/>
  <c r="CU12" i="31"/>
  <c r="CW12" i="31"/>
  <c r="CY12" i="31"/>
  <c r="CQ12" i="31"/>
  <c r="CP12" i="31"/>
  <c r="CR12" i="31"/>
  <c r="CG12" i="31"/>
  <c r="CI12" i="31"/>
  <c r="CH12" i="31"/>
  <c r="CK12" i="31"/>
  <c r="BX12" i="31"/>
  <c r="BW12" i="31"/>
  <c r="BZ12" i="31"/>
  <c r="BY12" i="31"/>
  <c r="AS12" i="31"/>
  <c r="AT12" i="31"/>
  <c r="AI11" i="31"/>
  <c r="AJ12" i="31"/>
  <c r="W12" i="31"/>
  <c r="DN12" i="31"/>
  <c r="R12" i="31"/>
  <c r="Q11" i="31"/>
  <c r="S11" i="31"/>
  <c r="EP11" i="31"/>
  <c r="EK11" i="31"/>
  <c r="CV11" i="31"/>
  <c r="CU11" i="31"/>
  <c r="CW11" i="31"/>
  <c r="CY11" i="31"/>
  <c r="CQ11" i="31"/>
  <c r="CP11" i="31"/>
  <c r="CR11" i="31"/>
  <c r="CG11" i="31"/>
  <c r="CI11" i="31"/>
  <c r="CH11" i="31"/>
  <c r="CK11" i="31"/>
  <c r="BX11" i="31"/>
  <c r="BW11" i="31"/>
  <c r="BZ11" i="31"/>
  <c r="BY11" i="31"/>
  <c r="AS11" i="31"/>
  <c r="AT11" i="31"/>
  <c r="AI10" i="31"/>
  <c r="AJ11" i="31"/>
  <c r="W11" i="31"/>
  <c r="DN11" i="31"/>
  <c r="R11" i="31"/>
  <c r="Q10" i="31"/>
  <c r="S10" i="31"/>
  <c r="EP10" i="31"/>
  <c r="EK10" i="31"/>
  <c r="CV10" i="31"/>
  <c r="CU10" i="31"/>
  <c r="CW10" i="31"/>
  <c r="CY10" i="31"/>
  <c r="CQ10" i="31"/>
  <c r="CP10" i="31"/>
  <c r="CR10" i="31"/>
  <c r="CG10" i="31"/>
  <c r="CI10" i="31"/>
  <c r="CH10" i="31"/>
  <c r="CK10" i="31"/>
  <c r="BX10" i="31"/>
  <c r="BW10" i="31"/>
  <c r="BZ10" i="31"/>
  <c r="BY10" i="31"/>
  <c r="AS10" i="31"/>
  <c r="AT10" i="31"/>
  <c r="AI9" i="31"/>
  <c r="AJ10" i="31"/>
  <c r="W10" i="31"/>
  <c r="DN10" i="31"/>
  <c r="R10" i="31"/>
  <c r="Q9" i="31"/>
  <c r="S9" i="31"/>
  <c r="EP9" i="31"/>
  <c r="EK9" i="31"/>
  <c r="CV9" i="31"/>
  <c r="CU9" i="31"/>
  <c r="CW9" i="31"/>
  <c r="CY9" i="31"/>
  <c r="CQ9" i="31"/>
  <c r="CP9" i="31"/>
  <c r="CR9" i="31"/>
  <c r="CG9" i="31"/>
  <c r="CI9" i="31"/>
  <c r="CH9" i="31"/>
  <c r="CK9" i="31"/>
  <c r="BX9" i="31"/>
  <c r="BW9" i="31"/>
  <c r="BZ9" i="31"/>
  <c r="BY9" i="31"/>
  <c r="AS9" i="31"/>
  <c r="AT9" i="31"/>
  <c r="AI8" i="31"/>
  <c r="AJ9" i="31"/>
  <c r="W9" i="31"/>
  <c r="DN9" i="31"/>
  <c r="R9" i="31"/>
  <c r="EK8" i="31"/>
  <c r="Q8" i="31"/>
  <c r="R8" i="31"/>
  <c r="DM8" i="31"/>
  <c r="CV8" i="31"/>
  <c r="CU8" i="31"/>
  <c r="CW8" i="31"/>
  <c r="CY8" i="31"/>
  <c r="CQ8" i="31"/>
  <c r="CP8" i="31"/>
  <c r="CR8" i="31"/>
  <c r="CG8" i="31"/>
  <c r="CI8" i="31"/>
  <c r="CH8" i="31"/>
  <c r="CK8" i="31"/>
  <c r="BX8" i="31"/>
  <c r="BW8" i="31"/>
  <c r="BZ8" i="31"/>
  <c r="BY8" i="31"/>
  <c r="AS8" i="31"/>
  <c r="AT8" i="31"/>
  <c r="W8" i="31"/>
  <c r="S8" i="31"/>
  <c r="EO8" i="31"/>
  <c r="B198" i="30"/>
  <c r="B149" i="30"/>
  <c r="A149" i="30"/>
  <c r="Q131" i="30"/>
  <c r="R131" i="30"/>
  <c r="EO131" i="30"/>
  <c r="EK131" i="30"/>
  <c r="S131" i="30"/>
  <c r="EM131" i="30"/>
  <c r="EL131" i="30"/>
  <c r="DY131" i="30"/>
  <c r="CU131" i="30"/>
  <c r="CW131" i="30"/>
  <c r="CV131" i="30"/>
  <c r="CY131" i="30"/>
  <c r="CQ131" i="30"/>
  <c r="CP131" i="30"/>
  <c r="CR131" i="30"/>
  <c r="CG131" i="30"/>
  <c r="CI131" i="30"/>
  <c r="CH131" i="30"/>
  <c r="BX131" i="30"/>
  <c r="BW131" i="30"/>
  <c r="BZ131" i="30"/>
  <c r="AS131" i="30"/>
  <c r="AT131" i="30"/>
  <c r="AI131" i="30"/>
  <c r="AI130" i="30"/>
  <c r="AJ131" i="30"/>
  <c r="W131" i="30"/>
  <c r="DM131" i="30"/>
  <c r="Q130" i="30"/>
  <c r="R130" i="30"/>
  <c r="EO130" i="30"/>
  <c r="EK130" i="30"/>
  <c r="S130" i="30"/>
  <c r="EM130" i="30"/>
  <c r="DZ130" i="30"/>
  <c r="DY130" i="30"/>
  <c r="CU130" i="30"/>
  <c r="CW130" i="30"/>
  <c r="CV130" i="30"/>
  <c r="CY130" i="30"/>
  <c r="CQ130" i="30"/>
  <c r="CP130" i="30"/>
  <c r="CR130" i="30"/>
  <c r="CG130" i="30"/>
  <c r="CI130" i="30"/>
  <c r="CH130" i="30"/>
  <c r="BX130" i="30"/>
  <c r="BW130" i="30"/>
  <c r="AS130" i="30"/>
  <c r="AT130" i="30"/>
  <c r="AI129" i="30"/>
  <c r="AJ130" i="30"/>
  <c r="W130" i="30"/>
  <c r="DM130" i="30"/>
  <c r="EK129" i="30"/>
  <c r="Q129" i="30"/>
  <c r="S129" i="30"/>
  <c r="DZ129" i="30"/>
  <c r="R129" i="30"/>
  <c r="DY129" i="30"/>
  <c r="CU129" i="30"/>
  <c r="CW129" i="30"/>
  <c r="CV129" i="30"/>
  <c r="CY129" i="30"/>
  <c r="CQ129" i="30"/>
  <c r="CP129" i="30"/>
  <c r="CR129" i="30"/>
  <c r="CG129" i="30"/>
  <c r="CI129" i="30"/>
  <c r="CH129" i="30"/>
  <c r="CK129" i="30"/>
  <c r="BX129" i="30"/>
  <c r="BW129" i="30"/>
  <c r="BZ129" i="30"/>
  <c r="AS129" i="30"/>
  <c r="AT129" i="30"/>
  <c r="AI128" i="30"/>
  <c r="AJ129" i="30"/>
  <c r="W129" i="30"/>
  <c r="EM129" i="30"/>
  <c r="DM129" i="30"/>
  <c r="EK128" i="30"/>
  <c r="Q128" i="30"/>
  <c r="R128" i="30"/>
  <c r="EL128" i="30"/>
  <c r="CU128" i="30"/>
  <c r="CW128" i="30"/>
  <c r="CV128" i="30"/>
  <c r="CY128" i="30"/>
  <c r="CQ128" i="30"/>
  <c r="CP128" i="30"/>
  <c r="CR128" i="30"/>
  <c r="CG128" i="30"/>
  <c r="CI128" i="30"/>
  <c r="CH128" i="30"/>
  <c r="BW128" i="30"/>
  <c r="BX128" i="30"/>
  <c r="BY128" i="30"/>
  <c r="BZ128" i="30"/>
  <c r="AS128" i="30"/>
  <c r="AT128" i="30"/>
  <c r="AI127" i="30"/>
  <c r="AJ128" i="30"/>
  <c r="W128" i="30"/>
  <c r="S128" i="30"/>
  <c r="Q127" i="30"/>
  <c r="R127" i="30"/>
  <c r="EO127" i="30"/>
  <c r="EK127" i="30"/>
  <c r="EL127" i="30"/>
  <c r="DY127" i="30"/>
  <c r="CU127" i="30"/>
  <c r="CW127" i="30"/>
  <c r="CV127" i="30"/>
  <c r="CY127" i="30"/>
  <c r="CQ127" i="30"/>
  <c r="CP127" i="30"/>
  <c r="CR127" i="30"/>
  <c r="CG127" i="30"/>
  <c r="CI127" i="30"/>
  <c r="CH127" i="30"/>
  <c r="BX127" i="30"/>
  <c r="BW127" i="30"/>
  <c r="BZ127" i="30"/>
  <c r="AS127" i="30"/>
  <c r="AT127" i="30"/>
  <c r="AI126" i="30"/>
  <c r="AJ127" i="30"/>
  <c r="W127" i="30"/>
  <c r="S127" i="30"/>
  <c r="DM127" i="30"/>
  <c r="Q126" i="30"/>
  <c r="R126" i="30"/>
  <c r="EO126" i="30"/>
  <c r="EK126" i="30"/>
  <c r="S126" i="30"/>
  <c r="EM126" i="30"/>
  <c r="DZ126" i="30"/>
  <c r="DY126" i="30"/>
  <c r="CU126" i="30"/>
  <c r="CW126" i="30"/>
  <c r="CV126" i="30"/>
  <c r="CY126" i="30"/>
  <c r="CQ126" i="30"/>
  <c r="CP126" i="30"/>
  <c r="CR126" i="30"/>
  <c r="CG126" i="30"/>
  <c r="CI126" i="30"/>
  <c r="CH126" i="30"/>
  <c r="BX126" i="30"/>
  <c r="BW126" i="30"/>
  <c r="AS126" i="30"/>
  <c r="AT126" i="30"/>
  <c r="AI125" i="30"/>
  <c r="AJ126" i="30"/>
  <c r="W126" i="30"/>
  <c r="DM126" i="30"/>
  <c r="EK125" i="30"/>
  <c r="Q125" i="30"/>
  <c r="S125" i="30"/>
  <c r="DZ125" i="30"/>
  <c r="CU125" i="30"/>
  <c r="CW125" i="30"/>
  <c r="CV125" i="30"/>
  <c r="CY125" i="30"/>
  <c r="CQ125" i="30"/>
  <c r="CP125" i="30"/>
  <c r="CR125" i="30"/>
  <c r="CG125" i="30"/>
  <c r="CI125" i="30"/>
  <c r="CH125" i="30"/>
  <c r="CK125" i="30"/>
  <c r="BX125" i="30"/>
  <c r="BW125" i="30"/>
  <c r="BZ125" i="30"/>
  <c r="AS125" i="30"/>
  <c r="AT125" i="30"/>
  <c r="AI124" i="30"/>
  <c r="AJ125" i="30"/>
  <c r="W125" i="30"/>
  <c r="EM125" i="30"/>
  <c r="R125" i="30"/>
  <c r="DM125" i="30"/>
  <c r="EK124" i="30"/>
  <c r="Q124" i="30"/>
  <c r="R124" i="30"/>
  <c r="EL124" i="30"/>
  <c r="CU124" i="30"/>
  <c r="CW124" i="30"/>
  <c r="CV124" i="30"/>
  <c r="CY124" i="30"/>
  <c r="CQ124" i="30"/>
  <c r="CP124" i="30"/>
  <c r="CR124" i="30"/>
  <c r="CG124" i="30"/>
  <c r="CI124" i="30"/>
  <c r="CH124" i="30"/>
  <c r="BW124" i="30"/>
  <c r="BX124" i="30"/>
  <c r="BY124" i="30"/>
  <c r="BZ124" i="30"/>
  <c r="AS124" i="30"/>
  <c r="AT124" i="30"/>
  <c r="AI123" i="30"/>
  <c r="AJ124" i="30"/>
  <c r="W124" i="30"/>
  <c r="S124" i="30"/>
  <c r="Q123" i="30"/>
  <c r="R123" i="30"/>
  <c r="EO123" i="30"/>
  <c r="EK123" i="30"/>
  <c r="EL123" i="30"/>
  <c r="DY123" i="30"/>
  <c r="CU123" i="30"/>
  <c r="CW123" i="30"/>
  <c r="CV123" i="30"/>
  <c r="CY123" i="30"/>
  <c r="CQ123" i="30"/>
  <c r="CP123" i="30"/>
  <c r="CR123" i="30"/>
  <c r="CG123" i="30"/>
  <c r="CI123" i="30"/>
  <c r="CH123" i="30"/>
  <c r="BX123" i="30"/>
  <c r="BW123" i="30"/>
  <c r="BZ123" i="30"/>
  <c r="AS123" i="30"/>
  <c r="AT123" i="30"/>
  <c r="AI122" i="30"/>
  <c r="AJ123" i="30"/>
  <c r="W123" i="30"/>
  <c r="S123" i="30"/>
  <c r="EM123" i="30"/>
  <c r="DM123" i="30"/>
  <c r="Q122" i="30"/>
  <c r="R122" i="30"/>
  <c r="EO122" i="30"/>
  <c r="EK122" i="30"/>
  <c r="S122" i="30"/>
  <c r="EM122" i="30"/>
  <c r="DZ122" i="30"/>
  <c r="DY122" i="30"/>
  <c r="CU122" i="30"/>
  <c r="CW122" i="30"/>
  <c r="CV122" i="30"/>
  <c r="CY122" i="30"/>
  <c r="CQ122" i="30"/>
  <c r="CP122" i="30"/>
  <c r="CR122" i="30"/>
  <c r="CG122" i="30"/>
  <c r="CI122" i="30"/>
  <c r="CH122" i="30"/>
  <c r="CK122" i="30"/>
  <c r="BX122" i="30"/>
  <c r="BW122" i="30"/>
  <c r="AS122" i="30"/>
  <c r="AT122" i="30"/>
  <c r="AI121" i="30"/>
  <c r="AJ122" i="30"/>
  <c r="W122" i="30"/>
  <c r="DM122" i="30"/>
  <c r="EK121" i="30"/>
  <c r="Q121" i="30"/>
  <c r="S121" i="30"/>
  <c r="DZ121" i="30"/>
  <c r="CU121" i="30"/>
  <c r="CW121" i="30"/>
  <c r="CV121" i="30"/>
  <c r="CY121" i="30"/>
  <c r="CQ121" i="30"/>
  <c r="CP121" i="30"/>
  <c r="CR121" i="30"/>
  <c r="CG121" i="30"/>
  <c r="CI121" i="30"/>
  <c r="CH121" i="30"/>
  <c r="CK121" i="30"/>
  <c r="BW121" i="30"/>
  <c r="BX121" i="30"/>
  <c r="BY121" i="30"/>
  <c r="BZ121" i="30"/>
  <c r="AS121" i="30"/>
  <c r="AT121" i="30"/>
  <c r="AI120" i="30"/>
  <c r="AJ121" i="30"/>
  <c r="W121" i="30"/>
  <c r="EM121" i="30"/>
  <c r="R121" i="30"/>
  <c r="DM121" i="30"/>
  <c r="EK120" i="30"/>
  <c r="CU120" i="30"/>
  <c r="CW120" i="30"/>
  <c r="CV120" i="30"/>
  <c r="CY120" i="30"/>
  <c r="CQ120" i="30"/>
  <c r="CP120" i="30"/>
  <c r="CR120" i="30"/>
  <c r="CG120" i="30"/>
  <c r="CI120" i="30"/>
  <c r="CH120" i="30"/>
  <c r="BW120" i="30"/>
  <c r="BX120" i="30"/>
  <c r="BY120" i="30"/>
  <c r="BZ120" i="30"/>
  <c r="AS120" i="30"/>
  <c r="AT120" i="30"/>
  <c r="AI119" i="30"/>
  <c r="AJ120" i="30"/>
  <c r="W120" i="30"/>
  <c r="Q120" i="30"/>
  <c r="S120" i="30"/>
  <c r="R120" i="30"/>
  <c r="Q119" i="30"/>
  <c r="R119" i="30"/>
  <c r="EO119" i="30"/>
  <c r="EK119" i="30"/>
  <c r="S119" i="30"/>
  <c r="EM119" i="30"/>
  <c r="EL119" i="30"/>
  <c r="DY119" i="30"/>
  <c r="CU119" i="30"/>
  <c r="CW119" i="30"/>
  <c r="CV119" i="30"/>
  <c r="CY119" i="30"/>
  <c r="CQ119" i="30"/>
  <c r="CP119" i="30"/>
  <c r="CR119" i="30"/>
  <c r="CG119" i="30"/>
  <c r="CI119" i="30"/>
  <c r="CH119" i="30"/>
  <c r="BX119" i="30"/>
  <c r="BW119" i="30"/>
  <c r="BZ119" i="30"/>
  <c r="AS119" i="30"/>
  <c r="AT119" i="30"/>
  <c r="AI118" i="30"/>
  <c r="AJ119" i="30"/>
  <c r="W119" i="30"/>
  <c r="DM119" i="30"/>
  <c r="Q118" i="30"/>
  <c r="R118" i="30"/>
  <c r="EO118" i="30"/>
  <c r="EK118" i="30"/>
  <c r="S118" i="30"/>
  <c r="EM118" i="30"/>
  <c r="DZ118" i="30"/>
  <c r="DY118" i="30"/>
  <c r="CU118" i="30"/>
  <c r="CW118" i="30"/>
  <c r="CV118" i="30"/>
  <c r="CY118" i="30"/>
  <c r="CQ118" i="30"/>
  <c r="CP118" i="30"/>
  <c r="CR118" i="30"/>
  <c r="CG118" i="30"/>
  <c r="CI118" i="30"/>
  <c r="CH118" i="30"/>
  <c r="CK118" i="30"/>
  <c r="BX118" i="30"/>
  <c r="BW118" i="30"/>
  <c r="AS118" i="30"/>
  <c r="AT118" i="30"/>
  <c r="AI117" i="30"/>
  <c r="AJ118" i="30"/>
  <c r="W118" i="30"/>
  <c r="DM118" i="30"/>
  <c r="EK117" i="30"/>
  <c r="Q117" i="30"/>
  <c r="S117" i="30"/>
  <c r="DZ117" i="30"/>
  <c r="R117" i="30"/>
  <c r="DY117" i="30"/>
  <c r="CU117" i="30"/>
  <c r="CW117" i="30"/>
  <c r="CV117" i="30"/>
  <c r="CY117" i="30"/>
  <c r="CQ117" i="30"/>
  <c r="CP117" i="30"/>
  <c r="CR117" i="30"/>
  <c r="CG117" i="30"/>
  <c r="CI117" i="30"/>
  <c r="CH117" i="30"/>
  <c r="CK117" i="30"/>
  <c r="BW117" i="30"/>
  <c r="BX117" i="30"/>
  <c r="BY117" i="30"/>
  <c r="BZ117" i="30"/>
  <c r="AS117" i="30"/>
  <c r="AT117" i="30"/>
  <c r="AI116" i="30"/>
  <c r="AJ117" i="30"/>
  <c r="W117" i="30"/>
  <c r="EM117" i="30"/>
  <c r="DM117" i="30"/>
  <c r="EK116" i="30"/>
  <c r="CU116" i="30"/>
  <c r="CW116" i="30"/>
  <c r="CV116" i="30"/>
  <c r="CY116" i="30"/>
  <c r="CQ116" i="30"/>
  <c r="CP116" i="30"/>
  <c r="CR116" i="30"/>
  <c r="CG116" i="30"/>
  <c r="CI116" i="30"/>
  <c r="CH116" i="30"/>
  <c r="BW116" i="30"/>
  <c r="BX116" i="30"/>
  <c r="BY116" i="30"/>
  <c r="BZ116" i="30"/>
  <c r="AS116" i="30"/>
  <c r="AT116" i="30"/>
  <c r="AI115" i="30"/>
  <c r="AJ116" i="30"/>
  <c r="W116" i="30"/>
  <c r="Q116" i="30"/>
  <c r="S116" i="30"/>
  <c r="R116" i="30"/>
  <c r="Q115" i="30"/>
  <c r="R115" i="30"/>
  <c r="EO115" i="30"/>
  <c r="EK115" i="30"/>
  <c r="S115" i="30"/>
  <c r="EM115" i="30"/>
  <c r="EL115" i="30"/>
  <c r="DY115" i="30"/>
  <c r="CU115" i="30"/>
  <c r="CW115" i="30"/>
  <c r="CV115" i="30"/>
  <c r="CY115" i="30"/>
  <c r="CQ115" i="30"/>
  <c r="CP115" i="30"/>
  <c r="CR115" i="30"/>
  <c r="CG115" i="30"/>
  <c r="CI115" i="30"/>
  <c r="CH115" i="30"/>
  <c r="BX115" i="30"/>
  <c r="BW115" i="30"/>
  <c r="BZ115" i="30"/>
  <c r="AS115" i="30"/>
  <c r="AT115" i="30"/>
  <c r="AI114" i="30"/>
  <c r="AJ115" i="30"/>
  <c r="W115" i="30"/>
  <c r="DM115" i="30"/>
  <c r="Q114" i="30"/>
  <c r="R114" i="30"/>
  <c r="EO114" i="30"/>
  <c r="EK114" i="30"/>
  <c r="S114" i="30"/>
  <c r="EM114" i="30"/>
  <c r="DZ114" i="30"/>
  <c r="DY114" i="30"/>
  <c r="CU114" i="30"/>
  <c r="CW114" i="30"/>
  <c r="CV114" i="30"/>
  <c r="CY114" i="30"/>
  <c r="CQ114" i="30"/>
  <c r="CP114" i="30"/>
  <c r="CR114" i="30"/>
  <c r="CG114" i="30"/>
  <c r="CI114" i="30"/>
  <c r="CH114" i="30"/>
  <c r="BX114" i="30"/>
  <c r="BW114" i="30"/>
  <c r="AS114" i="30"/>
  <c r="AT114" i="30"/>
  <c r="AI113" i="30"/>
  <c r="AJ114" i="30"/>
  <c r="W114" i="30"/>
  <c r="DM114" i="30"/>
  <c r="EK113" i="30"/>
  <c r="Q113" i="30"/>
  <c r="S113" i="30"/>
  <c r="DZ113" i="30"/>
  <c r="R113" i="30"/>
  <c r="DY113" i="30"/>
  <c r="CU113" i="30"/>
  <c r="CW113" i="30"/>
  <c r="CV113" i="30"/>
  <c r="CY113" i="30"/>
  <c r="CQ113" i="30"/>
  <c r="CP113" i="30"/>
  <c r="CR113" i="30"/>
  <c r="CG113" i="30"/>
  <c r="CI113" i="30"/>
  <c r="CH113" i="30"/>
  <c r="CK113" i="30"/>
  <c r="BX113" i="30"/>
  <c r="BW113" i="30"/>
  <c r="BZ113" i="30"/>
  <c r="AS113" i="30"/>
  <c r="AT113" i="30"/>
  <c r="AI112" i="30"/>
  <c r="AJ113" i="30"/>
  <c r="W113" i="30"/>
  <c r="EM113" i="30"/>
  <c r="DM113" i="30"/>
  <c r="EK112" i="30"/>
  <c r="Q112" i="30"/>
  <c r="R112" i="30"/>
  <c r="EL112" i="30"/>
  <c r="CU112" i="30"/>
  <c r="CW112" i="30"/>
  <c r="CV112" i="30"/>
  <c r="CY112" i="30"/>
  <c r="CQ112" i="30"/>
  <c r="CP112" i="30"/>
  <c r="CR112" i="30"/>
  <c r="CG112" i="30"/>
  <c r="CI112" i="30"/>
  <c r="CH112" i="30"/>
  <c r="BW112" i="30"/>
  <c r="BX112" i="30"/>
  <c r="BY112" i="30"/>
  <c r="BZ112" i="30"/>
  <c r="AS112" i="30"/>
  <c r="AT112" i="30"/>
  <c r="AI111" i="30"/>
  <c r="AJ112" i="30"/>
  <c r="W112" i="30"/>
  <c r="S112" i="30"/>
  <c r="Q111" i="30"/>
  <c r="R111" i="30"/>
  <c r="EO111" i="30"/>
  <c r="EK111" i="30"/>
  <c r="EL111" i="30"/>
  <c r="DY111" i="30"/>
  <c r="CU111" i="30"/>
  <c r="CW111" i="30"/>
  <c r="CV111" i="30"/>
  <c r="CY111" i="30"/>
  <c r="CQ111" i="30"/>
  <c r="CP111" i="30"/>
  <c r="CR111" i="30"/>
  <c r="CG111" i="30"/>
  <c r="CI111" i="30"/>
  <c r="CH111" i="30"/>
  <c r="BX111" i="30"/>
  <c r="BW111" i="30"/>
  <c r="BZ111" i="30"/>
  <c r="AS111" i="30"/>
  <c r="AT111" i="30"/>
  <c r="AI110" i="30"/>
  <c r="AJ111" i="30"/>
  <c r="W111" i="30"/>
  <c r="S111" i="30"/>
  <c r="DM111" i="30"/>
  <c r="Q110" i="30"/>
  <c r="R110" i="30"/>
  <c r="EO110" i="30"/>
  <c r="EK110" i="30"/>
  <c r="S110" i="30"/>
  <c r="EM110" i="30"/>
  <c r="DZ110" i="30"/>
  <c r="DY110" i="30"/>
  <c r="CU110" i="30"/>
  <c r="CW110" i="30"/>
  <c r="CV110" i="30"/>
  <c r="CY110" i="30"/>
  <c r="CQ110" i="30"/>
  <c r="CP110" i="30"/>
  <c r="CR110" i="30"/>
  <c r="CG110" i="30"/>
  <c r="CI110" i="30"/>
  <c r="CH110" i="30"/>
  <c r="BX110" i="30"/>
  <c r="BW110" i="30"/>
  <c r="AS110" i="30"/>
  <c r="AT110" i="30"/>
  <c r="AI109" i="30"/>
  <c r="AJ110" i="30"/>
  <c r="W110" i="30"/>
  <c r="DM110" i="30"/>
  <c r="EK109" i="30"/>
  <c r="Q109" i="30"/>
  <c r="S109" i="30"/>
  <c r="DZ109" i="30"/>
  <c r="CU109" i="30"/>
  <c r="CW109" i="30"/>
  <c r="CV109" i="30"/>
  <c r="CY109" i="30"/>
  <c r="CQ109" i="30"/>
  <c r="CP109" i="30"/>
  <c r="CR109" i="30"/>
  <c r="CG109" i="30"/>
  <c r="CI109" i="30"/>
  <c r="CH109" i="30"/>
  <c r="CK109" i="30"/>
  <c r="BX109" i="30"/>
  <c r="BW109" i="30"/>
  <c r="BZ109" i="30"/>
  <c r="AS109" i="30"/>
  <c r="AT109" i="30"/>
  <c r="AI108" i="30"/>
  <c r="AJ109" i="30"/>
  <c r="W109" i="30"/>
  <c r="EM109" i="30"/>
  <c r="R109" i="30"/>
  <c r="DM109" i="30"/>
  <c r="EK108" i="30"/>
  <c r="Q108" i="30"/>
  <c r="R108" i="30"/>
  <c r="EL108" i="30"/>
  <c r="CU108" i="30"/>
  <c r="CW108" i="30"/>
  <c r="CV108" i="30"/>
  <c r="CY108" i="30"/>
  <c r="CQ108" i="30"/>
  <c r="CP108" i="30"/>
  <c r="CR108" i="30"/>
  <c r="CG108" i="30"/>
  <c r="CI108" i="30"/>
  <c r="CH108" i="30"/>
  <c r="BW108" i="30"/>
  <c r="BX108" i="30"/>
  <c r="BY108" i="30"/>
  <c r="BZ108" i="30"/>
  <c r="AS108" i="30"/>
  <c r="AT108" i="30"/>
  <c r="AI107" i="30"/>
  <c r="AJ108" i="30"/>
  <c r="W108" i="30"/>
  <c r="S108" i="30"/>
  <c r="Q107" i="30"/>
  <c r="R107" i="30"/>
  <c r="EO107" i="30"/>
  <c r="EK107" i="30"/>
  <c r="EL107" i="30"/>
  <c r="DY107" i="30"/>
  <c r="CU107" i="30"/>
  <c r="CW107" i="30"/>
  <c r="CV107" i="30"/>
  <c r="CY107" i="30"/>
  <c r="CQ107" i="30"/>
  <c r="CP107" i="30"/>
  <c r="CR107" i="30"/>
  <c r="CG107" i="30"/>
  <c r="CI107" i="30"/>
  <c r="CH107" i="30"/>
  <c r="BX107" i="30"/>
  <c r="BW107" i="30"/>
  <c r="BZ107" i="30"/>
  <c r="AS107" i="30"/>
  <c r="AT107" i="30"/>
  <c r="AI106" i="30"/>
  <c r="AJ107" i="30"/>
  <c r="W107" i="30"/>
  <c r="S107" i="30"/>
  <c r="EM107" i="30"/>
  <c r="DM107" i="30"/>
  <c r="Q106" i="30"/>
  <c r="R106" i="30"/>
  <c r="EO106" i="30"/>
  <c r="EK106" i="30"/>
  <c r="S106" i="30"/>
  <c r="EM106" i="30"/>
  <c r="DZ106" i="30"/>
  <c r="DY106" i="30"/>
  <c r="CU106" i="30"/>
  <c r="CW106" i="30"/>
  <c r="CV106" i="30"/>
  <c r="CY106" i="30"/>
  <c r="CQ106" i="30"/>
  <c r="CP106" i="30"/>
  <c r="CR106" i="30"/>
  <c r="CG106" i="30"/>
  <c r="CI106" i="30"/>
  <c r="CH106" i="30"/>
  <c r="CK106" i="30"/>
  <c r="BX106" i="30"/>
  <c r="BW106" i="30"/>
  <c r="AS106" i="30"/>
  <c r="AT106" i="30"/>
  <c r="AI105" i="30"/>
  <c r="AJ106" i="30"/>
  <c r="W106" i="30"/>
  <c r="DM106" i="30"/>
  <c r="EK105" i="30"/>
  <c r="Q105" i="30"/>
  <c r="S105" i="30"/>
  <c r="DZ105" i="30"/>
  <c r="CU105" i="30"/>
  <c r="CW105" i="30"/>
  <c r="CV105" i="30"/>
  <c r="CY105" i="30"/>
  <c r="CQ105" i="30"/>
  <c r="CP105" i="30"/>
  <c r="CR105" i="30"/>
  <c r="CG105" i="30"/>
  <c r="CI105" i="30"/>
  <c r="CH105" i="30"/>
  <c r="CK105" i="30"/>
  <c r="BW105" i="30"/>
  <c r="BX105" i="30"/>
  <c r="BY105" i="30"/>
  <c r="BZ105" i="30"/>
  <c r="AS105" i="30"/>
  <c r="AT105" i="30"/>
  <c r="AI104" i="30"/>
  <c r="AJ105" i="30"/>
  <c r="W105" i="30"/>
  <c r="EM105" i="30"/>
  <c r="R105" i="30"/>
  <c r="DM105" i="30"/>
  <c r="EK104" i="30"/>
  <c r="CU104" i="30"/>
  <c r="CW104" i="30"/>
  <c r="CV104" i="30"/>
  <c r="CY104" i="30"/>
  <c r="CQ104" i="30"/>
  <c r="CP104" i="30"/>
  <c r="CR104" i="30"/>
  <c r="CG104" i="30"/>
  <c r="CI104" i="30"/>
  <c r="CH104" i="30"/>
  <c r="BW104" i="30"/>
  <c r="BX104" i="30"/>
  <c r="BY104" i="30"/>
  <c r="BZ104" i="30"/>
  <c r="AS104" i="30"/>
  <c r="AT104" i="30"/>
  <c r="AI103" i="30"/>
  <c r="AJ104" i="30"/>
  <c r="W104" i="30"/>
  <c r="Q104" i="30"/>
  <c r="S104" i="30"/>
  <c r="R104" i="30"/>
  <c r="Q103" i="30"/>
  <c r="R103" i="30"/>
  <c r="EO103" i="30"/>
  <c r="EK103" i="30"/>
  <c r="S103" i="30"/>
  <c r="EM103" i="30"/>
  <c r="EL103" i="30"/>
  <c r="DY103" i="30"/>
  <c r="CU103" i="30"/>
  <c r="CW103" i="30"/>
  <c r="CV103" i="30"/>
  <c r="CY103" i="30"/>
  <c r="CQ103" i="30"/>
  <c r="CP103" i="30"/>
  <c r="CR103" i="30"/>
  <c r="CG103" i="30"/>
  <c r="CI103" i="30"/>
  <c r="CH103" i="30"/>
  <c r="BX103" i="30"/>
  <c r="BW103" i="30"/>
  <c r="BZ103" i="30"/>
  <c r="AS103" i="30"/>
  <c r="AT103" i="30"/>
  <c r="AI102" i="30"/>
  <c r="AJ103" i="30"/>
  <c r="W103" i="30"/>
  <c r="DM103" i="30"/>
  <c r="Q102" i="30"/>
  <c r="R102" i="30"/>
  <c r="EO102" i="30"/>
  <c r="EK102" i="30"/>
  <c r="S102" i="30"/>
  <c r="EM102" i="30"/>
  <c r="DZ102" i="30"/>
  <c r="DY102" i="30"/>
  <c r="CU102" i="30"/>
  <c r="CW102" i="30"/>
  <c r="CV102" i="30"/>
  <c r="CY102" i="30"/>
  <c r="CQ102" i="30"/>
  <c r="CP102" i="30"/>
  <c r="CR102" i="30"/>
  <c r="CG102" i="30"/>
  <c r="CI102" i="30"/>
  <c r="CH102" i="30"/>
  <c r="CK102" i="30"/>
  <c r="BX102" i="30"/>
  <c r="BW102" i="30"/>
  <c r="AS102" i="30"/>
  <c r="AT102" i="30"/>
  <c r="AI101" i="30"/>
  <c r="AJ102" i="30"/>
  <c r="W102" i="30"/>
  <c r="DM102" i="30"/>
  <c r="EK101" i="30"/>
  <c r="Q101" i="30"/>
  <c r="S101" i="30"/>
  <c r="DZ101" i="30"/>
  <c r="R101" i="30"/>
  <c r="DY101" i="30"/>
  <c r="CU101" i="30"/>
  <c r="CW101" i="30"/>
  <c r="CV101" i="30"/>
  <c r="CY101" i="30"/>
  <c r="CQ101" i="30"/>
  <c r="CP101" i="30"/>
  <c r="CR101" i="30"/>
  <c r="CG101" i="30"/>
  <c r="CI101" i="30"/>
  <c r="CH101" i="30"/>
  <c r="CK101" i="30"/>
  <c r="BW101" i="30"/>
  <c r="BX101" i="30"/>
  <c r="BY101" i="30"/>
  <c r="BZ101" i="30"/>
  <c r="AS101" i="30"/>
  <c r="AT101" i="30"/>
  <c r="AI100" i="30"/>
  <c r="AJ101" i="30"/>
  <c r="W101" i="30"/>
  <c r="EM101" i="30"/>
  <c r="DM101" i="30"/>
  <c r="EK100" i="30"/>
  <c r="CU100" i="30"/>
  <c r="CW100" i="30"/>
  <c r="CV100" i="30"/>
  <c r="CY100" i="30"/>
  <c r="CQ100" i="30"/>
  <c r="CP100" i="30"/>
  <c r="CR100" i="30"/>
  <c r="CG100" i="30"/>
  <c r="CI100" i="30"/>
  <c r="CH100" i="30"/>
  <c r="BW100" i="30"/>
  <c r="BX100" i="30"/>
  <c r="BY100" i="30"/>
  <c r="BZ100" i="30"/>
  <c r="AS100" i="30"/>
  <c r="AT100" i="30"/>
  <c r="AI99" i="30"/>
  <c r="AJ100" i="30"/>
  <c r="W100" i="30"/>
  <c r="Q100" i="30"/>
  <c r="S100" i="30"/>
  <c r="R100" i="30"/>
  <c r="Q99" i="30"/>
  <c r="R99" i="30"/>
  <c r="EO99" i="30"/>
  <c r="EK99" i="30"/>
  <c r="S99" i="30"/>
  <c r="EM99" i="30"/>
  <c r="EL99" i="30"/>
  <c r="DY99" i="30"/>
  <c r="CU99" i="30"/>
  <c r="CW99" i="30"/>
  <c r="CV99" i="30"/>
  <c r="CY99" i="30"/>
  <c r="CQ99" i="30"/>
  <c r="CP99" i="30"/>
  <c r="CR99" i="30"/>
  <c r="CG99" i="30"/>
  <c r="CI99" i="30"/>
  <c r="CH99" i="30"/>
  <c r="BX99" i="30"/>
  <c r="BW99" i="30"/>
  <c r="BZ99" i="30"/>
  <c r="AS99" i="30"/>
  <c r="AT99" i="30"/>
  <c r="AI98" i="30"/>
  <c r="AJ99" i="30"/>
  <c r="W99" i="30"/>
  <c r="DM99" i="30"/>
  <c r="Q98" i="30"/>
  <c r="R98" i="30"/>
  <c r="EO98" i="30"/>
  <c r="EK98" i="30"/>
  <c r="S98" i="30"/>
  <c r="EM98" i="30"/>
  <c r="DZ98" i="30"/>
  <c r="DY98" i="30"/>
  <c r="CU98" i="30"/>
  <c r="CW98" i="30"/>
  <c r="CV98" i="30"/>
  <c r="CY98" i="30"/>
  <c r="CQ98" i="30"/>
  <c r="CP98" i="30"/>
  <c r="CR98" i="30"/>
  <c r="CG98" i="30"/>
  <c r="CI98" i="30"/>
  <c r="CH98" i="30"/>
  <c r="BX98" i="30"/>
  <c r="BW98" i="30"/>
  <c r="AS98" i="30"/>
  <c r="AT98" i="30"/>
  <c r="AI97" i="30"/>
  <c r="AJ98" i="30"/>
  <c r="W98" i="30"/>
  <c r="DM98" i="30"/>
  <c r="EK97" i="30"/>
  <c r="Q97" i="30"/>
  <c r="S97" i="30"/>
  <c r="DZ97" i="30"/>
  <c r="R97" i="30"/>
  <c r="DY97" i="30"/>
  <c r="CU97" i="30"/>
  <c r="CW97" i="30"/>
  <c r="CV97" i="30"/>
  <c r="CY97" i="30"/>
  <c r="CQ97" i="30"/>
  <c r="CP97" i="30"/>
  <c r="CR97" i="30"/>
  <c r="CG97" i="30"/>
  <c r="CI97" i="30"/>
  <c r="CH97" i="30"/>
  <c r="CK97" i="30"/>
  <c r="BX97" i="30"/>
  <c r="BW97" i="30"/>
  <c r="BZ97" i="30"/>
  <c r="AS97" i="30"/>
  <c r="AT97" i="30"/>
  <c r="AI96" i="30"/>
  <c r="AJ97" i="30"/>
  <c r="W97" i="30"/>
  <c r="EM97" i="30"/>
  <c r="DM97" i="30"/>
  <c r="EK96" i="30"/>
  <c r="Q96" i="30"/>
  <c r="R96" i="30"/>
  <c r="EL96" i="30"/>
  <c r="CU96" i="30"/>
  <c r="CW96" i="30"/>
  <c r="CV96" i="30"/>
  <c r="CY96" i="30"/>
  <c r="CQ96" i="30"/>
  <c r="CP96" i="30"/>
  <c r="CR96" i="30"/>
  <c r="CG96" i="30"/>
  <c r="CI96" i="30"/>
  <c r="CH96" i="30"/>
  <c r="BW96" i="30"/>
  <c r="BX96" i="30"/>
  <c r="BY96" i="30"/>
  <c r="BZ96" i="30"/>
  <c r="AS96" i="30"/>
  <c r="AT96" i="30"/>
  <c r="AI95" i="30"/>
  <c r="AJ96" i="30"/>
  <c r="W96" i="30"/>
  <c r="S96" i="30"/>
  <c r="DZ96" i="30"/>
  <c r="Q95" i="30"/>
  <c r="R95" i="30"/>
  <c r="EO95" i="30"/>
  <c r="EK95" i="30"/>
  <c r="EL95" i="30"/>
  <c r="DY95" i="30"/>
  <c r="CU95" i="30"/>
  <c r="CW95" i="30"/>
  <c r="CV95" i="30"/>
  <c r="CY95" i="30"/>
  <c r="CQ95" i="30"/>
  <c r="CP95" i="30"/>
  <c r="CR95" i="30"/>
  <c r="CG95" i="30"/>
  <c r="CI95" i="30"/>
  <c r="CH95" i="30"/>
  <c r="BX95" i="30"/>
  <c r="BW95" i="30"/>
  <c r="BZ95" i="30"/>
  <c r="AS95" i="30"/>
  <c r="AT95" i="30"/>
  <c r="AI94" i="30"/>
  <c r="AJ95" i="30"/>
  <c r="W95" i="30"/>
  <c r="S95" i="30"/>
  <c r="DM95" i="30"/>
  <c r="Q94" i="30"/>
  <c r="R94" i="30"/>
  <c r="EO94" i="30"/>
  <c r="EK94" i="30"/>
  <c r="S94" i="30"/>
  <c r="EM94" i="30"/>
  <c r="DZ94" i="30"/>
  <c r="DY94" i="30"/>
  <c r="CU94" i="30"/>
  <c r="CW94" i="30"/>
  <c r="CV94" i="30"/>
  <c r="CY94" i="30"/>
  <c r="CQ94" i="30"/>
  <c r="CP94" i="30"/>
  <c r="CR94" i="30"/>
  <c r="CG94" i="30"/>
  <c r="CI94" i="30"/>
  <c r="CH94" i="30"/>
  <c r="BX94" i="30"/>
  <c r="BW94" i="30"/>
  <c r="AS94" i="30"/>
  <c r="AT94" i="30"/>
  <c r="AI93" i="30"/>
  <c r="AJ94" i="30"/>
  <c r="W94" i="30"/>
  <c r="DM94" i="30"/>
  <c r="EK93" i="30"/>
  <c r="Q93" i="30"/>
  <c r="S93" i="30"/>
  <c r="DZ93" i="30"/>
  <c r="CU93" i="30"/>
  <c r="CW93" i="30"/>
  <c r="CV93" i="30"/>
  <c r="CY93" i="30"/>
  <c r="CQ93" i="30"/>
  <c r="CP93" i="30"/>
  <c r="CR93" i="30"/>
  <c r="CG93" i="30"/>
  <c r="CI93" i="30"/>
  <c r="CH93" i="30"/>
  <c r="CK93" i="30"/>
  <c r="BX93" i="30"/>
  <c r="BW93" i="30"/>
  <c r="BZ93" i="30"/>
  <c r="AS93" i="30"/>
  <c r="AT93" i="30"/>
  <c r="AI92" i="30"/>
  <c r="AJ93" i="30"/>
  <c r="W93" i="30"/>
  <c r="EM93" i="30"/>
  <c r="R93" i="30"/>
  <c r="DM93" i="30"/>
  <c r="EK92" i="30"/>
  <c r="Q92" i="30"/>
  <c r="R92" i="30"/>
  <c r="EL92" i="30"/>
  <c r="CU92" i="30"/>
  <c r="CW92" i="30"/>
  <c r="CV92" i="30"/>
  <c r="CY92" i="30"/>
  <c r="CQ92" i="30"/>
  <c r="CP92" i="30"/>
  <c r="CR92" i="30"/>
  <c r="CG92" i="30"/>
  <c r="CI92" i="30"/>
  <c r="CH92" i="30"/>
  <c r="BW92" i="30"/>
  <c r="BX92" i="30"/>
  <c r="BY92" i="30"/>
  <c r="BZ92" i="30"/>
  <c r="AS92" i="30"/>
  <c r="AT92" i="30"/>
  <c r="AI91" i="30"/>
  <c r="AJ92" i="30"/>
  <c r="W92" i="30"/>
  <c r="S92" i="30"/>
  <c r="Q91" i="30"/>
  <c r="R91" i="30"/>
  <c r="EO91" i="30"/>
  <c r="EK91" i="30"/>
  <c r="EL91" i="30"/>
  <c r="DY91" i="30"/>
  <c r="CU91" i="30"/>
  <c r="CW91" i="30"/>
  <c r="CV91" i="30"/>
  <c r="CY91" i="30"/>
  <c r="CQ91" i="30"/>
  <c r="CP91" i="30"/>
  <c r="CR91" i="30"/>
  <c r="CG91" i="30"/>
  <c r="CI91" i="30"/>
  <c r="CH91" i="30"/>
  <c r="BX91" i="30"/>
  <c r="BW91" i="30"/>
  <c r="BZ91" i="30"/>
  <c r="AS91" i="30"/>
  <c r="AT91" i="30"/>
  <c r="AI90" i="30"/>
  <c r="AJ91" i="30"/>
  <c r="W91" i="30"/>
  <c r="S91" i="30"/>
  <c r="DM91" i="30"/>
  <c r="Q90" i="30"/>
  <c r="R90" i="30"/>
  <c r="EO90" i="30"/>
  <c r="EK90" i="30"/>
  <c r="S90" i="30"/>
  <c r="EM90" i="30"/>
  <c r="DZ90" i="30"/>
  <c r="DY90" i="30"/>
  <c r="CU90" i="30"/>
  <c r="CW90" i="30"/>
  <c r="CV90" i="30"/>
  <c r="CY90" i="30"/>
  <c r="CQ90" i="30"/>
  <c r="CP90" i="30"/>
  <c r="CR90" i="30"/>
  <c r="CG90" i="30"/>
  <c r="CI90" i="30"/>
  <c r="CH90" i="30"/>
  <c r="CK90" i="30"/>
  <c r="BX90" i="30"/>
  <c r="BW90" i="30"/>
  <c r="AS90" i="30"/>
  <c r="AT90" i="30"/>
  <c r="AI89" i="30"/>
  <c r="AJ90" i="30"/>
  <c r="W90" i="30"/>
  <c r="DM90" i="30"/>
  <c r="EK89" i="30"/>
  <c r="Q89" i="30"/>
  <c r="S89" i="30"/>
  <c r="DZ89" i="30"/>
  <c r="CU89" i="30"/>
  <c r="CW89" i="30"/>
  <c r="CV89" i="30"/>
  <c r="CY89" i="30"/>
  <c r="CQ89" i="30"/>
  <c r="CP89" i="30"/>
  <c r="CR89" i="30"/>
  <c r="CG89" i="30"/>
  <c r="CI89" i="30"/>
  <c r="CH89" i="30"/>
  <c r="CK89" i="30"/>
  <c r="BW89" i="30"/>
  <c r="BX89" i="30"/>
  <c r="BY89" i="30"/>
  <c r="BZ89" i="30"/>
  <c r="AS89" i="30"/>
  <c r="AT89" i="30"/>
  <c r="AI88" i="30"/>
  <c r="AJ89" i="30"/>
  <c r="W89" i="30"/>
  <c r="EM89" i="30"/>
  <c r="R89" i="30"/>
  <c r="DM89" i="30"/>
  <c r="EK88" i="30"/>
  <c r="CU88" i="30"/>
  <c r="CW88" i="30"/>
  <c r="CV88" i="30"/>
  <c r="CY88" i="30"/>
  <c r="CQ88" i="30"/>
  <c r="CP88" i="30"/>
  <c r="CR88" i="30"/>
  <c r="CG88" i="30"/>
  <c r="CI88" i="30"/>
  <c r="CH88" i="30"/>
  <c r="BW88" i="30"/>
  <c r="BX88" i="30"/>
  <c r="BY88" i="30"/>
  <c r="BZ88" i="30"/>
  <c r="AS88" i="30"/>
  <c r="AT88" i="30"/>
  <c r="AI87" i="30"/>
  <c r="AJ88" i="30"/>
  <c r="W88" i="30"/>
  <c r="Q88" i="30"/>
  <c r="S88" i="30"/>
  <c r="R88" i="30"/>
  <c r="Q87" i="30"/>
  <c r="R87" i="30"/>
  <c r="EO87" i="30"/>
  <c r="EK87" i="30"/>
  <c r="S87" i="30"/>
  <c r="EM87" i="30"/>
  <c r="EL87" i="30"/>
  <c r="DY87" i="30"/>
  <c r="CU87" i="30"/>
  <c r="CW87" i="30"/>
  <c r="CV87" i="30"/>
  <c r="CY87" i="30"/>
  <c r="CQ87" i="30"/>
  <c r="CP87" i="30"/>
  <c r="CR87" i="30"/>
  <c r="CG87" i="30"/>
  <c r="CI87" i="30"/>
  <c r="CH87" i="30"/>
  <c r="BX87" i="30"/>
  <c r="BW87" i="30"/>
  <c r="BZ87" i="30"/>
  <c r="AS87" i="30"/>
  <c r="AT87" i="30"/>
  <c r="AI86" i="30"/>
  <c r="AJ87" i="30"/>
  <c r="W87" i="30"/>
  <c r="DM87" i="30"/>
  <c r="EK86" i="30"/>
  <c r="CU86" i="30"/>
  <c r="CW86" i="30"/>
  <c r="CV86" i="30"/>
  <c r="CY86" i="30"/>
  <c r="CQ86" i="30"/>
  <c r="CP86" i="30"/>
  <c r="CR86" i="30"/>
  <c r="CG86" i="30"/>
  <c r="CI86" i="30"/>
  <c r="CH86" i="30"/>
  <c r="BX86" i="30"/>
  <c r="BW86" i="30"/>
  <c r="AS86" i="30"/>
  <c r="AT86" i="30"/>
  <c r="AI85" i="30"/>
  <c r="AJ86" i="30"/>
  <c r="W86" i="30"/>
  <c r="Q86" i="30"/>
  <c r="S86" i="30"/>
  <c r="EM86" i="30"/>
  <c r="R86" i="30"/>
  <c r="DM86" i="30"/>
  <c r="EK85" i="30"/>
  <c r="Q85" i="30"/>
  <c r="S85" i="30"/>
  <c r="DZ85" i="30"/>
  <c r="R85" i="30"/>
  <c r="DY85" i="30"/>
  <c r="CU85" i="30"/>
  <c r="CW85" i="30"/>
  <c r="CV85" i="30"/>
  <c r="CY85" i="30"/>
  <c r="CQ85" i="30"/>
  <c r="CP85" i="30"/>
  <c r="CR85" i="30"/>
  <c r="CG85" i="30"/>
  <c r="CI85" i="30"/>
  <c r="CH85" i="30"/>
  <c r="CK85" i="30"/>
  <c r="BW85" i="30"/>
  <c r="BX85" i="30"/>
  <c r="BY85" i="30"/>
  <c r="BZ85" i="30"/>
  <c r="AS85" i="30"/>
  <c r="AT85" i="30"/>
  <c r="AI84" i="30"/>
  <c r="AJ85" i="30"/>
  <c r="W85" i="30"/>
  <c r="EM85" i="30"/>
  <c r="DM85" i="30"/>
  <c r="EK84" i="30"/>
  <c r="CU84" i="30"/>
  <c r="CW84" i="30"/>
  <c r="CV84" i="30"/>
  <c r="CY84" i="30"/>
  <c r="CQ84" i="30"/>
  <c r="CP84" i="30"/>
  <c r="CR84" i="30"/>
  <c r="CG84" i="30"/>
  <c r="CI84" i="30"/>
  <c r="CH84" i="30"/>
  <c r="BW84" i="30"/>
  <c r="BX84" i="30"/>
  <c r="BY84" i="30"/>
  <c r="BZ84" i="30"/>
  <c r="AS84" i="30"/>
  <c r="AT84" i="30"/>
  <c r="AI83" i="30"/>
  <c r="AJ84" i="30"/>
  <c r="W84" i="30"/>
  <c r="Q84" i="30"/>
  <c r="S84" i="30"/>
  <c r="R84" i="30"/>
  <c r="Q83" i="30"/>
  <c r="R83" i="30"/>
  <c r="EO83" i="30"/>
  <c r="EK83" i="30"/>
  <c r="S83" i="30"/>
  <c r="EM83" i="30"/>
  <c r="EL83" i="30"/>
  <c r="DY83" i="30"/>
  <c r="CU83" i="30"/>
  <c r="CW83" i="30"/>
  <c r="CV83" i="30"/>
  <c r="CY83" i="30"/>
  <c r="CQ83" i="30"/>
  <c r="CP83" i="30"/>
  <c r="CR83" i="30"/>
  <c r="CG83" i="30"/>
  <c r="CI83" i="30"/>
  <c r="CH83" i="30"/>
  <c r="BX83" i="30"/>
  <c r="BW83" i="30"/>
  <c r="BZ83" i="30"/>
  <c r="AS83" i="30"/>
  <c r="AT83" i="30"/>
  <c r="AI82" i="30"/>
  <c r="AJ83" i="30"/>
  <c r="W83" i="30"/>
  <c r="DM83" i="30"/>
  <c r="Q82" i="30"/>
  <c r="R82" i="30"/>
  <c r="EO82" i="30"/>
  <c r="EK82" i="30"/>
  <c r="S82" i="30"/>
  <c r="EM82" i="30"/>
  <c r="DZ82" i="30"/>
  <c r="DY82" i="30"/>
  <c r="CU82" i="30"/>
  <c r="CW82" i="30"/>
  <c r="CV82" i="30"/>
  <c r="CY82" i="30"/>
  <c r="CQ82" i="30"/>
  <c r="CP82" i="30"/>
  <c r="CR82" i="30"/>
  <c r="CG82" i="30"/>
  <c r="CI82" i="30"/>
  <c r="CH82" i="30"/>
  <c r="BX82" i="30"/>
  <c r="BW82" i="30"/>
  <c r="AS82" i="30"/>
  <c r="AT82" i="30"/>
  <c r="AI81" i="30"/>
  <c r="AJ82" i="30"/>
  <c r="W82" i="30"/>
  <c r="DM82" i="30"/>
  <c r="EK81" i="30"/>
  <c r="Q81" i="30"/>
  <c r="S81" i="30"/>
  <c r="DZ81" i="30"/>
  <c r="R81" i="30"/>
  <c r="DY81" i="30"/>
  <c r="CU81" i="30"/>
  <c r="CW81" i="30"/>
  <c r="CV81" i="30"/>
  <c r="CY81" i="30"/>
  <c r="CQ81" i="30"/>
  <c r="CP81" i="30"/>
  <c r="CR81" i="30"/>
  <c r="CG81" i="30"/>
  <c r="CI81" i="30"/>
  <c r="CH81" i="30"/>
  <c r="CK81" i="30"/>
  <c r="BX81" i="30"/>
  <c r="BW81" i="30"/>
  <c r="BZ81" i="30"/>
  <c r="AS81" i="30"/>
  <c r="AT81" i="30"/>
  <c r="AI80" i="30"/>
  <c r="AJ81" i="30"/>
  <c r="W81" i="30"/>
  <c r="EM81" i="30"/>
  <c r="DM81" i="30"/>
  <c r="EK80" i="30"/>
  <c r="Q80" i="30"/>
  <c r="S80" i="30"/>
  <c r="DZ80" i="30"/>
  <c r="CU80" i="30"/>
  <c r="CW80" i="30"/>
  <c r="CV80" i="30"/>
  <c r="CY80" i="30"/>
  <c r="CQ80" i="30"/>
  <c r="CP80" i="30"/>
  <c r="CR80" i="30"/>
  <c r="CG80" i="30"/>
  <c r="CI80" i="30"/>
  <c r="CH80" i="30"/>
  <c r="CK80" i="30"/>
  <c r="BW80" i="30"/>
  <c r="BX80" i="30"/>
  <c r="BY80" i="30"/>
  <c r="BZ80" i="30"/>
  <c r="AS80" i="30"/>
  <c r="AT80" i="30"/>
  <c r="AI79" i="30"/>
  <c r="AJ80" i="30"/>
  <c r="W80" i="30"/>
  <c r="R80" i="30"/>
  <c r="EK79" i="30"/>
  <c r="Q79" i="30"/>
  <c r="R79" i="30"/>
  <c r="EL79" i="30"/>
  <c r="CU79" i="30"/>
  <c r="CW79" i="30"/>
  <c r="CV79" i="30"/>
  <c r="CY79" i="30"/>
  <c r="CQ79" i="30"/>
  <c r="CP79" i="30"/>
  <c r="CR79" i="30"/>
  <c r="CG79" i="30"/>
  <c r="CI79" i="30"/>
  <c r="CH79" i="30"/>
  <c r="BW79" i="30"/>
  <c r="BX79" i="30"/>
  <c r="BY79" i="30"/>
  <c r="BZ79" i="30"/>
  <c r="AS79" i="30"/>
  <c r="AT79" i="30"/>
  <c r="AI78" i="30"/>
  <c r="AJ79" i="30"/>
  <c r="W79" i="30"/>
  <c r="S79" i="30"/>
  <c r="DM79" i="30"/>
  <c r="Q78" i="30"/>
  <c r="R78" i="30"/>
  <c r="EO78" i="30"/>
  <c r="EK78" i="30"/>
  <c r="S78" i="30"/>
  <c r="EM78" i="30"/>
  <c r="EL78" i="30"/>
  <c r="DY78" i="30"/>
  <c r="CU78" i="30"/>
  <c r="CW78" i="30"/>
  <c r="CV78" i="30"/>
  <c r="CY78" i="30"/>
  <c r="CQ78" i="30"/>
  <c r="CP78" i="30"/>
  <c r="CR78" i="30"/>
  <c r="CG78" i="30"/>
  <c r="CI78" i="30"/>
  <c r="CH78" i="30"/>
  <c r="BX78" i="30"/>
  <c r="BW78" i="30"/>
  <c r="BZ78" i="30"/>
  <c r="AS78" i="30"/>
  <c r="AT78" i="30"/>
  <c r="AI77" i="30"/>
  <c r="AJ78" i="30"/>
  <c r="W78" i="30"/>
  <c r="DZ78" i="30"/>
  <c r="DM78" i="30"/>
  <c r="Q77" i="30"/>
  <c r="R77" i="30"/>
  <c r="EO77" i="30"/>
  <c r="EK77" i="30"/>
  <c r="S77" i="30"/>
  <c r="EM77" i="30"/>
  <c r="DZ77" i="30"/>
  <c r="DY77" i="30"/>
  <c r="CU77" i="30"/>
  <c r="CW77" i="30"/>
  <c r="CV77" i="30"/>
  <c r="CY77" i="30"/>
  <c r="CQ77" i="30"/>
  <c r="CP77" i="30"/>
  <c r="CR77" i="30"/>
  <c r="CG77" i="30"/>
  <c r="CI77" i="30"/>
  <c r="CH77" i="30"/>
  <c r="CK77" i="30"/>
  <c r="BX77" i="30"/>
  <c r="BW77" i="30"/>
  <c r="BZ77" i="30"/>
  <c r="AS77" i="30"/>
  <c r="AT77" i="30"/>
  <c r="AI76" i="30"/>
  <c r="AJ77" i="30"/>
  <c r="W77" i="30"/>
  <c r="DM77" i="30"/>
  <c r="EK76" i="30"/>
  <c r="Q76" i="30"/>
  <c r="S76" i="30"/>
  <c r="DZ76" i="30"/>
  <c r="CU76" i="30"/>
  <c r="CW76" i="30"/>
  <c r="CV76" i="30"/>
  <c r="CY76" i="30"/>
  <c r="CQ76" i="30"/>
  <c r="CP76" i="30"/>
  <c r="CR76" i="30"/>
  <c r="CG76" i="30"/>
  <c r="CI76" i="30"/>
  <c r="CH76" i="30"/>
  <c r="CK76" i="30"/>
  <c r="BW76" i="30"/>
  <c r="BX76" i="30"/>
  <c r="BY76" i="30"/>
  <c r="BZ76" i="30"/>
  <c r="AS76" i="30"/>
  <c r="AT76" i="30"/>
  <c r="AI75" i="30"/>
  <c r="AJ76" i="30"/>
  <c r="W76" i="30"/>
  <c r="EM76" i="30"/>
  <c r="R76" i="30"/>
  <c r="DM76" i="30"/>
  <c r="EK75" i="30"/>
  <c r="Q75" i="30"/>
  <c r="R75" i="30"/>
  <c r="EL75" i="30"/>
  <c r="CU75" i="30"/>
  <c r="CW75" i="30"/>
  <c r="CV75" i="30"/>
  <c r="CY75" i="30"/>
  <c r="CQ75" i="30"/>
  <c r="CP75" i="30"/>
  <c r="CR75" i="30"/>
  <c r="CG75" i="30"/>
  <c r="CI75" i="30"/>
  <c r="CH75" i="30"/>
  <c r="BW75" i="30"/>
  <c r="BX75" i="30"/>
  <c r="BY75" i="30"/>
  <c r="BZ75" i="30"/>
  <c r="AS75" i="30"/>
  <c r="AT75" i="30"/>
  <c r="AI74" i="30"/>
  <c r="AJ75" i="30"/>
  <c r="W75" i="30"/>
  <c r="S75" i="30"/>
  <c r="DM75" i="30"/>
  <c r="Q74" i="30"/>
  <c r="R74" i="30"/>
  <c r="EO74" i="30"/>
  <c r="EK74" i="30"/>
  <c r="S74" i="30"/>
  <c r="EM74" i="30"/>
  <c r="EL74" i="30"/>
  <c r="DY74" i="30"/>
  <c r="CU74" i="30"/>
  <c r="CW74" i="30"/>
  <c r="CV74" i="30"/>
  <c r="CY74" i="30"/>
  <c r="CQ74" i="30"/>
  <c r="CP74" i="30"/>
  <c r="CR74" i="30"/>
  <c r="CG74" i="30"/>
  <c r="CI74" i="30"/>
  <c r="CH74" i="30"/>
  <c r="BX74" i="30"/>
  <c r="BW74" i="30"/>
  <c r="BZ74" i="30"/>
  <c r="AS74" i="30"/>
  <c r="AT74" i="30"/>
  <c r="AI73" i="30"/>
  <c r="AJ74" i="30"/>
  <c r="W74" i="30"/>
  <c r="DM74" i="30"/>
  <c r="Q73" i="30"/>
  <c r="R73" i="30"/>
  <c r="EO73" i="30"/>
  <c r="EK73" i="30"/>
  <c r="S73" i="30"/>
  <c r="EM73" i="30"/>
  <c r="DZ73" i="30"/>
  <c r="DY73" i="30"/>
  <c r="CU73" i="30"/>
  <c r="CW73" i="30"/>
  <c r="CV73" i="30"/>
  <c r="CY73" i="30"/>
  <c r="CQ73" i="30"/>
  <c r="CP73" i="30"/>
  <c r="CR73" i="30"/>
  <c r="CG73" i="30"/>
  <c r="CI73" i="30"/>
  <c r="CH73" i="30"/>
  <c r="CK73" i="30"/>
  <c r="BX73" i="30"/>
  <c r="BW73" i="30"/>
  <c r="BZ73" i="30"/>
  <c r="AS73" i="30"/>
  <c r="AT73" i="30"/>
  <c r="AI72" i="30"/>
  <c r="AJ73" i="30"/>
  <c r="W73" i="30"/>
  <c r="DM73" i="30"/>
  <c r="EK72" i="30"/>
  <c r="Q72" i="30"/>
  <c r="S72" i="30"/>
  <c r="DZ72" i="30"/>
  <c r="CU72" i="30"/>
  <c r="CW72" i="30"/>
  <c r="CV72" i="30"/>
  <c r="CY72" i="30"/>
  <c r="CQ72" i="30"/>
  <c r="CP72" i="30"/>
  <c r="CR72" i="30"/>
  <c r="CG72" i="30"/>
  <c r="CI72" i="30"/>
  <c r="CH72" i="30"/>
  <c r="CK72" i="30"/>
  <c r="BW72" i="30"/>
  <c r="BX72" i="30"/>
  <c r="BY72" i="30"/>
  <c r="BZ72" i="30"/>
  <c r="AS72" i="30"/>
  <c r="AT72" i="30"/>
  <c r="AI71" i="30"/>
  <c r="AJ72" i="30"/>
  <c r="W72" i="30"/>
  <c r="EM72" i="30"/>
  <c r="R72" i="30"/>
  <c r="DM72" i="30"/>
  <c r="EK71" i="30"/>
  <c r="Q71" i="30"/>
  <c r="R71" i="30"/>
  <c r="EL71" i="30"/>
  <c r="CU71" i="30"/>
  <c r="CW71" i="30"/>
  <c r="CV71" i="30"/>
  <c r="CY71" i="30"/>
  <c r="CQ71" i="30"/>
  <c r="CP71" i="30"/>
  <c r="CR71" i="30"/>
  <c r="CG71" i="30"/>
  <c r="CI71" i="30"/>
  <c r="CH71" i="30"/>
  <c r="BW71" i="30"/>
  <c r="BX71" i="30"/>
  <c r="BY71" i="30"/>
  <c r="BZ71" i="30"/>
  <c r="AS71" i="30"/>
  <c r="AT71" i="30"/>
  <c r="AI70" i="30"/>
  <c r="AJ71" i="30"/>
  <c r="W71" i="30"/>
  <c r="S71" i="30"/>
  <c r="DM71" i="30"/>
  <c r="Q70" i="30"/>
  <c r="R70" i="30"/>
  <c r="EO70" i="30"/>
  <c r="EK70" i="30"/>
  <c r="S70" i="30"/>
  <c r="EM70" i="30"/>
  <c r="EL70" i="30"/>
  <c r="DY70" i="30"/>
  <c r="CU70" i="30"/>
  <c r="CW70" i="30"/>
  <c r="CV70" i="30"/>
  <c r="CY70" i="30"/>
  <c r="CQ70" i="30"/>
  <c r="CP70" i="30"/>
  <c r="CR70" i="30"/>
  <c r="CG70" i="30"/>
  <c r="CI70" i="30"/>
  <c r="CH70" i="30"/>
  <c r="BX70" i="30"/>
  <c r="BW70" i="30"/>
  <c r="BZ70" i="30"/>
  <c r="AS70" i="30"/>
  <c r="AT70" i="30"/>
  <c r="AI69" i="30"/>
  <c r="AJ70" i="30"/>
  <c r="W70" i="30"/>
  <c r="DZ70" i="30"/>
  <c r="DM70" i="30"/>
  <c r="Q69" i="30"/>
  <c r="R69" i="30"/>
  <c r="EO69" i="30"/>
  <c r="EK69" i="30"/>
  <c r="S69" i="30"/>
  <c r="EM69" i="30"/>
  <c r="DZ69" i="30"/>
  <c r="DY69" i="30"/>
  <c r="CU69" i="30"/>
  <c r="CW69" i="30"/>
  <c r="CV69" i="30"/>
  <c r="CY69" i="30"/>
  <c r="CQ69" i="30"/>
  <c r="CP69" i="30"/>
  <c r="CR69" i="30"/>
  <c r="CG69" i="30"/>
  <c r="CI69" i="30"/>
  <c r="CH69" i="30"/>
  <c r="CK69" i="30"/>
  <c r="BX69" i="30"/>
  <c r="BW69" i="30"/>
  <c r="BZ69" i="30"/>
  <c r="AS69" i="30"/>
  <c r="AT69" i="30"/>
  <c r="AI68" i="30"/>
  <c r="AJ69" i="30"/>
  <c r="W69" i="30"/>
  <c r="DM69" i="30"/>
  <c r="EK68" i="30"/>
  <c r="Q68" i="30"/>
  <c r="S68" i="30"/>
  <c r="DZ68" i="30"/>
  <c r="CU68" i="30"/>
  <c r="CW68" i="30"/>
  <c r="CV68" i="30"/>
  <c r="CY68" i="30"/>
  <c r="CQ68" i="30"/>
  <c r="CP68" i="30"/>
  <c r="CR68" i="30"/>
  <c r="CG68" i="30"/>
  <c r="CI68" i="30"/>
  <c r="CH68" i="30"/>
  <c r="CK68" i="30"/>
  <c r="BW68" i="30"/>
  <c r="BX68" i="30"/>
  <c r="BY68" i="30"/>
  <c r="BZ68" i="30"/>
  <c r="AS68" i="30"/>
  <c r="AT68" i="30"/>
  <c r="AI67" i="30"/>
  <c r="AJ68" i="30"/>
  <c r="W68" i="30"/>
  <c r="EM68" i="30"/>
  <c r="R68" i="30"/>
  <c r="DM68" i="30"/>
  <c r="EK67" i="30"/>
  <c r="Q67" i="30"/>
  <c r="R67" i="30"/>
  <c r="EL67" i="30"/>
  <c r="CU67" i="30"/>
  <c r="CW67" i="30"/>
  <c r="CV67" i="30"/>
  <c r="CY67" i="30"/>
  <c r="CQ67" i="30"/>
  <c r="CP67" i="30"/>
  <c r="CR67" i="30"/>
  <c r="CG67" i="30"/>
  <c r="CI67" i="30"/>
  <c r="CH67" i="30"/>
  <c r="BW67" i="30"/>
  <c r="BX67" i="30"/>
  <c r="BY67" i="30"/>
  <c r="BZ67" i="30"/>
  <c r="AS67" i="30"/>
  <c r="AT67" i="30"/>
  <c r="AI66" i="30"/>
  <c r="AJ67" i="30"/>
  <c r="W67" i="30"/>
  <c r="S67" i="30"/>
  <c r="DM67" i="30"/>
  <c r="Q66" i="30"/>
  <c r="R66" i="30"/>
  <c r="EO66" i="30"/>
  <c r="EK66" i="30"/>
  <c r="S66" i="30"/>
  <c r="EM66" i="30"/>
  <c r="EL66" i="30"/>
  <c r="DY66" i="30"/>
  <c r="CU66" i="30"/>
  <c r="CW66" i="30"/>
  <c r="CV66" i="30"/>
  <c r="CY66" i="30"/>
  <c r="CQ66" i="30"/>
  <c r="CP66" i="30"/>
  <c r="CR66" i="30"/>
  <c r="CG66" i="30"/>
  <c r="CI66" i="30"/>
  <c r="CH66" i="30"/>
  <c r="BX66" i="30"/>
  <c r="BW66" i="30"/>
  <c r="BZ66" i="30"/>
  <c r="AS66" i="30"/>
  <c r="AT66" i="30"/>
  <c r="AI65" i="30"/>
  <c r="AJ66" i="30"/>
  <c r="W66" i="30"/>
  <c r="DZ66" i="30"/>
  <c r="DM66" i="30"/>
  <c r="Q65" i="30"/>
  <c r="R65" i="30"/>
  <c r="EO65" i="30"/>
  <c r="EK65" i="30"/>
  <c r="S65" i="30"/>
  <c r="EM65" i="30"/>
  <c r="DZ65" i="30"/>
  <c r="DY65" i="30"/>
  <c r="CU65" i="30"/>
  <c r="CW65" i="30"/>
  <c r="CV65" i="30"/>
  <c r="CY65" i="30"/>
  <c r="CQ65" i="30"/>
  <c r="CP65" i="30"/>
  <c r="CR65" i="30"/>
  <c r="CG65" i="30"/>
  <c r="CI65" i="30"/>
  <c r="CH65" i="30"/>
  <c r="CK65" i="30"/>
  <c r="BX65" i="30"/>
  <c r="BW65" i="30"/>
  <c r="BZ65" i="30"/>
  <c r="AS65" i="30"/>
  <c r="AT65" i="30"/>
  <c r="AI64" i="30"/>
  <c r="AJ65" i="30"/>
  <c r="W65" i="30"/>
  <c r="DM65" i="30"/>
  <c r="EK64" i="30"/>
  <c r="Q64" i="30"/>
  <c r="S64" i="30"/>
  <c r="DZ64" i="30"/>
  <c r="CU64" i="30"/>
  <c r="CW64" i="30"/>
  <c r="CV64" i="30"/>
  <c r="CY64" i="30"/>
  <c r="CQ64" i="30"/>
  <c r="CP64" i="30"/>
  <c r="CR64" i="30"/>
  <c r="CG64" i="30"/>
  <c r="CI64" i="30"/>
  <c r="CH64" i="30"/>
  <c r="CK64" i="30"/>
  <c r="BW64" i="30"/>
  <c r="BX64" i="30"/>
  <c r="BY64" i="30"/>
  <c r="BZ64" i="30"/>
  <c r="AS64" i="30"/>
  <c r="AT64" i="30"/>
  <c r="AI63" i="30"/>
  <c r="AJ64" i="30"/>
  <c r="W64" i="30"/>
  <c r="EM64" i="30"/>
  <c r="R64" i="30"/>
  <c r="DM64" i="30"/>
  <c r="EK63" i="30"/>
  <c r="Q63" i="30"/>
  <c r="R63" i="30"/>
  <c r="EL63" i="30"/>
  <c r="CU63" i="30"/>
  <c r="CW63" i="30"/>
  <c r="CV63" i="30"/>
  <c r="CY63" i="30"/>
  <c r="CQ63" i="30"/>
  <c r="CP63" i="30"/>
  <c r="CR63" i="30"/>
  <c r="CG63" i="30"/>
  <c r="CI63" i="30"/>
  <c r="CH63" i="30"/>
  <c r="BW63" i="30"/>
  <c r="BX63" i="30"/>
  <c r="BY63" i="30"/>
  <c r="BZ63" i="30"/>
  <c r="AS63" i="30"/>
  <c r="AT63" i="30"/>
  <c r="AI62" i="30"/>
  <c r="AJ63" i="30"/>
  <c r="W63" i="30"/>
  <c r="S63" i="30"/>
  <c r="DM63" i="30"/>
  <c r="Q62" i="30"/>
  <c r="R62" i="30"/>
  <c r="EO62" i="30"/>
  <c r="EK62" i="30"/>
  <c r="S62" i="30"/>
  <c r="EM62" i="30"/>
  <c r="EL62" i="30"/>
  <c r="DY62" i="30"/>
  <c r="CU62" i="30"/>
  <c r="CW62" i="30"/>
  <c r="CV62" i="30"/>
  <c r="CY62" i="30"/>
  <c r="CQ62" i="30"/>
  <c r="CP62" i="30"/>
  <c r="CR62" i="30"/>
  <c r="CG62" i="30"/>
  <c r="CI62" i="30"/>
  <c r="CH62" i="30"/>
  <c r="BX62" i="30"/>
  <c r="BW62" i="30"/>
  <c r="BZ62" i="30"/>
  <c r="AS62" i="30"/>
  <c r="AT62" i="30"/>
  <c r="AI61" i="30"/>
  <c r="AJ62" i="30"/>
  <c r="W62" i="30"/>
  <c r="DZ62" i="30"/>
  <c r="DM62" i="30"/>
  <c r="Q61" i="30"/>
  <c r="R61" i="30"/>
  <c r="EO61" i="30"/>
  <c r="EK61" i="30"/>
  <c r="S61" i="30"/>
  <c r="EM61" i="30"/>
  <c r="DZ61" i="30"/>
  <c r="DY61" i="30"/>
  <c r="CU61" i="30"/>
  <c r="CW61" i="30"/>
  <c r="CV61" i="30"/>
  <c r="CY61" i="30"/>
  <c r="CQ61" i="30"/>
  <c r="CP61" i="30"/>
  <c r="CR61" i="30"/>
  <c r="CG61" i="30"/>
  <c r="CI61" i="30"/>
  <c r="CH61" i="30"/>
  <c r="CK61" i="30"/>
  <c r="BX61" i="30"/>
  <c r="BW61" i="30"/>
  <c r="BZ61" i="30"/>
  <c r="AS61" i="30"/>
  <c r="AT61" i="30"/>
  <c r="AI60" i="30"/>
  <c r="AJ61" i="30"/>
  <c r="W61" i="30"/>
  <c r="DM61" i="30"/>
  <c r="EK60" i="30"/>
  <c r="Q60" i="30"/>
  <c r="S60" i="30"/>
  <c r="DZ60" i="30"/>
  <c r="CU60" i="30"/>
  <c r="CW60" i="30"/>
  <c r="CV60" i="30"/>
  <c r="CY60" i="30"/>
  <c r="CQ60" i="30"/>
  <c r="CP60" i="30"/>
  <c r="CR60" i="30"/>
  <c r="CG60" i="30"/>
  <c r="CI60" i="30"/>
  <c r="CH60" i="30"/>
  <c r="CK60" i="30"/>
  <c r="BW60" i="30"/>
  <c r="BX60" i="30"/>
  <c r="BY60" i="30"/>
  <c r="BZ60" i="30"/>
  <c r="AS60" i="30"/>
  <c r="AT60" i="30"/>
  <c r="AI59" i="30"/>
  <c r="AJ60" i="30"/>
  <c r="W60" i="30"/>
  <c r="EM60" i="30"/>
  <c r="R60" i="30"/>
  <c r="DM60" i="30"/>
  <c r="EK59" i="30"/>
  <c r="Q59" i="30"/>
  <c r="R59" i="30"/>
  <c r="EL59" i="30"/>
  <c r="CU59" i="30"/>
  <c r="CW59" i="30"/>
  <c r="CV59" i="30"/>
  <c r="CY59" i="30"/>
  <c r="CQ59" i="30"/>
  <c r="CP59" i="30"/>
  <c r="CR59" i="30"/>
  <c r="CG59" i="30"/>
  <c r="CI59" i="30"/>
  <c r="CH59" i="30"/>
  <c r="BW59" i="30"/>
  <c r="BX59" i="30"/>
  <c r="BY59" i="30"/>
  <c r="BZ59" i="30"/>
  <c r="AS59" i="30"/>
  <c r="AT59" i="30"/>
  <c r="AI58" i="30"/>
  <c r="AJ59" i="30"/>
  <c r="W59" i="30"/>
  <c r="S59" i="30"/>
  <c r="DM59" i="30"/>
  <c r="Q58" i="30"/>
  <c r="R58" i="30"/>
  <c r="EO58" i="30"/>
  <c r="EK58" i="30"/>
  <c r="S58" i="30"/>
  <c r="EM58" i="30"/>
  <c r="EL58" i="30"/>
  <c r="DY58" i="30"/>
  <c r="CU58" i="30"/>
  <c r="CW58" i="30"/>
  <c r="CV58" i="30"/>
  <c r="CY58" i="30"/>
  <c r="CQ58" i="30"/>
  <c r="CP58" i="30"/>
  <c r="CR58" i="30"/>
  <c r="CG58" i="30"/>
  <c r="CI58" i="30"/>
  <c r="CH58" i="30"/>
  <c r="BX58" i="30"/>
  <c r="BW58" i="30"/>
  <c r="BZ58" i="30"/>
  <c r="AS58" i="30"/>
  <c r="AT58" i="30"/>
  <c r="AI57" i="30"/>
  <c r="AJ58" i="30"/>
  <c r="W58" i="30"/>
  <c r="DZ58" i="30"/>
  <c r="DM58" i="30"/>
  <c r="Q57" i="30"/>
  <c r="R57" i="30"/>
  <c r="EO57" i="30"/>
  <c r="EK57" i="30"/>
  <c r="S57" i="30"/>
  <c r="EM57" i="30"/>
  <c r="DZ57" i="30"/>
  <c r="DY57" i="30"/>
  <c r="CU57" i="30"/>
  <c r="CW57" i="30"/>
  <c r="CV57" i="30"/>
  <c r="CY57" i="30"/>
  <c r="CQ57" i="30"/>
  <c r="CP57" i="30"/>
  <c r="CR57" i="30"/>
  <c r="CG57" i="30"/>
  <c r="CI57" i="30"/>
  <c r="CH57" i="30"/>
  <c r="CK57" i="30"/>
  <c r="BX57" i="30"/>
  <c r="BW57" i="30"/>
  <c r="BZ57" i="30"/>
  <c r="AS57" i="30"/>
  <c r="AT57" i="30"/>
  <c r="AI56" i="30"/>
  <c r="AJ57" i="30"/>
  <c r="W57" i="30"/>
  <c r="DM57" i="30"/>
  <c r="EK56" i="30"/>
  <c r="Q56" i="30"/>
  <c r="S56" i="30"/>
  <c r="DZ56" i="30"/>
  <c r="CU56" i="30"/>
  <c r="CW56" i="30"/>
  <c r="CV56" i="30"/>
  <c r="CY56" i="30"/>
  <c r="CQ56" i="30"/>
  <c r="CP56" i="30"/>
  <c r="CR56" i="30"/>
  <c r="CG56" i="30"/>
  <c r="CI56" i="30"/>
  <c r="CH56" i="30"/>
  <c r="CK56" i="30"/>
  <c r="BW56" i="30"/>
  <c r="BX56" i="30"/>
  <c r="BY56" i="30"/>
  <c r="BZ56" i="30"/>
  <c r="AS56" i="30"/>
  <c r="AT56" i="30"/>
  <c r="AI55" i="30"/>
  <c r="AJ56" i="30"/>
  <c r="W56" i="30"/>
  <c r="EM56" i="30"/>
  <c r="R56" i="30"/>
  <c r="DM56" i="30"/>
  <c r="EK55" i="30"/>
  <c r="Q55" i="30"/>
  <c r="R55" i="30"/>
  <c r="EL55" i="30"/>
  <c r="CU55" i="30"/>
  <c r="CW55" i="30"/>
  <c r="CV55" i="30"/>
  <c r="CY55" i="30"/>
  <c r="CQ55" i="30"/>
  <c r="CP55" i="30"/>
  <c r="CR55" i="30"/>
  <c r="CG55" i="30"/>
  <c r="CI55" i="30"/>
  <c r="CH55" i="30"/>
  <c r="BW55" i="30"/>
  <c r="BX55" i="30"/>
  <c r="BY55" i="30"/>
  <c r="BZ55" i="30"/>
  <c r="AS55" i="30"/>
  <c r="AT55" i="30"/>
  <c r="AI54" i="30"/>
  <c r="AJ55" i="30"/>
  <c r="W55" i="30"/>
  <c r="S55" i="30"/>
  <c r="DM55" i="30"/>
  <c r="Q54" i="30"/>
  <c r="R54" i="30"/>
  <c r="EO54" i="30"/>
  <c r="EK54" i="30"/>
  <c r="S54" i="30"/>
  <c r="EM54" i="30"/>
  <c r="EL54" i="30"/>
  <c r="DY54" i="30"/>
  <c r="CU54" i="30"/>
  <c r="CW54" i="30"/>
  <c r="CV54" i="30"/>
  <c r="CY54" i="30"/>
  <c r="CQ54" i="30"/>
  <c r="CP54" i="30"/>
  <c r="CR54" i="30"/>
  <c r="CG54" i="30"/>
  <c r="CI54" i="30"/>
  <c r="CH54" i="30"/>
  <c r="BX54" i="30"/>
  <c r="BW54" i="30"/>
  <c r="BZ54" i="30"/>
  <c r="AS54" i="30"/>
  <c r="AT54" i="30"/>
  <c r="AI53" i="30"/>
  <c r="AJ54" i="30"/>
  <c r="W54" i="30"/>
  <c r="DM54" i="30"/>
  <c r="Q53" i="30"/>
  <c r="R53" i="30"/>
  <c r="EO53" i="30"/>
  <c r="EK53" i="30"/>
  <c r="S53" i="30"/>
  <c r="EM53" i="30"/>
  <c r="DZ53" i="30"/>
  <c r="DY53" i="30"/>
  <c r="CU53" i="30"/>
  <c r="CW53" i="30"/>
  <c r="CV53" i="30"/>
  <c r="CY53" i="30"/>
  <c r="CQ53" i="30"/>
  <c r="CP53" i="30"/>
  <c r="CR53" i="30"/>
  <c r="CG53" i="30"/>
  <c r="CI53" i="30"/>
  <c r="CH53" i="30"/>
  <c r="CK53" i="30"/>
  <c r="BX53" i="30"/>
  <c r="BW53" i="30"/>
  <c r="BZ53" i="30"/>
  <c r="AS53" i="30"/>
  <c r="AT53" i="30"/>
  <c r="AI52" i="30"/>
  <c r="AJ53" i="30"/>
  <c r="W53" i="30"/>
  <c r="DM53" i="30"/>
  <c r="EK52" i="30"/>
  <c r="Q52" i="30"/>
  <c r="S52" i="30"/>
  <c r="DZ52" i="30"/>
  <c r="CU52" i="30"/>
  <c r="CW52" i="30"/>
  <c r="CV52" i="30"/>
  <c r="CY52" i="30"/>
  <c r="CQ52" i="30"/>
  <c r="CP52" i="30"/>
  <c r="CR52" i="30"/>
  <c r="CG52" i="30"/>
  <c r="CI52" i="30"/>
  <c r="CH52" i="30"/>
  <c r="CK52" i="30"/>
  <c r="BW52" i="30"/>
  <c r="BX52" i="30"/>
  <c r="BY52" i="30"/>
  <c r="BZ52" i="30"/>
  <c r="AS52" i="30"/>
  <c r="AT52" i="30"/>
  <c r="AI51" i="30"/>
  <c r="AJ52" i="30"/>
  <c r="W52" i="30"/>
  <c r="EM52" i="30"/>
  <c r="R52" i="30"/>
  <c r="DM52" i="30"/>
  <c r="EK51" i="30"/>
  <c r="Q51" i="30"/>
  <c r="R51" i="30"/>
  <c r="EL51" i="30"/>
  <c r="CU51" i="30"/>
  <c r="CW51" i="30"/>
  <c r="CV51" i="30"/>
  <c r="CY51" i="30"/>
  <c r="CQ51" i="30"/>
  <c r="CP51" i="30"/>
  <c r="CR51" i="30"/>
  <c r="CG51" i="30"/>
  <c r="CI51" i="30"/>
  <c r="CH51" i="30"/>
  <c r="BW51" i="30"/>
  <c r="BX51" i="30"/>
  <c r="BY51" i="30"/>
  <c r="BZ51" i="30"/>
  <c r="AS51" i="30"/>
  <c r="AT51" i="30"/>
  <c r="AI50" i="30"/>
  <c r="AJ51" i="30"/>
  <c r="W51" i="30"/>
  <c r="S51" i="30"/>
  <c r="DZ51" i="30"/>
  <c r="DM51" i="30"/>
  <c r="Q50" i="30"/>
  <c r="R50" i="30"/>
  <c r="EO50" i="30"/>
  <c r="EK50" i="30"/>
  <c r="S50" i="30"/>
  <c r="EM50" i="30"/>
  <c r="EL50" i="30"/>
  <c r="DY50" i="30"/>
  <c r="CU50" i="30"/>
  <c r="CW50" i="30"/>
  <c r="CV50" i="30"/>
  <c r="CY50" i="30"/>
  <c r="CQ50" i="30"/>
  <c r="CP50" i="30"/>
  <c r="CR50" i="30"/>
  <c r="CG50" i="30"/>
  <c r="CI50" i="30"/>
  <c r="CH50" i="30"/>
  <c r="BX50" i="30"/>
  <c r="BW50" i="30"/>
  <c r="BZ50" i="30"/>
  <c r="AS50" i="30"/>
  <c r="AT50" i="30"/>
  <c r="AI49" i="30"/>
  <c r="AJ50" i="30"/>
  <c r="W50" i="30"/>
  <c r="DZ50" i="30"/>
  <c r="DM50" i="30"/>
  <c r="Q49" i="30"/>
  <c r="R49" i="30"/>
  <c r="EO49" i="30"/>
  <c r="EK49" i="30"/>
  <c r="S49" i="30"/>
  <c r="EM49" i="30"/>
  <c r="DZ49" i="30"/>
  <c r="DY49" i="30"/>
  <c r="CU49" i="30"/>
  <c r="CW49" i="30"/>
  <c r="CV49" i="30"/>
  <c r="CY49" i="30"/>
  <c r="CQ49" i="30"/>
  <c r="CP49" i="30"/>
  <c r="CR49" i="30"/>
  <c r="CG49" i="30"/>
  <c r="CI49" i="30"/>
  <c r="CH49" i="30"/>
  <c r="CK49" i="30"/>
  <c r="BX49" i="30"/>
  <c r="BW49" i="30"/>
  <c r="BZ49" i="30"/>
  <c r="AS49" i="30"/>
  <c r="AT49" i="30"/>
  <c r="AI48" i="30"/>
  <c r="AJ49" i="30"/>
  <c r="W49" i="30"/>
  <c r="DM49" i="30"/>
  <c r="EK48" i="30"/>
  <c r="Q48" i="30"/>
  <c r="S48" i="30"/>
  <c r="DZ48" i="30"/>
  <c r="CU48" i="30"/>
  <c r="CW48" i="30"/>
  <c r="CV48" i="30"/>
  <c r="CY48" i="30"/>
  <c r="CQ48" i="30"/>
  <c r="CP48" i="30"/>
  <c r="CR48" i="30"/>
  <c r="CG48" i="30"/>
  <c r="CI48" i="30"/>
  <c r="CH48" i="30"/>
  <c r="CK48" i="30"/>
  <c r="BW48" i="30"/>
  <c r="BX48" i="30"/>
  <c r="BY48" i="30"/>
  <c r="BZ48" i="30"/>
  <c r="AS48" i="30"/>
  <c r="AT48" i="30"/>
  <c r="AI47" i="30"/>
  <c r="AJ48" i="30"/>
  <c r="W48" i="30"/>
  <c r="EM48" i="30"/>
  <c r="R48" i="30"/>
  <c r="DM48" i="30"/>
  <c r="EK47" i="30"/>
  <c r="Q47" i="30"/>
  <c r="R47" i="30"/>
  <c r="EL47" i="30"/>
  <c r="CU47" i="30"/>
  <c r="CW47" i="30"/>
  <c r="CV47" i="30"/>
  <c r="CY47" i="30"/>
  <c r="CQ47" i="30"/>
  <c r="CP47" i="30"/>
  <c r="CR47" i="30"/>
  <c r="CG47" i="30"/>
  <c r="CI47" i="30"/>
  <c r="CH47" i="30"/>
  <c r="BW47" i="30"/>
  <c r="BX47" i="30"/>
  <c r="BY47" i="30"/>
  <c r="BZ47" i="30"/>
  <c r="AS47" i="30"/>
  <c r="AT47" i="30"/>
  <c r="AI46" i="30"/>
  <c r="AJ47" i="30"/>
  <c r="W47" i="30"/>
  <c r="S47" i="30"/>
  <c r="DM47" i="30"/>
  <c r="Q46" i="30"/>
  <c r="R46" i="30"/>
  <c r="EO46" i="30"/>
  <c r="EK46" i="30"/>
  <c r="S46" i="30"/>
  <c r="EM46" i="30"/>
  <c r="EL46" i="30"/>
  <c r="DY46" i="30"/>
  <c r="CU46" i="30"/>
  <c r="CW46" i="30"/>
  <c r="CV46" i="30"/>
  <c r="CY46" i="30"/>
  <c r="CQ46" i="30"/>
  <c r="CP46" i="30"/>
  <c r="CR46" i="30"/>
  <c r="CG46" i="30"/>
  <c r="CI46" i="30"/>
  <c r="CH46" i="30"/>
  <c r="BX46" i="30"/>
  <c r="BW46" i="30"/>
  <c r="BZ46" i="30"/>
  <c r="AS46" i="30"/>
  <c r="AT46" i="30"/>
  <c r="AI45" i="30"/>
  <c r="AJ46" i="30"/>
  <c r="W46" i="30"/>
  <c r="DM46" i="30"/>
  <c r="Q45" i="30"/>
  <c r="R45" i="30"/>
  <c r="EO45" i="30"/>
  <c r="EK45" i="30"/>
  <c r="S45" i="30"/>
  <c r="EM45" i="30"/>
  <c r="DZ45" i="30"/>
  <c r="DY45" i="30"/>
  <c r="CU45" i="30"/>
  <c r="CW45" i="30"/>
  <c r="CV45" i="30"/>
  <c r="CY45" i="30"/>
  <c r="CQ45" i="30"/>
  <c r="CP45" i="30"/>
  <c r="CR45" i="30"/>
  <c r="CG45" i="30"/>
  <c r="CI45" i="30"/>
  <c r="CH45" i="30"/>
  <c r="CK45" i="30"/>
  <c r="BX45" i="30"/>
  <c r="BW45" i="30"/>
  <c r="BZ45" i="30"/>
  <c r="AS45" i="30"/>
  <c r="AT45" i="30"/>
  <c r="AI44" i="30"/>
  <c r="AJ45" i="30"/>
  <c r="W45" i="30"/>
  <c r="DM45" i="30"/>
  <c r="EK44" i="30"/>
  <c r="Q44" i="30"/>
  <c r="S44" i="30"/>
  <c r="DZ44" i="30"/>
  <c r="CU44" i="30"/>
  <c r="CW44" i="30"/>
  <c r="CV44" i="30"/>
  <c r="CY44" i="30"/>
  <c r="CQ44" i="30"/>
  <c r="CP44" i="30"/>
  <c r="CR44" i="30"/>
  <c r="CG44" i="30"/>
  <c r="CI44" i="30"/>
  <c r="CH44" i="30"/>
  <c r="CK44" i="30"/>
  <c r="BW44" i="30"/>
  <c r="BX44" i="30"/>
  <c r="BY44" i="30"/>
  <c r="BZ44" i="30"/>
  <c r="AS44" i="30"/>
  <c r="AT44" i="30"/>
  <c r="AI43" i="30"/>
  <c r="AJ44" i="30"/>
  <c r="W44" i="30"/>
  <c r="EM44" i="30"/>
  <c r="R44" i="30"/>
  <c r="DM44" i="30"/>
  <c r="EK43" i="30"/>
  <c r="Q43" i="30"/>
  <c r="R43" i="30"/>
  <c r="EL43" i="30"/>
  <c r="CU43" i="30"/>
  <c r="CW43" i="30"/>
  <c r="CV43" i="30"/>
  <c r="CY43" i="30"/>
  <c r="CQ43" i="30"/>
  <c r="CP43" i="30"/>
  <c r="CR43" i="30"/>
  <c r="CG43" i="30"/>
  <c r="CI43" i="30"/>
  <c r="CH43" i="30"/>
  <c r="BW43" i="30"/>
  <c r="BX43" i="30"/>
  <c r="BY43" i="30"/>
  <c r="BZ43" i="30"/>
  <c r="AS43" i="30"/>
  <c r="AT43" i="30"/>
  <c r="AI42" i="30"/>
  <c r="AJ43" i="30"/>
  <c r="W43" i="30"/>
  <c r="S43" i="30"/>
  <c r="DM43" i="30"/>
  <c r="Q42" i="30"/>
  <c r="R42" i="30"/>
  <c r="EO42" i="30"/>
  <c r="EK42" i="30"/>
  <c r="S42" i="30"/>
  <c r="EM42" i="30"/>
  <c r="EL42" i="30"/>
  <c r="DY42" i="30"/>
  <c r="CU42" i="30"/>
  <c r="CW42" i="30"/>
  <c r="CV42" i="30"/>
  <c r="CY42" i="30"/>
  <c r="CQ42" i="30"/>
  <c r="CP42" i="30"/>
  <c r="CR42" i="30"/>
  <c r="CG42" i="30"/>
  <c r="CI42" i="30"/>
  <c r="CH42" i="30"/>
  <c r="BX42" i="30"/>
  <c r="BW42" i="30"/>
  <c r="BZ42" i="30"/>
  <c r="AS42" i="30"/>
  <c r="AT42" i="30"/>
  <c r="AI41" i="30"/>
  <c r="AJ42" i="30"/>
  <c r="W42" i="30"/>
  <c r="DM42" i="30"/>
  <c r="Q41" i="30"/>
  <c r="R41" i="30"/>
  <c r="EO41" i="30"/>
  <c r="EK41" i="30"/>
  <c r="S41" i="30"/>
  <c r="EM41" i="30"/>
  <c r="DZ41" i="30"/>
  <c r="DY41" i="30"/>
  <c r="CU41" i="30"/>
  <c r="CW41" i="30"/>
  <c r="CV41" i="30"/>
  <c r="CY41" i="30"/>
  <c r="CQ41" i="30"/>
  <c r="CP41" i="30"/>
  <c r="CR41" i="30"/>
  <c r="CG41" i="30"/>
  <c r="CI41" i="30"/>
  <c r="CH41" i="30"/>
  <c r="CK41" i="30"/>
  <c r="BX41" i="30"/>
  <c r="BW41" i="30"/>
  <c r="BZ41" i="30"/>
  <c r="AS41" i="30"/>
  <c r="AT41" i="30"/>
  <c r="AI40" i="30"/>
  <c r="AJ41" i="30"/>
  <c r="W41" i="30"/>
  <c r="DM41" i="30"/>
  <c r="EK40" i="30"/>
  <c r="Q40" i="30"/>
  <c r="S40" i="30"/>
  <c r="DZ40" i="30"/>
  <c r="CU40" i="30"/>
  <c r="CW40" i="30"/>
  <c r="CV40" i="30"/>
  <c r="CY40" i="30"/>
  <c r="CQ40" i="30"/>
  <c r="CP40" i="30"/>
  <c r="CR40" i="30"/>
  <c r="CG40" i="30"/>
  <c r="CI40" i="30"/>
  <c r="CH40" i="30"/>
  <c r="CK40" i="30"/>
  <c r="BW40" i="30"/>
  <c r="BX40" i="30"/>
  <c r="BY40" i="30"/>
  <c r="BZ40" i="30"/>
  <c r="AS40" i="30"/>
  <c r="AT40" i="30"/>
  <c r="AI39" i="30"/>
  <c r="AJ40" i="30"/>
  <c r="W40" i="30"/>
  <c r="EM40" i="30"/>
  <c r="R40" i="30"/>
  <c r="DM40" i="30"/>
  <c r="EK39" i="30"/>
  <c r="Q39" i="30"/>
  <c r="R39" i="30"/>
  <c r="EL39" i="30"/>
  <c r="CU39" i="30"/>
  <c r="CW39" i="30"/>
  <c r="CV39" i="30"/>
  <c r="CY39" i="30"/>
  <c r="CQ39" i="30"/>
  <c r="CP39" i="30"/>
  <c r="CR39" i="30"/>
  <c r="CG39" i="30"/>
  <c r="CI39" i="30"/>
  <c r="CH39" i="30"/>
  <c r="BW39" i="30"/>
  <c r="BX39" i="30"/>
  <c r="BY39" i="30"/>
  <c r="BZ39" i="30"/>
  <c r="AS39" i="30"/>
  <c r="AT39" i="30"/>
  <c r="AI38" i="30"/>
  <c r="AJ39" i="30"/>
  <c r="W39" i="30"/>
  <c r="S39" i="30"/>
  <c r="DM39" i="30"/>
  <c r="EK38" i="30"/>
  <c r="Q38" i="30"/>
  <c r="S38" i="30"/>
  <c r="EM38" i="30"/>
  <c r="R38" i="30"/>
  <c r="EL38" i="30"/>
  <c r="CU38" i="30"/>
  <c r="CW38" i="30"/>
  <c r="CV38" i="30"/>
  <c r="CY38" i="30"/>
  <c r="CQ38" i="30"/>
  <c r="CP38" i="30"/>
  <c r="CR38" i="30"/>
  <c r="CG38" i="30"/>
  <c r="CI38" i="30"/>
  <c r="CH38" i="30"/>
  <c r="BX38" i="30"/>
  <c r="BW38" i="30"/>
  <c r="BZ38" i="30"/>
  <c r="AS38" i="30"/>
  <c r="AT38" i="30"/>
  <c r="AI37" i="30"/>
  <c r="AJ38" i="30"/>
  <c r="W38" i="30"/>
  <c r="DM38" i="30"/>
  <c r="EK37" i="30"/>
  <c r="Q37" i="30"/>
  <c r="R37" i="30"/>
  <c r="EL37" i="30"/>
  <c r="CU37" i="30"/>
  <c r="CW37" i="30"/>
  <c r="CV37" i="30"/>
  <c r="CY37" i="30"/>
  <c r="CQ37" i="30"/>
  <c r="CP37" i="30"/>
  <c r="CR37" i="30"/>
  <c r="CG37" i="30"/>
  <c r="CI37" i="30"/>
  <c r="CH37" i="30"/>
  <c r="CK37" i="30"/>
  <c r="BW37" i="30"/>
  <c r="BX37" i="30"/>
  <c r="BY37" i="30"/>
  <c r="BZ37" i="30"/>
  <c r="AS37" i="30"/>
  <c r="AT37" i="30"/>
  <c r="AI36" i="30"/>
  <c r="AJ37" i="30"/>
  <c r="W37" i="30"/>
  <c r="S37" i="30"/>
  <c r="DN37" i="30"/>
  <c r="DM37" i="30"/>
  <c r="Q36" i="30"/>
  <c r="S36" i="30"/>
  <c r="EP36" i="30"/>
  <c r="R36" i="30"/>
  <c r="EO36" i="30"/>
  <c r="EK36" i="30"/>
  <c r="EM36" i="30"/>
  <c r="DZ36" i="30"/>
  <c r="DY36" i="30"/>
  <c r="DM36" i="30"/>
  <c r="CV36" i="30"/>
  <c r="CU36" i="30"/>
  <c r="CW36" i="30"/>
  <c r="CY36" i="30"/>
  <c r="CQ36" i="30"/>
  <c r="CP36" i="30"/>
  <c r="CR36" i="30"/>
  <c r="CG36" i="30"/>
  <c r="CI36" i="30"/>
  <c r="CH36" i="30"/>
  <c r="CK36" i="30"/>
  <c r="BX36" i="30"/>
  <c r="BW36" i="30"/>
  <c r="BZ36" i="30"/>
  <c r="BY36" i="30"/>
  <c r="AS36" i="30"/>
  <c r="AT36" i="30"/>
  <c r="AI35" i="30"/>
  <c r="AJ36" i="30"/>
  <c r="W36" i="30"/>
  <c r="DN36" i="30"/>
  <c r="EK35" i="30"/>
  <c r="Q35" i="30"/>
  <c r="R35" i="30"/>
  <c r="EL35" i="30"/>
  <c r="CU35" i="30"/>
  <c r="CW35" i="30"/>
  <c r="CV35" i="30"/>
  <c r="CY35" i="30"/>
  <c r="CQ35" i="30"/>
  <c r="CP35" i="30"/>
  <c r="CR35" i="30"/>
  <c r="CG35" i="30"/>
  <c r="CI35" i="30"/>
  <c r="CH35" i="30"/>
  <c r="CK35" i="30"/>
  <c r="BW35" i="30"/>
  <c r="BX35" i="30"/>
  <c r="BY35" i="30"/>
  <c r="BZ35" i="30"/>
  <c r="AS35" i="30"/>
  <c r="AT35" i="30"/>
  <c r="AI34" i="30"/>
  <c r="AJ35" i="30"/>
  <c r="W35" i="30"/>
  <c r="S35" i="30"/>
  <c r="DN35" i="30"/>
  <c r="DM35" i="30"/>
  <c r="Q34" i="30"/>
  <c r="S34" i="30"/>
  <c r="EP34" i="30"/>
  <c r="R34" i="30"/>
  <c r="EO34" i="30"/>
  <c r="EK34" i="30"/>
  <c r="EM34" i="30"/>
  <c r="DZ34" i="30"/>
  <c r="DY34" i="30"/>
  <c r="DM34" i="30"/>
  <c r="CV34" i="30"/>
  <c r="CU34" i="30"/>
  <c r="CW34" i="30"/>
  <c r="CY34" i="30"/>
  <c r="CQ34" i="30"/>
  <c r="CP34" i="30"/>
  <c r="CR34" i="30"/>
  <c r="CG34" i="30"/>
  <c r="CI34" i="30"/>
  <c r="CH34" i="30"/>
  <c r="CK34" i="30"/>
  <c r="BX34" i="30"/>
  <c r="BW34" i="30"/>
  <c r="BZ34" i="30"/>
  <c r="BY34" i="30"/>
  <c r="AS34" i="30"/>
  <c r="AT34" i="30"/>
  <c r="AI33" i="30"/>
  <c r="AJ34" i="30"/>
  <c r="W34" i="30"/>
  <c r="DN34" i="30"/>
  <c r="EK33" i="30"/>
  <c r="Q33" i="30"/>
  <c r="R33" i="30"/>
  <c r="EL33" i="30"/>
  <c r="CU33" i="30"/>
  <c r="CW33" i="30"/>
  <c r="CV33" i="30"/>
  <c r="CY33" i="30"/>
  <c r="CQ33" i="30"/>
  <c r="CP33" i="30"/>
  <c r="CR33" i="30"/>
  <c r="CG33" i="30"/>
  <c r="CI33" i="30"/>
  <c r="CH33" i="30"/>
  <c r="CK33" i="30"/>
  <c r="BW33" i="30"/>
  <c r="BX33" i="30"/>
  <c r="BY33" i="30"/>
  <c r="BZ33" i="30"/>
  <c r="AS33" i="30"/>
  <c r="AT33" i="30"/>
  <c r="AI32" i="30"/>
  <c r="AJ33" i="30"/>
  <c r="W33" i="30"/>
  <c r="S33" i="30"/>
  <c r="DN33" i="30"/>
  <c r="DM33" i="30"/>
  <c r="Q32" i="30"/>
  <c r="S32" i="30"/>
  <c r="EP32" i="30"/>
  <c r="R32" i="30"/>
  <c r="EO32" i="30"/>
  <c r="EK32" i="30"/>
  <c r="EM32" i="30"/>
  <c r="DZ32" i="30"/>
  <c r="DY32" i="30"/>
  <c r="DM32" i="30"/>
  <c r="CV32" i="30"/>
  <c r="CU32" i="30"/>
  <c r="CW32" i="30"/>
  <c r="CY32" i="30"/>
  <c r="CQ32" i="30"/>
  <c r="CP32" i="30"/>
  <c r="CR32" i="30"/>
  <c r="CG32" i="30"/>
  <c r="CI32" i="30"/>
  <c r="CH32" i="30"/>
  <c r="CK32" i="30"/>
  <c r="BX32" i="30"/>
  <c r="BW32" i="30"/>
  <c r="BZ32" i="30"/>
  <c r="BY32" i="30"/>
  <c r="AS32" i="30"/>
  <c r="AT32" i="30"/>
  <c r="W32" i="30"/>
  <c r="DN32" i="30"/>
  <c r="EK31" i="30"/>
  <c r="CU31" i="30"/>
  <c r="CW31" i="30"/>
  <c r="CV31" i="30"/>
  <c r="CY31" i="30"/>
  <c r="CQ31" i="30"/>
  <c r="CP31" i="30"/>
  <c r="CR31" i="30"/>
  <c r="CG31" i="30"/>
  <c r="CI31" i="30"/>
  <c r="CH31" i="30"/>
  <c r="CK31" i="30"/>
  <c r="BW31" i="30"/>
  <c r="BX31" i="30"/>
  <c r="BY31" i="30"/>
  <c r="BZ31" i="30"/>
  <c r="AT31" i="30"/>
  <c r="AI31" i="30"/>
  <c r="AJ32" i="30"/>
  <c r="W31" i="30"/>
  <c r="Q31" i="30"/>
  <c r="R31" i="30"/>
  <c r="DM31" i="30"/>
  <c r="S31" i="30"/>
  <c r="EK30" i="30"/>
  <c r="Q30" i="30"/>
  <c r="S30" i="30"/>
  <c r="DN30" i="30"/>
  <c r="CU30" i="30"/>
  <c r="CW30" i="30"/>
  <c r="CV30" i="30"/>
  <c r="CY30" i="30"/>
  <c r="CQ30" i="30"/>
  <c r="CP30" i="30"/>
  <c r="CR30" i="30"/>
  <c r="CG30" i="30"/>
  <c r="CI30" i="30"/>
  <c r="CH30" i="30"/>
  <c r="CK30" i="30"/>
  <c r="BX30" i="30"/>
  <c r="BW30" i="30"/>
  <c r="BZ30" i="30"/>
  <c r="BY30" i="30"/>
  <c r="AT30" i="30"/>
  <c r="AI30" i="30"/>
  <c r="AI29" i="30"/>
  <c r="AJ30" i="30"/>
  <c r="W30" i="30"/>
  <c r="EP30" i="30"/>
  <c r="EK29" i="30"/>
  <c r="CV29" i="30"/>
  <c r="CU29" i="30"/>
  <c r="CW29" i="30"/>
  <c r="CY29" i="30"/>
  <c r="CQ29" i="30"/>
  <c r="CP29" i="30"/>
  <c r="CG29" i="30"/>
  <c r="CI29" i="30"/>
  <c r="CH29" i="30"/>
  <c r="CK29" i="30"/>
  <c r="BX29" i="30"/>
  <c r="BW29" i="30"/>
  <c r="BZ29" i="30"/>
  <c r="AS29" i="30"/>
  <c r="AT29" i="30"/>
  <c r="AI28" i="30"/>
  <c r="AJ29" i="30"/>
  <c r="W29" i="30"/>
  <c r="Q29" i="30"/>
  <c r="S29" i="30"/>
  <c r="DZ29" i="30"/>
  <c r="EK28" i="30"/>
  <c r="Q28" i="30"/>
  <c r="R28" i="30"/>
  <c r="EL28" i="30"/>
  <c r="CU28" i="30"/>
  <c r="CW28" i="30"/>
  <c r="CV28" i="30"/>
  <c r="CY28" i="30"/>
  <c r="CQ28" i="30"/>
  <c r="CP28" i="30"/>
  <c r="CG28" i="30"/>
  <c r="CI28" i="30"/>
  <c r="CH28" i="30"/>
  <c r="CK28" i="30"/>
  <c r="BX28" i="30"/>
  <c r="BW28" i="30"/>
  <c r="BZ28" i="30"/>
  <c r="AS28" i="30"/>
  <c r="AT28" i="30"/>
  <c r="AI27" i="30"/>
  <c r="AJ28" i="30"/>
  <c r="W28" i="30"/>
  <c r="EO28" i="30"/>
  <c r="S28" i="30"/>
  <c r="DZ28" i="30"/>
  <c r="EK27" i="30"/>
  <c r="Q27" i="30"/>
  <c r="R27" i="30"/>
  <c r="EL27" i="30"/>
  <c r="S27" i="30"/>
  <c r="EM27" i="30"/>
  <c r="DN27" i="30"/>
  <c r="DM27" i="30"/>
  <c r="CU27" i="30"/>
  <c r="CW27" i="30"/>
  <c r="CV27" i="30"/>
  <c r="CY27" i="30"/>
  <c r="CQ27" i="30"/>
  <c r="CP27" i="30"/>
  <c r="CR27" i="30"/>
  <c r="CH27" i="30"/>
  <c r="CG27" i="30"/>
  <c r="CI27" i="30"/>
  <c r="CK27" i="30"/>
  <c r="BX27" i="30"/>
  <c r="BW27" i="30"/>
  <c r="BZ27" i="30"/>
  <c r="BY27" i="30"/>
  <c r="AS27" i="30"/>
  <c r="AT27" i="30"/>
  <c r="AI26" i="30"/>
  <c r="AJ27" i="30"/>
  <c r="W27" i="30"/>
  <c r="EO27" i="30"/>
  <c r="DZ27" i="30"/>
  <c r="EK26" i="30"/>
  <c r="Q26" i="30"/>
  <c r="S26" i="30"/>
  <c r="EM26" i="30"/>
  <c r="DN26" i="30"/>
  <c r="CV26" i="30"/>
  <c r="CU26" i="30"/>
  <c r="CW26" i="30"/>
  <c r="CY26" i="30"/>
  <c r="CQ26" i="30"/>
  <c r="CP26" i="30"/>
  <c r="CR26" i="30"/>
  <c r="CH26" i="30"/>
  <c r="CG26" i="30"/>
  <c r="CI26" i="30"/>
  <c r="CK26" i="30"/>
  <c r="BX26" i="30"/>
  <c r="BW26" i="30"/>
  <c r="BZ26" i="30"/>
  <c r="BY26" i="30"/>
  <c r="AS26" i="30"/>
  <c r="AT26" i="30"/>
  <c r="AI25" i="30"/>
  <c r="AJ26" i="30"/>
  <c r="W26" i="30"/>
  <c r="DZ26" i="30"/>
  <c r="EK25" i="30"/>
  <c r="CV25" i="30"/>
  <c r="CU25" i="30"/>
  <c r="CW25" i="30"/>
  <c r="CY25" i="30"/>
  <c r="CQ25" i="30"/>
  <c r="CP25" i="30"/>
  <c r="CG25" i="30"/>
  <c r="CI25" i="30"/>
  <c r="CH25" i="30"/>
  <c r="CK25" i="30"/>
  <c r="BX25" i="30"/>
  <c r="BW25" i="30"/>
  <c r="BZ25" i="30"/>
  <c r="AS25" i="30"/>
  <c r="AT25" i="30"/>
  <c r="AI24" i="30"/>
  <c r="AJ25" i="30"/>
  <c r="W25" i="30"/>
  <c r="Q25" i="30"/>
  <c r="S25" i="30"/>
  <c r="DZ25" i="30"/>
  <c r="EK24" i="30"/>
  <c r="Q24" i="30"/>
  <c r="R24" i="30"/>
  <c r="EL24" i="30"/>
  <c r="CU24" i="30"/>
  <c r="CW24" i="30"/>
  <c r="CV24" i="30"/>
  <c r="CY24" i="30"/>
  <c r="CQ24" i="30"/>
  <c r="CP24" i="30"/>
  <c r="CR24" i="30"/>
  <c r="CG24" i="30"/>
  <c r="CI24" i="30"/>
  <c r="CH24" i="30"/>
  <c r="CK24" i="30"/>
  <c r="BW24" i="30"/>
  <c r="BX24" i="30"/>
  <c r="BY24" i="30"/>
  <c r="BZ24" i="30"/>
  <c r="AS24" i="30"/>
  <c r="AT24" i="30"/>
  <c r="AI23" i="30"/>
  <c r="AJ24" i="30"/>
  <c r="W24" i="30"/>
  <c r="S24" i="30"/>
  <c r="DZ24" i="30"/>
  <c r="EO24" i="30"/>
  <c r="Q23" i="30"/>
  <c r="R23" i="30"/>
  <c r="EO23" i="30"/>
  <c r="EK23" i="30"/>
  <c r="EL23" i="30"/>
  <c r="CU23" i="30"/>
  <c r="CW23" i="30"/>
  <c r="CV23" i="30"/>
  <c r="CY23" i="30"/>
  <c r="CQ23" i="30"/>
  <c r="CP23" i="30"/>
  <c r="CR23" i="30"/>
  <c r="CG23" i="30"/>
  <c r="CI23" i="30"/>
  <c r="CH23" i="30"/>
  <c r="CK23" i="30"/>
  <c r="BW23" i="30"/>
  <c r="BX23" i="30"/>
  <c r="BY23" i="30"/>
  <c r="BZ23" i="30"/>
  <c r="AS23" i="30"/>
  <c r="AT23" i="30"/>
  <c r="AI22" i="30"/>
  <c r="AJ23" i="30"/>
  <c r="W23" i="30"/>
  <c r="S23" i="30"/>
  <c r="EP23" i="30"/>
  <c r="DM23" i="30"/>
  <c r="Q22" i="30"/>
  <c r="R22" i="30"/>
  <c r="EO22" i="30"/>
  <c r="EK22" i="30"/>
  <c r="EL22" i="30"/>
  <c r="CU22" i="30"/>
  <c r="CW22" i="30"/>
  <c r="CV22" i="30"/>
  <c r="CY22" i="30"/>
  <c r="CQ22" i="30"/>
  <c r="CP22" i="30"/>
  <c r="CR22" i="30"/>
  <c r="CG22" i="30"/>
  <c r="CI22" i="30"/>
  <c r="CH22" i="30"/>
  <c r="CK22" i="30"/>
  <c r="BW22" i="30"/>
  <c r="BX22" i="30"/>
  <c r="BY22" i="30"/>
  <c r="BZ22" i="30"/>
  <c r="AS22" i="30"/>
  <c r="AT22" i="30"/>
  <c r="AI21" i="30"/>
  <c r="AJ22" i="30"/>
  <c r="W22" i="30"/>
  <c r="S22" i="30"/>
  <c r="EP22" i="30"/>
  <c r="DM22" i="30"/>
  <c r="Q21" i="30"/>
  <c r="R21" i="30"/>
  <c r="EO21" i="30"/>
  <c r="EK21" i="30"/>
  <c r="EL21" i="30"/>
  <c r="CU21" i="30"/>
  <c r="CW21" i="30"/>
  <c r="CV21" i="30"/>
  <c r="CY21" i="30"/>
  <c r="CQ21" i="30"/>
  <c r="CP21" i="30"/>
  <c r="CR21" i="30"/>
  <c r="CG21" i="30"/>
  <c r="CI21" i="30"/>
  <c r="CH21" i="30"/>
  <c r="CK21" i="30"/>
  <c r="BW21" i="30"/>
  <c r="BX21" i="30"/>
  <c r="BY21" i="30"/>
  <c r="BZ21" i="30"/>
  <c r="AS21" i="30"/>
  <c r="AT21" i="30"/>
  <c r="AI20" i="30"/>
  <c r="AJ21" i="30"/>
  <c r="W21" i="30"/>
  <c r="S21" i="30"/>
  <c r="EP21" i="30"/>
  <c r="DM21" i="30"/>
  <c r="Q20" i="30"/>
  <c r="R20" i="30"/>
  <c r="EO20" i="30"/>
  <c r="EK20" i="30"/>
  <c r="EL20" i="30"/>
  <c r="CU20" i="30"/>
  <c r="CW20" i="30"/>
  <c r="CV20" i="30"/>
  <c r="CY20" i="30"/>
  <c r="CQ20" i="30"/>
  <c r="CP20" i="30"/>
  <c r="CR20" i="30"/>
  <c r="CG20" i="30"/>
  <c r="CI20" i="30"/>
  <c r="CH20" i="30"/>
  <c r="CK20" i="30"/>
  <c r="BW20" i="30"/>
  <c r="BX20" i="30"/>
  <c r="BY20" i="30"/>
  <c r="BZ20" i="30"/>
  <c r="AS20" i="30"/>
  <c r="AT20" i="30"/>
  <c r="AI19" i="30"/>
  <c r="AJ20" i="30"/>
  <c r="W20" i="30"/>
  <c r="S20" i="30"/>
  <c r="EP20" i="30"/>
  <c r="DM20" i="30"/>
  <c r="Q19" i="30"/>
  <c r="R19" i="30"/>
  <c r="EO19" i="30"/>
  <c r="EK19" i="30"/>
  <c r="EL19" i="30"/>
  <c r="CU19" i="30"/>
  <c r="CW19" i="30"/>
  <c r="CV19" i="30"/>
  <c r="CY19" i="30"/>
  <c r="CQ19" i="30"/>
  <c r="CP19" i="30"/>
  <c r="CR19" i="30"/>
  <c r="CG19" i="30"/>
  <c r="CI19" i="30"/>
  <c r="CH19" i="30"/>
  <c r="CK19" i="30"/>
  <c r="BW19" i="30"/>
  <c r="BX19" i="30"/>
  <c r="BY19" i="30"/>
  <c r="BZ19" i="30"/>
  <c r="AS19" i="30"/>
  <c r="AT19" i="30"/>
  <c r="AI18" i="30"/>
  <c r="AJ19" i="30"/>
  <c r="W19" i="30"/>
  <c r="S19" i="30"/>
  <c r="EP19" i="30"/>
  <c r="DM19" i="30"/>
  <c r="Q18" i="30"/>
  <c r="R18" i="30"/>
  <c r="EO18" i="30"/>
  <c r="EK18" i="30"/>
  <c r="EL18" i="30"/>
  <c r="CU18" i="30"/>
  <c r="CW18" i="30"/>
  <c r="CV18" i="30"/>
  <c r="CY18" i="30"/>
  <c r="CQ18" i="30"/>
  <c r="CP18" i="30"/>
  <c r="CR18" i="30"/>
  <c r="CG18" i="30"/>
  <c r="CI18" i="30"/>
  <c r="CH18" i="30"/>
  <c r="CK18" i="30"/>
  <c r="BW18" i="30"/>
  <c r="BX18" i="30"/>
  <c r="BY18" i="30"/>
  <c r="BZ18" i="30"/>
  <c r="AS18" i="30"/>
  <c r="AT18" i="30"/>
  <c r="AI17" i="30"/>
  <c r="AJ18" i="30"/>
  <c r="W18" i="30"/>
  <c r="S18" i="30"/>
  <c r="EP18" i="30"/>
  <c r="DM18" i="30"/>
  <c r="Q17" i="30"/>
  <c r="R17" i="30"/>
  <c r="EO17" i="30"/>
  <c r="EK17" i="30"/>
  <c r="EL17" i="30"/>
  <c r="CU17" i="30"/>
  <c r="CW17" i="30"/>
  <c r="CV17" i="30"/>
  <c r="CY17" i="30"/>
  <c r="CQ17" i="30"/>
  <c r="CP17" i="30"/>
  <c r="CR17" i="30"/>
  <c r="CG17" i="30"/>
  <c r="CI17" i="30"/>
  <c r="CH17" i="30"/>
  <c r="CK17" i="30"/>
  <c r="BW17" i="30"/>
  <c r="BX17" i="30"/>
  <c r="BY17" i="30"/>
  <c r="BZ17" i="30"/>
  <c r="AS17" i="30"/>
  <c r="AT17" i="30"/>
  <c r="AI16" i="30"/>
  <c r="AJ17" i="30"/>
  <c r="W17" i="30"/>
  <c r="S17" i="30"/>
  <c r="EP17" i="30"/>
  <c r="DM17" i="30"/>
  <c r="Q16" i="30"/>
  <c r="R16" i="30"/>
  <c r="EO16" i="30"/>
  <c r="EK16" i="30"/>
  <c r="EL16" i="30"/>
  <c r="CU16" i="30"/>
  <c r="CW16" i="30"/>
  <c r="CV16" i="30"/>
  <c r="CY16" i="30"/>
  <c r="CQ16" i="30"/>
  <c r="CP16" i="30"/>
  <c r="CR16" i="30"/>
  <c r="CG16" i="30"/>
  <c r="CI16" i="30"/>
  <c r="CH16" i="30"/>
  <c r="CK16" i="30"/>
  <c r="BW16" i="30"/>
  <c r="BX16" i="30"/>
  <c r="BY16" i="30"/>
  <c r="BZ16" i="30"/>
  <c r="AS16" i="30"/>
  <c r="AT16" i="30"/>
  <c r="AI15" i="30"/>
  <c r="AJ16" i="30"/>
  <c r="W16" i="30"/>
  <c r="S16" i="30"/>
  <c r="EP16" i="30"/>
  <c r="DM16" i="30"/>
  <c r="Q15" i="30"/>
  <c r="R15" i="30"/>
  <c r="EO15" i="30"/>
  <c r="EK15" i="30"/>
  <c r="EL15" i="30"/>
  <c r="CU15" i="30"/>
  <c r="CW15" i="30"/>
  <c r="CV15" i="30"/>
  <c r="CY15" i="30"/>
  <c r="CQ15" i="30"/>
  <c r="CP15" i="30"/>
  <c r="CR15" i="30"/>
  <c r="CG15" i="30"/>
  <c r="CI15" i="30"/>
  <c r="CH15" i="30"/>
  <c r="CK15" i="30"/>
  <c r="BW15" i="30"/>
  <c r="BX15" i="30"/>
  <c r="BY15" i="30"/>
  <c r="BZ15" i="30"/>
  <c r="AS15" i="30"/>
  <c r="AT15" i="30"/>
  <c r="AI14" i="30"/>
  <c r="AJ15" i="30"/>
  <c r="W15" i="30"/>
  <c r="S15" i="30"/>
  <c r="EP15" i="30"/>
  <c r="DM15" i="30"/>
  <c r="Q14" i="30"/>
  <c r="R14" i="30"/>
  <c r="EO14" i="30"/>
  <c r="EK14" i="30"/>
  <c r="EL14" i="30"/>
  <c r="CU14" i="30"/>
  <c r="CW14" i="30"/>
  <c r="CV14" i="30"/>
  <c r="CY14" i="30"/>
  <c r="CQ14" i="30"/>
  <c r="CP14" i="30"/>
  <c r="CR14" i="30"/>
  <c r="CG14" i="30"/>
  <c r="CI14" i="30"/>
  <c r="CH14" i="30"/>
  <c r="CK14" i="30"/>
  <c r="BW14" i="30"/>
  <c r="BX14" i="30"/>
  <c r="BY14" i="30"/>
  <c r="BZ14" i="30"/>
  <c r="AS14" i="30"/>
  <c r="AT14" i="30"/>
  <c r="AI13" i="30"/>
  <c r="AJ14" i="30"/>
  <c r="W14" i="30"/>
  <c r="S14" i="30"/>
  <c r="EP14" i="30"/>
  <c r="DM14" i="30"/>
  <c r="Q13" i="30"/>
  <c r="R13" i="30"/>
  <c r="EO13" i="30"/>
  <c r="EK13" i="30"/>
  <c r="EL13" i="30"/>
  <c r="CU13" i="30"/>
  <c r="CW13" i="30"/>
  <c r="CV13" i="30"/>
  <c r="CY13" i="30"/>
  <c r="CQ13" i="30"/>
  <c r="CP13" i="30"/>
  <c r="CR13" i="30"/>
  <c r="CG13" i="30"/>
  <c r="CI13" i="30"/>
  <c r="CH13" i="30"/>
  <c r="CK13" i="30"/>
  <c r="BW13" i="30"/>
  <c r="BX13" i="30"/>
  <c r="BY13" i="30"/>
  <c r="BZ13" i="30"/>
  <c r="AS13" i="30"/>
  <c r="AT13" i="30"/>
  <c r="AI12" i="30"/>
  <c r="AJ13" i="30"/>
  <c r="W13" i="30"/>
  <c r="S13" i="30"/>
  <c r="EP13" i="30"/>
  <c r="DM13" i="30"/>
  <c r="Q12" i="30"/>
  <c r="R12" i="30"/>
  <c r="EO12" i="30"/>
  <c r="EK12" i="30"/>
  <c r="EL12" i="30"/>
  <c r="CU12" i="30"/>
  <c r="CW12" i="30"/>
  <c r="CV12" i="30"/>
  <c r="CY12" i="30"/>
  <c r="CQ12" i="30"/>
  <c r="CP12" i="30"/>
  <c r="CR12" i="30"/>
  <c r="CG12" i="30"/>
  <c r="CI12" i="30"/>
  <c r="CH12" i="30"/>
  <c r="CK12" i="30"/>
  <c r="BW12" i="30"/>
  <c r="BX12" i="30"/>
  <c r="BY12" i="30"/>
  <c r="BZ12" i="30"/>
  <c r="AS12" i="30"/>
  <c r="AT12" i="30"/>
  <c r="AI11" i="30"/>
  <c r="AJ12" i="30"/>
  <c r="W12" i="30"/>
  <c r="S12" i="30"/>
  <c r="EP12" i="30"/>
  <c r="DM12" i="30"/>
  <c r="Q11" i="30"/>
  <c r="R11" i="30"/>
  <c r="EO11" i="30"/>
  <c r="EK11" i="30"/>
  <c r="EL11" i="30"/>
  <c r="CU11" i="30"/>
  <c r="CW11" i="30"/>
  <c r="CV11" i="30"/>
  <c r="CY11" i="30"/>
  <c r="CQ11" i="30"/>
  <c r="CP11" i="30"/>
  <c r="CR11" i="30"/>
  <c r="CG11" i="30"/>
  <c r="CI11" i="30"/>
  <c r="CH11" i="30"/>
  <c r="CK11" i="30"/>
  <c r="BW11" i="30"/>
  <c r="BX11" i="30"/>
  <c r="BY11" i="30"/>
  <c r="BZ11" i="30"/>
  <c r="AS11" i="30"/>
  <c r="AT11" i="30"/>
  <c r="AI10" i="30"/>
  <c r="AJ11" i="30"/>
  <c r="W11" i="30"/>
  <c r="S11" i="30"/>
  <c r="EP11" i="30"/>
  <c r="DM11" i="30"/>
  <c r="Q10" i="30"/>
  <c r="R10" i="30"/>
  <c r="EO10" i="30"/>
  <c r="EK10" i="30"/>
  <c r="EL10" i="30"/>
  <c r="CU10" i="30"/>
  <c r="CW10" i="30"/>
  <c r="CV10" i="30"/>
  <c r="CY10" i="30"/>
  <c r="CQ10" i="30"/>
  <c r="CP10" i="30"/>
  <c r="CR10" i="30"/>
  <c r="CG10" i="30"/>
  <c r="CI10" i="30"/>
  <c r="CH10" i="30"/>
  <c r="CK10" i="30"/>
  <c r="BW10" i="30"/>
  <c r="BX10" i="30"/>
  <c r="BY10" i="30"/>
  <c r="BZ10" i="30"/>
  <c r="AS10" i="30"/>
  <c r="AT10" i="30"/>
  <c r="AI9" i="30"/>
  <c r="AJ10" i="30"/>
  <c r="W10" i="30"/>
  <c r="S10" i="30"/>
  <c r="EP10" i="30"/>
  <c r="DM10" i="30"/>
  <c r="Q9" i="30"/>
  <c r="R9" i="30"/>
  <c r="EO9" i="30"/>
  <c r="EK9" i="30"/>
  <c r="EL9" i="30"/>
  <c r="CU9" i="30"/>
  <c r="CW9" i="30"/>
  <c r="CV9" i="30"/>
  <c r="CY9" i="30"/>
  <c r="CQ9" i="30"/>
  <c r="CP9" i="30"/>
  <c r="CR9" i="30"/>
  <c r="CG9" i="30"/>
  <c r="CI9" i="30"/>
  <c r="CH9" i="30"/>
  <c r="CK9" i="30"/>
  <c r="BW9" i="30"/>
  <c r="BX9" i="30"/>
  <c r="BY9" i="30"/>
  <c r="BZ9" i="30"/>
  <c r="AS9" i="30"/>
  <c r="AT9" i="30"/>
  <c r="W9" i="30"/>
  <c r="S9" i="30"/>
  <c r="EP9" i="30"/>
  <c r="DM9" i="30"/>
  <c r="EK8" i="30"/>
  <c r="Q8" i="30"/>
  <c r="R8" i="30"/>
  <c r="EL8" i="30"/>
  <c r="CU8" i="30"/>
  <c r="CW8" i="30"/>
  <c r="CV8" i="30"/>
  <c r="CY8" i="30"/>
  <c r="CQ8" i="30"/>
  <c r="CP8" i="30"/>
  <c r="CR8" i="30"/>
  <c r="CG8" i="30"/>
  <c r="CI8" i="30"/>
  <c r="CH8" i="30"/>
  <c r="CK8" i="30"/>
  <c r="BW8" i="30"/>
  <c r="BX8" i="30"/>
  <c r="BY8" i="30"/>
  <c r="BZ8" i="30"/>
  <c r="AS8" i="30"/>
  <c r="AT8" i="30"/>
  <c r="AI8" i="30"/>
  <c r="AJ9" i="30"/>
  <c r="W8" i="30"/>
  <c r="DM8" i="30"/>
  <c r="S8" i="30"/>
  <c r="B198" i="29"/>
  <c r="B149" i="29"/>
  <c r="A149" i="29"/>
  <c r="EK131" i="29"/>
  <c r="CU131" i="29"/>
  <c r="CW131" i="29"/>
  <c r="CV131" i="29"/>
  <c r="CY131" i="29"/>
  <c r="CQ131" i="29"/>
  <c r="CP131" i="29"/>
  <c r="CR131" i="29"/>
  <c r="CH131" i="29"/>
  <c r="CG131" i="29"/>
  <c r="CI131" i="29"/>
  <c r="CK131" i="29"/>
  <c r="BX131" i="29"/>
  <c r="BW131" i="29"/>
  <c r="BY131" i="29"/>
  <c r="AS131" i="29"/>
  <c r="AT131" i="29"/>
  <c r="AI131" i="29"/>
  <c r="W131" i="29"/>
  <c r="Q131" i="29"/>
  <c r="R131" i="29"/>
  <c r="EK130" i="29"/>
  <c r="CU130" i="29"/>
  <c r="CW130" i="29"/>
  <c r="CV130" i="29"/>
  <c r="CY130" i="29"/>
  <c r="CQ130" i="29"/>
  <c r="CP130" i="29"/>
  <c r="CR130" i="29"/>
  <c r="CH130" i="29"/>
  <c r="CG130" i="29"/>
  <c r="CI130" i="29"/>
  <c r="CK130" i="29"/>
  <c r="BW130" i="29"/>
  <c r="BX130" i="29"/>
  <c r="BY130" i="29"/>
  <c r="BZ130" i="29"/>
  <c r="AS130" i="29"/>
  <c r="AT130" i="29"/>
  <c r="AI130" i="29"/>
  <c r="AI129" i="29"/>
  <c r="AJ130" i="29"/>
  <c r="W130" i="29"/>
  <c r="Q130" i="29"/>
  <c r="Q129" i="29"/>
  <c r="R129" i="29"/>
  <c r="EO129" i="29"/>
  <c r="EK129" i="29"/>
  <c r="EL129" i="29"/>
  <c r="S129" i="29"/>
  <c r="DN129" i="29"/>
  <c r="CU129" i="29"/>
  <c r="CW129" i="29"/>
  <c r="CV129" i="29"/>
  <c r="CY129" i="29"/>
  <c r="CQ129" i="29"/>
  <c r="CP129" i="29"/>
  <c r="CR129" i="29"/>
  <c r="CG129" i="29"/>
  <c r="CI129" i="29"/>
  <c r="CH129" i="29"/>
  <c r="CK129" i="29"/>
  <c r="BX129" i="29"/>
  <c r="BW129" i="29"/>
  <c r="BZ129" i="29"/>
  <c r="BY129" i="29"/>
  <c r="AS129" i="29"/>
  <c r="AT129" i="29"/>
  <c r="AI128" i="29"/>
  <c r="AJ129" i="29"/>
  <c r="W129" i="29"/>
  <c r="EK128" i="29"/>
  <c r="Q128" i="29"/>
  <c r="R128" i="29"/>
  <c r="EL128" i="29"/>
  <c r="CU128" i="29"/>
  <c r="CW128" i="29"/>
  <c r="CV128" i="29"/>
  <c r="CY128" i="29"/>
  <c r="CQ128" i="29"/>
  <c r="CP128" i="29"/>
  <c r="CR128" i="29"/>
  <c r="CH128" i="29"/>
  <c r="CG128" i="29"/>
  <c r="CI128" i="29"/>
  <c r="CK128" i="29"/>
  <c r="BX128" i="29"/>
  <c r="BW128" i="29"/>
  <c r="BZ128" i="29"/>
  <c r="BY128" i="29"/>
  <c r="AS128" i="29"/>
  <c r="AT128" i="29"/>
  <c r="W128" i="29"/>
  <c r="S128" i="29"/>
  <c r="EK127" i="29"/>
  <c r="Q127" i="29"/>
  <c r="R127" i="29"/>
  <c r="EL127" i="29"/>
  <c r="CU127" i="29"/>
  <c r="CW127" i="29"/>
  <c r="CV127" i="29"/>
  <c r="CY127" i="29"/>
  <c r="CQ127" i="29"/>
  <c r="CP127" i="29"/>
  <c r="CR127" i="29"/>
  <c r="CH127" i="29"/>
  <c r="CG127" i="29"/>
  <c r="CI127" i="29"/>
  <c r="CK127" i="29"/>
  <c r="BW127" i="29"/>
  <c r="BX127" i="29"/>
  <c r="BY127" i="29"/>
  <c r="AS127" i="29"/>
  <c r="AT127" i="29"/>
  <c r="AI127" i="29"/>
  <c r="W127" i="29"/>
  <c r="S127" i="29"/>
  <c r="EK126" i="29"/>
  <c r="CU126" i="29"/>
  <c r="CW126" i="29"/>
  <c r="CV126" i="29"/>
  <c r="CY126" i="29"/>
  <c r="CQ126" i="29"/>
  <c r="CP126" i="29"/>
  <c r="CR126" i="29"/>
  <c r="CG126" i="29"/>
  <c r="CI126" i="29"/>
  <c r="CH126" i="29"/>
  <c r="CK126" i="29"/>
  <c r="BW126" i="29"/>
  <c r="BX126" i="29"/>
  <c r="BY126" i="29"/>
  <c r="BZ126" i="29"/>
  <c r="AS126" i="29"/>
  <c r="AT126" i="29"/>
  <c r="AI126" i="29"/>
  <c r="AI125" i="29"/>
  <c r="AJ126" i="29"/>
  <c r="W126" i="29"/>
  <c r="Q126" i="29"/>
  <c r="Q125" i="29"/>
  <c r="R125" i="29"/>
  <c r="EO125" i="29"/>
  <c r="EK125" i="29"/>
  <c r="EL125" i="29"/>
  <c r="CU125" i="29"/>
  <c r="CW125" i="29"/>
  <c r="CV125" i="29"/>
  <c r="CY125" i="29"/>
  <c r="CQ125" i="29"/>
  <c r="CP125" i="29"/>
  <c r="CR125" i="29"/>
  <c r="CG125" i="29"/>
  <c r="CI125" i="29"/>
  <c r="CH125" i="29"/>
  <c r="CK125" i="29"/>
  <c r="BX125" i="29"/>
  <c r="BW125" i="29"/>
  <c r="BY125" i="29"/>
  <c r="AS125" i="29"/>
  <c r="AT125" i="29"/>
  <c r="AI124" i="29"/>
  <c r="AJ125" i="29"/>
  <c r="W125" i="29"/>
  <c r="S125" i="29"/>
  <c r="EK124" i="29"/>
  <c r="CU124" i="29"/>
  <c r="CW124" i="29"/>
  <c r="CV124" i="29"/>
  <c r="CY124" i="29"/>
  <c r="CQ124" i="29"/>
  <c r="CP124" i="29"/>
  <c r="CR124" i="29"/>
  <c r="CG124" i="29"/>
  <c r="CI124" i="29"/>
  <c r="CH124" i="29"/>
  <c r="CK124" i="29"/>
  <c r="BX124" i="29"/>
  <c r="BW124" i="29"/>
  <c r="BZ124" i="29"/>
  <c r="BY124" i="29"/>
  <c r="AS124" i="29"/>
  <c r="AT124" i="29"/>
  <c r="W124" i="29"/>
  <c r="Q124" i="29"/>
  <c r="S124" i="29"/>
  <c r="R124" i="29"/>
  <c r="EK123" i="29"/>
  <c r="CU123" i="29"/>
  <c r="CW123" i="29"/>
  <c r="CV123" i="29"/>
  <c r="CY123" i="29"/>
  <c r="CQ123" i="29"/>
  <c r="CP123" i="29"/>
  <c r="CR123" i="29"/>
  <c r="CH123" i="29"/>
  <c r="CG123" i="29"/>
  <c r="CI123" i="29"/>
  <c r="CK123" i="29"/>
  <c r="BX123" i="29"/>
  <c r="BW123" i="29"/>
  <c r="BY123" i="29"/>
  <c r="AS123" i="29"/>
  <c r="AT123" i="29"/>
  <c r="AI123" i="29"/>
  <c r="W123" i="29"/>
  <c r="Q123" i="29"/>
  <c r="S123" i="29"/>
  <c r="R123" i="29"/>
  <c r="EK122" i="29"/>
  <c r="CU122" i="29"/>
  <c r="CW122" i="29"/>
  <c r="CV122" i="29"/>
  <c r="CY122" i="29"/>
  <c r="CQ122" i="29"/>
  <c r="CP122" i="29"/>
  <c r="CR122" i="29"/>
  <c r="CG122" i="29"/>
  <c r="CI122" i="29"/>
  <c r="CH122" i="29"/>
  <c r="CK122" i="29"/>
  <c r="BW122" i="29"/>
  <c r="BX122" i="29"/>
  <c r="BY122" i="29"/>
  <c r="BZ122" i="29"/>
  <c r="AS122" i="29"/>
  <c r="AT122" i="29"/>
  <c r="AI122" i="29"/>
  <c r="W122" i="29"/>
  <c r="Q122" i="29"/>
  <c r="Q121" i="29"/>
  <c r="R121" i="29"/>
  <c r="EO121" i="29"/>
  <c r="EK121" i="29"/>
  <c r="EL121" i="29"/>
  <c r="S121" i="29"/>
  <c r="DZ121" i="29"/>
  <c r="DN121" i="29"/>
  <c r="CU121" i="29"/>
  <c r="CW121" i="29"/>
  <c r="CV121" i="29"/>
  <c r="CY121" i="29"/>
  <c r="CQ121" i="29"/>
  <c r="CP121" i="29"/>
  <c r="CR121" i="29"/>
  <c r="CG121" i="29"/>
  <c r="CI121" i="29"/>
  <c r="CH121" i="29"/>
  <c r="CK121" i="29"/>
  <c r="BW121" i="29"/>
  <c r="BX121" i="29"/>
  <c r="BY121" i="29"/>
  <c r="BZ121" i="29"/>
  <c r="AS121" i="29"/>
  <c r="AT121" i="29"/>
  <c r="AI121" i="29"/>
  <c r="AI120" i="29"/>
  <c r="AJ121" i="29"/>
  <c r="W121" i="29"/>
  <c r="EK120" i="29"/>
  <c r="CU120" i="29"/>
  <c r="CW120" i="29"/>
  <c r="CV120" i="29"/>
  <c r="CY120" i="29"/>
  <c r="CQ120" i="29"/>
  <c r="CP120" i="29"/>
  <c r="CR120" i="29"/>
  <c r="CG120" i="29"/>
  <c r="CI120" i="29"/>
  <c r="CH120" i="29"/>
  <c r="CK120" i="29"/>
  <c r="BX120" i="29"/>
  <c r="BW120" i="29"/>
  <c r="BY120" i="29"/>
  <c r="AS120" i="29"/>
  <c r="AT120" i="29"/>
  <c r="W120" i="29"/>
  <c r="Q120" i="29"/>
  <c r="S120" i="29"/>
  <c r="R120" i="29"/>
  <c r="EK119" i="29"/>
  <c r="CU119" i="29"/>
  <c r="CW119" i="29"/>
  <c r="CV119" i="29"/>
  <c r="CY119" i="29"/>
  <c r="CQ119" i="29"/>
  <c r="CP119" i="29"/>
  <c r="CR119" i="29"/>
  <c r="CH119" i="29"/>
  <c r="CG119" i="29"/>
  <c r="CI119" i="29"/>
  <c r="CK119" i="29"/>
  <c r="BX119" i="29"/>
  <c r="BW119" i="29"/>
  <c r="BY119" i="29"/>
  <c r="AS119" i="29"/>
  <c r="AT119" i="29"/>
  <c r="AI119" i="29"/>
  <c r="W119" i="29"/>
  <c r="Q119" i="29"/>
  <c r="S119" i="29"/>
  <c r="R119" i="29"/>
  <c r="EK118" i="29"/>
  <c r="CU118" i="29"/>
  <c r="CW118" i="29"/>
  <c r="CV118" i="29"/>
  <c r="CY118" i="29"/>
  <c r="CQ118" i="29"/>
  <c r="CP118" i="29"/>
  <c r="CR118" i="29"/>
  <c r="CH118" i="29"/>
  <c r="CG118" i="29"/>
  <c r="CI118" i="29"/>
  <c r="CK118" i="29"/>
  <c r="BW118" i="29"/>
  <c r="BX118" i="29"/>
  <c r="BY118" i="29"/>
  <c r="BZ118" i="29"/>
  <c r="AS118" i="29"/>
  <c r="AT118" i="29"/>
  <c r="AI118" i="29"/>
  <c r="W118" i="29"/>
  <c r="Q118" i="29"/>
  <c r="Q117" i="29"/>
  <c r="R117" i="29"/>
  <c r="EO117" i="29"/>
  <c r="EK117" i="29"/>
  <c r="EL117" i="29"/>
  <c r="S117" i="29"/>
  <c r="DZ117" i="29"/>
  <c r="DN117" i="29"/>
  <c r="CU117" i="29"/>
  <c r="CW117" i="29"/>
  <c r="CV117" i="29"/>
  <c r="CY117" i="29"/>
  <c r="CQ117" i="29"/>
  <c r="CP117" i="29"/>
  <c r="CR117" i="29"/>
  <c r="CG117" i="29"/>
  <c r="CI117" i="29"/>
  <c r="CH117" i="29"/>
  <c r="CK117" i="29"/>
  <c r="BW117" i="29"/>
  <c r="BX117" i="29"/>
  <c r="BY117" i="29"/>
  <c r="BZ117" i="29"/>
  <c r="AS117" i="29"/>
  <c r="AT117" i="29"/>
  <c r="AI117" i="29"/>
  <c r="AI116" i="29"/>
  <c r="AJ117" i="29"/>
  <c r="W117" i="29"/>
  <c r="EK116" i="29"/>
  <c r="CU116" i="29"/>
  <c r="CW116" i="29"/>
  <c r="CV116" i="29"/>
  <c r="CY116" i="29"/>
  <c r="CQ116" i="29"/>
  <c r="CP116" i="29"/>
  <c r="CR116" i="29"/>
  <c r="CH116" i="29"/>
  <c r="CG116" i="29"/>
  <c r="CI116" i="29"/>
  <c r="CK116" i="29"/>
  <c r="BX116" i="29"/>
  <c r="BW116" i="29"/>
  <c r="BZ116" i="29"/>
  <c r="BY116" i="29"/>
  <c r="AS116" i="29"/>
  <c r="AT116" i="29"/>
  <c r="W116" i="29"/>
  <c r="Q116" i="29"/>
  <c r="R116" i="29"/>
  <c r="EK115" i="29"/>
  <c r="CU115" i="29"/>
  <c r="CW115" i="29"/>
  <c r="CV115" i="29"/>
  <c r="CY115" i="29"/>
  <c r="CQ115" i="29"/>
  <c r="CP115" i="29"/>
  <c r="CR115" i="29"/>
  <c r="CH115" i="29"/>
  <c r="CG115" i="29"/>
  <c r="CI115" i="29"/>
  <c r="CK115" i="29"/>
  <c r="BW115" i="29"/>
  <c r="BX115" i="29"/>
  <c r="BY115" i="29"/>
  <c r="AS115" i="29"/>
  <c r="AT115" i="29"/>
  <c r="AI115" i="29"/>
  <c r="W115" i="29"/>
  <c r="Q115" i="29"/>
  <c r="R115" i="29"/>
  <c r="EK114" i="29"/>
  <c r="CU114" i="29"/>
  <c r="CW114" i="29"/>
  <c r="CV114" i="29"/>
  <c r="CY114" i="29"/>
  <c r="CQ114" i="29"/>
  <c r="CP114" i="29"/>
  <c r="CR114" i="29"/>
  <c r="CH114" i="29"/>
  <c r="CG114" i="29"/>
  <c r="CI114" i="29"/>
  <c r="CK114" i="29"/>
  <c r="BW114" i="29"/>
  <c r="BX114" i="29"/>
  <c r="BY114" i="29"/>
  <c r="BZ114" i="29"/>
  <c r="AS114" i="29"/>
  <c r="AT114" i="29"/>
  <c r="AI114" i="29"/>
  <c r="AI113" i="29"/>
  <c r="AJ114" i="29"/>
  <c r="W114" i="29"/>
  <c r="Q114" i="29"/>
  <c r="Q113" i="29"/>
  <c r="R113" i="29"/>
  <c r="EO113" i="29"/>
  <c r="EK113" i="29"/>
  <c r="EL113" i="29"/>
  <c r="S113" i="29"/>
  <c r="DN113" i="29"/>
  <c r="CU113" i="29"/>
  <c r="CW113" i="29"/>
  <c r="CV113" i="29"/>
  <c r="CY113" i="29"/>
  <c r="CQ113" i="29"/>
  <c r="CP113" i="29"/>
  <c r="CR113" i="29"/>
  <c r="CG113" i="29"/>
  <c r="CI113" i="29"/>
  <c r="CH113" i="29"/>
  <c r="CK113" i="29"/>
  <c r="BX113" i="29"/>
  <c r="BW113" i="29"/>
  <c r="BZ113" i="29"/>
  <c r="BY113" i="29"/>
  <c r="AS113" i="29"/>
  <c r="AT113" i="29"/>
  <c r="AI112" i="29"/>
  <c r="AJ113" i="29"/>
  <c r="W113" i="29"/>
  <c r="EK112" i="29"/>
  <c r="Q112" i="29"/>
  <c r="R112" i="29"/>
  <c r="EL112" i="29"/>
  <c r="CU112" i="29"/>
  <c r="CW112" i="29"/>
  <c r="CV112" i="29"/>
  <c r="CY112" i="29"/>
  <c r="CQ112" i="29"/>
  <c r="CP112" i="29"/>
  <c r="CR112" i="29"/>
  <c r="CH112" i="29"/>
  <c r="CG112" i="29"/>
  <c r="CI112" i="29"/>
  <c r="CK112" i="29"/>
  <c r="BX112" i="29"/>
  <c r="BW112" i="29"/>
  <c r="BZ112" i="29"/>
  <c r="BY112" i="29"/>
  <c r="AS112" i="29"/>
  <c r="AT112" i="29"/>
  <c r="W112" i="29"/>
  <c r="S112" i="29"/>
  <c r="EK111" i="29"/>
  <c r="Q111" i="29"/>
  <c r="R111" i="29"/>
  <c r="EL111" i="29"/>
  <c r="CU111" i="29"/>
  <c r="CW111" i="29"/>
  <c r="CV111" i="29"/>
  <c r="CY111" i="29"/>
  <c r="CQ111" i="29"/>
  <c r="CP111" i="29"/>
  <c r="CR111" i="29"/>
  <c r="CH111" i="29"/>
  <c r="CG111" i="29"/>
  <c r="CI111" i="29"/>
  <c r="CK111" i="29"/>
  <c r="BW111" i="29"/>
  <c r="BX111" i="29"/>
  <c r="BY111" i="29"/>
  <c r="AS111" i="29"/>
  <c r="AT111" i="29"/>
  <c r="AI111" i="29"/>
  <c r="W111" i="29"/>
  <c r="S111" i="29"/>
  <c r="EK110" i="29"/>
  <c r="CU110" i="29"/>
  <c r="CW110" i="29"/>
  <c r="CV110" i="29"/>
  <c r="CY110" i="29"/>
  <c r="CQ110" i="29"/>
  <c r="CP110" i="29"/>
  <c r="CR110" i="29"/>
  <c r="CG110" i="29"/>
  <c r="CI110" i="29"/>
  <c r="CH110" i="29"/>
  <c r="CK110" i="29"/>
  <c r="BW110" i="29"/>
  <c r="BX110" i="29"/>
  <c r="BY110" i="29"/>
  <c r="BZ110" i="29"/>
  <c r="AS110" i="29"/>
  <c r="AT110" i="29"/>
  <c r="AI110" i="29"/>
  <c r="AI109" i="29"/>
  <c r="AJ110" i="29"/>
  <c r="W110" i="29"/>
  <c r="Q110" i="29"/>
  <c r="Q109" i="29"/>
  <c r="R109" i="29"/>
  <c r="EO109" i="29"/>
  <c r="EK109" i="29"/>
  <c r="EL109" i="29"/>
  <c r="CU109" i="29"/>
  <c r="CW109" i="29"/>
  <c r="CV109" i="29"/>
  <c r="CY109" i="29"/>
  <c r="CQ109" i="29"/>
  <c r="CP109" i="29"/>
  <c r="CR109" i="29"/>
  <c r="CG109" i="29"/>
  <c r="CI109" i="29"/>
  <c r="CH109" i="29"/>
  <c r="CK109" i="29"/>
  <c r="BX109" i="29"/>
  <c r="BW109" i="29"/>
  <c r="BY109" i="29"/>
  <c r="AS109" i="29"/>
  <c r="AT109" i="29"/>
  <c r="AI108" i="29"/>
  <c r="AJ109" i="29"/>
  <c r="W109" i="29"/>
  <c r="S109" i="29"/>
  <c r="EK108" i="29"/>
  <c r="CU108" i="29"/>
  <c r="CW108" i="29"/>
  <c r="CV108" i="29"/>
  <c r="CY108" i="29"/>
  <c r="CQ108" i="29"/>
  <c r="CP108" i="29"/>
  <c r="CR108" i="29"/>
  <c r="CG108" i="29"/>
  <c r="CI108" i="29"/>
  <c r="CH108" i="29"/>
  <c r="CK108" i="29"/>
  <c r="BX108" i="29"/>
  <c r="BW108" i="29"/>
  <c r="BZ108" i="29"/>
  <c r="BY108" i="29"/>
  <c r="AS108" i="29"/>
  <c r="AT108" i="29"/>
  <c r="W108" i="29"/>
  <c r="Q108" i="29"/>
  <c r="S108" i="29"/>
  <c r="R108" i="29"/>
  <c r="EK107" i="29"/>
  <c r="CU107" i="29"/>
  <c r="CW107" i="29"/>
  <c r="CV107" i="29"/>
  <c r="CY107" i="29"/>
  <c r="CQ107" i="29"/>
  <c r="CP107" i="29"/>
  <c r="CR107" i="29"/>
  <c r="CH107" i="29"/>
  <c r="CG107" i="29"/>
  <c r="CI107" i="29"/>
  <c r="CK107" i="29"/>
  <c r="BX107" i="29"/>
  <c r="BW107" i="29"/>
  <c r="BY107" i="29"/>
  <c r="AS107" i="29"/>
  <c r="AT107" i="29"/>
  <c r="AI107" i="29"/>
  <c r="W107" i="29"/>
  <c r="Q107" i="29"/>
  <c r="S107" i="29"/>
  <c r="R107" i="29"/>
  <c r="EK106" i="29"/>
  <c r="CU106" i="29"/>
  <c r="CW106" i="29"/>
  <c r="CV106" i="29"/>
  <c r="CY106" i="29"/>
  <c r="CQ106" i="29"/>
  <c r="CP106" i="29"/>
  <c r="CR106" i="29"/>
  <c r="CG106" i="29"/>
  <c r="CI106" i="29"/>
  <c r="CH106" i="29"/>
  <c r="CK106" i="29"/>
  <c r="BW106" i="29"/>
  <c r="BX106" i="29"/>
  <c r="BY106" i="29"/>
  <c r="BZ106" i="29"/>
  <c r="AS106" i="29"/>
  <c r="AT106" i="29"/>
  <c r="AI106" i="29"/>
  <c r="W106" i="29"/>
  <c r="Q106" i="29"/>
  <c r="Q105" i="29"/>
  <c r="R105" i="29"/>
  <c r="EO105" i="29"/>
  <c r="EK105" i="29"/>
  <c r="EL105" i="29"/>
  <c r="S105" i="29"/>
  <c r="DZ105" i="29"/>
  <c r="DN105" i="29"/>
  <c r="CU105" i="29"/>
  <c r="CW105" i="29"/>
  <c r="CV105" i="29"/>
  <c r="CY105" i="29"/>
  <c r="CQ105" i="29"/>
  <c r="CP105" i="29"/>
  <c r="CR105" i="29"/>
  <c r="CG105" i="29"/>
  <c r="CI105" i="29"/>
  <c r="CH105" i="29"/>
  <c r="CK105" i="29"/>
  <c r="BW105" i="29"/>
  <c r="BX105" i="29"/>
  <c r="BY105" i="29"/>
  <c r="BZ105" i="29"/>
  <c r="AS105" i="29"/>
  <c r="AT105" i="29"/>
  <c r="AI105" i="29"/>
  <c r="AI104" i="29"/>
  <c r="AJ105" i="29"/>
  <c r="W105" i="29"/>
  <c r="EK104" i="29"/>
  <c r="CU104" i="29"/>
  <c r="CW104" i="29"/>
  <c r="CV104" i="29"/>
  <c r="CY104" i="29"/>
  <c r="CQ104" i="29"/>
  <c r="CP104" i="29"/>
  <c r="CR104" i="29"/>
  <c r="CG104" i="29"/>
  <c r="CI104" i="29"/>
  <c r="CH104" i="29"/>
  <c r="CK104" i="29"/>
  <c r="BX104" i="29"/>
  <c r="BW104" i="29"/>
  <c r="BY104" i="29"/>
  <c r="AS104" i="29"/>
  <c r="AT104" i="29"/>
  <c r="W104" i="29"/>
  <c r="Q104" i="29"/>
  <c r="S104" i="29"/>
  <c r="R104" i="29"/>
  <c r="EK103" i="29"/>
  <c r="CU103" i="29"/>
  <c r="CW103" i="29"/>
  <c r="CV103" i="29"/>
  <c r="CY103" i="29"/>
  <c r="CQ103" i="29"/>
  <c r="CP103" i="29"/>
  <c r="CR103" i="29"/>
  <c r="CH103" i="29"/>
  <c r="CG103" i="29"/>
  <c r="CI103" i="29"/>
  <c r="CK103" i="29"/>
  <c r="BX103" i="29"/>
  <c r="BW103" i="29"/>
  <c r="BY103" i="29"/>
  <c r="AS103" i="29"/>
  <c r="AT103" i="29"/>
  <c r="AI103" i="29"/>
  <c r="W103" i="29"/>
  <c r="Q103" i="29"/>
  <c r="S103" i="29"/>
  <c r="R103" i="29"/>
  <c r="EK102" i="29"/>
  <c r="CU102" i="29"/>
  <c r="CW102" i="29"/>
  <c r="CV102" i="29"/>
  <c r="CY102" i="29"/>
  <c r="CQ102" i="29"/>
  <c r="CP102" i="29"/>
  <c r="CR102" i="29"/>
  <c r="CH102" i="29"/>
  <c r="CG102" i="29"/>
  <c r="CI102" i="29"/>
  <c r="CK102" i="29"/>
  <c r="BW102" i="29"/>
  <c r="BX102" i="29"/>
  <c r="BY102" i="29"/>
  <c r="BZ102" i="29"/>
  <c r="AS102" i="29"/>
  <c r="AT102" i="29"/>
  <c r="AI102" i="29"/>
  <c r="W102" i="29"/>
  <c r="Q102" i="29"/>
  <c r="Q101" i="29"/>
  <c r="R101" i="29"/>
  <c r="EO101" i="29"/>
  <c r="EK101" i="29"/>
  <c r="EL101" i="29"/>
  <c r="S101" i="29"/>
  <c r="DZ101" i="29"/>
  <c r="DN101" i="29"/>
  <c r="CU101" i="29"/>
  <c r="CW101" i="29"/>
  <c r="CV101" i="29"/>
  <c r="CY101" i="29"/>
  <c r="CQ101" i="29"/>
  <c r="CP101" i="29"/>
  <c r="CR101" i="29"/>
  <c r="CG101" i="29"/>
  <c r="CI101" i="29"/>
  <c r="CH101" i="29"/>
  <c r="CK101" i="29"/>
  <c r="BW101" i="29"/>
  <c r="BX101" i="29"/>
  <c r="BY101" i="29"/>
  <c r="BZ101" i="29"/>
  <c r="AS101" i="29"/>
  <c r="AT101" i="29"/>
  <c r="AI101" i="29"/>
  <c r="AI100" i="29"/>
  <c r="AJ101" i="29"/>
  <c r="W101" i="29"/>
  <c r="EK100" i="29"/>
  <c r="CU100" i="29"/>
  <c r="CW100" i="29"/>
  <c r="CV100" i="29"/>
  <c r="CY100" i="29"/>
  <c r="CQ100" i="29"/>
  <c r="CP100" i="29"/>
  <c r="CR100" i="29"/>
  <c r="CH100" i="29"/>
  <c r="CG100" i="29"/>
  <c r="CI100" i="29"/>
  <c r="CK100" i="29"/>
  <c r="BX100" i="29"/>
  <c r="BW100" i="29"/>
  <c r="BZ100" i="29"/>
  <c r="BY100" i="29"/>
  <c r="AS100" i="29"/>
  <c r="AT100" i="29"/>
  <c r="W100" i="29"/>
  <c r="Q100" i="29"/>
  <c r="R100" i="29"/>
  <c r="EK99" i="29"/>
  <c r="CU99" i="29"/>
  <c r="CW99" i="29"/>
  <c r="CV99" i="29"/>
  <c r="CY99" i="29"/>
  <c r="CQ99" i="29"/>
  <c r="CP99" i="29"/>
  <c r="CR99" i="29"/>
  <c r="CH99" i="29"/>
  <c r="CG99" i="29"/>
  <c r="CI99" i="29"/>
  <c r="CK99" i="29"/>
  <c r="BW99" i="29"/>
  <c r="BX99" i="29"/>
  <c r="BY99" i="29"/>
  <c r="AS99" i="29"/>
  <c r="AT99" i="29"/>
  <c r="AI99" i="29"/>
  <c r="W99" i="29"/>
  <c r="Q99" i="29"/>
  <c r="R99" i="29"/>
  <c r="EK98" i="29"/>
  <c r="CU98" i="29"/>
  <c r="CW98" i="29"/>
  <c r="CV98" i="29"/>
  <c r="CY98" i="29"/>
  <c r="CQ98" i="29"/>
  <c r="CP98" i="29"/>
  <c r="CR98" i="29"/>
  <c r="CH98" i="29"/>
  <c r="CG98" i="29"/>
  <c r="CI98" i="29"/>
  <c r="CK98" i="29"/>
  <c r="BW98" i="29"/>
  <c r="BX98" i="29"/>
  <c r="BY98" i="29"/>
  <c r="BZ98" i="29"/>
  <c r="AS98" i="29"/>
  <c r="AT98" i="29"/>
  <c r="AI98" i="29"/>
  <c r="AI97" i="29"/>
  <c r="AJ98" i="29"/>
  <c r="W98" i="29"/>
  <c r="Q98" i="29"/>
  <c r="Q97" i="29"/>
  <c r="R97" i="29"/>
  <c r="EO97" i="29"/>
  <c r="EK97" i="29"/>
  <c r="EL97" i="29"/>
  <c r="S97" i="29"/>
  <c r="DN97" i="29"/>
  <c r="CU97" i="29"/>
  <c r="CW97" i="29"/>
  <c r="CV97" i="29"/>
  <c r="CY97" i="29"/>
  <c r="CQ97" i="29"/>
  <c r="CP97" i="29"/>
  <c r="CR97" i="29"/>
  <c r="CG97" i="29"/>
  <c r="CI97" i="29"/>
  <c r="CH97" i="29"/>
  <c r="CK97" i="29"/>
  <c r="BX97" i="29"/>
  <c r="BW97" i="29"/>
  <c r="BZ97" i="29"/>
  <c r="BY97" i="29"/>
  <c r="AS97" i="29"/>
  <c r="AT97" i="29"/>
  <c r="AI96" i="29"/>
  <c r="AJ97" i="29"/>
  <c r="W97" i="29"/>
  <c r="EK96" i="29"/>
  <c r="Q96" i="29"/>
  <c r="R96" i="29"/>
  <c r="EL96" i="29"/>
  <c r="CU96" i="29"/>
  <c r="CW96" i="29"/>
  <c r="CV96" i="29"/>
  <c r="CY96" i="29"/>
  <c r="CQ96" i="29"/>
  <c r="CP96" i="29"/>
  <c r="CR96" i="29"/>
  <c r="CH96" i="29"/>
  <c r="CG96" i="29"/>
  <c r="CI96" i="29"/>
  <c r="CK96" i="29"/>
  <c r="BX96" i="29"/>
  <c r="BW96" i="29"/>
  <c r="BZ96" i="29"/>
  <c r="BY96" i="29"/>
  <c r="AS96" i="29"/>
  <c r="AT96" i="29"/>
  <c r="W96" i="29"/>
  <c r="S96" i="29"/>
  <c r="EK95" i="29"/>
  <c r="Q95" i="29"/>
  <c r="R95" i="29"/>
  <c r="EL95" i="29"/>
  <c r="CU95" i="29"/>
  <c r="CW95" i="29"/>
  <c r="CV95" i="29"/>
  <c r="CY95" i="29"/>
  <c r="CQ95" i="29"/>
  <c r="CP95" i="29"/>
  <c r="CR95" i="29"/>
  <c r="CH95" i="29"/>
  <c r="CG95" i="29"/>
  <c r="CI95" i="29"/>
  <c r="CK95" i="29"/>
  <c r="BW95" i="29"/>
  <c r="BX95" i="29"/>
  <c r="BY95" i="29"/>
  <c r="AS95" i="29"/>
  <c r="AT95" i="29"/>
  <c r="AI95" i="29"/>
  <c r="W95" i="29"/>
  <c r="S95" i="29"/>
  <c r="EK94" i="29"/>
  <c r="CU94" i="29"/>
  <c r="CW94" i="29"/>
  <c r="CV94" i="29"/>
  <c r="CY94" i="29"/>
  <c r="CQ94" i="29"/>
  <c r="CP94" i="29"/>
  <c r="CR94" i="29"/>
  <c r="CG94" i="29"/>
  <c r="CI94" i="29"/>
  <c r="CH94" i="29"/>
  <c r="CK94" i="29"/>
  <c r="BW94" i="29"/>
  <c r="BX94" i="29"/>
  <c r="BY94" i="29"/>
  <c r="BZ94" i="29"/>
  <c r="AS94" i="29"/>
  <c r="AT94" i="29"/>
  <c r="AI94" i="29"/>
  <c r="AI93" i="29"/>
  <c r="AJ94" i="29"/>
  <c r="W94" i="29"/>
  <c r="Q94" i="29"/>
  <c r="Q93" i="29"/>
  <c r="R93" i="29"/>
  <c r="EO93" i="29"/>
  <c r="EK93" i="29"/>
  <c r="EL93" i="29"/>
  <c r="CU93" i="29"/>
  <c r="CW93" i="29"/>
  <c r="CV93" i="29"/>
  <c r="CY93" i="29"/>
  <c r="CQ93" i="29"/>
  <c r="CP93" i="29"/>
  <c r="CR93" i="29"/>
  <c r="CG93" i="29"/>
  <c r="CI93" i="29"/>
  <c r="CH93" i="29"/>
  <c r="CK93" i="29"/>
  <c r="BX93" i="29"/>
  <c r="BW93" i="29"/>
  <c r="BY93" i="29"/>
  <c r="AS93" i="29"/>
  <c r="AT93" i="29"/>
  <c r="AI92" i="29"/>
  <c r="AJ93" i="29"/>
  <c r="W93" i="29"/>
  <c r="S93" i="29"/>
  <c r="EK92" i="29"/>
  <c r="CU92" i="29"/>
  <c r="CW92" i="29"/>
  <c r="CV92" i="29"/>
  <c r="CY92" i="29"/>
  <c r="CQ92" i="29"/>
  <c r="CP92" i="29"/>
  <c r="CR92" i="29"/>
  <c r="CG92" i="29"/>
  <c r="CI92" i="29"/>
  <c r="CH92" i="29"/>
  <c r="CK92" i="29"/>
  <c r="BX92" i="29"/>
  <c r="BW92" i="29"/>
  <c r="BZ92" i="29"/>
  <c r="BY92" i="29"/>
  <c r="AS92" i="29"/>
  <c r="AT92" i="29"/>
  <c r="W92" i="29"/>
  <c r="Q92" i="29"/>
  <c r="S92" i="29"/>
  <c r="R92" i="29"/>
  <c r="EK91" i="29"/>
  <c r="CU91" i="29"/>
  <c r="CW91" i="29"/>
  <c r="CV91" i="29"/>
  <c r="CY91" i="29"/>
  <c r="CQ91" i="29"/>
  <c r="CP91" i="29"/>
  <c r="CR91" i="29"/>
  <c r="CH91" i="29"/>
  <c r="CG91" i="29"/>
  <c r="CI91" i="29"/>
  <c r="CK91" i="29"/>
  <c r="BX91" i="29"/>
  <c r="BW91" i="29"/>
  <c r="BY91" i="29"/>
  <c r="AS91" i="29"/>
  <c r="AT91" i="29"/>
  <c r="AI91" i="29"/>
  <c r="W91" i="29"/>
  <c r="Q91" i="29"/>
  <c r="S91" i="29"/>
  <c r="R91" i="29"/>
  <c r="EK90" i="29"/>
  <c r="CU90" i="29"/>
  <c r="CW90" i="29"/>
  <c r="CV90" i="29"/>
  <c r="CQ90" i="29"/>
  <c r="CP90" i="29"/>
  <c r="CR90" i="29"/>
  <c r="CG90" i="29"/>
  <c r="CI90" i="29"/>
  <c r="CH90" i="29"/>
  <c r="CK90" i="29"/>
  <c r="BX90" i="29"/>
  <c r="BW90" i="29"/>
  <c r="BZ90" i="29"/>
  <c r="AS90" i="29"/>
  <c r="AT90" i="29"/>
  <c r="AI90" i="29"/>
  <c r="AI89" i="29"/>
  <c r="AJ90" i="29"/>
  <c r="W90" i="29"/>
  <c r="Q90" i="29"/>
  <c r="R90" i="29"/>
  <c r="EK89" i="29"/>
  <c r="CU89" i="29"/>
  <c r="CW89" i="29"/>
  <c r="CV89" i="29"/>
  <c r="CY89" i="29"/>
  <c r="CQ89" i="29"/>
  <c r="CP89" i="29"/>
  <c r="CR89" i="29"/>
  <c r="CG89" i="29"/>
  <c r="CI89" i="29"/>
  <c r="CH89" i="29"/>
  <c r="CK89" i="29"/>
  <c r="BW89" i="29"/>
  <c r="BX89" i="29"/>
  <c r="BY89" i="29"/>
  <c r="BZ89" i="29"/>
  <c r="AS89" i="29"/>
  <c r="AT89" i="29"/>
  <c r="AI88" i="29"/>
  <c r="AJ89" i="29"/>
  <c r="W89" i="29"/>
  <c r="Q89" i="29"/>
  <c r="S89" i="29"/>
  <c r="Q88" i="29"/>
  <c r="R88" i="29"/>
  <c r="EO88" i="29"/>
  <c r="EK88" i="29"/>
  <c r="S88" i="29"/>
  <c r="DZ88" i="29"/>
  <c r="CU88" i="29"/>
  <c r="CW88" i="29"/>
  <c r="CV88" i="29"/>
  <c r="CY88" i="29"/>
  <c r="CQ88" i="29"/>
  <c r="CP88" i="29"/>
  <c r="CR88" i="29"/>
  <c r="CG88" i="29"/>
  <c r="CI88" i="29"/>
  <c r="CH88" i="29"/>
  <c r="CK88" i="29"/>
  <c r="BX88" i="29"/>
  <c r="BW88" i="29"/>
  <c r="BZ88" i="29"/>
  <c r="AS88" i="29"/>
  <c r="AT88" i="29"/>
  <c r="AI87" i="29"/>
  <c r="AJ88" i="29"/>
  <c r="W88" i="29"/>
  <c r="EK87" i="29"/>
  <c r="CU87" i="29"/>
  <c r="CW87" i="29"/>
  <c r="CV87" i="29"/>
  <c r="CY87" i="29"/>
  <c r="CQ87" i="29"/>
  <c r="CP87" i="29"/>
  <c r="CR87" i="29"/>
  <c r="CH87" i="29"/>
  <c r="CG87" i="29"/>
  <c r="CI87" i="29"/>
  <c r="CK87" i="29"/>
  <c r="BW87" i="29"/>
  <c r="BX87" i="29"/>
  <c r="BY87" i="29"/>
  <c r="AS87" i="29"/>
  <c r="AT87" i="29"/>
  <c r="AI86" i="29"/>
  <c r="AJ87" i="29"/>
  <c r="W87" i="29"/>
  <c r="Q87" i="29"/>
  <c r="S87" i="29"/>
  <c r="R87" i="29"/>
  <c r="EK86" i="29"/>
  <c r="CU86" i="29"/>
  <c r="CW86" i="29"/>
  <c r="CV86" i="29"/>
  <c r="CY86" i="29"/>
  <c r="CQ86" i="29"/>
  <c r="CP86" i="29"/>
  <c r="CR86" i="29"/>
  <c r="CH86" i="29"/>
  <c r="CG86" i="29"/>
  <c r="CI86" i="29"/>
  <c r="BW86" i="29"/>
  <c r="BX86" i="29"/>
  <c r="BY86" i="29"/>
  <c r="BZ86" i="29"/>
  <c r="AS86" i="29"/>
  <c r="AT86" i="29"/>
  <c r="W86" i="29"/>
  <c r="Q86" i="29"/>
  <c r="S86" i="29"/>
  <c r="EP86" i="29"/>
  <c r="R86" i="29"/>
  <c r="EK85" i="29"/>
  <c r="Q85" i="29"/>
  <c r="S85" i="29"/>
  <c r="EM85" i="29"/>
  <c r="R85" i="29"/>
  <c r="EL85" i="29"/>
  <c r="DN85" i="29"/>
  <c r="CU85" i="29"/>
  <c r="CW85" i="29"/>
  <c r="CV85" i="29"/>
  <c r="CY85" i="29"/>
  <c r="CQ85" i="29"/>
  <c r="CP85" i="29"/>
  <c r="CR85" i="29"/>
  <c r="CG85" i="29"/>
  <c r="CI85" i="29"/>
  <c r="CH85" i="29"/>
  <c r="CK85" i="29"/>
  <c r="BX85" i="29"/>
  <c r="BW85" i="29"/>
  <c r="BZ85" i="29"/>
  <c r="BY85" i="29"/>
  <c r="AS85" i="29"/>
  <c r="AT85" i="29"/>
  <c r="AI85" i="29"/>
  <c r="AI84" i="29"/>
  <c r="AJ85" i="29"/>
  <c r="W85" i="29"/>
  <c r="Q84" i="29"/>
  <c r="R84" i="29"/>
  <c r="EO84" i="29"/>
  <c r="EK84" i="29"/>
  <c r="CU84" i="29"/>
  <c r="CW84" i="29"/>
  <c r="CV84" i="29"/>
  <c r="CY84" i="29"/>
  <c r="CQ84" i="29"/>
  <c r="CP84" i="29"/>
  <c r="CR84" i="29"/>
  <c r="CG84" i="29"/>
  <c r="CI84" i="29"/>
  <c r="CH84" i="29"/>
  <c r="CK84" i="29"/>
  <c r="BX84" i="29"/>
  <c r="BW84" i="29"/>
  <c r="BY84" i="29"/>
  <c r="AS84" i="29"/>
  <c r="AT84" i="29"/>
  <c r="AI83" i="29"/>
  <c r="AJ84" i="29"/>
  <c r="W84" i="29"/>
  <c r="S84" i="29"/>
  <c r="EK83" i="29"/>
  <c r="Q83" i="29"/>
  <c r="S83" i="29"/>
  <c r="DZ83" i="29"/>
  <c r="CU83" i="29"/>
  <c r="CW83" i="29"/>
  <c r="CV83" i="29"/>
  <c r="CY83" i="29"/>
  <c r="CQ83" i="29"/>
  <c r="CP83" i="29"/>
  <c r="CR83" i="29"/>
  <c r="CH83" i="29"/>
  <c r="CG83" i="29"/>
  <c r="CI83" i="29"/>
  <c r="BW83" i="29"/>
  <c r="BX83" i="29"/>
  <c r="BY83" i="29"/>
  <c r="AS83" i="29"/>
  <c r="AT83" i="29"/>
  <c r="AI82" i="29"/>
  <c r="AJ83" i="29"/>
  <c r="W83" i="29"/>
  <c r="R83" i="29"/>
  <c r="EK82" i="29"/>
  <c r="Q82" i="29"/>
  <c r="R82" i="29"/>
  <c r="EL82" i="29"/>
  <c r="CU82" i="29"/>
  <c r="CW82" i="29"/>
  <c r="CV82" i="29"/>
  <c r="CY82" i="29"/>
  <c r="CQ82" i="29"/>
  <c r="CP82" i="29"/>
  <c r="CR82" i="29"/>
  <c r="CH82" i="29"/>
  <c r="CG82" i="29"/>
  <c r="CI82" i="29"/>
  <c r="CK82" i="29"/>
  <c r="BW82" i="29"/>
  <c r="BX82" i="29"/>
  <c r="BY82" i="29"/>
  <c r="BZ82" i="29"/>
  <c r="AS82" i="29"/>
  <c r="AT82" i="29"/>
  <c r="AI81" i="29"/>
  <c r="AJ82" i="29"/>
  <c r="W82" i="29"/>
  <c r="S82" i="29"/>
  <c r="EP82" i="29"/>
  <c r="DM82" i="29"/>
  <c r="EK81" i="29"/>
  <c r="Q81" i="29"/>
  <c r="R81" i="29"/>
  <c r="EL81" i="29"/>
  <c r="CU81" i="29"/>
  <c r="CW81" i="29"/>
  <c r="CV81" i="29"/>
  <c r="CY81" i="29"/>
  <c r="CQ81" i="29"/>
  <c r="CP81" i="29"/>
  <c r="CR81" i="29"/>
  <c r="CG81" i="29"/>
  <c r="CI81" i="29"/>
  <c r="CH81" i="29"/>
  <c r="BX81" i="29"/>
  <c r="BW81" i="29"/>
  <c r="BY81" i="29"/>
  <c r="AS81" i="29"/>
  <c r="AT81" i="29"/>
  <c r="W81" i="29"/>
  <c r="S81" i="29"/>
  <c r="EK80" i="29"/>
  <c r="CU80" i="29"/>
  <c r="CW80" i="29"/>
  <c r="CV80" i="29"/>
  <c r="CY80" i="29"/>
  <c r="CQ80" i="29"/>
  <c r="CP80" i="29"/>
  <c r="CR80" i="29"/>
  <c r="CG80" i="29"/>
  <c r="CI80" i="29"/>
  <c r="CH80" i="29"/>
  <c r="CK80" i="29"/>
  <c r="BW80" i="29"/>
  <c r="BX80" i="29"/>
  <c r="BY80" i="29"/>
  <c r="BZ80" i="29"/>
  <c r="AS80" i="29"/>
  <c r="AT80" i="29"/>
  <c r="AI80" i="29"/>
  <c r="W80" i="29"/>
  <c r="Q80" i="29"/>
  <c r="R80" i="29"/>
  <c r="DY80" i="29"/>
  <c r="Q79" i="29"/>
  <c r="S79" i="29"/>
  <c r="EP79" i="29"/>
  <c r="R79" i="29"/>
  <c r="EO79" i="29"/>
  <c r="EK79" i="29"/>
  <c r="EM79" i="29"/>
  <c r="DZ79" i="29"/>
  <c r="CU79" i="29"/>
  <c r="CW79" i="29"/>
  <c r="CV79" i="29"/>
  <c r="CY79" i="29"/>
  <c r="CQ79" i="29"/>
  <c r="CP79" i="29"/>
  <c r="CR79" i="29"/>
  <c r="CH79" i="29"/>
  <c r="CG79" i="29"/>
  <c r="CI79" i="29"/>
  <c r="CK79" i="29"/>
  <c r="BX79" i="29"/>
  <c r="BW79" i="29"/>
  <c r="BY79" i="29"/>
  <c r="AS79" i="29"/>
  <c r="AT79" i="29"/>
  <c r="AI79" i="29"/>
  <c r="AI78" i="29"/>
  <c r="AJ79" i="29"/>
  <c r="W79" i="29"/>
  <c r="DN79" i="29"/>
  <c r="DY79" i="29"/>
  <c r="Q78" i="29"/>
  <c r="S78" i="29"/>
  <c r="EP78" i="29"/>
  <c r="R78" i="29"/>
  <c r="EO78" i="29"/>
  <c r="EK78" i="29"/>
  <c r="DZ78" i="29"/>
  <c r="CV78" i="29"/>
  <c r="CU78" i="29"/>
  <c r="CW78" i="29"/>
  <c r="CY78" i="29"/>
  <c r="CQ78" i="29"/>
  <c r="CP78" i="29"/>
  <c r="CR78" i="29"/>
  <c r="CH78" i="29"/>
  <c r="CG78" i="29"/>
  <c r="CI78" i="29"/>
  <c r="CK78" i="29"/>
  <c r="BX78" i="29"/>
  <c r="BW78" i="29"/>
  <c r="BY78" i="29"/>
  <c r="AS78" i="29"/>
  <c r="AT78" i="29"/>
  <c r="W78" i="29"/>
  <c r="DN78" i="29"/>
  <c r="DY78" i="29"/>
  <c r="Q77" i="29"/>
  <c r="R77" i="29"/>
  <c r="EO77" i="29"/>
  <c r="EK77" i="29"/>
  <c r="CV77" i="29"/>
  <c r="CU77" i="29"/>
  <c r="CW77" i="29"/>
  <c r="CY77" i="29"/>
  <c r="CQ77" i="29"/>
  <c r="CP77" i="29"/>
  <c r="CR77" i="29"/>
  <c r="CG77" i="29"/>
  <c r="CI77" i="29"/>
  <c r="CH77" i="29"/>
  <c r="CK77" i="29"/>
  <c r="BX77" i="29"/>
  <c r="BW77" i="29"/>
  <c r="BZ77" i="29"/>
  <c r="BY77" i="29"/>
  <c r="AS77" i="29"/>
  <c r="AT77" i="29"/>
  <c r="AI77" i="29"/>
  <c r="W77" i="29"/>
  <c r="S77" i="29"/>
  <c r="EP77" i="29"/>
  <c r="DY77" i="29"/>
  <c r="EK76" i="29"/>
  <c r="CU76" i="29"/>
  <c r="CW76" i="29"/>
  <c r="CV76" i="29"/>
  <c r="CY76" i="29"/>
  <c r="CQ76" i="29"/>
  <c r="CP76" i="29"/>
  <c r="CR76" i="29"/>
  <c r="CG76" i="29"/>
  <c r="CI76" i="29"/>
  <c r="CH76" i="29"/>
  <c r="CK76" i="29"/>
  <c r="BW76" i="29"/>
  <c r="BX76" i="29"/>
  <c r="BY76" i="29"/>
  <c r="BZ76" i="29"/>
  <c r="AS76" i="29"/>
  <c r="AT76" i="29"/>
  <c r="AI76" i="29"/>
  <c r="W76" i="29"/>
  <c r="Q76" i="29"/>
  <c r="R76" i="29"/>
  <c r="DY76" i="29"/>
  <c r="Q75" i="29"/>
  <c r="S75" i="29"/>
  <c r="EP75" i="29"/>
  <c r="R75" i="29"/>
  <c r="EO75" i="29"/>
  <c r="EK75" i="29"/>
  <c r="EM75" i="29"/>
  <c r="DZ75" i="29"/>
  <c r="CU75" i="29"/>
  <c r="CW75" i="29"/>
  <c r="CV75" i="29"/>
  <c r="CY75" i="29"/>
  <c r="CQ75" i="29"/>
  <c r="CP75" i="29"/>
  <c r="CR75" i="29"/>
  <c r="CH75" i="29"/>
  <c r="CG75" i="29"/>
  <c r="CI75" i="29"/>
  <c r="CK75" i="29"/>
  <c r="BX75" i="29"/>
  <c r="BW75" i="29"/>
  <c r="BY75" i="29"/>
  <c r="AS75" i="29"/>
  <c r="AT75" i="29"/>
  <c r="AI75" i="29"/>
  <c r="AI74" i="29"/>
  <c r="AJ75" i="29"/>
  <c r="W75" i="29"/>
  <c r="DN75" i="29"/>
  <c r="DY75" i="29"/>
  <c r="Q74" i="29"/>
  <c r="S74" i="29"/>
  <c r="EP74" i="29"/>
  <c r="R74" i="29"/>
  <c r="EO74" i="29"/>
  <c r="EK74" i="29"/>
  <c r="DZ74" i="29"/>
  <c r="CV74" i="29"/>
  <c r="CU74" i="29"/>
  <c r="CW74" i="29"/>
  <c r="CY74" i="29"/>
  <c r="CQ74" i="29"/>
  <c r="CP74" i="29"/>
  <c r="CR74" i="29"/>
  <c r="CH74" i="29"/>
  <c r="CG74" i="29"/>
  <c r="CI74" i="29"/>
  <c r="CK74" i="29"/>
  <c r="BX74" i="29"/>
  <c r="BW74" i="29"/>
  <c r="BY74" i="29"/>
  <c r="AS74" i="29"/>
  <c r="AT74" i="29"/>
  <c r="W74" i="29"/>
  <c r="DN74" i="29"/>
  <c r="DY74" i="29"/>
  <c r="Q73" i="29"/>
  <c r="R73" i="29"/>
  <c r="EO73" i="29"/>
  <c r="EK73" i="29"/>
  <c r="CV73" i="29"/>
  <c r="CU73" i="29"/>
  <c r="CW73" i="29"/>
  <c r="CY73" i="29"/>
  <c r="CQ73" i="29"/>
  <c r="CP73" i="29"/>
  <c r="CR73" i="29"/>
  <c r="CG73" i="29"/>
  <c r="CI73" i="29"/>
  <c r="CH73" i="29"/>
  <c r="CK73" i="29"/>
  <c r="BX73" i="29"/>
  <c r="BW73" i="29"/>
  <c r="BZ73" i="29"/>
  <c r="BY73" i="29"/>
  <c r="AS73" i="29"/>
  <c r="AT73" i="29"/>
  <c r="AI73" i="29"/>
  <c r="W73" i="29"/>
  <c r="S73" i="29"/>
  <c r="EP73" i="29"/>
  <c r="DY73" i="29"/>
  <c r="EK72" i="29"/>
  <c r="CU72" i="29"/>
  <c r="CW72" i="29"/>
  <c r="CV72" i="29"/>
  <c r="CY72" i="29"/>
  <c r="CQ72" i="29"/>
  <c r="CP72" i="29"/>
  <c r="CR72" i="29"/>
  <c r="CG72" i="29"/>
  <c r="CI72" i="29"/>
  <c r="CH72" i="29"/>
  <c r="CK72" i="29"/>
  <c r="BW72" i="29"/>
  <c r="BX72" i="29"/>
  <c r="BY72" i="29"/>
  <c r="BZ72" i="29"/>
  <c r="AS72" i="29"/>
  <c r="AT72" i="29"/>
  <c r="AI72" i="29"/>
  <c r="W72" i="29"/>
  <c r="Q72" i="29"/>
  <c r="R72" i="29"/>
  <c r="DY72" i="29"/>
  <c r="Q71" i="29"/>
  <c r="S71" i="29"/>
  <c r="EP71" i="29"/>
  <c r="R71" i="29"/>
  <c r="EO71" i="29"/>
  <c r="EK71" i="29"/>
  <c r="EM71" i="29"/>
  <c r="DZ71" i="29"/>
  <c r="CU71" i="29"/>
  <c r="CW71" i="29"/>
  <c r="CV71" i="29"/>
  <c r="CY71" i="29"/>
  <c r="CQ71" i="29"/>
  <c r="CP71" i="29"/>
  <c r="CR71" i="29"/>
  <c r="CH71" i="29"/>
  <c r="CG71" i="29"/>
  <c r="CI71" i="29"/>
  <c r="CK71" i="29"/>
  <c r="BX71" i="29"/>
  <c r="BW71" i="29"/>
  <c r="BY71" i="29"/>
  <c r="AS71" i="29"/>
  <c r="AT71" i="29"/>
  <c r="AI71" i="29"/>
  <c r="AI70" i="29"/>
  <c r="AJ71" i="29"/>
  <c r="W71" i="29"/>
  <c r="DN71" i="29"/>
  <c r="DY71" i="29"/>
  <c r="Q70" i="29"/>
  <c r="S70" i="29"/>
  <c r="EP70" i="29"/>
  <c r="R70" i="29"/>
  <c r="EO70" i="29"/>
  <c r="EK70" i="29"/>
  <c r="DZ70" i="29"/>
  <c r="CV70" i="29"/>
  <c r="CU70" i="29"/>
  <c r="CW70" i="29"/>
  <c r="CY70" i="29"/>
  <c r="CQ70" i="29"/>
  <c r="CP70" i="29"/>
  <c r="CR70" i="29"/>
  <c r="CH70" i="29"/>
  <c r="CG70" i="29"/>
  <c r="CI70" i="29"/>
  <c r="CK70" i="29"/>
  <c r="BX70" i="29"/>
  <c r="BW70" i="29"/>
  <c r="BY70" i="29"/>
  <c r="AS70" i="29"/>
  <c r="AT70" i="29"/>
  <c r="W70" i="29"/>
  <c r="DN70" i="29"/>
  <c r="DY70" i="29"/>
  <c r="Q69" i="29"/>
  <c r="R69" i="29"/>
  <c r="EO69" i="29"/>
  <c r="EK69" i="29"/>
  <c r="CV69" i="29"/>
  <c r="CU69" i="29"/>
  <c r="CW69" i="29"/>
  <c r="CY69" i="29"/>
  <c r="CQ69" i="29"/>
  <c r="CP69" i="29"/>
  <c r="CR69" i="29"/>
  <c r="CG69" i="29"/>
  <c r="CI69" i="29"/>
  <c r="CH69" i="29"/>
  <c r="CK69" i="29"/>
  <c r="BX69" i="29"/>
  <c r="BW69" i="29"/>
  <c r="BZ69" i="29"/>
  <c r="BY69" i="29"/>
  <c r="AS69" i="29"/>
  <c r="AT69" i="29"/>
  <c r="AI69" i="29"/>
  <c r="W69" i="29"/>
  <c r="S69" i="29"/>
  <c r="EP69" i="29"/>
  <c r="DY69" i="29"/>
  <c r="EK68" i="29"/>
  <c r="CU68" i="29"/>
  <c r="CW68" i="29"/>
  <c r="CV68" i="29"/>
  <c r="CY68" i="29"/>
  <c r="CQ68" i="29"/>
  <c r="CP68" i="29"/>
  <c r="CR68" i="29"/>
  <c r="CG68" i="29"/>
  <c r="CI68" i="29"/>
  <c r="CH68" i="29"/>
  <c r="CK68" i="29"/>
  <c r="BW68" i="29"/>
  <c r="BX68" i="29"/>
  <c r="BY68" i="29"/>
  <c r="BZ68" i="29"/>
  <c r="AS68" i="29"/>
  <c r="AT68" i="29"/>
  <c r="AI68" i="29"/>
  <c r="W68" i="29"/>
  <c r="Q68" i="29"/>
  <c r="R68" i="29"/>
  <c r="DY68" i="29"/>
  <c r="Q67" i="29"/>
  <c r="S67" i="29"/>
  <c r="EP67" i="29"/>
  <c r="R67" i="29"/>
  <c r="EO67" i="29"/>
  <c r="EK67" i="29"/>
  <c r="EM67" i="29"/>
  <c r="DZ67" i="29"/>
  <c r="CU67" i="29"/>
  <c r="CW67" i="29"/>
  <c r="CV67" i="29"/>
  <c r="CY67" i="29"/>
  <c r="CQ67" i="29"/>
  <c r="CP67" i="29"/>
  <c r="CR67" i="29"/>
  <c r="CH67" i="29"/>
  <c r="CG67" i="29"/>
  <c r="CI67" i="29"/>
  <c r="CK67" i="29"/>
  <c r="BX67" i="29"/>
  <c r="BW67" i="29"/>
  <c r="BY67" i="29"/>
  <c r="AS67" i="29"/>
  <c r="AT67" i="29"/>
  <c r="AI67" i="29"/>
  <c r="AI66" i="29"/>
  <c r="AJ67" i="29"/>
  <c r="W67" i="29"/>
  <c r="DN67" i="29"/>
  <c r="DY67" i="29"/>
  <c r="Q66" i="29"/>
  <c r="S66" i="29"/>
  <c r="EP66" i="29"/>
  <c r="R66" i="29"/>
  <c r="EO66" i="29"/>
  <c r="EK66" i="29"/>
  <c r="DZ66" i="29"/>
  <c r="CV66" i="29"/>
  <c r="CU66" i="29"/>
  <c r="CW66" i="29"/>
  <c r="CY66" i="29"/>
  <c r="CQ66" i="29"/>
  <c r="CP66" i="29"/>
  <c r="CR66" i="29"/>
  <c r="CH66" i="29"/>
  <c r="CG66" i="29"/>
  <c r="CI66" i="29"/>
  <c r="CK66" i="29"/>
  <c r="BX66" i="29"/>
  <c r="BW66" i="29"/>
  <c r="BY66" i="29"/>
  <c r="AS66" i="29"/>
  <c r="AT66" i="29"/>
  <c r="W66" i="29"/>
  <c r="DN66" i="29"/>
  <c r="DY66" i="29"/>
  <c r="Q65" i="29"/>
  <c r="R65" i="29"/>
  <c r="EO65" i="29"/>
  <c r="EK65" i="29"/>
  <c r="CV65" i="29"/>
  <c r="CU65" i="29"/>
  <c r="CW65" i="29"/>
  <c r="CY65" i="29"/>
  <c r="CQ65" i="29"/>
  <c r="CP65" i="29"/>
  <c r="CR65" i="29"/>
  <c r="CG65" i="29"/>
  <c r="CI65" i="29"/>
  <c r="CH65" i="29"/>
  <c r="CK65" i="29"/>
  <c r="BX65" i="29"/>
  <c r="BW65" i="29"/>
  <c r="BZ65" i="29"/>
  <c r="BY65" i="29"/>
  <c r="AS65" i="29"/>
  <c r="AT65" i="29"/>
  <c r="AI65" i="29"/>
  <c r="W65" i="29"/>
  <c r="S65" i="29"/>
  <c r="EP65" i="29"/>
  <c r="DY65" i="29"/>
  <c r="EK64" i="29"/>
  <c r="CU64" i="29"/>
  <c r="CW64" i="29"/>
  <c r="CV64" i="29"/>
  <c r="CY64" i="29"/>
  <c r="CQ64" i="29"/>
  <c r="CP64" i="29"/>
  <c r="CR64" i="29"/>
  <c r="CG64" i="29"/>
  <c r="CI64" i="29"/>
  <c r="CH64" i="29"/>
  <c r="CK64" i="29"/>
  <c r="BW64" i="29"/>
  <c r="BX64" i="29"/>
  <c r="BY64" i="29"/>
  <c r="BZ64" i="29"/>
  <c r="AS64" i="29"/>
  <c r="AT64" i="29"/>
  <c r="AI64" i="29"/>
  <c r="W64" i="29"/>
  <c r="Q64" i="29"/>
  <c r="R64" i="29"/>
  <c r="DY64" i="29"/>
  <c r="Q63" i="29"/>
  <c r="S63" i="29"/>
  <c r="EP63" i="29"/>
  <c r="R63" i="29"/>
  <c r="EO63" i="29"/>
  <c r="EK63" i="29"/>
  <c r="EM63" i="29"/>
  <c r="DZ63" i="29"/>
  <c r="CU63" i="29"/>
  <c r="CW63" i="29"/>
  <c r="CV63" i="29"/>
  <c r="CY63" i="29"/>
  <c r="CQ63" i="29"/>
  <c r="CP63" i="29"/>
  <c r="CR63" i="29"/>
  <c r="CH63" i="29"/>
  <c r="CG63" i="29"/>
  <c r="CI63" i="29"/>
  <c r="CK63" i="29"/>
  <c r="BX63" i="29"/>
  <c r="BW63" i="29"/>
  <c r="BY63" i="29"/>
  <c r="AS63" i="29"/>
  <c r="AT63" i="29"/>
  <c r="AI63" i="29"/>
  <c r="AI62" i="29"/>
  <c r="AJ63" i="29"/>
  <c r="W63" i="29"/>
  <c r="DN63" i="29"/>
  <c r="DY63" i="29"/>
  <c r="Q62" i="29"/>
  <c r="S62" i="29"/>
  <c r="EP62" i="29"/>
  <c r="R62" i="29"/>
  <c r="EO62" i="29"/>
  <c r="EK62" i="29"/>
  <c r="DZ62" i="29"/>
  <c r="CV62" i="29"/>
  <c r="CU62" i="29"/>
  <c r="CW62" i="29"/>
  <c r="CY62" i="29"/>
  <c r="CQ62" i="29"/>
  <c r="CP62" i="29"/>
  <c r="CR62" i="29"/>
  <c r="CH62" i="29"/>
  <c r="CG62" i="29"/>
  <c r="CI62" i="29"/>
  <c r="CK62" i="29"/>
  <c r="BX62" i="29"/>
  <c r="BW62" i="29"/>
  <c r="BY62" i="29"/>
  <c r="AS62" i="29"/>
  <c r="AT62" i="29"/>
  <c r="W62" i="29"/>
  <c r="DN62" i="29"/>
  <c r="DY62" i="29"/>
  <c r="Q61" i="29"/>
  <c r="R61" i="29"/>
  <c r="EO61" i="29"/>
  <c r="EK61" i="29"/>
  <c r="CV61" i="29"/>
  <c r="CU61" i="29"/>
  <c r="CW61" i="29"/>
  <c r="CY61" i="29"/>
  <c r="CQ61" i="29"/>
  <c r="CP61" i="29"/>
  <c r="CR61" i="29"/>
  <c r="CG61" i="29"/>
  <c r="CI61" i="29"/>
  <c r="CH61" i="29"/>
  <c r="CK61" i="29"/>
  <c r="BX61" i="29"/>
  <c r="BW61" i="29"/>
  <c r="BZ61" i="29"/>
  <c r="BY61" i="29"/>
  <c r="AS61" i="29"/>
  <c r="AT61" i="29"/>
  <c r="AI61" i="29"/>
  <c r="W61" i="29"/>
  <c r="S61" i="29"/>
  <c r="EP61" i="29"/>
  <c r="DY61" i="29"/>
  <c r="EK60" i="29"/>
  <c r="CU60" i="29"/>
  <c r="CW60" i="29"/>
  <c r="CV60" i="29"/>
  <c r="CY60" i="29"/>
  <c r="CQ60" i="29"/>
  <c r="CP60" i="29"/>
  <c r="CR60" i="29"/>
  <c r="CG60" i="29"/>
  <c r="CI60" i="29"/>
  <c r="CH60" i="29"/>
  <c r="CK60" i="29"/>
  <c r="BW60" i="29"/>
  <c r="BX60" i="29"/>
  <c r="BY60" i="29"/>
  <c r="BZ60" i="29"/>
  <c r="AS60" i="29"/>
  <c r="AT60" i="29"/>
  <c r="AI60" i="29"/>
  <c r="W60" i="29"/>
  <c r="Q60" i="29"/>
  <c r="R60" i="29"/>
  <c r="DY60" i="29"/>
  <c r="Q59" i="29"/>
  <c r="S59" i="29"/>
  <c r="EP59" i="29"/>
  <c r="R59" i="29"/>
  <c r="EO59" i="29"/>
  <c r="EK59" i="29"/>
  <c r="EM59" i="29"/>
  <c r="DZ59" i="29"/>
  <c r="CU59" i="29"/>
  <c r="CW59" i="29"/>
  <c r="CV59" i="29"/>
  <c r="CY59" i="29"/>
  <c r="CQ59" i="29"/>
  <c r="CP59" i="29"/>
  <c r="CR59" i="29"/>
  <c r="CH59" i="29"/>
  <c r="CG59" i="29"/>
  <c r="CI59" i="29"/>
  <c r="CK59" i="29"/>
  <c r="BX59" i="29"/>
  <c r="BW59" i="29"/>
  <c r="BY59" i="29"/>
  <c r="AS59" i="29"/>
  <c r="AT59" i="29"/>
  <c r="AI59" i="29"/>
  <c r="AI58" i="29"/>
  <c r="AJ59" i="29"/>
  <c r="W59" i="29"/>
  <c r="DN59" i="29"/>
  <c r="DY59" i="29"/>
  <c r="Q58" i="29"/>
  <c r="S58" i="29"/>
  <c r="EP58" i="29"/>
  <c r="R58" i="29"/>
  <c r="EO58" i="29"/>
  <c r="EK58" i="29"/>
  <c r="DZ58" i="29"/>
  <c r="CV58" i="29"/>
  <c r="CU58" i="29"/>
  <c r="CW58" i="29"/>
  <c r="CY58" i="29"/>
  <c r="CQ58" i="29"/>
  <c r="CP58" i="29"/>
  <c r="CR58" i="29"/>
  <c r="CH58" i="29"/>
  <c r="CG58" i="29"/>
  <c r="CI58" i="29"/>
  <c r="CK58" i="29"/>
  <c r="BX58" i="29"/>
  <c r="BW58" i="29"/>
  <c r="BY58" i="29"/>
  <c r="AS58" i="29"/>
  <c r="AT58" i="29"/>
  <c r="W58" i="29"/>
  <c r="DN58" i="29"/>
  <c r="DY58" i="29"/>
  <c r="Q57" i="29"/>
  <c r="R57" i="29"/>
  <c r="EO57" i="29"/>
  <c r="EK57" i="29"/>
  <c r="CV57" i="29"/>
  <c r="CU57" i="29"/>
  <c r="CW57" i="29"/>
  <c r="CY57" i="29"/>
  <c r="CQ57" i="29"/>
  <c r="CP57" i="29"/>
  <c r="CR57" i="29"/>
  <c r="CG57" i="29"/>
  <c r="CI57" i="29"/>
  <c r="CH57" i="29"/>
  <c r="CK57" i="29"/>
  <c r="BX57" i="29"/>
  <c r="BW57" i="29"/>
  <c r="BZ57" i="29"/>
  <c r="BY57" i="29"/>
  <c r="AS57" i="29"/>
  <c r="AT57" i="29"/>
  <c r="AI57" i="29"/>
  <c r="W57" i="29"/>
  <c r="S57" i="29"/>
  <c r="EP57" i="29"/>
  <c r="DY57" i="29"/>
  <c r="EK56" i="29"/>
  <c r="CU56" i="29"/>
  <c r="CW56" i="29"/>
  <c r="CV56" i="29"/>
  <c r="CY56" i="29"/>
  <c r="CQ56" i="29"/>
  <c r="CP56" i="29"/>
  <c r="CR56" i="29"/>
  <c r="CG56" i="29"/>
  <c r="CI56" i="29"/>
  <c r="CH56" i="29"/>
  <c r="CK56" i="29"/>
  <c r="BW56" i="29"/>
  <c r="BX56" i="29"/>
  <c r="BY56" i="29"/>
  <c r="BZ56" i="29"/>
  <c r="AS56" i="29"/>
  <c r="AT56" i="29"/>
  <c r="AI56" i="29"/>
  <c r="W56" i="29"/>
  <c r="Q56" i="29"/>
  <c r="R56" i="29"/>
  <c r="DY56" i="29"/>
  <c r="Q55" i="29"/>
  <c r="S55" i="29"/>
  <c r="EP55" i="29"/>
  <c r="R55" i="29"/>
  <c r="EO55" i="29"/>
  <c r="EK55" i="29"/>
  <c r="EM55" i="29"/>
  <c r="DZ55" i="29"/>
  <c r="CU55" i="29"/>
  <c r="CW55" i="29"/>
  <c r="CV55" i="29"/>
  <c r="CY55" i="29"/>
  <c r="CQ55" i="29"/>
  <c r="CP55" i="29"/>
  <c r="CR55" i="29"/>
  <c r="CH55" i="29"/>
  <c r="CG55" i="29"/>
  <c r="CI55" i="29"/>
  <c r="CK55" i="29"/>
  <c r="BX55" i="29"/>
  <c r="BW55" i="29"/>
  <c r="BY55" i="29"/>
  <c r="AS55" i="29"/>
  <c r="AT55" i="29"/>
  <c r="AI55" i="29"/>
  <c r="AI54" i="29"/>
  <c r="AJ55" i="29"/>
  <c r="W55" i="29"/>
  <c r="DN55" i="29"/>
  <c r="DY55" i="29"/>
  <c r="Q54" i="29"/>
  <c r="S54" i="29"/>
  <c r="EP54" i="29"/>
  <c r="R54" i="29"/>
  <c r="EO54" i="29"/>
  <c r="EK54" i="29"/>
  <c r="DZ54" i="29"/>
  <c r="CV54" i="29"/>
  <c r="CU54" i="29"/>
  <c r="CW54" i="29"/>
  <c r="CY54" i="29"/>
  <c r="CQ54" i="29"/>
  <c r="CP54" i="29"/>
  <c r="CR54" i="29"/>
  <c r="CH54" i="29"/>
  <c r="CG54" i="29"/>
  <c r="CI54" i="29"/>
  <c r="CK54" i="29"/>
  <c r="BX54" i="29"/>
  <c r="BW54" i="29"/>
  <c r="BY54" i="29"/>
  <c r="AS54" i="29"/>
  <c r="AT54" i="29"/>
  <c r="W54" i="29"/>
  <c r="DN54" i="29"/>
  <c r="DY54" i="29"/>
  <c r="Q53" i="29"/>
  <c r="R53" i="29"/>
  <c r="EO53" i="29"/>
  <c r="EK53" i="29"/>
  <c r="CV53" i="29"/>
  <c r="CU53" i="29"/>
  <c r="CW53" i="29"/>
  <c r="CY53" i="29"/>
  <c r="CQ53" i="29"/>
  <c r="CP53" i="29"/>
  <c r="CR53" i="29"/>
  <c r="CG53" i="29"/>
  <c r="CI53" i="29"/>
  <c r="CH53" i="29"/>
  <c r="CK53" i="29"/>
  <c r="BX53" i="29"/>
  <c r="BW53" i="29"/>
  <c r="BZ53" i="29"/>
  <c r="BY53" i="29"/>
  <c r="AS53" i="29"/>
  <c r="AT53" i="29"/>
  <c r="AI53" i="29"/>
  <c r="W53" i="29"/>
  <c r="S53" i="29"/>
  <c r="EP53" i="29"/>
  <c r="DY53" i="29"/>
  <c r="EK52" i="29"/>
  <c r="CU52" i="29"/>
  <c r="CW52" i="29"/>
  <c r="CV52" i="29"/>
  <c r="CY52" i="29"/>
  <c r="CQ52" i="29"/>
  <c r="CP52" i="29"/>
  <c r="CR52" i="29"/>
  <c r="CG52" i="29"/>
  <c r="CI52" i="29"/>
  <c r="CH52" i="29"/>
  <c r="CK52" i="29"/>
  <c r="BW52" i="29"/>
  <c r="BX52" i="29"/>
  <c r="BY52" i="29"/>
  <c r="BZ52" i="29"/>
  <c r="AS52" i="29"/>
  <c r="AT52" i="29"/>
  <c r="AI52" i="29"/>
  <c r="W52" i="29"/>
  <c r="Q52" i="29"/>
  <c r="R52" i="29"/>
  <c r="DY52" i="29"/>
  <c r="Q51" i="29"/>
  <c r="S51" i="29"/>
  <c r="EP51" i="29"/>
  <c r="R51" i="29"/>
  <c r="EO51" i="29"/>
  <c r="EK51" i="29"/>
  <c r="EM51" i="29"/>
  <c r="DZ51" i="29"/>
  <c r="CU51" i="29"/>
  <c r="CW51" i="29"/>
  <c r="CV51" i="29"/>
  <c r="CY51" i="29"/>
  <c r="CQ51" i="29"/>
  <c r="CP51" i="29"/>
  <c r="CR51" i="29"/>
  <c r="CH51" i="29"/>
  <c r="CG51" i="29"/>
  <c r="CI51" i="29"/>
  <c r="CK51" i="29"/>
  <c r="BX51" i="29"/>
  <c r="BW51" i="29"/>
  <c r="BY51" i="29"/>
  <c r="AS51" i="29"/>
  <c r="AT51" i="29"/>
  <c r="AI51" i="29"/>
  <c r="AI50" i="29"/>
  <c r="AJ51" i="29"/>
  <c r="W51" i="29"/>
  <c r="DN51" i="29"/>
  <c r="DY51" i="29"/>
  <c r="Q50" i="29"/>
  <c r="S50" i="29"/>
  <c r="EP50" i="29"/>
  <c r="R50" i="29"/>
  <c r="EO50" i="29"/>
  <c r="EK50" i="29"/>
  <c r="DZ50" i="29"/>
  <c r="CV50" i="29"/>
  <c r="CU50" i="29"/>
  <c r="CW50" i="29"/>
  <c r="CY50" i="29"/>
  <c r="CQ50" i="29"/>
  <c r="CP50" i="29"/>
  <c r="CR50" i="29"/>
  <c r="CH50" i="29"/>
  <c r="CG50" i="29"/>
  <c r="CI50" i="29"/>
  <c r="CK50" i="29"/>
  <c r="BX50" i="29"/>
  <c r="BW50" i="29"/>
  <c r="BY50" i="29"/>
  <c r="AS50" i="29"/>
  <c r="AT50" i="29"/>
  <c r="W50" i="29"/>
  <c r="DN50" i="29"/>
  <c r="DY50" i="29"/>
  <c r="Q49" i="29"/>
  <c r="R49" i="29"/>
  <c r="EO49" i="29"/>
  <c r="EK49" i="29"/>
  <c r="CV49" i="29"/>
  <c r="CU49" i="29"/>
  <c r="CW49" i="29"/>
  <c r="CY49" i="29"/>
  <c r="CQ49" i="29"/>
  <c r="CP49" i="29"/>
  <c r="CR49" i="29"/>
  <c r="CG49" i="29"/>
  <c r="CI49" i="29"/>
  <c r="CH49" i="29"/>
  <c r="CK49" i="29"/>
  <c r="BX49" i="29"/>
  <c r="BW49" i="29"/>
  <c r="BZ49" i="29"/>
  <c r="BY49" i="29"/>
  <c r="AS49" i="29"/>
  <c r="AT49" i="29"/>
  <c r="AI49" i="29"/>
  <c r="W49" i="29"/>
  <c r="S49" i="29"/>
  <c r="EP49" i="29"/>
  <c r="DY49" i="29"/>
  <c r="EK48" i="29"/>
  <c r="CU48" i="29"/>
  <c r="CW48" i="29"/>
  <c r="CV48" i="29"/>
  <c r="CY48" i="29"/>
  <c r="CQ48" i="29"/>
  <c r="CP48" i="29"/>
  <c r="CR48" i="29"/>
  <c r="CG48" i="29"/>
  <c r="CI48" i="29"/>
  <c r="CH48" i="29"/>
  <c r="CK48" i="29"/>
  <c r="BW48" i="29"/>
  <c r="BX48" i="29"/>
  <c r="BY48" i="29"/>
  <c r="BZ48" i="29"/>
  <c r="AS48" i="29"/>
  <c r="AT48" i="29"/>
  <c r="AI48" i="29"/>
  <c r="W48" i="29"/>
  <c r="Q48" i="29"/>
  <c r="R48" i="29"/>
  <c r="DY48" i="29"/>
  <c r="Q47" i="29"/>
  <c r="S47" i="29"/>
  <c r="EP47" i="29"/>
  <c r="R47" i="29"/>
  <c r="EO47" i="29"/>
  <c r="EK47" i="29"/>
  <c r="EM47" i="29"/>
  <c r="DZ47" i="29"/>
  <c r="CU47" i="29"/>
  <c r="CW47" i="29"/>
  <c r="CV47" i="29"/>
  <c r="CY47" i="29"/>
  <c r="CQ47" i="29"/>
  <c r="CP47" i="29"/>
  <c r="CR47" i="29"/>
  <c r="CH47" i="29"/>
  <c r="CG47" i="29"/>
  <c r="CI47" i="29"/>
  <c r="CK47" i="29"/>
  <c r="BX47" i="29"/>
  <c r="BW47" i="29"/>
  <c r="BY47" i="29"/>
  <c r="AS47" i="29"/>
  <c r="AT47" i="29"/>
  <c r="AI47" i="29"/>
  <c r="AI46" i="29"/>
  <c r="AJ47" i="29"/>
  <c r="W47" i="29"/>
  <c r="DN47" i="29"/>
  <c r="DY47" i="29"/>
  <c r="Q46" i="29"/>
  <c r="S46" i="29"/>
  <c r="EP46" i="29"/>
  <c r="R46" i="29"/>
  <c r="EO46" i="29"/>
  <c r="EK46" i="29"/>
  <c r="DZ46" i="29"/>
  <c r="CV46" i="29"/>
  <c r="CU46" i="29"/>
  <c r="CW46" i="29"/>
  <c r="CY46" i="29"/>
  <c r="CQ46" i="29"/>
  <c r="CP46" i="29"/>
  <c r="CR46" i="29"/>
  <c r="CH46" i="29"/>
  <c r="CG46" i="29"/>
  <c r="CI46" i="29"/>
  <c r="CK46" i="29"/>
  <c r="BX46" i="29"/>
  <c r="BW46" i="29"/>
  <c r="BY46" i="29"/>
  <c r="AS46" i="29"/>
  <c r="AT46" i="29"/>
  <c r="W46" i="29"/>
  <c r="DN46" i="29"/>
  <c r="DY46" i="29"/>
  <c r="Q45" i="29"/>
  <c r="R45" i="29"/>
  <c r="EO45" i="29"/>
  <c r="EK45" i="29"/>
  <c r="CV45" i="29"/>
  <c r="CU45" i="29"/>
  <c r="CW45" i="29"/>
  <c r="CY45" i="29"/>
  <c r="CQ45" i="29"/>
  <c r="CP45" i="29"/>
  <c r="CR45" i="29"/>
  <c r="CG45" i="29"/>
  <c r="CI45" i="29"/>
  <c r="CH45" i="29"/>
  <c r="CK45" i="29"/>
  <c r="BX45" i="29"/>
  <c r="BW45" i="29"/>
  <c r="BZ45" i="29"/>
  <c r="BY45" i="29"/>
  <c r="AS45" i="29"/>
  <c r="AT45" i="29"/>
  <c r="AI45" i="29"/>
  <c r="W45" i="29"/>
  <c r="S45" i="29"/>
  <c r="EP45" i="29"/>
  <c r="DY45" i="29"/>
  <c r="EK44" i="29"/>
  <c r="CU44" i="29"/>
  <c r="CW44" i="29"/>
  <c r="CV44" i="29"/>
  <c r="CY44" i="29"/>
  <c r="CQ44" i="29"/>
  <c r="CP44" i="29"/>
  <c r="CR44" i="29"/>
  <c r="CG44" i="29"/>
  <c r="CI44" i="29"/>
  <c r="CH44" i="29"/>
  <c r="CK44" i="29"/>
  <c r="BW44" i="29"/>
  <c r="BX44" i="29"/>
  <c r="BY44" i="29"/>
  <c r="BZ44" i="29"/>
  <c r="AS44" i="29"/>
  <c r="AT44" i="29"/>
  <c r="AI44" i="29"/>
  <c r="W44" i="29"/>
  <c r="Q44" i="29"/>
  <c r="R44" i="29"/>
  <c r="DY44" i="29"/>
  <c r="Q43" i="29"/>
  <c r="S43" i="29"/>
  <c r="EP43" i="29"/>
  <c r="R43" i="29"/>
  <c r="EO43" i="29"/>
  <c r="EK43" i="29"/>
  <c r="EM43" i="29"/>
  <c r="DZ43" i="29"/>
  <c r="CU43" i="29"/>
  <c r="CW43" i="29"/>
  <c r="CV43" i="29"/>
  <c r="CY43" i="29"/>
  <c r="CQ43" i="29"/>
  <c r="CP43" i="29"/>
  <c r="CR43" i="29"/>
  <c r="CH43" i="29"/>
  <c r="CG43" i="29"/>
  <c r="CI43" i="29"/>
  <c r="CK43" i="29"/>
  <c r="BX43" i="29"/>
  <c r="BW43" i="29"/>
  <c r="BY43" i="29"/>
  <c r="AS43" i="29"/>
  <c r="AT43" i="29"/>
  <c r="AI43" i="29"/>
  <c r="AI42" i="29"/>
  <c r="AJ43" i="29"/>
  <c r="W43" i="29"/>
  <c r="DN43" i="29"/>
  <c r="DY43" i="29"/>
  <c r="Q42" i="29"/>
  <c r="S42" i="29"/>
  <c r="EP42" i="29"/>
  <c r="R42" i="29"/>
  <c r="EO42" i="29"/>
  <c r="EK42" i="29"/>
  <c r="DZ42" i="29"/>
  <c r="CV42" i="29"/>
  <c r="CU42" i="29"/>
  <c r="CW42" i="29"/>
  <c r="CY42" i="29"/>
  <c r="CQ42" i="29"/>
  <c r="CP42" i="29"/>
  <c r="CR42" i="29"/>
  <c r="CH42" i="29"/>
  <c r="CG42" i="29"/>
  <c r="CI42" i="29"/>
  <c r="CK42" i="29"/>
  <c r="BX42" i="29"/>
  <c r="BW42" i="29"/>
  <c r="BY42" i="29"/>
  <c r="AS42" i="29"/>
  <c r="AT42" i="29"/>
  <c r="W42" i="29"/>
  <c r="DN42" i="29"/>
  <c r="DY42" i="29"/>
  <c r="Q41" i="29"/>
  <c r="R41" i="29"/>
  <c r="EO41" i="29"/>
  <c r="EK41" i="29"/>
  <c r="CV41" i="29"/>
  <c r="CU41" i="29"/>
  <c r="CW41" i="29"/>
  <c r="CY41" i="29"/>
  <c r="CQ41" i="29"/>
  <c r="CP41" i="29"/>
  <c r="CR41" i="29"/>
  <c r="CG41" i="29"/>
  <c r="CI41" i="29"/>
  <c r="CH41" i="29"/>
  <c r="CK41" i="29"/>
  <c r="BX41" i="29"/>
  <c r="BW41" i="29"/>
  <c r="BZ41" i="29"/>
  <c r="BY41" i="29"/>
  <c r="AS41" i="29"/>
  <c r="AT41" i="29"/>
  <c r="AI41" i="29"/>
  <c r="W41" i="29"/>
  <c r="S41" i="29"/>
  <c r="EP41" i="29"/>
  <c r="DY41" i="29"/>
  <c r="EK40" i="29"/>
  <c r="CU40" i="29"/>
  <c r="CW40" i="29"/>
  <c r="CV40" i="29"/>
  <c r="CY40" i="29"/>
  <c r="CQ40" i="29"/>
  <c r="CP40" i="29"/>
  <c r="CR40" i="29"/>
  <c r="CG40" i="29"/>
  <c r="CI40" i="29"/>
  <c r="CH40" i="29"/>
  <c r="CK40" i="29"/>
  <c r="BW40" i="29"/>
  <c r="BX40" i="29"/>
  <c r="BY40" i="29"/>
  <c r="BZ40" i="29"/>
  <c r="AS40" i="29"/>
  <c r="AT40" i="29"/>
  <c r="AI40" i="29"/>
  <c r="W40" i="29"/>
  <c r="Q40" i="29"/>
  <c r="R40" i="29"/>
  <c r="DY40" i="29"/>
  <c r="Q39" i="29"/>
  <c r="S39" i="29"/>
  <c r="EP39" i="29"/>
  <c r="R39" i="29"/>
  <c r="EO39" i="29"/>
  <c r="EK39" i="29"/>
  <c r="EM39" i="29"/>
  <c r="DZ39" i="29"/>
  <c r="CU39" i="29"/>
  <c r="CW39" i="29"/>
  <c r="CV39" i="29"/>
  <c r="CY39" i="29"/>
  <c r="CQ39" i="29"/>
  <c r="CP39" i="29"/>
  <c r="CR39" i="29"/>
  <c r="CH39" i="29"/>
  <c r="CG39" i="29"/>
  <c r="CI39" i="29"/>
  <c r="CK39" i="29"/>
  <c r="BX39" i="29"/>
  <c r="BW39" i="29"/>
  <c r="BY39" i="29"/>
  <c r="AS39" i="29"/>
  <c r="AT39" i="29"/>
  <c r="AI39" i="29"/>
  <c r="AI38" i="29"/>
  <c r="AJ39" i="29"/>
  <c r="W39" i="29"/>
  <c r="DN39" i="29"/>
  <c r="DY39" i="29"/>
  <c r="Q38" i="29"/>
  <c r="S38" i="29"/>
  <c r="EP38" i="29"/>
  <c r="R38" i="29"/>
  <c r="EO38" i="29"/>
  <c r="EK38" i="29"/>
  <c r="DZ38" i="29"/>
  <c r="CV38" i="29"/>
  <c r="CU38" i="29"/>
  <c r="CW38" i="29"/>
  <c r="CY38" i="29"/>
  <c r="CQ38" i="29"/>
  <c r="CP38" i="29"/>
  <c r="CR38" i="29"/>
  <c r="CH38" i="29"/>
  <c r="CG38" i="29"/>
  <c r="CI38" i="29"/>
  <c r="CK38" i="29"/>
  <c r="BX38" i="29"/>
  <c r="BW38" i="29"/>
  <c r="BY38" i="29"/>
  <c r="AS38" i="29"/>
  <c r="AT38" i="29"/>
  <c r="W38" i="29"/>
  <c r="DN38" i="29"/>
  <c r="DY38" i="29"/>
  <c r="Q37" i="29"/>
  <c r="R37" i="29"/>
  <c r="EO37" i="29"/>
  <c r="EK37" i="29"/>
  <c r="CV37" i="29"/>
  <c r="CU37" i="29"/>
  <c r="CW37" i="29"/>
  <c r="CY37" i="29"/>
  <c r="CQ37" i="29"/>
  <c r="CP37" i="29"/>
  <c r="CR37" i="29"/>
  <c r="CG37" i="29"/>
  <c r="CI37" i="29"/>
  <c r="CH37" i="29"/>
  <c r="CK37" i="29"/>
  <c r="BX37" i="29"/>
  <c r="BW37" i="29"/>
  <c r="BZ37" i="29"/>
  <c r="BY37" i="29"/>
  <c r="AS37" i="29"/>
  <c r="AT37" i="29"/>
  <c r="AI37" i="29"/>
  <c r="W37" i="29"/>
  <c r="S37" i="29"/>
  <c r="EP37" i="29"/>
  <c r="DY37" i="29"/>
  <c r="EK36" i="29"/>
  <c r="CU36" i="29"/>
  <c r="CW36" i="29"/>
  <c r="CV36" i="29"/>
  <c r="CY36" i="29"/>
  <c r="CQ36" i="29"/>
  <c r="CP36" i="29"/>
  <c r="CR36" i="29"/>
  <c r="CG36" i="29"/>
  <c r="CI36" i="29"/>
  <c r="CH36" i="29"/>
  <c r="CK36" i="29"/>
  <c r="BW36" i="29"/>
  <c r="BX36" i="29"/>
  <c r="BY36" i="29"/>
  <c r="BZ36" i="29"/>
  <c r="AS36" i="29"/>
  <c r="AT36" i="29"/>
  <c r="AI36" i="29"/>
  <c r="W36" i="29"/>
  <c r="Q36" i="29"/>
  <c r="R36" i="29"/>
  <c r="DY36" i="29"/>
  <c r="Q35" i="29"/>
  <c r="S35" i="29"/>
  <c r="EP35" i="29"/>
  <c r="R35" i="29"/>
  <c r="EO35" i="29"/>
  <c r="EK35" i="29"/>
  <c r="EM35" i="29"/>
  <c r="DZ35" i="29"/>
  <c r="CU35" i="29"/>
  <c r="CW35" i="29"/>
  <c r="CV35" i="29"/>
  <c r="CY35" i="29"/>
  <c r="CQ35" i="29"/>
  <c r="CP35" i="29"/>
  <c r="CR35" i="29"/>
  <c r="CH35" i="29"/>
  <c r="CG35" i="29"/>
  <c r="CI35" i="29"/>
  <c r="CK35" i="29"/>
  <c r="BX35" i="29"/>
  <c r="BW35" i="29"/>
  <c r="BY35" i="29"/>
  <c r="AS35" i="29"/>
  <c r="AT35" i="29"/>
  <c r="AI35" i="29"/>
  <c r="AI34" i="29"/>
  <c r="AJ35" i="29"/>
  <c r="W35" i="29"/>
  <c r="DN35" i="29"/>
  <c r="DY35" i="29"/>
  <c r="Q34" i="29"/>
  <c r="S34" i="29"/>
  <c r="EP34" i="29"/>
  <c r="R34" i="29"/>
  <c r="EO34" i="29"/>
  <c r="EK34" i="29"/>
  <c r="DZ34" i="29"/>
  <c r="CV34" i="29"/>
  <c r="CU34" i="29"/>
  <c r="CW34" i="29"/>
  <c r="CY34" i="29"/>
  <c r="CQ34" i="29"/>
  <c r="CP34" i="29"/>
  <c r="CR34" i="29"/>
  <c r="CH34" i="29"/>
  <c r="CG34" i="29"/>
  <c r="CI34" i="29"/>
  <c r="CK34" i="29"/>
  <c r="BX34" i="29"/>
  <c r="BW34" i="29"/>
  <c r="BY34" i="29"/>
  <c r="AS34" i="29"/>
  <c r="AT34" i="29"/>
  <c r="W34" i="29"/>
  <c r="DN34" i="29"/>
  <c r="DY34" i="29"/>
  <c r="Q33" i="29"/>
  <c r="R33" i="29"/>
  <c r="EO33" i="29"/>
  <c r="EK33" i="29"/>
  <c r="CV33" i="29"/>
  <c r="CU33" i="29"/>
  <c r="CW33" i="29"/>
  <c r="CY33" i="29"/>
  <c r="CQ33" i="29"/>
  <c r="CP33" i="29"/>
  <c r="CR33" i="29"/>
  <c r="CG33" i="29"/>
  <c r="CI33" i="29"/>
  <c r="CH33" i="29"/>
  <c r="CK33" i="29"/>
  <c r="BX33" i="29"/>
  <c r="BW33" i="29"/>
  <c r="BZ33" i="29"/>
  <c r="BY33" i="29"/>
  <c r="AS33" i="29"/>
  <c r="AT33" i="29"/>
  <c r="AI33" i="29"/>
  <c r="W33" i="29"/>
  <c r="S33" i="29"/>
  <c r="EP33" i="29"/>
  <c r="DY33" i="29"/>
  <c r="EK32" i="29"/>
  <c r="CU32" i="29"/>
  <c r="CW32" i="29"/>
  <c r="CV32" i="29"/>
  <c r="CY32" i="29"/>
  <c r="CQ32" i="29"/>
  <c r="CP32" i="29"/>
  <c r="CR32" i="29"/>
  <c r="CG32" i="29"/>
  <c r="CI32" i="29"/>
  <c r="CH32" i="29"/>
  <c r="CK32" i="29"/>
  <c r="BW32" i="29"/>
  <c r="BX32" i="29"/>
  <c r="BY32" i="29"/>
  <c r="BZ32" i="29"/>
  <c r="AS32" i="29"/>
  <c r="AT32" i="29"/>
  <c r="AI32" i="29"/>
  <c r="AI31" i="29"/>
  <c r="AJ32" i="29"/>
  <c r="W32" i="29"/>
  <c r="Q32" i="29"/>
  <c r="R32" i="29"/>
  <c r="DY32" i="29"/>
  <c r="Q31" i="29"/>
  <c r="S31" i="29"/>
  <c r="EP31" i="29"/>
  <c r="R31" i="29"/>
  <c r="EO31" i="29"/>
  <c r="EK31" i="29"/>
  <c r="EM31" i="29"/>
  <c r="DZ31" i="29"/>
  <c r="CU31" i="29"/>
  <c r="CW31" i="29"/>
  <c r="CV31" i="29"/>
  <c r="CY31" i="29"/>
  <c r="CQ31" i="29"/>
  <c r="CP31" i="29"/>
  <c r="CR31" i="29"/>
  <c r="CH31" i="29"/>
  <c r="CG31" i="29"/>
  <c r="CI31" i="29"/>
  <c r="CK31" i="29"/>
  <c r="BX31" i="29"/>
  <c r="BW31" i="29"/>
  <c r="BY31" i="29"/>
  <c r="AT31" i="29"/>
  <c r="W31" i="29"/>
  <c r="DN31" i="29"/>
  <c r="DY31" i="29"/>
  <c r="EK30" i="29"/>
  <c r="CU30" i="29"/>
  <c r="CW30" i="29"/>
  <c r="CV30" i="29"/>
  <c r="CY30" i="29"/>
  <c r="CQ30" i="29"/>
  <c r="CP30" i="29"/>
  <c r="CR30" i="29"/>
  <c r="CG30" i="29"/>
  <c r="CI30" i="29"/>
  <c r="CH30" i="29"/>
  <c r="CK30" i="29"/>
  <c r="BW30" i="29"/>
  <c r="BX30" i="29"/>
  <c r="BY30" i="29"/>
  <c r="BZ30" i="29"/>
  <c r="AT30" i="29"/>
  <c r="AI30" i="29"/>
  <c r="AJ31" i="29"/>
  <c r="W30" i="29"/>
  <c r="Q30" i="29"/>
  <c r="R30" i="29"/>
  <c r="DM30" i="29"/>
  <c r="S30" i="29"/>
  <c r="EK29" i="29"/>
  <c r="CU29" i="29"/>
  <c r="CW29" i="29"/>
  <c r="CV29" i="29"/>
  <c r="CY29" i="29"/>
  <c r="CQ29" i="29"/>
  <c r="CP29" i="29"/>
  <c r="CR29" i="29"/>
  <c r="CG29" i="29"/>
  <c r="CI29" i="29"/>
  <c r="CH29" i="29"/>
  <c r="CK29" i="29"/>
  <c r="BX29" i="29"/>
  <c r="BW29" i="29"/>
  <c r="BZ29" i="29"/>
  <c r="BY29" i="29"/>
  <c r="AS29" i="29"/>
  <c r="AT29" i="29"/>
  <c r="AI29" i="29"/>
  <c r="AI28" i="29"/>
  <c r="AJ29" i="29"/>
  <c r="W29" i="29"/>
  <c r="Q29" i="29"/>
  <c r="R29" i="29"/>
  <c r="Q28" i="29"/>
  <c r="R28" i="29"/>
  <c r="EO28" i="29"/>
  <c r="EK28" i="29"/>
  <c r="CU28" i="29"/>
  <c r="CW28" i="29"/>
  <c r="CV28" i="29"/>
  <c r="CY28" i="29"/>
  <c r="CQ28" i="29"/>
  <c r="CP28" i="29"/>
  <c r="CR28" i="29"/>
  <c r="CH28" i="29"/>
  <c r="CG28" i="29"/>
  <c r="CI28" i="29"/>
  <c r="CK28" i="29"/>
  <c r="BX28" i="29"/>
  <c r="BW28" i="29"/>
  <c r="BY28" i="29"/>
  <c r="AS28" i="29"/>
  <c r="AT28" i="29"/>
  <c r="W28" i="29"/>
  <c r="S28" i="29"/>
  <c r="EP28" i="29"/>
  <c r="DM28" i="29"/>
  <c r="Q27" i="29"/>
  <c r="R27" i="29"/>
  <c r="EO27" i="29"/>
  <c r="EK27" i="29"/>
  <c r="CU27" i="29"/>
  <c r="CW27" i="29"/>
  <c r="CV27" i="29"/>
  <c r="CY27" i="29"/>
  <c r="CQ27" i="29"/>
  <c r="CP27" i="29"/>
  <c r="CR27" i="29"/>
  <c r="CH27" i="29"/>
  <c r="CG27" i="29"/>
  <c r="CI27" i="29"/>
  <c r="CK27" i="29"/>
  <c r="BW27" i="29"/>
  <c r="BX27" i="29"/>
  <c r="BY27" i="29"/>
  <c r="BZ27" i="29"/>
  <c r="AS27" i="29"/>
  <c r="AT27" i="29"/>
  <c r="AI27" i="29"/>
  <c r="AJ28" i="29"/>
  <c r="W27" i="29"/>
  <c r="S27" i="29"/>
  <c r="EP27" i="29"/>
  <c r="DM27" i="29"/>
  <c r="EK26" i="29"/>
  <c r="CU26" i="29"/>
  <c r="CW26" i="29"/>
  <c r="CV26" i="29"/>
  <c r="CY26" i="29"/>
  <c r="CQ26" i="29"/>
  <c r="CP26" i="29"/>
  <c r="CR26" i="29"/>
  <c r="CG26" i="29"/>
  <c r="CI26" i="29"/>
  <c r="CH26" i="29"/>
  <c r="CK26" i="29"/>
  <c r="BW26" i="29"/>
  <c r="BX26" i="29"/>
  <c r="BY26" i="29"/>
  <c r="BZ26" i="29"/>
  <c r="AS26" i="29"/>
  <c r="AT26" i="29"/>
  <c r="AI26" i="29"/>
  <c r="AJ27" i="29"/>
  <c r="W26" i="29"/>
  <c r="Q26" i="29"/>
  <c r="R26" i="29"/>
  <c r="DM26" i="29"/>
  <c r="S26" i="29"/>
  <c r="EK25" i="29"/>
  <c r="CU25" i="29"/>
  <c r="CW25" i="29"/>
  <c r="CV25" i="29"/>
  <c r="CY25" i="29"/>
  <c r="CQ25" i="29"/>
  <c r="CP25" i="29"/>
  <c r="CR25" i="29"/>
  <c r="CG25" i="29"/>
  <c r="CI25" i="29"/>
  <c r="CH25" i="29"/>
  <c r="CK25" i="29"/>
  <c r="BX25" i="29"/>
  <c r="BW25" i="29"/>
  <c r="BZ25" i="29"/>
  <c r="BY25" i="29"/>
  <c r="AS25" i="29"/>
  <c r="AT25" i="29"/>
  <c r="AI25" i="29"/>
  <c r="AI24" i="29"/>
  <c r="AJ25" i="29"/>
  <c r="W25" i="29"/>
  <c r="Q25" i="29"/>
  <c r="R25" i="29"/>
  <c r="Q24" i="29"/>
  <c r="R24" i="29"/>
  <c r="EO24" i="29"/>
  <c r="EK24" i="29"/>
  <c r="CU24" i="29"/>
  <c r="CW24" i="29"/>
  <c r="CV24" i="29"/>
  <c r="CY24" i="29"/>
  <c r="CQ24" i="29"/>
  <c r="CP24" i="29"/>
  <c r="CR24" i="29"/>
  <c r="CH24" i="29"/>
  <c r="CG24" i="29"/>
  <c r="CI24" i="29"/>
  <c r="CK24" i="29"/>
  <c r="BX24" i="29"/>
  <c r="BW24" i="29"/>
  <c r="BY24" i="29"/>
  <c r="AS24" i="29"/>
  <c r="AT24" i="29"/>
  <c r="W24" i="29"/>
  <c r="S24" i="29"/>
  <c r="EP24" i="29"/>
  <c r="DM24" i="29"/>
  <c r="Q23" i="29"/>
  <c r="R23" i="29"/>
  <c r="EO23" i="29"/>
  <c r="EK23" i="29"/>
  <c r="CU23" i="29"/>
  <c r="CW23" i="29"/>
  <c r="CV23" i="29"/>
  <c r="CY23" i="29"/>
  <c r="CQ23" i="29"/>
  <c r="CP23" i="29"/>
  <c r="CR23" i="29"/>
  <c r="CH23" i="29"/>
  <c r="CG23" i="29"/>
  <c r="CI23" i="29"/>
  <c r="CK23" i="29"/>
  <c r="BW23" i="29"/>
  <c r="BX23" i="29"/>
  <c r="BY23" i="29"/>
  <c r="BZ23" i="29"/>
  <c r="AS23" i="29"/>
  <c r="AT23" i="29"/>
  <c r="AI23" i="29"/>
  <c r="AJ24" i="29"/>
  <c r="W23" i="29"/>
  <c r="S23" i="29"/>
  <c r="EP23" i="29"/>
  <c r="DM23" i="29"/>
  <c r="EK22" i="29"/>
  <c r="CU22" i="29"/>
  <c r="CW22" i="29"/>
  <c r="CV22" i="29"/>
  <c r="CY22" i="29"/>
  <c r="CQ22" i="29"/>
  <c r="CP22" i="29"/>
  <c r="CR22" i="29"/>
  <c r="CG22" i="29"/>
  <c r="CI22" i="29"/>
  <c r="CH22" i="29"/>
  <c r="CK22" i="29"/>
  <c r="BW22" i="29"/>
  <c r="BX22" i="29"/>
  <c r="BY22" i="29"/>
  <c r="BZ22" i="29"/>
  <c r="AS22" i="29"/>
  <c r="AT22" i="29"/>
  <c r="AI22" i="29"/>
  <c r="AJ23" i="29"/>
  <c r="W22" i="29"/>
  <c r="Q22" i="29"/>
  <c r="R22" i="29"/>
  <c r="DM22" i="29"/>
  <c r="S22" i="29"/>
  <c r="EK21" i="29"/>
  <c r="CU21" i="29"/>
  <c r="CW21" i="29"/>
  <c r="CV21" i="29"/>
  <c r="CY21" i="29"/>
  <c r="CQ21" i="29"/>
  <c r="CP21" i="29"/>
  <c r="CR21" i="29"/>
  <c r="CG21" i="29"/>
  <c r="CI21" i="29"/>
  <c r="CH21" i="29"/>
  <c r="CK21" i="29"/>
  <c r="BX21" i="29"/>
  <c r="BW21" i="29"/>
  <c r="BZ21" i="29"/>
  <c r="BY21" i="29"/>
  <c r="AS21" i="29"/>
  <c r="AT21" i="29"/>
  <c r="AI21" i="29"/>
  <c r="AI20" i="29"/>
  <c r="AJ21" i="29"/>
  <c r="W21" i="29"/>
  <c r="Q21" i="29"/>
  <c r="R21" i="29"/>
  <c r="Q20" i="29"/>
  <c r="R20" i="29"/>
  <c r="EO20" i="29"/>
  <c r="EK20" i="29"/>
  <c r="CU20" i="29"/>
  <c r="CW20" i="29"/>
  <c r="CV20" i="29"/>
  <c r="CY20" i="29"/>
  <c r="CQ20" i="29"/>
  <c r="CP20" i="29"/>
  <c r="CR20" i="29"/>
  <c r="CH20" i="29"/>
  <c r="CG20" i="29"/>
  <c r="CI20" i="29"/>
  <c r="CK20" i="29"/>
  <c r="BX20" i="29"/>
  <c r="BW20" i="29"/>
  <c r="BY20" i="29"/>
  <c r="AS20" i="29"/>
  <c r="AT20" i="29"/>
  <c r="W20" i="29"/>
  <c r="S20" i="29"/>
  <c r="EP20" i="29"/>
  <c r="DM20" i="29"/>
  <c r="Q19" i="29"/>
  <c r="R19" i="29"/>
  <c r="EO19" i="29"/>
  <c r="EK19" i="29"/>
  <c r="CU19" i="29"/>
  <c r="CW19" i="29"/>
  <c r="CV19" i="29"/>
  <c r="CY19" i="29"/>
  <c r="CQ19" i="29"/>
  <c r="CP19" i="29"/>
  <c r="CR19" i="29"/>
  <c r="CH19" i="29"/>
  <c r="CG19" i="29"/>
  <c r="CI19" i="29"/>
  <c r="CK19" i="29"/>
  <c r="BW19" i="29"/>
  <c r="BX19" i="29"/>
  <c r="BY19" i="29"/>
  <c r="BZ19" i="29"/>
  <c r="AS19" i="29"/>
  <c r="AT19" i="29"/>
  <c r="AI19" i="29"/>
  <c r="AJ20" i="29"/>
  <c r="W19" i="29"/>
  <c r="S19" i="29"/>
  <c r="EP19" i="29"/>
  <c r="DM19" i="29"/>
  <c r="EK18" i="29"/>
  <c r="CU18" i="29"/>
  <c r="CW18" i="29"/>
  <c r="CV18" i="29"/>
  <c r="CY18" i="29"/>
  <c r="CQ18" i="29"/>
  <c r="CP18" i="29"/>
  <c r="CR18" i="29"/>
  <c r="CG18" i="29"/>
  <c r="CI18" i="29"/>
  <c r="CH18" i="29"/>
  <c r="CK18" i="29"/>
  <c r="BW18" i="29"/>
  <c r="BX18" i="29"/>
  <c r="BY18" i="29"/>
  <c r="BZ18" i="29"/>
  <c r="AS18" i="29"/>
  <c r="AT18" i="29"/>
  <c r="AI18" i="29"/>
  <c r="AJ19" i="29"/>
  <c r="W18" i="29"/>
  <c r="Q18" i="29"/>
  <c r="R18" i="29"/>
  <c r="DM18" i="29"/>
  <c r="S18" i="29"/>
  <c r="EK17" i="29"/>
  <c r="CU17" i="29"/>
  <c r="CW17" i="29"/>
  <c r="CV17" i="29"/>
  <c r="CY17" i="29"/>
  <c r="CQ17" i="29"/>
  <c r="CP17" i="29"/>
  <c r="CR17" i="29"/>
  <c r="CG17" i="29"/>
  <c r="CI17" i="29"/>
  <c r="CH17" i="29"/>
  <c r="CK17" i="29"/>
  <c r="BX17" i="29"/>
  <c r="BW17" i="29"/>
  <c r="BZ17" i="29"/>
  <c r="BY17" i="29"/>
  <c r="AS17" i="29"/>
  <c r="AT17" i="29"/>
  <c r="AI17" i="29"/>
  <c r="AI16" i="29"/>
  <c r="AJ17" i="29"/>
  <c r="W17" i="29"/>
  <c r="Q17" i="29"/>
  <c r="R17" i="29"/>
  <c r="Q16" i="29"/>
  <c r="R16" i="29"/>
  <c r="EO16" i="29"/>
  <c r="EK16" i="29"/>
  <c r="CU16" i="29"/>
  <c r="CW16" i="29"/>
  <c r="CV16" i="29"/>
  <c r="CY16" i="29"/>
  <c r="CQ16" i="29"/>
  <c r="CP16" i="29"/>
  <c r="CR16" i="29"/>
  <c r="CH16" i="29"/>
  <c r="CG16" i="29"/>
  <c r="CI16" i="29"/>
  <c r="CK16" i="29"/>
  <c r="BX16" i="29"/>
  <c r="BW16" i="29"/>
  <c r="BY16" i="29"/>
  <c r="AS16" i="29"/>
  <c r="AT16" i="29"/>
  <c r="W16" i="29"/>
  <c r="S16" i="29"/>
  <c r="EP16" i="29"/>
  <c r="DM16" i="29"/>
  <c r="Q15" i="29"/>
  <c r="R15" i="29"/>
  <c r="EO15" i="29"/>
  <c r="EK15" i="29"/>
  <c r="CU15" i="29"/>
  <c r="CW15" i="29"/>
  <c r="CV15" i="29"/>
  <c r="CY15" i="29"/>
  <c r="CQ15" i="29"/>
  <c r="CP15" i="29"/>
  <c r="CR15" i="29"/>
  <c r="CH15" i="29"/>
  <c r="CG15" i="29"/>
  <c r="CI15" i="29"/>
  <c r="CK15" i="29"/>
  <c r="BW15" i="29"/>
  <c r="BX15" i="29"/>
  <c r="BY15" i="29"/>
  <c r="BZ15" i="29"/>
  <c r="AS15" i="29"/>
  <c r="AT15" i="29"/>
  <c r="AI15" i="29"/>
  <c r="AJ16" i="29"/>
  <c r="W15" i="29"/>
  <c r="S15" i="29"/>
  <c r="EP15" i="29"/>
  <c r="DM15" i="29"/>
  <c r="EK14" i="29"/>
  <c r="CU14" i="29"/>
  <c r="CW14" i="29"/>
  <c r="CV14" i="29"/>
  <c r="CY14" i="29"/>
  <c r="CQ14" i="29"/>
  <c r="CP14" i="29"/>
  <c r="CR14" i="29"/>
  <c r="CG14" i="29"/>
  <c r="CI14" i="29"/>
  <c r="CH14" i="29"/>
  <c r="CK14" i="29"/>
  <c r="BW14" i="29"/>
  <c r="BX14" i="29"/>
  <c r="BY14" i="29"/>
  <c r="BZ14" i="29"/>
  <c r="AS14" i="29"/>
  <c r="AT14" i="29"/>
  <c r="AI14" i="29"/>
  <c r="AJ15" i="29"/>
  <c r="W14" i="29"/>
  <c r="Q14" i="29"/>
  <c r="R14" i="29"/>
  <c r="DM14" i="29"/>
  <c r="S14" i="29"/>
  <c r="EK13" i="29"/>
  <c r="CU13" i="29"/>
  <c r="CW13" i="29"/>
  <c r="CV13" i="29"/>
  <c r="CY13" i="29"/>
  <c r="CQ13" i="29"/>
  <c r="CP13" i="29"/>
  <c r="CR13" i="29"/>
  <c r="CG13" i="29"/>
  <c r="CI13" i="29"/>
  <c r="CH13" i="29"/>
  <c r="CK13" i="29"/>
  <c r="BX13" i="29"/>
  <c r="BW13" i="29"/>
  <c r="BZ13" i="29"/>
  <c r="BY13" i="29"/>
  <c r="AS13" i="29"/>
  <c r="AT13" i="29"/>
  <c r="AI13" i="29"/>
  <c r="AI12" i="29"/>
  <c r="AJ13" i="29"/>
  <c r="W13" i="29"/>
  <c r="Q13" i="29"/>
  <c r="R13" i="29"/>
  <c r="Q12" i="29"/>
  <c r="R12" i="29"/>
  <c r="EO12" i="29"/>
  <c r="EK12" i="29"/>
  <c r="CU12" i="29"/>
  <c r="CW12" i="29"/>
  <c r="CV12" i="29"/>
  <c r="CY12" i="29"/>
  <c r="CQ12" i="29"/>
  <c r="CP12" i="29"/>
  <c r="CR12" i="29"/>
  <c r="CH12" i="29"/>
  <c r="CG12" i="29"/>
  <c r="CI12" i="29"/>
  <c r="CK12" i="29"/>
  <c r="BX12" i="29"/>
  <c r="BW12" i="29"/>
  <c r="BY12" i="29"/>
  <c r="AS12" i="29"/>
  <c r="AT12" i="29"/>
  <c r="W12" i="29"/>
  <c r="S12" i="29"/>
  <c r="EP12" i="29"/>
  <c r="DM12" i="29"/>
  <c r="Q11" i="29"/>
  <c r="R11" i="29"/>
  <c r="EO11" i="29"/>
  <c r="EK11" i="29"/>
  <c r="CU11" i="29"/>
  <c r="CW11" i="29"/>
  <c r="CV11" i="29"/>
  <c r="CY11" i="29"/>
  <c r="CQ11" i="29"/>
  <c r="CP11" i="29"/>
  <c r="CR11" i="29"/>
  <c r="CH11" i="29"/>
  <c r="CG11" i="29"/>
  <c r="CI11" i="29"/>
  <c r="CK11" i="29"/>
  <c r="BW11" i="29"/>
  <c r="BX11" i="29"/>
  <c r="BY11" i="29"/>
  <c r="BZ11" i="29"/>
  <c r="AS11" i="29"/>
  <c r="AT11" i="29"/>
  <c r="AI11" i="29"/>
  <c r="AJ12" i="29"/>
  <c r="W11" i="29"/>
  <c r="S11" i="29"/>
  <c r="EP11" i="29"/>
  <c r="DM11" i="29"/>
  <c r="EK10" i="29"/>
  <c r="CU10" i="29"/>
  <c r="CW10" i="29"/>
  <c r="CV10" i="29"/>
  <c r="CY10" i="29"/>
  <c r="CQ10" i="29"/>
  <c r="CP10" i="29"/>
  <c r="CR10" i="29"/>
  <c r="CG10" i="29"/>
  <c r="CI10" i="29"/>
  <c r="CH10" i="29"/>
  <c r="CK10" i="29"/>
  <c r="BW10" i="29"/>
  <c r="BX10" i="29"/>
  <c r="BY10" i="29"/>
  <c r="BZ10" i="29"/>
  <c r="AS10" i="29"/>
  <c r="AT10" i="29"/>
  <c r="AI10" i="29"/>
  <c r="AJ11" i="29"/>
  <c r="W10" i="29"/>
  <c r="Q10" i="29"/>
  <c r="R10" i="29"/>
  <c r="DM10" i="29"/>
  <c r="S10" i="29"/>
  <c r="EK9" i="29"/>
  <c r="CU9" i="29"/>
  <c r="CW9" i="29"/>
  <c r="CV9" i="29"/>
  <c r="CY9" i="29"/>
  <c r="CQ9" i="29"/>
  <c r="CP9" i="29"/>
  <c r="CR9" i="29"/>
  <c r="CG9" i="29"/>
  <c r="CI9" i="29"/>
  <c r="CH9" i="29"/>
  <c r="CK9" i="29"/>
  <c r="BX9" i="29"/>
  <c r="BW9" i="29"/>
  <c r="BZ9" i="29"/>
  <c r="BY9" i="29"/>
  <c r="AS9" i="29"/>
  <c r="AT9" i="29"/>
  <c r="AI9" i="29"/>
  <c r="AI8" i="29"/>
  <c r="AJ9" i="29"/>
  <c r="W9" i="29"/>
  <c r="Q9" i="29"/>
  <c r="R9" i="29"/>
  <c r="EK8" i="29"/>
  <c r="CU8" i="29"/>
  <c r="CW8" i="29"/>
  <c r="CV8" i="29"/>
  <c r="CY8" i="29"/>
  <c r="CQ8" i="29"/>
  <c r="CP8" i="29"/>
  <c r="CR8" i="29"/>
  <c r="CH8" i="29"/>
  <c r="CG8" i="29"/>
  <c r="CI8" i="29"/>
  <c r="CK8" i="29"/>
  <c r="BX8" i="29"/>
  <c r="BW8" i="29"/>
  <c r="BY8" i="29"/>
  <c r="AS8" i="29"/>
  <c r="AT8" i="29"/>
  <c r="W8" i="29"/>
  <c r="Q8" i="29"/>
  <c r="R8" i="29"/>
  <c r="DM8" i="29"/>
  <c r="S8" i="29"/>
  <c r="EP8" i="29"/>
  <c r="B198" i="28"/>
  <c r="B149" i="28"/>
  <c r="A149" i="28"/>
  <c r="Q131" i="28"/>
  <c r="R131" i="28"/>
  <c r="EO131" i="28"/>
  <c r="EK131" i="28"/>
  <c r="EL131" i="28"/>
  <c r="CU131" i="28"/>
  <c r="CW131" i="28"/>
  <c r="CV131" i="28"/>
  <c r="CY131" i="28"/>
  <c r="CQ131" i="28"/>
  <c r="CP131" i="28"/>
  <c r="CR131" i="28"/>
  <c r="CG131" i="28"/>
  <c r="CI131" i="28"/>
  <c r="CH131" i="28"/>
  <c r="CK131" i="28"/>
  <c r="BW131" i="28"/>
  <c r="BX131" i="28"/>
  <c r="BY131" i="28"/>
  <c r="BZ131" i="28"/>
  <c r="AS131" i="28"/>
  <c r="AT131" i="28"/>
  <c r="AI131" i="28"/>
  <c r="AI130" i="28"/>
  <c r="AJ131" i="28"/>
  <c r="W131" i="28"/>
  <c r="S131" i="28"/>
  <c r="DZ131" i="28"/>
  <c r="DM131" i="28"/>
  <c r="Q130" i="28"/>
  <c r="R130" i="28"/>
  <c r="EO130" i="28"/>
  <c r="EK130" i="28"/>
  <c r="EL130" i="28"/>
  <c r="S130" i="28"/>
  <c r="DZ130" i="28"/>
  <c r="CU130" i="28"/>
  <c r="CW130" i="28"/>
  <c r="CV130" i="28"/>
  <c r="CY130" i="28"/>
  <c r="CQ130" i="28"/>
  <c r="CP130" i="28"/>
  <c r="CR130" i="28"/>
  <c r="CG130" i="28"/>
  <c r="CI130" i="28"/>
  <c r="CH130" i="28"/>
  <c r="CK130" i="28"/>
  <c r="BW130" i="28"/>
  <c r="BX130" i="28"/>
  <c r="BY130" i="28"/>
  <c r="BZ130" i="28"/>
  <c r="AS130" i="28"/>
  <c r="AT130" i="28"/>
  <c r="AI129" i="28"/>
  <c r="AJ130" i="28"/>
  <c r="W130" i="28"/>
  <c r="DM130" i="28"/>
  <c r="Q129" i="28"/>
  <c r="R129" i="28"/>
  <c r="EO129" i="28"/>
  <c r="EK129" i="28"/>
  <c r="EL129" i="28"/>
  <c r="CU129" i="28"/>
  <c r="CW129" i="28"/>
  <c r="CV129" i="28"/>
  <c r="CY129" i="28"/>
  <c r="CQ129" i="28"/>
  <c r="CP129" i="28"/>
  <c r="CR129" i="28"/>
  <c r="CG129" i="28"/>
  <c r="CI129" i="28"/>
  <c r="CH129" i="28"/>
  <c r="CK129" i="28"/>
  <c r="BW129" i="28"/>
  <c r="BX129" i="28"/>
  <c r="BY129" i="28"/>
  <c r="BZ129" i="28"/>
  <c r="AS129" i="28"/>
  <c r="AT129" i="28"/>
  <c r="AI128" i="28"/>
  <c r="AJ129" i="28"/>
  <c r="W129" i="28"/>
  <c r="S129" i="28"/>
  <c r="DM129" i="28"/>
  <c r="Q128" i="28"/>
  <c r="R128" i="28"/>
  <c r="EO128" i="28"/>
  <c r="EK128" i="28"/>
  <c r="EL128" i="28"/>
  <c r="CU128" i="28"/>
  <c r="CW128" i="28"/>
  <c r="CV128" i="28"/>
  <c r="CY128" i="28"/>
  <c r="CQ128" i="28"/>
  <c r="CP128" i="28"/>
  <c r="CR128" i="28"/>
  <c r="CG128" i="28"/>
  <c r="CI128" i="28"/>
  <c r="CH128" i="28"/>
  <c r="CK128" i="28"/>
  <c r="BW128" i="28"/>
  <c r="BX128" i="28"/>
  <c r="BY128" i="28"/>
  <c r="BZ128" i="28"/>
  <c r="AS128" i="28"/>
  <c r="AT128" i="28"/>
  <c r="AI127" i="28"/>
  <c r="AJ128" i="28"/>
  <c r="W128" i="28"/>
  <c r="S128" i="28"/>
  <c r="DM128" i="28"/>
  <c r="Q127" i="28"/>
  <c r="R127" i="28"/>
  <c r="EO127" i="28"/>
  <c r="EK127" i="28"/>
  <c r="EL127" i="28"/>
  <c r="CU127" i="28"/>
  <c r="CW127" i="28"/>
  <c r="CV127" i="28"/>
  <c r="CY127" i="28"/>
  <c r="CQ127" i="28"/>
  <c r="CP127" i="28"/>
  <c r="CR127" i="28"/>
  <c r="CG127" i="28"/>
  <c r="CI127" i="28"/>
  <c r="CH127" i="28"/>
  <c r="CK127" i="28"/>
  <c r="BW127" i="28"/>
  <c r="BX127" i="28"/>
  <c r="BY127" i="28"/>
  <c r="BZ127" i="28"/>
  <c r="AS127" i="28"/>
  <c r="AT127" i="28"/>
  <c r="AI126" i="28"/>
  <c r="AJ127" i="28"/>
  <c r="W127" i="28"/>
  <c r="S127" i="28"/>
  <c r="DZ127" i="28"/>
  <c r="DM127" i="28"/>
  <c r="Q126" i="28"/>
  <c r="R126" i="28"/>
  <c r="EO126" i="28"/>
  <c r="EK126" i="28"/>
  <c r="EL126" i="28"/>
  <c r="S126" i="28"/>
  <c r="DZ126" i="28"/>
  <c r="CU126" i="28"/>
  <c r="CW126" i="28"/>
  <c r="CV126" i="28"/>
  <c r="CY126" i="28"/>
  <c r="CQ126" i="28"/>
  <c r="CP126" i="28"/>
  <c r="CR126" i="28"/>
  <c r="CG126" i="28"/>
  <c r="CI126" i="28"/>
  <c r="CH126" i="28"/>
  <c r="CK126" i="28"/>
  <c r="BW126" i="28"/>
  <c r="BX126" i="28"/>
  <c r="BY126" i="28"/>
  <c r="BZ126" i="28"/>
  <c r="AS126" i="28"/>
  <c r="AT126" i="28"/>
  <c r="AI125" i="28"/>
  <c r="AJ126" i="28"/>
  <c r="W126" i="28"/>
  <c r="DM126" i="28"/>
  <c r="Q125" i="28"/>
  <c r="R125" i="28"/>
  <c r="EO125" i="28"/>
  <c r="EK125" i="28"/>
  <c r="EL125" i="28"/>
  <c r="CU125" i="28"/>
  <c r="CW125" i="28"/>
  <c r="CV125" i="28"/>
  <c r="CY125" i="28"/>
  <c r="CQ125" i="28"/>
  <c r="CP125" i="28"/>
  <c r="CR125" i="28"/>
  <c r="CG125" i="28"/>
  <c r="CI125" i="28"/>
  <c r="CH125" i="28"/>
  <c r="CK125" i="28"/>
  <c r="BW125" i="28"/>
  <c r="BX125" i="28"/>
  <c r="BY125" i="28"/>
  <c r="BZ125" i="28"/>
  <c r="AS125" i="28"/>
  <c r="AT125" i="28"/>
  <c r="AI124" i="28"/>
  <c r="AJ125" i="28"/>
  <c r="W125" i="28"/>
  <c r="S125" i="28"/>
  <c r="DM125" i="28"/>
  <c r="Q124" i="28"/>
  <c r="R124" i="28"/>
  <c r="EO124" i="28"/>
  <c r="EK124" i="28"/>
  <c r="EL124" i="28"/>
  <c r="CU124" i="28"/>
  <c r="CW124" i="28"/>
  <c r="CV124" i="28"/>
  <c r="CY124" i="28"/>
  <c r="CQ124" i="28"/>
  <c r="CP124" i="28"/>
  <c r="CR124" i="28"/>
  <c r="CG124" i="28"/>
  <c r="CI124" i="28"/>
  <c r="CH124" i="28"/>
  <c r="CK124" i="28"/>
  <c r="BW124" i="28"/>
  <c r="BX124" i="28"/>
  <c r="BY124" i="28"/>
  <c r="BZ124" i="28"/>
  <c r="AS124" i="28"/>
  <c r="AT124" i="28"/>
  <c r="AI123" i="28"/>
  <c r="AJ124" i="28"/>
  <c r="W124" i="28"/>
  <c r="S124" i="28"/>
  <c r="DM124" i="28"/>
  <c r="Q123" i="28"/>
  <c r="R123" i="28"/>
  <c r="EO123" i="28"/>
  <c r="EK123" i="28"/>
  <c r="EL123" i="28"/>
  <c r="S123" i="28"/>
  <c r="DZ123" i="28"/>
  <c r="CU123" i="28"/>
  <c r="CW123" i="28"/>
  <c r="CV123" i="28"/>
  <c r="CY123" i="28"/>
  <c r="CQ123" i="28"/>
  <c r="CP123" i="28"/>
  <c r="CR123" i="28"/>
  <c r="CG123" i="28"/>
  <c r="CI123" i="28"/>
  <c r="CH123" i="28"/>
  <c r="CK123" i="28"/>
  <c r="BW123" i="28"/>
  <c r="BX123" i="28"/>
  <c r="BY123" i="28"/>
  <c r="BZ123" i="28"/>
  <c r="AS123" i="28"/>
  <c r="AT123" i="28"/>
  <c r="AI122" i="28"/>
  <c r="AJ123" i="28"/>
  <c r="W123" i="28"/>
  <c r="DM123" i="28"/>
  <c r="Q122" i="28"/>
  <c r="R122" i="28"/>
  <c r="EO122" i="28"/>
  <c r="EK122" i="28"/>
  <c r="EL122" i="28"/>
  <c r="S122" i="28"/>
  <c r="DZ122" i="28"/>
  <c r="CU122" i="28"/>
  <c r="CW122" i="28"/>
  <c r="CV122" i="28"/>
  <c r="CY122" i="28"/>
  <c r="CQ122" i="28"/>
  <c r="CP122" i="28"/>
  <c r="CR122" i="28"/>
  <c r="CG122" i="28"/>
  <c r="CI122" i="28"/>
  <c r="CH122" i="28"/>
  <c r="CK122" i="28"/>
  <c r="BW122" i="28"/>
  <c r="BX122" i="28"/>
  <c r="BY122" i="28"/>
  <c r="BZ122" i="28"/>
  <c r="AS122" i="28"/>
  <c r="AT122" i="28"/>
  <c r="AI121" i="28"/>
  <c r="AJ122" i="28"/>
  <c r="W122" i="28"/>
  <c r="DM122" i="28"/>
  <c r="Q121" i="28"/>
  <c r="R121" i="28"/>
  <c r="EO121" i="28"/>
  <c r="EK121" i="28"/>
  <c r="EL121" i="28"/>
  <c r="CU121" i="28"/>
  <c r="CW121" i="28"/>
  <c r="CV121" i="28"/>
  <c r="CY121" i="28"/>
  <c r="CQ121" i="28"/>
  <c r="CP121" i="28"/>
  <c r="CR121" i="28"/>
  <c r="CG121" i="28"/>
  <c r="CI121" i="28"/>
  <c r="CH121" i="28"/>
  <c r="CK121" i="28"/>
  <c r="BW121" i="28"/>
  <c r="BX121" i="28"/>
  <c r="BY121" i="28"/>
  <c r="BZ121" i="28"/>
  <c r="AS121" i="28"/>
  <c r="AT121" i="28"/>
  <c r="AI120" i="28"/>
  <c r="AJ121" i="28"/>
  <c r="W121" i="28"/>
  <c r="S121" i="28"/>
  <c r="DM121" i="28"/>
  <c r="Q120" i="28"/>
  <c r="R120" i="28"/>
  <c r="EO120" i="28"/>
  <c r="EK120" i="28"/>
  <c r="EL120" i="28"/>
  <c r="CU120" i="28"/>
  <c r="CW120" i="28"/>
  <c r="CV120" i="28"/>
  <c r="CY120" i="28"/>
  <c r="CQ120" i="28"/>
  <c r="CP120" i="28"/>
  <c r="CR120" i="28"/>
  <c r="CG120" i="28"/>
  <c r="CI120" i="28"/>
  <c r="CH120" i="28"/>
  <c r="CK120" i="28"/>
  <c r="BW120" i="28"/>
  <c r="BX120" i="28"/>
  <c r="BY120" i="28"/>
  <c r="BZ120" i="28"/>
  <c r="AS120" i="28"/>
  <c r="AT120" i="28"/>
  <c r="AI119" i="28"/>
  <c r="AJ120" i="28"/>
  <c r="W120" i="28"/>
  <c r="S120" i="28"/>
  <c r="DM120" i="28"/>
  <c r="Q119" i="28"/>
  <c r="R119" i="28"/>
  <c r="EO119" i="28"/>
  <c r="EK119" i="28"/>
  <c r="EL119" i="28"/>
  <c r="S119" i="28"/>
  <c r="DZ119" i="28"/>
  <c r="CU119" i="28"/>
  <c r="CW119" i="28"/>
  <c r="CV119" i="28"/>
  <c r="CY119" i="28"/>
  <c r="CQ119" i="28"/>
  <c r="CP119" i="28"/>
  <c r="CR119" i="28"/>
  <c r="CG119" i="28"/>
  <c r="CI119" i="28"/>
  <c r="CH119" i="28"/>
  <c r="CK119" i="28"/>
  <c r="BW119" i="28"/>
  <c r="BX119" i="28"/>
  <c r="BY119" i="28"/>
  <c r="BZ119" i="28"/>
  <c r="AS119" i="28"/>
  <c r="AT119" i="28"/>
  <c r="AI118" i="28"/>
  <c r="AJ119" i="28"/>
  <c r="W119" i="28"/>
  <c r="DM119" i="28"/>
  <c r="EK118" i="28"/>
  <c r="Q118" i="28"/>
  <c r="S118" i="28"/>
  <c r="DZ118" i="28"/>
  <c r="CU118" i="28"/>
  <c r="CW118" i="28"/>
  <c r="CV118" i="28"/>
  <c r="CY118" i="28"/>
  <c r="CQ118" i="28"/>
  <c r="CP118" i="28"/>
  <c r="CR118" i="28"/>
  <c r="CG118" i="28"/>
  <c r="CI118" i="28"/>
  <c r="CH118" i="28"/>
  <c r="CK118" i="28"/>
  <c r="BW118" i="28"/>
  <c r="BX118" i="28"/>
  <c r="BY118" i="28"/>
  <c r="BZ118" i="28"/>
  <c r="AS118" i="28"/>
  <c r="AT118" i="28"/>
  <c r="AI117" i="28"/>
  <c r="AJ118" i="28"/>
  <c r="W118" i="28"/>
  <c r="R118" i="28"/>
  <c r="EK117" i="28"/>
  <c r="Q117" i="28"/>
  <c r="R117" i="28"/>
  <c r="EL117" i="28"/>
  <c r="CU117" i="28"/>
  <c r="CW117" i="28"/>
  <c r="CV117" i="28"/>
  <c r="CY117" i="28"/>
  <c r="CQ117" i="28"/>
  <c r="CP117" i="28"/>
  <c r="CR117" i="28"/>
  <c r="CG117" i="28"/>
  <c r="CI117" i="28"/>
  <c r="CH117" i="28"/>
  <c r="BW117" i="28"/>
  <c r="BX117" i="28"/>
  <c r="BY117" i="28"/>
  <c r="BZ117" i="28"/>
  <c r="AS117" i="28"/>
  <c r="AT117" i="28"/>
  <c r="AI116" i="28"/>
  <c r="AJ117" i="28"/>
  <c r="W117" i="28"/>
  <c r="S117" i="28"/>
  <c r="DM117" i="28"/>
  <c r="EK116" i="28"/>
  <c r="Q116" i="28"/>
  <c r="S116" i="28"/>
  <c r="EM116" i="28"/>
  <c r="R116" i="28"/>
  <c r="EL116" i="28"/>
  <c r="CU116" i="28"/>
  <c r="CW116" i="28"/>
  <c r="CV116" i="28"/>
  <c r="CY116" i="28"/>
  <c r="CQ116" i="28"/>
  <c r="CP116" i="28"/>
  <c r="CR116" i="28"/>
  <c r="CG116" i="28"/>
  <c r="CI116" i="28"/>
  <c r="CH116" i="28"/>
  <c r="BX116" i="28"/>
  <c r="BW116" i="28"/>
  <c r="BZ116" i="28"/>
  <c r="AS116" i="28"/>
  <c r="AT116" i="28"/>
  <c r="AI115" i="28"/>
  <c r="AJ116" i="28"/>
  <c r="W116" i="28"/>
  <c r="DM116" i="28"/>
  <c r="Q115" i="28"/>
  <c r="R115" i="28"/>
  <c r="EO115" i="28"/>
  <c r="EK115" i="28"/>
  <c r="S115" i="28"/>
  <c r="EM115" i="28"/>
  <c r="DY115" i="28"/>
  <c r="CU115" i="28"/>
  <c r="CW115" i="28"/>
  <c r="CV115" i="28"/>
  <c r="CY115" i="28"/>
  <c r="CQ115" i="28"/>
  <c r="CP115" i="28"/>
  <c r="CR115" i="28"/>
  <c r="CG115" i="28"/>
  <c r="CI115" i="28"/>
  <c r="CH115" i="28"/>
  <c r="CK115" i="28"/>
  <c r="BX115" i="28"/>
  <c r="BW115" i="28"/>
  <c r="AS115" i="28"/>
  <c r="AT115" i="28"/>
  <c r="AI114" i="28"/>
  <c r="AJ115" i="28"/>
  <c r="W115" i="28"/>
  <c r="DM115" i="28"/>
  <c r="EK114" i="28"/>
  <c r="Q114" i="28"/>
  <c r="S114" i="28"/>
  <c r="DZ114" i="28"/>
  <c r="CU114" i="28"/>
  <c r="CW114" i="28"/>
  <c r="CV114" i="28"/>
  <c r="CY114" i="28"/>
  <c r="CQ114" i="28"/>
  <c r="CP114" i="28"/>
  <c r="CR114" i="28"/>
  <c r="CG114" i="28"/>
  <c r="CI114" i="28"/>
  <c r="CH114" i="28"/>
  <c r="CK114" i="28"/>
  <c r="BW114" i="28"/>
  <c r="BX114" i="28"/>
  <c r="BY114" i="28"/>
  <c r="BZ114" i="28"/>
  <c r="AS114" i="28"/>
  <c r="AT114" i="28"/>
  <c r="AI113" i="28"/>
  <c r="AJ114" i="28"/>
  <c r="W114" i="28"/>
  <c r="EM114" i="28"/>
  <c r="R114" i="28"/>
  <c r="EK113" i="28"/>
  <c r="Q113" i="28"/>
  <c r="R113" i="28"/>
  <c r="EL113" i="28"/>
  <c r="CU113" i="28"/>
  <c r="CW113" i="28"/>
  <c r="CV113" i="28"/>
  <c r="CY113" i="28"/>
  <c r="CQ113" i="28"/>
  <c r="CP113" i="28"/>
  <c r="CR113" i="28"/>
  <c r="CG113" i="28"/>
  <c r="CI113" i="28"/>
  <c r="CH113" i="28"/>
  <c r="BW113" i="28"/>
  <c r="BX113" i="28"/>
  <c r="BY113" i="28"/>
  <c r="BZ113" i="28"/>
  <c r="AS113" i="28"/>
  <c r="AT113" i="28"/>
  <c r="AI112" i="28"/>
  <c r="AJ113" i="28"/>
  <c r="W113" i="28"/>
  <c r="S113" i="28"/>
  <c r="DM113" i="28"/>
  <c r="Q112" i="28"/>
  <c r="R112" i="28"/>
  <c r="EO112" i="28"/>
  <c r="EK112" i="28"/>
  <c r="S112" i="28"/>
  <c r="EM112" i="28"/>
  <c r="EL112" i="28"/>
  <c r="DY112" i="28"/>
  <c r="CU112" i="28"/>
  <c r="CW112" i="28"/>
  <c r="CV112" i="28"/>
  <c r="CY112" i="28"/>
  <c r="CQ112" i="28"/>
  <c r="CP112" i="28"/>
  <c r="CR112" i="28"/>
  <c r="CG112" i="28"/>
  <c r="CI112" i="28"/>
  <c r="CH112" i="28"/>
  <c r="BX112" i="28"/>
  <c r="BW112" i="28"/>
  <c r="BZ112" i="28"/>
  <c r="AS112" i="28"/>
  <c r="AT112" i="28"/>
  <c r="AI111" i="28"/>
  <c r="AJ112" i="28"/>
  <c r="W112" i="28"/>
  <c r="DM112" i="28"/>
  <c r="Q111" i="28"/>
  <c r="R111" i="28"/>
  <c r="EO111" i="28"/>
  <c r="EK111" i="28"/>
  <c r="S111" i="28"/>
  <c r="EM111" i="28"/>
  <c r="DZ111" i="28"/>
  <c r="DY111" i="28"/>
  <c r="CU111" i="28"/>
  <c r="CW111" i="28"/>
  <c r="CV111" i="28"/>
  <c r="CY111" i="28"/>
  <c r="CQ111" i="28"/>
  <c r="CP111" i="28"/>
  <c r="CR111" i="28"/>
  <c r="CG111" i="28"/>
  <c r="CI111" i="28"/>
  <c r="CH111" i="28"/>
  <c r="CK111" i="28"/>
  <c r="BX111" i="28"/>
  <c r="BW111" i="28"/>
  <c r="AS111" i="28"/>
  <c r="AT111" i="28"/>
  <c r="AI110" i="28"/>
  <c r="AJ111" i="28"/>
  <c r="W111" i="28"/>
  <c r="DM111" i="28"/>
  <c r="EK110" i="28"/>
  <c r="Q110" i="28"/>
  <c r="S110" i="28"/>
  <c r="DZ110" i="28"/>
  <c r="CU110" i="28"/>
  <c r="CW110" i="28"/>
  <c r="CV110" i="28"/>
  <c r="CY110" i="28"/>
  <c r="CQ110" i="28"/>
  <c r="CP110" i="28"/>
  <c r="CR110" i="28"/>
  <c r="CG110" i="28"/>
  <c r="CI110" i="28"/>
  <c r="CH110" i="28"/>
  <c r="CK110" i="28"/>
  <c r="BW110" i="28"/>
  <c r="BX110" i="28"/>
  <c r="BY110" i="28"/>
  <c r="BZ110" i="28"/>
  <c r="AS110" i="28"/>
  <c r="AT110" i="28"/>
  <c r="AI109" i="28"/>
  <c r="AJ110" i="28"/>
  <c r="W110" i="28"/>
  <c r="EM110" i="28"/>
  <c r="R110" i="28"/>
  <c r="EK109" i="28"/>
  <c r="Q109" i="28"/>
  <c r="R109" i="28"/>
  <c r="EL109" i="28"/>
  <c r="CU109" i="28"/>
  <c r="CW109" i="28"/>
  <c r="CV109" i="28"/>
  <c r="CY109" i="28"/>
  <c r="CQ109" i="28"/>
  <c r="CP109" i="28"/>
  <c r="CR109" i="28"/>
  <c r="CG109" i="28"/>
  <c r="CI109" i="28"/>
  <c r="CH109" i="28"/>
  <c r="BW109" i="28"/>
  <c r="BX109" i="28"/>
  <c r="BY109" i="28"/>
  <c r="BZ109" i="28"/>
  <c r="AS109" i="28"/>
  <c r="AT109" i="28"/>
  <c r="AI108" i="28"/>
  <c r="AJ109" i="28"/>
  <c r="W109" i="28"/>
  <c r="S109" i="28"/>
  <c r="DM109" i="28"/>
  <c r="Q108" i="28"/>
  <c r="R108" i="28"/>
  <c r="EO108" i="28"/>
  <c r="EK108" i="28"/>
  <c r="S108" i="28"/>
  <c r="EM108" i="28"/>
  <c r="EL108" i="28"/>
  <c r="DY108" i="28"/>
  <c r="CU108" i="28"/>
  <c r="CW108" i="28"/>
  <c r="CV108" i="28"/>
  <c r="CY108" i="28"/>
  <c r="CQ108" i="28"/>
  <c r="CP108" i="28"/>
  <c r="CR108" i="28"/>
  <c r="CG108" i="28"/>
  <c r="CI108" i="28"/>
  <c r="CH108" i="28"/>
  <c r="BX108" i="28"/>
  <c r="BW108" i="28"/>
  <c r="BZ108" i="28"/>
  <c r="AS108" i="28"/>
  <c r="AT108" i="28"/>
  <c r="AI107" i="28"/>
  <c r="AJ108" i="28"/>
  <c r="W108" i="28"/>
  <c r="DM108" i="28"/>
  <c r="Q107" i="28"/>
  <c r="R107" i="28"/>
  <c r="EO107" i="28"/>
  <c r="EK107" i="28"/>
  <c r="S107" i="28"/>
  <c r="EM107" i="28"/>
  <c r="DZ107" i="28"/>
  <c r="DY107" i="28"/>
  <c r="CU107" i="28"/>
  <c r="CW107" i="28"/>
  <c r="CV107" i="28"/>
  <c r="CY107" i="28"/>
  <c r="CQ107" i="28"/>
  <c r="CP107" i="28"/>
  <c r="CR107" i="28"/>
  <c r="CG107" i="28"/>
  <c r="CI107" i="28"/>
  <c r="CH107" i="28"/>
  <c r="CK107" i="28"/>
  <c r="BX107" i="28"/>
  <c r="BW107" i="28"/>
  <c r="AS107" i="28"/>
  <c r="AT107" i="28"/>
  <c r="AI106" i="28"/>
  <c r="AJ107" i="28"/>
  <c r="W107" i="28"/>
  <c r="DM107" i="28"/>
  <c r="EK106" i="28"/>
  <c r="Q106" i="28"/>
  <c r="S106" i="28"/>
  <c r="DZ106" i="28"/>
  <c r="CU106" i="28"/>
  <c r="CW106" i="28"/>
  <c r="CV106" i="28"/>
  <c r="CY106" i="28"/>
  <c r="CQ106" i="28"/>
  <c r="CP106" i="28"/>
  <c r="CR106" i="28"/>
  <c r="CG106" i="28"/>
  <c r="CI106" i="28"/>
  <c r="CH106" i="28"/>
  <c r="CK106" i="28"/>
  <c r="BW106" i="28"/>
  <c r="BX106" i="28"/>
  <c r="BY106" i="28"/>
  <c r="BZ106" i="28"/>
  <c r="AS106" i="28"/>
  <c r="AT106" i="28"/>
  <c r="AI105" i="28"/>
  <c r="AJ106" i="28"/>
  <c r="W106" i="28"/>
  <c r="EM106" i="28"/>
  <c r="R106" i="28"/>
  <c r="EK105" i="28"/>
  <c r="Q105" i="28"/>
  <c r="R105" i="28"/>
  <c r="EL105" i="28"/>
  <c r="CU105" i="28"/>
  <c r="CW105" i="28"/>
  <c r="CV105" i="28"/>
  <c r="CY105" i="28"/>
  <c r="CQ105" i="28"/>
  <c r="CP105" i="28"/>
  <c r="CR105" i="28"/>
  <c r="CG105" i="28"/>
  <c r="CI105" i="28"/>
  <c r="CH105" i="28"/>
  <c r="BW105" i="28"/>
  <c r="BX105" i="28"/>
  <c r="BY105" i="28"/>
  <c r="BZ105" i="28"/>
  <c r="AS105" i="28"/>
  <c r="AT105" i="28"/>
  <c r="AI104" i="28"/>
  <c r="AJ105" i="28"/>
  <c r="W105" i="28"/>
  <c r="S105" i="28"/>
  <c r="DM105" i="28"/>
  <c r="Q104" i="28"/>
  <c r="R104" i="28"/>
  <c r="EO104" i="28"/>
  <c r="EK104" i="28"/>
  <c r="S104" i="28"/>
  <c r="EM104" i="28"/>
  <c r="EL104" i="28"/>
  <c r="DY104" i="28"/>
  <c r="CU104" i="28"/>
  <c r="CW104" i="28"/>
  <c r="CV104" i="28"/>
  <c r="CY104" i="28"/>
  <c r="CQ104" i="28"/>
  <c r="CP104" i="28"/>
  <c r="CR104" i="28"/>
  <c r="CG104" i="28"/>
  <c r="CI104" i="28"/>
  <c r="CH104" i="28"/>
  <c r="BX104" i="28"/>
  <c r="BW104" i="28"/>
  <c r="BZ104" i="28"/>
  <c r="AS104" i="28"/>
  <c r="AT104" i="28"/>
  <c r="AI103" i="28"/>
  <c r="AJ104" i="28"/>
  <c r="W104" i="28"/>
  <c r="DM104" i="28"/>
  <c r="Q103" i="28"/>
  <c r="R103" i="28"/>
  <c r="EO103" i="28"/>
  <c r="EK103" i="28"/>
  <c r="S103" i="28"/>
  <c r="EM103" i="28"/>
  <c r="DZ103" i="28"/>
  <c r="DY103" i="28"/>
  <c r="CU103" i="28"/>
  <c r="CW103" i="28"/>
  <c r="CV103" i="28"/>
  <c r="CY103" i="28"/>
  <c r="CQ103" i="28"/>
  <c r="CP103" i="28"/>
  <c r="CR103" i="28"/>
  <c r="CG103" i="28"/>
  <c r="CI103" i="28"/>
  <c r="CH103" i="28"/>
  <c r="CK103" i="28"/>
  <c r="BX103" i="28"/>
  <c r="BW103" i="28"/>
  <c r="AS103" i="28"/>
  <c r="AT103" i="28"/>
  <c r="AI102" i="28"/>
  <c r="AJ103" i="28"/>
  <c r="W103" i="28"/>
  <c r="DM103" i="28"/>
  <c r="EK102" i="28"/>
  <c r="Q102" i="28"/>
  <c r="S102" i="28"/>
  <c r="DZ102" i="28"/>
  <c r="CU102" i="28"/>
  <c r="CW102" i="28"/>
  <c r="CV102" i="28"/>
  <c r="CY102" i="28"/>
  <c r="CQ102" i="28"/>
  <c r="CP102" i="28"/>
  <c r="CR102" i="28"/>
  <c r="CG102" i="28"/>
  <c r="CI102" i="28"/>
  <c r="CH102" i="28"/>
  <c r="CK102" i="28"/>
  <c r="BW102" i="28"/>
  <c r="BX102" i="28"/>
  <c r="BY102" i="28"/>
  <c r="BZ102" i="28"/>
  <c r="AS102" i="28"/>
  <c r="AT102" i="28"/>
  <c r="AI101" i="28"/>
  <c r="AJ102" i="28"/>
  <c r="W102" i="28"/>
  <c r="EM102" i="28"/>
  <c r="R102" i="28"/>
  <c r="EK101" i="28"/>
  <c r="Q101" i="28"/>
  <c r="R101" i="28"/>
  <c r="EL101" i="28"/>
  <c r="CU101" i="28"/>
  <c r="CW101" i="28"/>
  <c r="CV101" i="28"/>
  <c r="CY101" i="28"/>
  <c r="CQ101" i="28"/>
  <c r="CP101" i="28"/>
  <c r="CR101" i="28"/>
  <c r="CG101" i="28"/>
  <c r="CI101" i="28"/>
  <c r="CH101" i="28"/>
  <c r="BW101" i="28"/>
  <c r="BX101" i="28"/>
  <c r="BY101" i="28"/>
  <c r="BZ101" i="28"/>
  <c r="AS101" i="28"/>
  <c r="AT101" i="28"/>
  <c r="AI100" i="28"/>
  <c r="AJ101" i="28"/>
  <c r="W101" i="28"/>
  <c r="S101" i="28"/>
  <c r="DM101" i="28"/>
  <c r="Q100" i="28"/>
  <c r="R100" i="28"/>
  <c r="EO100" i="28"/>
  <c r="EK100" i="28"/>
  <c r="S100" i="28"/>
  <c r="EM100" i="28"/>
  <c r="EL100" i="28"/>
  <c r="DY100" i="28"/>
  <c r="CU100" i="28"/>
  <c r="CW100" i="28"/>
  <c r="CV100" i="28"/>
  <c r="CY100" i="28"/>
  <c r="CQ100" i="28"/>
  <c r="CP100" i="28"/>
  <c r="CR100" i="28"/>
  <c r="CG100" i="28"/>
  <c r="CI100" i="28"/>
  <c r="CH100" i="28"/>
  <c r="BX100" i="28"/>
  <c r="BW100" i="28"/>
  <c r="BZ100" i="28"/>
  <c r="AS100" i="28"/>
  <c r="AT100" i="28"/>
  <c r="AI99" i="28"/>
  <c r="AJ100" i="28"/>
  <c r="W100" i="28"/>
  <c r="DM100" i="28"/>
  <c r="Q99" i="28"/>
  <c r="R99" i="28"/>
  <c r="EO99" i="28"/>
  <c r="EK99" i="28"/>
  <c r="S99" i="28"/>
  <c r="EM99" i="28"/>
  <c r="DZ99" i="28"/>
  <c r="DY99" i="28"/>
  <c r="CU99" i="28"/>
  <c r="CW99" i="28"/>
  <c r="CV99" i="28"/>
  <c r="CY99" i="28"/>
  <c r="CQ99" i="28"/>
  <c r="CP99" i="28"/>
  <c r="CR99" i="28"/>
  <c r="CG99" i="28"/>
  <c r="CI99" i="28"/>
  <c r="CH99" i="28"/>
  <c r="CK99" i="28"/>
  <c r="BX99" i="28"/>
  <c r="BW99" i="28"/>
  <c r="AS99" i="28"/>
  <c r="AT99" i="28"/>
  <c r="AI98" i="28"/>
  <c r="AJ99" i="28"/>
  <c r="W99" i="28"/>
  <c r="DM99" i="28"/>
  <c r="EK98" i="28"/>
  <c r="Q98" i="28"/>
  <c r="S98" i="28"/>
  <c r="DZ98" i="28"/>
  <c r="CU98" i="28"/>
  <c r="CW98" i="28"/>
  <c r="CV98" i="28"/>
  <c r="CY98" i="28"/>
  <c r="CQ98" i="28"/>
  <c r="CP98" i="28"/>
  <c r="CR98" i="28"/>
  <c r="CG98" i="28"/>
  <c r="CI98" i="28"/>
  <c r="CH98" i="28"/>
  <c r="CK98" i="28"/>
  <c r="BW98" i="28"/>
  <c r="BX98" i="28"/>
  <c r="BY98" i="28"/>
  <c r="BZ98" i="28"/>
  <c r="AS98" i="28"/>
  <c r="AT98" i="28"/>
  <c r="AI97" i="28"/>
  <c r="AJ98" i="28"/>
  <c r="W98" i="28"/>
  <c r="EM98" i="28"/>
  <c r="R98" i="28"/>
  <c r="EK97" i="28"/>
  <c r="Q97" i="28"/>
  <c r="R97" i="28"/>
  <c r="EL97" i="28"/>
  <c r="CU97" i="28"/>
  <c r="CW97" i="28"/>
  <c r="CV97" i="28"/>
  <c r="CY97" i="28"/>
  <c r="CQ97" i="28"/>
  <c r="CP97" i="28"/>
  <c r="CR97" i="28"/>
  <c r="CG97" i="28"/>
  <c r="CI97" i="28"/>
  <c r="CH97" i="28"/>
  <c r="BW97" i="28"/>
  <c r="BX97" i="28"/>
  <c r="BY97" i="28"/>
  <c r="BZ97" i="28"/>
  <c r="AS97" i="28"/>
  <c r="AT97" i="28"/>
  <c r="AI96" i="28"/>
  <c r="AJ97" i="28"/>
  <c r="W97" i="28"/>
  <c r="S97" i="28"/>
  <c r="DM97" i="28"/>
  <c r="Q96" i="28"/>
  <c r="R96" i="28"/>
  <c r="EO96" i="28"/>
  <c r="EK96" i="28"/>
  <c r="S96" i="28"/>
  <c r="EM96" i="28"/>
  <c r="EL96" i="28"/>
  <c r="DY96" i="28"/>
  <c r="CU96" i="28"/>
  <c r="CW96" i="28"/>
  <c r="CV96" i="28"/>
  <c r="CY96" i="28"/>
  <c r="CQ96" i="28"/>
  <c r="CP96" i="28"/>
  <c r="CR96" i="28"/>
  <c r="CG96" i="28"/>
  <c r="CI96" i="28"/>
  <c r="CH96" i="28"/>
  <c r="BX96" i="28"/>
  <c r="BW96" i="28"/>
  <c r="BZ96" i="28"/>
  <c r="AS96" i="28"/>
  <c r="AT96" i="28"/>
  <c r="AI95" i="28"/>
  <c r="AJ96" i="28"/>
  <c r="W96" i="28"/>
  <c r="DM96" i="28"/>
  <c r="Q95" i="28"/>
  <c r="R95" i="28"/>
  <c r="EO95" i="28"/>
  <c r="EK95" i="28"/>
  <c r="S95" i="28"/>
  <c r="EM95" i="28"/>
  <c r="DZ95" i="28"/>
  <c r="DY95" i="28"/>
  <c r="CU95" i="28"/>
  <c r="CW95" i="28"/>
  <c r="CV95" i="28"/>
  <c r="CY95" i="28"/>
  <c r="CQ95" i="28"/>
  <c r="CP95" i="28"/>
  <c r="CR95" i="28"/>
  <c r="CG95" i="28"/>
  <c r="CI95" i="28"/>
  <c r="CH95" i="28"/>
  <c r="CK95" i="28"/>
  <c r="BX95" i="28"/>
  <c r="BW95" i="28"/>
  <c r="AS95" i="28"/>
  <c r="AT95" i="28"/>
  <c r="AI94" i="28"/>
  <c r="AJ95" i="28"/>
  <c r="W95" i="28"/>
  <c r="DM95" i="28"/>
  <c r="EK94" i="28"/>
  <c r="Q94" i="28"/>
  <c r="S94" i="28"/>
  <c r="DZ94" i="28"/>
  <c r="CU94" i="28"/>
  <c r="CW94" i="28"/>
  <c r="CV94" i="28"/>
  <c r="CY94" i="28"/>
  <c r="CQ94" i="28"/>
  <c r="CP94" i="28"/>
  <c r="CR94" i="28"/>
  <c r="CG94" i="28"/>
  <c r="CI94" i="28"/>
  <c r="CH94" i="28"/>
  <c r="CK94" i="28"/>
  <c r="BW94" i="28"/>
  <c r="BX94" i="28"/>
  <c r="BY94" i="28"/>
  <c r="BZ94" i="28"/>
  <c r="AS94" i="28"/>
  <c r="AT94" i="28"/>
  <c r="AI93" i="28"/>
  <c r="AJ94" i="28"/>
  <c r="W94" i="28"/>
  <c r="EM94" i="28"/>
  <c r="R94" i="28"/>
  <c r="EK93" i="28"/>
  <c r="Q93" i="28"/>
  <c r="R93" i="28"/>
  <c r="EL93" i="28"/>
  <c r="CU93" i="28"/>
  <c r="CW93" i="28"/>
  <c r="CV93" i="28"/>
  <c r="CY93" i="28"/>
  <c r="CQ93" i="28"/>
  <c r="CP93" i="28"/>
  <c r="CR93" i="28"/>
  <c r="CG93" i="28"/>
  <c r="CI93" i="28"/>
  <c r="CH93" i="28"/>
  <c r="BW93" i="28"/>
  <c r="BX93" i="28"/>
  <c r="BY93" i="28"/>
  <c r="BZ93" i="28"/>
  <c r="AS93" i="28"/>
  <c r="AT93" i="28"/>
  <c r="AI92" i="28"/>
  <c r="AJ93" i="28"/>
  <c r="W93" i="28"/>
  <c r="S93" i="28"/>
  <c r="DM93" i="28"/>
  <c r="Q92" i="28"/>
  <c r="R92" i="28"/>
  <c r="EO92" i="28"/>
  <c r="EK92" i="28"/>
  <c r="S92" i="28"/>
  <c r="EM92" i="28"/>
  <c r="EL92" i="28"/>
  <c r="DY92" i="28"/>
  <c r="CU92" i="28"/>
  <c r="CW92" i="28"/>
  <c r="CV92" i="28"/>
  <c r="CY92" i="28"/>
  <c r="CQ92" i="28"/>
  <c r="CP92" i="28"/>
  <c r="CR92" i="28"/>
  <c r="CG92" i="28"/>
  <c r="CI92" i="28"/>
  <c r="CH92" i="28"/>
  <c r="BX92" i="28"/>
  <c r="BW92" i="28"/>
  <c r="BZ92" i="28"/>
  <c r="AS92" i="28"/>
  <c r="AT92" i="28"/>
  <c r="AI91" i="28"/>
  <c r="AJ92" i="28"/>
  <c r="W92" i="28"/>
  <c r="DM92" i="28"/>
  <c r="Q91" i="28"/>
  <c r="R91" i="28"/>
  <c r="EO91" i="28"/>
  <c r="EK91" i="28"/>
  <c r="S91" i="28"/>
  <c r="EM91" i="28"/>
  <c r="DZ91" i="28"/>
  <c r="DY91" i="28"/>
  <c r="CU91" i="28"/>
  <c r="CW91" i="28"/>
  <c r="CV91" i="28"/>
  <c r="CY91" i="28"/>
  <c r="CQ91" i="28"/>
  <c r="CP91" i="28"/>
  <c r="CR91" i="28"/>
  <c r="CG91" i="28"/>
  <c r="CI91" i="28"/>
  <c r="CH91" i="28"/>
  <c r="CK91" i="28"/>
  <c r="BX91" i="28"/>
  <c r="BW91" i="28"/>
  <c r="AS91" i="28"/>
  <c r="AT91" i="28"/>
  <c r="AI90" i="28"/>
  <c r="AJ91" i="28"/>
  <c r="W91" i="28"/>
  <c r="DM91" i="28"/>
  <c r="EK90" i="28"/>
  <c r="Q90" i="28"/>
  <c r="S90" i="28"/>
  <c r="DZ90" i="28"/>
  <c r="CU90" i="28"/>
  <c r="CW90" i="28"/>
  <c r="CV90" i="28"/>
  <c r="CY90" i="28"/>
  <c r="CQ90" i="28"/>
  <c r="CP90" i="28"/>
  <c r="CR90" i="28"/>
  <c r="CG90" i="28"/>
  <c r="CI90" i="28"/>
  <c r="CH90" i="28"/>
  <c r="CK90" i="28"/>
  <c r="BW90" i="28"/>
  <c r="BX90" i="28"/>
  <c r="BY90" i="28"/>
  <c r="BZ90" i="28"/>
  <c r="AS90" i="28"/>
  <c r="AT90" i="28"/>
  <c r="AI89" i="28"/>
  <c r="AJ90" i="28"/>
  <c r="W90" i="28"/>
  <c r="EM90" i="28"/>
  <c r="R90" i="28"/>
  <c r="EK89" i="28"/>
  <c r="Q89" i="28"/>
  <c r="R89" i="28"/>
  <c r="EL89" i="28"/>
  <c r="CU89" i="28"/>
  <c r="CW89" i="28"/>
  <c r="CV89" i="28"/>
  <c r="CY89" i="28"/>
  <c r="CQ89" i="28"/>
  <c r="CP89" i="28"/>
  <c r="CR89" i="28"/>
  <c r="CG89" i="28"/>
  <c r="CI89" i="28"/>
  <c r="CH89" i="28"/>
  <c r="BW89" i="28"/>
  <c r="BX89" i="28"/>
  <c r="BY89" i="28"/>
  <c r="BZ89" i="28"/>
  <c r="AS89" i="28"/>
  <c r="AT89" i="28"/>
  <c r="AI88" i="28"/>
  <c r="AJ89" i="28"/>
  <c r="W89" i="28"/>
  <c r="S89" i="28"/>
  <c r="DM89" i="28"/>
  <c r="Q88" i="28"/>
  <c r="R88" i="28"/>
  <c r="EO88" i="28"/>
  <c r="EK88" i="28"/>
  <c r="S88" i="28"/>
  <c r="EM88" i="28"/>
  <c r="EL88" i="28"/>
  <c r="DY88" i="28"/>
  <c r="CU88" i="28"/>
  <c r="CW88" i="28"/>
  <c r="CV88" i="28"/>
  <c r="CY88" i="28"/>
  <c r="CQ88" i="28"/>
  <c r="CP88" i="28"/>
  <c r="CR88" i="28"/>
  <c r="CG88" i="28"/>
  <c r="CI88" i="28"/>
  <c r="CH88" i="28"/>
  <c r="BX88" i="28"/>
  <c r="BW88" i="28"/>
  <c r="BZ88" i="28"/>
  <c r="AS88" i="28"/>
  <c r="AT88" i="28"/>
  <c r="AI87" i="28"/>
  <c r="AJ88" i="28"/>
  <c r="W88" i="28"/>
  <c r="DM88" i="28"/>
  <c r="Q87" i="28"/>
  <c r="R87" i="28"/>
  <c r="EO87" i="28"/>
  <c r="EK87" i="28"/>
  <c r="S87" i="28"/>
  <c r="EM87" i="28"/>
  <c r="DZ87" i="28"/>
  <c r="DY87" i="28"/>
  <c r="CU87" i="28"/>
  <c r="CW87" i="28"/>
  <c r="CV87" i="28"/>
  <c r="CY87" i="28"/>
  <c r="CQ87" i="28"/>
  <c r="CP87" i="28"/>
  <c r="CR87" i="28"/>
  <c r="CG87" i="28"/>
  <c r="CI87" i="28"/>
  <c r="CH87" i="28"/>
  <c r="CK87" i="28"/>
  <c r="BX87" i="28"/>
  <c r="BW87" i="28"/>
  <c r="AS87" i="28"/>
  <c r="AT87" i="28"/>
  <c r="AI86" i="28"/>
  <c r="AJ87" i="28"/>
  <c r="W87" i="28"/>
  <c r="DM87" i="28"/>
  <c r="EK86" i="28"/>
  <c r="CU86" i="28"/>
  <c r="CW86" i="28"/>
  <c r="CV86" i="28"/>
  <c r="CY86" i="28"/>
  <c r="CQ86" i="28"/>
  <c r="CP86" i="28"/>
  <c r="CR86" i="28"/>
  <c r="CG86" i="28"/>
  <c r="CI86" i="28"/>
  <c r="CH86" i="28"/>
  <c r="CK86" i="28"/>
  <c r="BW86" i="28"/>
  <c r="BX86" i="28"/>
  <c r="BY86" i="28"/>
  <c r="BZ86" i="28"/>
  <c r="AS86" i="28"/>
  <c r="AT86" i="28"/>
  <c r="AI85" i="28"/>
  <c r="AJ86" i="28"/>
  <c r="W86" i="28"/>
  <c r="Q86" i="28"/>
  <c r="R86" i="28"/>
  <c r="S86" i="28"/>
  <c r="EM86" i="28"/>
  <c r="EK85" i="28"/>
  <c r="Q85" i="28"/>
  <c r="R85" i="28"/>
  <c r="EL85" i="28"/>
  <c r="CU85" i="28"/>
  <c r="CW85" i="28"/>
  <c r="CV85" i="28"/>
  <c r="CY85" i="28"/>
  <c r="CQ85" i="28"/>
  <c r="CP85" i="28"/>
  <c r="CR85" i="28"/>
  <c r="CG85" i="28"/>
  <c r="CI85" i="28"/>
  <c r="CH85" i="28"/>
  <c r="BW85" i="28"/>
  <c r="BX85" i="28"/>
  <c r="BY85" i="28"/>
  <c r="BZ85" i="28"/>
  <c r="AS85" i="28"/>
  <c r="AT85" i="28"/>
  <c r="AI84" i="28"/>
  <c r="AJ85" i="28"/>
  <c r="W85" i="28"/>
  <c r="S85" i="28"/>
  <c r="DM85" i="28"/>
  <c r="Q84" i="28"/>
  <c r="R84" i="28"/>
  <c r="EO84" i="28"/>
  <c r="EK84" i="28"/>
  <c r="S84" i="28"/>
  <c r="EM84" i="28"/>
  <c r="EL84" i="28"/>
  <c r="DY84" i="28"/>
  <c r="CU84" i="28"/>
  <c r="CW84" i="28"/>
  <c r="CV84" i="28"/>
  <c r="CY84" i="28"/>
  <c r="CQ84" i="28"/>
  <c r="CP84" i="28"/>
  <c r="CR84" i="28"/>
  <c r="CG84" i="28"/>
  <c r="CI84" i="28"/>
  <c r="CH84" i="28"/>
  <c r="BX84" i="28"/>
  <c r="BW84" i="28"/>
  <c r="BZ84" i="28"/>
  <c r="AS84" i="28"/>
  <c r="AT84" i="28"/>
  <c r="AI83" i="28"/>
  <c r="AJ84" i="28"/>
  <c r="W84" i="28"/>
  <c r="DM84" i="28"/>
  <c r="Q83" i="28"/>
  <c r="R83" i="28"/>
  <c r="EO83" i="28"/>
  <c r="EK83" i="28"/>
  <c r="S83" i="28"/>
  <c r="EM83" i="28"/>
  <c r="DZ83" i="28"/>
  <c r="DY83" i="28"/>
  <c r="CU83" i="28"/>
  <c r="CW83" i="28"/>
  <c r="CV83" i="28"/>
  <c r="CY83" i="28"/>
  <c r="CQ83" i="28"/>
  <c r="CP83" i="28"/>
  <c r="CR83" i="28"/>
  <c r="CG83" i="28"/>
  <c r="CI83" i="28"/>
  <c r="CH83" i="28"/>
  <c r="CK83" i="28"/>
  <c r="BX83" i="28"/>
  <c r="BW83" i="28"/>
  <c r="AS83" i="28"/>
  <c r="AT83" i="28"/>
  <c r="AI82" i="28"/>
  <c r="AJ83" i="28"/>
  <c r="W83" i="28"/>
  <c r="DM83" i="28"/>
  <c r="EK82" i="28"/>
  <c r="Q82" i="28"/>
  <c r="S82" i="28"/>
  <c r="DZ82" i="28"/>
  <c r="CU82" i="28"/>
  <c r="CW82" i="28"/>
  <c r="CV82" i="28"/>
  <c r="CY82" i="28"/>
  <c r="CQ82" i="28"/>
  <c r="CP82" i="28"/>
  <c r="CR82" i="28"/>
  <c r="CG82" i="28"/>
  <c r="CI82" i="28"/>
  <c r="CH82" i="28"/>
  <c r="CK82" i="28"/>
  <c r="BW82" i="28"/>
  <c r="BX82" i="28"/>
  <c r="BY82" i="28"/>
  <c r="BZ82" i="28"/>
  <c r="AS82" i="28"/>
  <c r="AT82" i="28"/>
  <c r="AI81" i="28"/>
  <c r="AJ82" i="28"/>
  <c r="W82" i="28"/>
  <c r="EM82" i="28"/>
  <c r="R82" i="28"/>
  <c r="EK81" i="28"/>
  <c r="Q81" i="28"/>
  <c r="R81" i="28"/>
  <c r="EL81" i="28"/>
  <c r="CU81" i="28"/>
  <c r="CW81" i="28"/>
  <c r="CV81" i="28"/>
  <c r="CY81" i="28"/>
  <c r="CQ81" i="28"/>
  <c r="CP81" i="28"/>
  <c r="CR81" i="28"/>
  <c r="CG81" i="28"/>
  <c r="CI81" i="28"/>
  <c r="CH81" i="28"/>
  <c r="BW81" i="28"/>
  <c r="BX81" i="28"/>
  <c r="BY81" i="28"/>
  <c r="BZ81" i="28"/>
  <c r="AS81" i="28"/>
  <c r="AT81" i="28"/>
  <c r="AI80" i="28"/>
  <c r="AJ81" i="28"/>
  <c r="W81" i="28"/>
  <c r="S81" i="28"/>
  <c r="DM81" i="28"/>
  <c r="Q80" i="28"/>
  <c r="R80" i="28"/>
  <c r="EO80" i="28"/>
  <c r="EK80" i="28"/>
  <c r="S80" i="28"/>
  <c r="EM80" i="28"/>
  <c r="EL80" i="28"/>
  <c r="DY80" i="28"/>
  <c r="DM80" i="28"/>
  <c r="CV80" i="28"/>
  <c r="CU80" i="28"/>
  <c r="CW80" i="28"/>
  <c r="CY80" i="28"/>
  <c r="CQ80" i="28"/>
  <c r="CP80" i="28"/>
  <c r="CR80" i="28"/>
  <c r="CG80" i="28"/>
  <c r="CI80" i="28"/>
  <c r="CH80" i="28"/>
  <c r="CK80" i="28"/>
  <c r="BX80" i="28"/>
  <c r="BW80" i="28"/>
  <c r="BZ80" i="28"/>
  <c r="BY80" i="28"/>
  <c r="AS80" i="28"/>
  <c r="AT80" i="28"/>
  <c r="AI79" i="28"/>
  <c r="AJ80" i="28"/>
  <c r="W80" i="28"/>
  <c r="Q79" i="28"/>
  <c r="S79" i="28"/>
  <c r="EP79" i="28"/>
  <c r="EK79" i="28"/>
  <c r="EM79" i="28"/>
  <c r="DZ79" i="28"/>
  <c r="CU79" i="28"/>
  <c r="CW79" i="28"/>
  <c r="CV79" i="28"/>
  <c r="CY79" i="28"/>
  <c r="CQ79" i="28"/>
  <c r="CP79" i="28"/>
  <c r="CR79" i="28"/>
  <c r="CG79" i="28"/>
  <c r="CI79" i="28"/>
  <c r="CH79" i="28"/>
  <c r="BX79" i="28"/>
  <c r="BW79" i="28"/>
  <c r="AS79" i="28"/>
  <c r="AT79" i="28"/>
  <c r="AI78" i="28"/>
  <c r="AJ79" i="28"/>
  <c r="W79" i="28"/>
  <c r="DN79" i="28"/>
  <c r="R79" i="28"/>
  <c r="Q78" i="28"/>
  <c r="R78" i="28"/>
  <c r="EO78" i="28"/>
  <c r="EK78" i="28"/>
  <c r="S78" i="28"/>
  <c r="EM78" i="28"/>
  <c r="EL78" i="28"/>
  <c r="DY78" i="28"/>
  <c r="DM78" i="28"/>
  <c r="CV78" i="28"/>
  <c r="CU78" i="28"/>
  <c r="CW78" i="28"/>
  <c r="CY78" i="28"/>
  <c r="CQ78" i="28"/>
  <c r="CP78" i="28"/>
  <c r="CR78" i="28"/>
  <c r="CG78" i="28"/>
  <c r="CI78" i="28"/>
  <c r="CH78" i="28"/>
  <c r="CK78" i="28"/>
  <c r="BX78" i="28"/>
  <c r="BW78" i="28"/>
  <c r="BZ78" i="28"/>
  <c r="BY78" i="28"/>
  <c r="AS78" i="28"/>
  <c r="AT78" i="28"/>
  <c r="AI77" i="28"/>
  <c r="AJ78" i="28"/>
  <c r="W78" i="28"/>
  <c r="DN78" i="28"/>
  <c r="Q77" i="28"/>
  <c r="S77" i="28"/>
  <c r="EP77" i="28"/>
  <c r="EK77" i="28"/>
  <c r="EM77" i="28"/>
  <c r="DZ77" i="28"/>
  <c r="CU77" i="28"/>
  <c r="CW77" i="28"/>
  <c r="CV77" i="28"/>
  <c r="CY77" i="28"/>
  <c r="CQ77" i="28"/>
  <c r="CP77" i="28"/>
  <c r="CR77" i="28"/>
  <c r="CG77" i="28"/>
  <c r="CI77" i="28"/>
  <c r="CH77" i="28"/>
  <c r="CK77" i="28"/>
  <c r="BX77" i="28"/>
  <c r="BW77" i="28"/>
  <c r="AS77" i="28"/>
  <c r="AT77" i="28"/>
  <c r="AI76" i="28"/>
  <c r="AJ77" i="28"/>
  <c r="W77" i="28"/>
  <c r="DN77" i="28"/>
  <c r="R77" i="28"/>
  <c r="Q76" i="28"/>
  <c r="R76" i="28"/>
  <c r="EO76" i="28"/>
  <c r="EK76" i="28"/>
  <c r="S76" i="28"/>
  <c r="EM76" i="28"/>
  <c r="EL76" i="28"/>
  <c r="DY76" i="28"/>
  <c r="DM76" i="28"/>
  <c r="CV76" i="28"/>
  <c r="CU76" i="28"/>
  <c r="CW76" i="28"/>
  <c r="CY76" i="28"/>
  <c r="CQ76" i="28"/>
  <c r="CP76" i="28"/>
  <c r="CR76" i="28"/>
  <c r="CG76" i="28"/>
  <c r="CI76" i="28"/>
  <c r="CH76" i="28"/>
  <c r="CK76" i="28"/>
  <c r="BX76" i="28"/>
  <c r="BW76" i="28"/>
  <c r="BZ76" i="28"/>
  <c r="BY76" i="28"/>
  <c r="AS76" i="28"/>
  <c r="AT76" i="28"/>
  <c r="AI75" i="28"/>
  <c r="AJ76" i="28"/>
  <c r="W76" i="28"/>
  <c r="DN76" i="28"/>
  <c r="Q75" i="28"/>
  <c r="S75" i="28"/>
  <c r="EP75" i="28"/>
  <c r="EK75" i="28"/>
  <c r="EM75" i="28"/>
  <c r="DZ75" i="28"/>
  <c r="CU75" i="28"/>
  <c r="CW75" i="28"/>
  <c r="CV75" i="28"/>
  <c r="CY75" i="28"/>
  <c r="CQ75" i="28"/>
  <c r="CP75" i="28"/>
  <c r="CR75" i="28"/>
  <c r="CG75" i="28"/>
  <c r="CI75" i="28"/>
  <c r="CH75" i="28"/>
  <c r="BX75" i="28"/>
  <c r="BW75" i="28"/>
  <c r="AS75" i="28"/>
  <c r="AT75" i="28"/>
  <c r="AI74" i="28"/>
  <c r="AJ75" i="28"/>
  <c r="W75" i="28"/>
  <c r="DN75" i="28"/>
  <c r="R75" i="28"/>
  <c r="Q74" i="28"/>
  <c r="R74" i="28"/>
  <c r="EO74" i="28"/>
  <c r="EK74" i="28"/>
  <c r="S74" i="28"/>
  <c r="EM74" i="28"/>
  <c r="EL74" i="28"/>
  <c r="DY74" i="28"/>
  <c r="DM74" i="28"/>
  <c r="CV74" i="28"/>
  <c r="CU74" i="28"/>
  <c r="CW74" i="28"/>
  <c r="CY74" i="28"/>
  <c r="CQ74" i="28"/>
  <c r="CP74" i="28"/>
  <c r="CR74" i="28"/>
  <c r="CG74" i="28"/>
  <c r="CI74" i="28"/>
  <c r="CH74" i="28"/>
  <c r="CK74" i="28"/>
  <c r="BX74" i="28"/>
  <c r="BW74" i="28"/>
  <c r="BZ74" i="28"/>
  <c r="BY74" i="28"/>
  <c r="AS74" i="28"/>
  <c r="AT74" i="28"/>
  <c r="AI73" i="28"/>
  <c r="AJ74" i="28"/>
  <c r="W74" i="28"/>
  <c r="DN74" i="28"/>
  <c r="Q73" i="28"/>
  <c r="S73" i="28"/>
  <c r="EP73" i="28"/>
  <c r="EK73" i="28"/>
  <c r="EM73" i="28"/>
  <c r="DZ73" i="28"/>
  <c r="CU73" i="28"/>
  <c r="CW73" i="28"/>
  <c r="CV73" i="28"/>
  <c r="CY73" i="28"/>
  <c r="CQ73" i="28"/>
  <c r="CP73" i="28"/>
  <c r="CR73" i="28"/>
  <c r="CG73" i="28"/>
  <c r="CI73" i="28"/>
  <c r="CH73" i="28"/>
  <c r="CK73" i="28"/>
  <c r="BX73" i="28"/>
  <c r="BW73" i="28"/>
  <c r="AS73" i="28"/>
  <c r="AT73" i="28"/>
  <c r="AI72" i="28"/>
  <c r="AJ73" i="28"/>
  <c r="W73" i="28"/>
  <c r="DN73" i="28"/>
  <c r="R73" i="28"/>
  <c r="EK72" i="28"/>
  <c r="Q72" i="28"/>
  <c r="S72" i="28"/>
  <c r="EM72" i="28"/>
  <c r="R72" i="28"/>
  <c r="DM72" i="28"/>
  <c r="CV72" i="28"/>
  <c r="CU72" i="28"/>
  <c r="CW72" i="28"/>
  <c r="CY72" i="28"/>
  <c r="CQ72" i="28"/>
  <c r="CP72" i="28"/>
  <c r="CR72" i="28"/>
  <c r="CG72" i="28"/>
  <c r="CI72" i="28"/>
  <c r="CH72" i="28"/>
  <c r="CK72" i="28"/>
  <c r="BX72" i="28"/>
  <c r="BW72" i="28"/>
  <c r="BZ72" i="28"/>
  <c r="BY72" i="28"/>
  <c r="AS72" i="28"/>
  <c r="AT72" i="28"/>
  <c r="AI71" i="28"/>
  <c r="AJ72" i="28"/>
  <c r="W72" i="28"/>
  <c r="DN72" i="28"/>
  <c r="EO72" i="28"/>
  <c r="Q71" i="28"/>
  <c r="S71" i="28"/>
  <c r="EP71" i="28"/>
  <c r="EK71" i="28"/>
  <c r="DZ71" i="28"/>
  <c r="CU71" i="28"/>
  <c r="CW71" i="28"/>
  <c r="CV71" i="28"/>
  <c r="CY71" i="28"/>
  <c r="CQ71" i="28"/>
  <c r="CP71" i="28"/>
  <c r="CR71" i="28"/>
  <c r="CG71" i="28"/>
  <c r="CI71" i="28"/>
  <c r="CH71" i="28"/>
  <c r="CK71" i="28"/>
  <c r="BX71" i="28"/>
  <c r="BW71" i="28"/>
  <c r="AS71" i="28"/>
  <c r="AT71" i="28"/>
  <c r="AI70" i="28"/>
  <c r="AJ71" i="28"/>
  <c r="W71" i="28"/>
  <c r="DN71" i="28"/>
  <c r="R71" i="28"/>
  <c r="EK70" i="28"/>
  <c r="Q70" i="28"/>
  <c r="R70" i="28"/>
  <c r="DM70" i="28"/>
  <c r="CV70" i="28"/>
  <c r="CU70" i="28"/>
  <c r="CW70" i="28"/>
  <c r="CY70" i="28"/>
  <c r="CQ70" i="28"/>
  <c r="CP70" i="28"/>
  <c r="CR70" i="28"/>
  <c r="CG70" i="28"/>
  <c r="CI70" i="28"/>
  <c r="CH70" i="28"/>
  <c r="CK70" i="28"/>
  <c r="BX70" i="28"/>
  <c r="BW70" i="28"/>
  <c r="BZ70" i="28"/>
  <c r="BY70" i="28"/>
  <c r="AS70" i="28"/>
  <c r="AT70" i="28"/>
  <c r="W70" i="28"/>
  <c r="EO70" i="28"/>
  <c r="S70" i="28"/>
  <c r="EM70" i="28"/>
  <c r="EK69" i="28"/>
  <c r="Q69" i="28"/>
  <c r="R69" i="28"/>
  <c r="DM69" i="28"/>
  <c r="CV69" i="28"/>
  <c r="CU69" i="28"/>
  <c r="CW69" i="28"/>
  <c r="CY69" i="28"/>
  <c r="CQ69" i="28"/>
  <c r="CP69" i="28"/>
  <c r="CR69" i="28"/>
  <c r="CG69" i="28"/>
  <c r="CI69" i="28"/>
  <c r="CH69" i="28"/>
  <c r="CK69" i="28"/>
  <c r="BX69" i="28"/>
  <c r="BW69" i="28"/>
  <c r="BZ69" i="28"/>
  <c r="BY69" i="28"/>
  <c r="AS69" i="28"/>
  <c r="AT69" i="28"/>
  <c r="AI69" i="28"/>
  <c r="AJ70" i="28"/>
  <c r="W69" i="28"/>
  <c r="EK68" i="28"/>
  <c r="CV68" i="28"/>
  <c r="CU68" i="28"/>
  <c r="CW68" i="28"/>
  <c r="CY68" i="28"/>
  <c r="CQ68" i="28"/>
  <c r="CP68" i="28"/>
  <c r="CR68" i="28"/>
  <c r="CH68" i="28"/>
  <c r="CG68" i="28"/>
  <c r="CI68" i="28"/>
  <c r="CK68" i="28"/>
  <c r="BX68" i="28"/>
  <c r="BW68" i="28"/>
  <c r="BZ68" i="28"/>
  <c r="BY68" i="28"/>
  <c r="AS68" i="28"/>
  <c r="AT68" i="28"/>
  <c r="AI68" i="28"/>
  <c r="AI67" i="28"/>
  <c r="AJ68" i="28"/>
  <c r="W68" i="28"/>
  <c r="Q68" i="28"/>
  <c r="R68" i="28"/>
  <c r="DM68" i="28"/>
  <c r="EK67" i="28"/>
  <c r="Q67" i="28"/>
  <c r="R67" i="28"/>
  <c r="DM67" i="28"/>
  <c r="CV67" i="28"/>
  <c r="CU67" i="28"/>
  <c r="CW67" i="28"/>
  <c r="CY67" i="28"/>
  <c r="CQ67" i="28"/>
  <c r="CP67" i="28"/>
  <c r="CR67" i="28"/>
  <c r="CG67" i="28"/>
  <c r="CI67" i="28"/>
  <c r="CH67" i="28"/>
  <c r="CK67" i="28"/>
  <c r="BX67" i="28"/>
  <c r="BW67" i="28"/>
  <c r="BZ67" i="28"/>
  <c r="BY67" i="28"/>
  <c r="AS67" i="28"/>
  <c r="AT67" i="28"/>
  <c r="AI66" i="28"/>
  <c r="AJ67" i="28"/>
  <c r="W67" i="28"/>
  <c r="EK66" i="28"/>
  <c r="CV66" i="28"/>
  <c r="CU66" i="28"/>
  <c r="CW66" i="28"/>
  <c r="CY66" i="28"/>
  <c r="CQ66" i="28"/>
  <c r="CP66" i="28"/>
  <c r="CR66" i="28"/>
  <c r="CH66" i="28"/>
  <c r="CG66" i="28"/>
  <c r="CI66" i="28"/>
  <c r="CK66" i="28"/>
  <c r="BX66" i="28"/>
  <c r="BW66" i="28"/>
  <c r="BZ66" i="28"/>
  <c r="BY66" i="28"/>
  <c r="AS66" i="28"/>
  <c r="AT66" i="28"/>
  <c r="AI65" i="28"/>
  <c r="AJ66" i="28"/>
  <c r="W66" i="28"/>
  <c r="Q66" i="28"/>
  <c r="R66" i="28"/>
  <c r="DM66" i="28"/>
  <c r="EK65" i="28"/>
  <c r="Q65" i="28"/>
  <c r="R65" i="28"/>
  <c r="DM65" i="28"/>
  <c r="CV65" i="28"/>
  <c r="CU65" i="28"/>
  <c r="CW65" i="28"/>
  <c r="CY65" i="28"/>
  <c r="CQ65" i="28"/>
  <c r="CP65" i="28"/>
  <c r="CR65" i="28"/>
  <c r="CG65" i="28"/>
  <c r="CI65" i="28"/>
  <c r="CH65" i="28"/>
  <c r="CK65" i="28"/>
  <c r="BX65" i="28"/>
  <c r="BW65" i="28"/>
  <c r="BZ65" i="28"/>
  <c r="BY65" i="28"/>
  <c r="AS65" i="28"/>
  <c r="AT65" i="28"/>
  <c r="AI64" i="28"/>
  <c r="AJ65" i="28"/>
  <c r="W65" i="28"/>
  <c r="EK64" i="28"/>
  <c r="CV64" i="28"/>
  <c r="CU64" i="28"/>
  <c r="CW64" i="28"/>
  <c r="CY64" i="28"/>
  <c r="CQ64" i="28"/>
  <c r="CP64" i="28"/>
  <c r="CR64" i="28"/>
  <c r="CH64" i="28"/>
  <c r="CG64" i="28"/>
  <c r="CI64" i="28"/>
  <c r="CK64" i="28"/>
  <c r="BX64" i="28"/>
  <c r="BW64" i="28"/>
  <c r="BZ64" i="28"/>
  <c r="BY64" i="28"/>
  <c r="AS64" i="28"/>
  <c r="AT64" i="28"/>
  <c r="AI63" i="28"/>
  <c r="AJ64" i="28"/>
  <c r="W64" i="28"/>
  <c r="Q64" i="28"/>
  <c r="R64" i="28"/>
  <c r="DM64" i="28"/>
  <c r="EK63" i="28"/>
  <c r="Q63" i="28"/>
  <c r="R63" i="28"/>
  <c r="DM63" i="28"/>
  <c r="CV63" i="28"/>
  <c r="CU63" i="28"/>
  <c r="CW63" i="28"/>
  <c r="CY63" i="28"/>
  <c r="CQ63" i="28"/>
  <c r="CP63" i="28"/>
  <c r="CR63" i="28"/>
  <c r="CG63" i="28"/>
  <c r="CI63" i="28"/>
  <c r="CH63" i="28"/>
  <c r="CK63" i="28"/>
  <c r="BX63" i="28"/>
  <c r="BW63" i="28"/>
  <c r="BZ63" i="28"/>
  <c r="BY63" i="28"/>
  <c r="AS63" i="28"/>
  <c r="AT63" i="28"/>
  <c r="AI62" i="28"/>
  <c r="AJ63" i="28"/>
  <c r="W63" i="28"/>
  <c r="EK62" i="28"/>
  <c r="CV62" i="28"/>
  <c r="CU62" i="28"/>
  <c r="CW62" i="28"/>
  <c r="CY62" i="28"/>
  <c r="CQ62" i="28"/>
  <c r="CP62" i="28"/>
  <c r="CR62" i="28"/>
  <c r="CH62" i="28"/>
  <c r="CG62" i="28"/>
  <c r="CI62" i="28"/>
  <c r="CK62" i="28"/>
  <c r="BX62" i="28"/>
  <c r="BW62" i="28"/>
  <c r="BZ62" i="28"/>
  <c r="BY62" i="28"/>
  <c r="AS62" i="28"/>
  <c r="AT62" i="28"/>
  <c r="AI61" i="28"/>
  <c r="AJ62" i="28"/>
  <c r="W62" i="28"/>
  <c r="Q62" i="28"/>
  <c r="R62" i="28"/>
  <c r="DM62" i="28"/>
  <c r="EK61" i="28"/>
  <c r="Q61" i="28"/>
  <c r="R61" i="28"/>
  <c r="DM61" i="28"/>
  <c r="CV61" i="28"/>
  <c r="CU61" i="28"/>
  <c r="CW61" i="28"/>
  <c r="CY61" i="28"/>
  <c r="CQ61" i="28"/>
  <c r="CP61" i="28"/>
  <c r="CR61" i="28"/>
  <c r="CG61" i="28"/>
  <c r="CI61" i="28"/>
  <c r="CH61" i="28"/>
  <c r="CK61" i="28"/>
  <c r="BX61" i="28"/>
  <c r="BW61" i="28"/>
  <c r="BZ61" i="28"/>
  <c r="BY61" i="28"/>
  <c r="AS61" i="28"/>
  <c r="AT61" i="28"/>
  <c r="AI60" i="28"/>
  <c r="AJ61" i="28"/>
  <c r="W61" i="28"/>
  <c r="EK60" i="28"/>
  <c r="CV60" i="28"/>
  <c r="CU60" i="28"/>
  <c r="CW60" i="28"/>
  <c r="CY60" i="28"/>
  <c r="CQ60" i="28"/>
  <c r="CP60" i="28"/>
  <c r="CR60" i="28"/>
  <c r="CH60" i="28"/>
  <c r="CG60" i="28"/>
  <c r="CI60" i="28"/>
  <c r="CK60" i="28"/>
  <c r="BX60" i="28"/>
  <c r="BW60" i="28"/>
  <c r="BZ60" i="28"/>
  <c r="BY60" i="28"/>
  <c r="AS60" i="28"/>
  <c r="AT60" i="28"/>
  <c r="AI59" i="28"/>
  <c r="AJ60" i="28"/>
  <c r="W60" i="28"/>
  <c r="Q60" i="28"/>
  <c r="R60" i="28"/>
  <c r="DM60" i="28"/>
  <c r="EK59" i="28"/>
  <c r="Q59" i="28"/>
  <c r="R59" i="28"/>
  <c r="DM59" i="28"/>
  <c r="CV59" i="28"/>
  <c r="CU59" i="28"/>
  <c r="CW59" i="28"/>
  <c r="CY59" i="28"/>
  <c r="CQ59" i="28"/>
  <c r="CP59" i="28"/>
  <c r="CR59" i="28"/>
  <c r="CG59" i="28"/>
  <c r="CI59" i="28"/>
  <c r="CH59" i="28"/>
  <c r="CK59" i="28"/>
  <c r="BX59" i="28"/>
  <c r="BW59" i="28"/>
  <c r="BZ59" i="28"/>
  <c r="BY59" i="28"/>
  <c r="AS59" i="28"/>
  <c r="AT59" i="28"/>
  <c r="AI58" i="28"/>
  <c r="AJ59" i="28"/>
  <c r="W59" i="28"/>
  <c r="EK58" i="28"/>
  <c r="CV58" i="28"/>
  <c r="CU58" i="28"/>
  <c r="CW58" i="28"/>
  <c r="CY58" i="28"/>
  <c r="CQ58" i="28"/>
  <c r="CP58" i="28"/>
  <c r="CR58" i="28"/>
  <c r="CH58" i="28"/>
  <c r="CG58" i="28"/>
  <c r="CI58" i="28"/>
  <c r="CK58" i="28"/>
  <c r="BX58" i="28"/>
  <c r="BW58" i="28"/>
  <c r="BZ58" i="28"/>
  <c r="BY58" i="28"/>
  <c r="AS58" i="28"/>
  <c r="AT58" i="28"/>
  <c r="AI57" i="28"/>
  <c r="AJ58" i="28"/>
  <c r="W58" i="28"/>
  <c r="Q58" i="28"/>
  <c r="R58" i="28"/>
  <c r="DM58" i="28"/>
  <c r="EK57" i="28"/>
  <c r="Q57" i="28"/>
  <c r="R57" i="28"/>
  <c r="DM57" i="28"/>
  <c r="CV57" i="28"/>
  <c r="CU57" i="28"/>
  <c r="CW57" i="28"/>
  <c r="CY57" i="28"/>
  <c r="CQ57" i="28"/>
  <c r="CP57" i="28"/>
  <c r="CR57" i="28"/>
  <c r="CG57" i="28"/>
  <c r="CI57" i="28"/>
  <c r="CH57" i="28"/>
  <c r="CK57" i="28"/>
  <c r="BX57" i="28"/>
  <c r="BW57" i="28"/>
  <c r="BZ57" i="28"/>
  <c r="BY57" i="28"/>
  <c r="AS57" i="28"/>
  <c r="AT57" i="28"/>
  <c r="AI56" i="28"/>
  <c r="AJ57" i="28"/>
  <c r="W57" i="28"/>
  <c r="EK56" i="28"/>
  <c r="CV56" i="28"/>
  <c r="CU56" i="28"/>
  <c r="CW56" i="28"/>
  <c r="CY56" i="28"/>
  <c r="CQ56" i="28"/>
  <c r="CP56" i="28"/>
  <c r="CR56" i="28"/>
  <c r="CH56" i="28"/>
  <c r="CG56" i="28"/>
  <c r="CI56" i="28"/>
  <c r="CK56" i="28"/>
  <c r="BX56" i="28"/>
  <c r="BW56" i="28"/>
  <c r="BZ56" i="28"/>
  <c r="BY56" i="28"/>
  <c r="AS56" i="28"/>
  <c r="AT56" i="28"/>
  <c r="AI55" i="28"/>
  <c r="AJ56" i="28"/>
  <c r="W56" i="28"/>
  <c r="Q56" i="28"/>
  <c r="R56" i="28"/>
  <c r="EK55" i="28"/>
  <c r="Q55" i="28"/>
  <c r="R55" i="28"/>
  <c r="DM55" i="28"/>
  <c r="CV55" i="28"/>
  <c r="CU55" i="28"/>
  <c r="CW55" i="28"/>
  <c r="CY55" i="28"/>
  <c r="CQ55" i="28"/>
  <c r="CP55" i="28"/>
  <c r="CR55" i="28"/>
  <c r="CG55" i="28"/>
  <c r="CI55" i="28"/>
  <c r="CH55" i="28"/>
  <c r="CK55" i="28"/>
  <c r="BX55" i="28"/>
  <c r="BW55" i="28"/>
  <c r="BZ55" i="28"/>
  <c r="BY55" i="28"/>
  <c r="AS55" i="28"/>
  <c r="AT55" i="28"/>
  <c r="AI54" i="28"/>
  <c r="AJ55" i="28"/>
  <c r="W55" i="28"/>
  <c r="EK54" i="28"/>
  <c r="CV54" i="28"/>
  <c r="CU54" i="28"/>
  <c r="CW54" i="28"/>
  <c r="CY54" i="28"/>
  <c r="CQ54" i="28"/>
  <c r="CP54" i="28"/>
  <c r="CR54" i="28"/>
  <c r="CH54" i="28"/>
  <c r="CG54" i="28"/>
  <c r="CI54" i="28"/>
  <c r="CK54" i="28"/>
  <c r="BX54" i="28"/>
  <c r="BW54" i="28"/>
  <c r="BZ54" i="28"/>
  <c r="BY54" i="28"/>
  <c r="AS54" i="28"/>
  <c r="AT54" i="28"/>
  <c r="AI53" i="28"/>
  <c r="AJ54" i="28"/>
  <c r="W54" i="28"/>
  <c r="Q54" i="28"/>
  <c r="R54" i="28"/>
  <c r="DM54" i="28"/>
  <c r="EK53" i="28"/>
  <c r="Q53" i="28"/>
  <c r="R53" i="28"/>
  <c r="DM53" i="28"/>
  <c r="CV53" i="28"/>
  <c r="CU53" i="28"/>
  <c r="CW53" i="28"/>
  <c r="CY53" i="28"/>
  <c r="CQ53" i="28"/>
  <c r="CP53" i="28"/>
  <c r="CR53" i="28"/>
  <c r="CG53" i="28"/>
  <c r="CI53" i="28"/>
  <c r="CH53" i="28"/>
  <c r="CK53" i="28"/>
  <c r="BX53" i="28"/>
  <c r="BW53" i="28"/>
  <c r="BZ53" i="28"/>
  <c r="BY53" i="28"/>
  <c r="AS53" i="28"/>
  <c r="AT53" i="28"/>
  <c r="AI52" i="28"/>
  <c r="AJ53" i="28"/>
  <c r="W53" i="28"/>
  <c r="EK52" i="28"/>
  <c r="CV52" i="28"/>
  <c r="CU52" i="28"/>
  <c r="CW52" i="28"/>
  <c r="CY52" i="28"/>
  <c r="CQ52" i="28"/>
  <c r="CP52" i="28"/>
  <c r="CR52" i="28"/>
  <c r="CH52" i="28"/>
  <c r="CG52" i="28"/>
  <c r="CI52" i="28"/>
  <c r="CK52" i="28"/>
  <c r="BX52" i="28"/>
  <c r="BW52" i="28"/>
  <c r="BZ52" i="28"/>
  <c r="BY52" i="28"/>
  <c r="AS52" i="28"/>
  <c r="AT52" i="28"/>
  <c r="AI51" i="28"/>
  <c r="AJ52" i="28"/>
  <c r="W52" i="28"/>
  <c r="Q52" i="28"/>
  <c r="R52" i="28"/>
  <c r="EK51" i="28"/>
  <c r="Q51" i="28"/>
  <c r="R51" i="28"/>
  <c r="DM51" i="28"/>
  <c r="CV51" i="28"/>
  <c r="CU51" i="28"/>
  <c r="CW51" i="28"/>
  <c r="CY51" i="28"/>
  <c r="CQ51" i="28"/>
  <c r="CP51" i="28"/>
  <c r="CR51" i="28"/>
  <c r="CG51" i="28"/>
  <c r="CI51" i="28"/>
  <c r="CH51" i="28"/>
  <c r="CK51" i="28"/>
  <c r="BX51" i="28"/>
  <c r="BW51" i="28"/>
  <c r="BZ51" i="28"/>
  <c r="BY51" i="28"/>
  <c r="AS51" i="28"/>
  <c r="AT51" i="28"/>
  <c r="AI50" i="28"/>
  <c r="AJ51" i="28"/>
  <c r="W51" i="28"/>
  <c r="EK50" i="28"/>
  <c r="CV50" i="28"/>
  <c r="CU50" i="28"/>
  <c r="CW50" i="28"/>
  <c r="CY50" i="28"/>
  <c r="CQ50" i="28"/>
  <c r="CP50" i="28"/>
  <c r="CR50" i="28"/>
  <c r="CH50" i="28"/>
  <c r="CG50" i="28"/>
  <c r="CI50" i="28"/>
  <c r="CK50" i="28"/>
  <c r="BX50" i="28"/>
  <c r="BW50" i="28"/>
  <c r="BZ50" i="28"/>
  <c r="BY50" i="28"/>
  <c r="AS50" i="28"/>
  <c r="AT50" i="28"/>
  <c r="W50" i="28"/>
  <c r="Q50" i="28"/>
  <c r="R50" i="28"/>
  <c r="DM50" i="28"/>
  <c r="EK49" i="28"/>
  <c r="CV49" i="28"/>
  <c r="CU49" i="28"/>
  <c r="CW49" i="28"/>
  <c r="CY49" i="28"/>
  <c r="CQ49" i="28"/>
  <c r="CP49" i="28"/>
  <c r="CR49" i="28"/>
  <c r="CG49" i="28"/>
  <c r="CI49" i="28"/>
  <c r="CH49" i="28"/>
  <c r="CK49" i="28"/>
  <c r="BX49" i="28"/>
  <c r="BW49" i="28"/>
  <c r="BY49" i="28"/>
  <c r="AS49" i="28"/>
  <c r="AT49" i="28"/>
  <c r="AI49" i="28"/>
  <c r="AI48" i="28"/>
  <c r="AJ49" i="28"/>
  <c r="W49" i="28"/>
  <c r="Q49" i="28"/>
  <c r="EK48" i="28"/>
  <c r="Q48" i="28"/>
  <c r="R48" i="28"/>
  <c r="EL48" i="28"/>
  <c r="DM48" i="28"/>
  <c r="CV48" i="28"/>
  <c r="CU48" i="28"/>
  <c r="CW48" i="28"/>
  <c r="CQ48" i="28"/>
  <c r="CP48" i="28"/>
  <c r="CR48" i="28"/>
  <c r="CH48" i="28"/>
  <c r="CG48" i="28"/>
  <c r="CI48" i="28"/>
  <c r="CK48" i="28"/>
  <c r="BX48" i="28"/>
  <c r="BW48" i="28"/>
  <c r="BY48" i="28"/>
  <c r="AS48" i="28"/>
  <c r="AT48" i="28"/>
  <c r="AI47" i="28"/>
  <c r="AJ48" i="28"/>
  <c r="W48" i="28"/>
  <c r="S48" i="28"/>
  <c r="DZ48" i="28"/>
  <c r="Q47" i="28"/>
  <c r="R47" i="28"/>
  <c r="EO47" i="28"/>
  <c r="EK47" i="28"/>
  <c r="CV47" i="28"/>
  <c r="CU47" i="28"/>
  <c r="CW47" i="28"/>
  <c r="CY47" i="28"/>
  <c r="CQ47" i="28"/>
  <c r="CP47" i="28"/>
  <c r="CR47" i="28"/>
  <c r="CG47" i="28"/>
  <c r="CI47" i="28"/>
  <c r="CH47" i="28"/>
  <c r="CK47" i="28"/>
  <c r="BX47" i="28"/>
  <c r="BW47" i="28"/>
  <c r="BZ47" i="28"/>
  <c r="BY47" i="28"/>
  <c r="AS47" i="28"/>
  <c r="AT47" i="28"/>
  <c r="W47" i="28"/>
  <c r="S47" i="28"/>
  <c r="EP47" i="28"/>
  <c r="DY47" i="28"/>
  <c r="EK46" i="28"/>
  <c r="CU46" i="28"/>
  <c r="CW46" i="28"/>
  <c r="CV46" i="28"/>
  <c r="CY46" i="28"/>
  <c r="CQ46" i="28"/>
  <c r="CP46" i="28"/>
  <c r="CR46" i="28"/>
  <c r="CG46" i="28"/>
  <c r="CI46" i="28"/>
  <c r="CH46" i="28"/>
  <c r="CK46" i="28"/>
  <c r="BX46" i="28"/>
  <c r="BW46" i="28"/>
  <c r="BZ46" i="28"/>
  <c r="BY46" i="28"/>
  <c r="AS46" i="28"/>
  <c r="AT46" i="28"/>
  <c r="AI46" i="28"/>
  <c r="W46" i="28"/>
  <c r="Q46" i="28"/>
  <c r="R46" i="28"/>
  <c r="DY46" i="28"/>
  <c r="EK45" i="28"/>
  <c r="CU45" i="28"/>
  <c r="CW45" i="28"/>
  <c r="CV45" i="28"/>
  <c r="CY45" i="28"/>
  <c r="CQ45" i="28"/>
  <c r="CP45" i="28"/>
  <c r="CR45" i="28"/>
  <c r="CH45" i="28"/>
  <c r="CG45" i="28"/>
  <c r="CI45" i="28"/>
  <c r="CK45" i="28"/>
  <c r="BX45" i="28"/>
  <c r="BW45" i="28"/>
  <c r="BY45" i="28"/>
  <c r="AS45" i="28"/>
  <c r="AT45" i="28"/>
  <c r="AI45" i="28"/>
  <c r="W45" i="28"/>
  <c r="Q45" i="28"/>
  <c r="R45" i="28"/>
  <c r="EK44" i="28"/>
  <c r="CV44" i="28"/>
  <c r="CU44" i="28"/>
  <c r="CW44" i="28"/>
  <c r="CY44" i="28"/>
  <c r="CQ44" i="28"/>
  <c r="CP44" i="28"/>
  <c r="CR44" i="28"/>
  <c r="CH44" i="28"/>
  <c r="CG44" i="28"/>
  <c r="CI44" i="28"/>
  <c r="CK44" i="28"/>
  <c r="BX44" i="28"/>
  <c r="BW44" i="28"/>
  <c r="BY44" i="28"/>
  <c r="AS44" i="28"/>
  <c r="AT44" i="28"/>
  <c r="AI44" i="28"/>
  <c r="AI43" i="28"/>
  <c r="AJ44" i="28"/>
  <c r="W44" i="28"/>
  <c r="Q44" i="28"/>
  <c r="R44" i="28"/>
  <c r="EK43" i="28"/>
  <c r="CV43" i="28"/>
  <c r="CU43" i="28"/>
  <c r="CW43" i="28"/>
  <c r="CY43" i="28"/>
  <c r="CQ43" i="28"/>
  <c r="CP43" i="28"/>
  <c r="CR43" i="28"/>
  <c r="CH43" i="28"/>
  <c r="CG43" i="28"/>
  <c r="CI43" i="28"/>
  <c r="CK43" i="28"/>
  <c r="BX43" i="28"/>
  <c r="BW43" i="28"/>
  <c r="BY43" i="28"/>
  <c r="AS43" i="28"/>
  <c r="AT43" i="28"/>
  <c r="AI42" i="28"/>
  <c r="AJ43" i="28"/>
  <c r="W43" i="28"/>
  <c r="Q43" i="28"/>
  <c r="R43" i="28"/>
  <c r="EK42" i="28"/>
  <c r="CV42" i="28"/>
  <c r="CU42" i="28"/>
  <c r="CW42" i="28"/>
  <c r="CY42" i="28"/>
  <c r="CQ42" i="28"/>
  <c r="CP42" i="28"/>
  <c r="CR42" i="28"/>
  <c r="CH42" i="28"/>
  <c r="CG42" i="28"/>
  <c r="CI42" i="28"/>
  <c r="CK42" i="28"/>
  <c r="BX42" i="28"/>
  <c r="BW42" i="28"/>
  <c r="BY42" i="28"/>
  <c r="AS42" i="28"/>
  <c r="AT42" i="28"/>
  <c r="AI41" i="28"/>
  <c r="AJ42" i="28"/>
  <c r="W42" i="28"/>
  <c r="Q42" i="28"/>
  <c r="R42" i="28"/>
  <c r="EK41" i="28"/>
  <c r="CV41" i="28"/>
  <c r="CU41" i="28"/>
  <c r="CW41" i="28"/>
  <c r="CY41" i="28"/>
  <c r="CQ41" i="28"/>
  <c r="CP41" i="28"/>
  <c r="CR41" i="28"/>
  <c r="CH41" i="28"/>
  <c r="CG41" i="28"/>
  <c r="CI41" i="28"/>
  <c r="CK41" i="28"/>
  <c r="BX41" i="28"/>
  <c r="BW41" i="28"/>
  <c r="BY41" i="28"/>
  <c r="AS41" i="28"/>
  <c r="AT41" i="28"/>
  <c r="AI40" i="28"/>
  <c r="AJ41" i="28"/>
  <c r="W41" i="28"/>
  <c r="Q41" i="28"/>
  <c r="R41" i="28"/>
  <c r="EK40" i="28"/>
  <c r="CV40" i="28"/>
  <c r="CU40" i="28"/>
  <c r="CW40" i="28"/>
  <c r="CY40" i="28"/>
  <c r="CQ40" i="28"/>
  <c r="CP40" i="28"/>
  <c r="CR40" i="28"/>
  <c r="CH40" i="28"/>
  <c r="CG40" i="28"/>
  <c r="CI40" i="28"/>
  <c r="CK40" i="28"/>
  <c r="BX40" i="28"/>
  <c r="BW40" i="28"/>
  <c r="BY40" i="28"/>
  <c r="AS40" i="28"/>
  <c r="AT40" i="28"/>
  <c r="AI39" i="28"/>
  <c r="AJ40" i="28"/>
  <c r="W40" i="28"/>
  <c r="Q40" i="28"/>
  <c r="R40" i="28"/>
  <c r="EK39" i="28"/>
  <c r="CV39" i="28"/>
  <c r="CU39" i="28"/>
  <c r="CW39" i="28"/>
  <c r="CY39" i="28"/>
  <c r="CQ39" i="28"/>
  <c r="CP39" i="28"/>
  <c r="CR39" i="28"/>
  <c r="CH39" i="28"/>
  <c r="CG39" i="28"/>
  <c r="CI39" i="28"/>
  <c r="CK39" i="28"/>
  <c r="BX39" i="28"/>
  <c r="BW39" i="28"/>
  <c r="BY39" i="28"/>
  <c r="AS39" i="28"/>
  <c r="AT39" i="28"/>
  <c r="AI38" i="28"/>
  <c r="AJ39" i="28"/>
  <c r="W39" i="28"/>
  <c r="Q39" i="28"/>
  <c r="R39" i="28"/>
  <c r="EK38" i="28"/>
  <c r="CV38" i="28"/>
  <c r="CU38" i="28"/>
  <c r="CW38" i="28"/>
  <c r="CY38" i="28"/>
  <c r="CQ38" i="28"/>
  <c r="CP38" i="28"/>
  <c r="CR38" i="28"/>
  <c r="CH38" i="28"/>
  <c r="CG38" i="28"/>
  <c r="CI38" i="28"/>
  <c r="CK38" i="28"/>
  <c r="BX38" i="28"/>
  <c r="BW38" i="28"/>
  <c r="BY38" i="28"/>
  <c r="AS38" i="28"/>
  <c r="AT38" i="28"/>
  <c r="AI37" i="28"/>
  <c r="AJ38" i="28"/>
  <c r="W38" i="28"/>
  <c r="Q38" i="28"/>
  <c r="R38" i="28"/>
  <c r="EK37" i="28"/>
  <c r="CV37" i="28"/>
  <c r="CU37" i="28"/>
  <c r="CW37" i="28"/>
  <c r="CY37" i="28"/>
  <c r="CQ37" i="28"/>
  <c r="CP37" i="28"/>
  <c r="CR37" i="28"/>
  <c r="CH37" i="28"/>
  <c r="CG37" i="28"/>
  <c r="CI37" i="28"/>
  <c r="CK37" i="28"/>
  <c r="BX37" i="28"/>
  <c r="BW37" i="28"/>
  <c r="BY37" i="28"/>
  <c r="AS37" i="28"/>
  <c r="AT37" i="28"/>
  <c r="AI36" i="28"/>
  <c r="AJ37" i="28"/>
  <c r="W37" i="28"/>
  <c r="Q37" i="28"/>
  <c r="R37" i="28"/>
  <c r="EK36" i="28"/>
  <c r="CV36" i="28"/>
  <c r="CU36" i="28"/>
  <c r="CW36" i="28"/>
  <c r="CY36" i="28"/>
  <c r="CQ36" i="28"/>
  <c r="CP36" i="28"/>
  <c r="CR36" i="28"/>
  <c r="CH36" i="28"/>
  <c r="CG36" i="28"/>
  <c r="CI36" i="28"/>
  <c r="CK36" i="28"/>
  <c r="BX36" i="28"/>
  <c r="BW36" i="28"/>
  <c r="BY36" i="28"/>
  <c r="AS36" i="28"/>
  <c r="AT36" i="28"/>
  <c r="AI35" i="28"/>
  <c r="AJ36" i="28"/>
  <c r="W36" i="28"/>
  <c r="Q36" i="28"/>
  <c r="R36" i="28"/>
  <c r="EK35" i="28"/>
  <c r="CV35" i="28"/>
  <c r="CU35" i="28"/>
  <c r="CW35" i="28"/>
  <c r="CY35" i="28"/>
  <c r="CQ35" i="28"/>
  <c r="CP35" i="28"/>
  <c r="CR35" i="28"/>
  <c r="CH35" i="28"/>
  <c r="CG35" i="28"/>
  <c r="CI35" i="28"/>
  <c r="CK35" i="28"/>
  <c r="BX35" i="28"/>
  <c r="BW35" i="28"/>
  <c r="BY35" i="28"/>
  <c r="AS35" i="28"/>
  <c r="AT35" i="28"/>
  <c r="AI34" i="28"/>
  <c r="AJ35" i="28"/>
  <c r="W35" i="28"/>
  <c r="Q35" i="28"/>
  <c r="R35" i="28"/>
  <c r="EK34" i="28"/>
  <c r="CV34" i="28"/>
  <c r="CU34" i="28"/>
  <c r="CW34" i="28"/>
  <c r="CY34" i="28"/>
  <c r="CQ34" i="28"/>
  <c r="CP34" i="28"/>
  <c r="CR34" i="28"/>
  <c r="CH34" i="28"/>
  <c r="CG34" i="28"/>
  <c r="CI34" i="28"/>
  <c r="CK34" i="28"/>
  <c r="BX34" i="28"/>
  <c r="BW34" i="28"/>
  <c r="BY34" i="28"/>
  <c r="AS34" i="28"/>
  <c r="AT34" i="28"/>
  <c r="AI33" i="28"/>
  <c r="AJ34" i="28"/>
  <c r="W34" i="28"/>
  <c r="Q34" i="28"/>
  <c r="R34" i="28"/>
  <c r="EK33" i="28"/>
  <c r="CV33" i="28"/>
  <c r="CU33" i="28"/>
  <c r="CW33" i="28"/>
  <c r="CY33" i="28"/>
  <c r="CQ33" i="28"/>
  <c r="CP33" i="28"/>
  <c r="CR33" i="28"/>
  <c r="CH33" i="28"/>
  <c r="CG33" i="28"/>
  <c r="CI33" i="28"/>
  <c r="CK33" i="28"/>
  <c r="BX33" i="28"/>
  <c r="BW33" i="28"/>
  <c r="BY33" i="28"/>
  <c r="AS33" i="28"/>
  <c r="AT33" i="28"/>
  <c r="AI32" i="28"/>
  <c r="AJ33" i="28"/>
  <c r="W33" i="28"/>
  <c r="Q33" i="28"/>
  <c r="R33" i="28"/>
  <c r="EK32" i="28"/>
  <c r="CV32" i="28"/>
  <c r="CU32" i="28"/>
  <c r="CW32" i="28"/>
  <c r="CY32" i="28"/>
  <c r="CQ32" i="28"/>
  <c r="CP32" i="28"/>
  <c r="CR32" i="28"/>
  <c r="CH32" i="28"/>
  <c r="CG32" i="28"/>
  <c r="CI32" i="28"/>
  <c r="CK32" i="28"/>
  <c r="BX32" i="28"/>
  <c r="BW32" i="28"/>
  <c r="BY32" i="28"/>
  <c r="AS32" i="28"/>
  <c r="AT32" i="28"/>
  <c r="AI31" i="28"/>
  <c r="AJ32" i="28"/>
  <c r="W32" i="28"/>
  <c r="Q32" i="28"/>
  <c r="R32" i="28"/>
  <c r="EK31" i="28"/>
  <c r="Q31" i="28"/>
  <c r="S31" i="28"/>
  <c r="EM31" i="28"/>
  <c r="DN31" i="28"/>
  <c r="CV31" i="28"/>
  <c r="CU31" i="28"/>
  <c r="CW31" i="28"/>
  <c r="CY31" i="28"/>
  <c r="CQ31" i="28"/>
  <c r="CP31" i="28"/>
  <c r="CR31" i="28"/>
  <c r="CH31" i="28"/>
  <c r="CG31" i="28"/>
  <c r="CI31" i="28"/>
  <c r="CK31" i="28"/>
  <c r="BX31" i="28"/>
  <c r="BW31" i="28"/>
  <c r="BY31" i="28"/>
  <c r="AT31" i="28"/>
  <c r="AI30" i="28"/>
  <c r="AJ31" i="28"/>
  <c r="W31" i="28"/>
  <c r="DZ31" i="28"/>
  <c r="R31" i="28"/>
  <c r="EK30" i="28"/>
  <c r="Q30" i="28"/>
  <c r="R30" i="28"/>
  <c r="EL30" i="28"/>
  <c r="DM30" i="28"/>
  <c r="CV30" i="28"/>
  <c r="CU30" i="28"/>
  <c r="CW30" i="28"/>
  <c r="CY30" i="28"/>
  <c r="CQ30" i="28"/>
  <c r="CP30" i="28"/>
  <c r="CR30" i="28"/>
  <c r="CG30" i="28"/>
  <c r="CI30" i="28"/>
  <c r="CH30" i="28"/>
  <c r="CK30" i="28"/>
  <c r="BX30" i="28"/>
  <c r="BW30" i="28"/>
  <c r="BZ30" i="28"/>
  <c r="BY30" i="28"/>
  <c r="AT30" i="28"/>
  <c r="AI29" i="28"/>
  <c r="AJ30" i="28"/>
  <c r="W30" i="28"/>
  <c r="S30" i="28"/>
  <c r="DN30" i="28"/>
  <c r="DY30" i="28"/>
  <c r="Q29" i="28"/>
  <c r="R29" i="28"/>
  <c r="EO29" i="28"/>
  <c r="EK29" i="28"/>
  <c r="EL29" i="28"/>
  <c r="CU29" i="28"/>
  <c r="CW29" i="28"/>
  <c r="CV29" i="28"/>
  <c r="CY29" i="28"/>
  <c r="CQ29" i="28"/>
  <c r="CP29" i="28"/>
  <c r="CR29" i="28"/>
  <c r="CG29" i="28"/>
  <c r="CI29" i="28"/>
  <c r="CH29" i="28"/>
  <c r="CK29" i="28"/>
  <c r="BW29" i="28"/>
  <c r="BX29" i="28"/>
  <c r="BY29" i="28"/>
  <c r="BZ29" i="28"/>
  <c r="AS29" i="28"/>
  <c r="AT29" i="28"/>
  <c r="AI28" i="28"/>
  <c r="AJ29" i="28"/>
  <c r="W29" i="28"/>
  <c r="S29" i="28"/>
  <c r="EP29" i="28"/>
  <c r="DM29" i="28"/>
  <c r="Q28" i="28"/>
  <c r="R28" i="28"/>
  <c r="EO28" i="28"/>
  <c r="EK28" i="28"/>
  <c r="EL28" i="28"/>
  <c r="CU28" i="28"/>
  <c r="CW28" i="28"/>
  <c r="CV28" i="28"/>
  <c r="CY28" i="28"/>
  <c r="CQ28" i="28"/>
  <c r="CP28" i="28"/>
  <c r="CR28" i="28"/>
  <c r="CG28" i="28"/>
  <c r="CI28" i="28"/>
  <c r="CH28" i="28"/>
  <c r="CK28" i="28"/>
  <c r="BW28" i="28"/>
  <c r="BX28" i="28"/>
  <c r="BY28" i="28"/>
  <c r="BZ28" i="28"/>
  <c r="AS28" i="28"/>
  <c r="AT28" i="28"/>
  <c r="AI27" i="28"/>
  <c r="AJ28" i="28"/>
  <c r="W28" i="28"/>
  <c r="S28" i="28"/>
  <c r="EP28" i="28"/>
  <c r="DM28" i="28"/>
  <c r="Q27" i="28"/>
  <c r="R27" i="28"/>
  <c r="EO27" i="28"/>
  <c r="EK27" i="28"/>
  <c r="EL27" i="28"/>
  <c r="CU27" i="28"/>
  <c r="CW27" i="28"/>
  <c r="CV27" i="28"/>
  <c r="CY27" i="28"/>
  <c r="CQ27" i="28"/>
  <c r="CP27" i="28"/>
  <c r="CR27" i="28"/>
  <c r="CG27" i="28"/>
  <c r="CI27" i="28"/>
  <c r="CH27" i="28"/>
  <c r="CK27" i="28"/>
  <c r="BW27" i="28"/>
  <c r="BX27" i="28"/>
  <c r="BY27" i="28"/>
  <c r="BZ27" i="28"/>
  <c r="AS27" i="28"/>
  <c r="AT27" i="28"/>
  <c r="AI26" i="28"/>
  <c r="AJ27" i="28"/>
  <c r="W27" i="28"/>
  <c r="S27" i="28"/>
  <c r="EP27" i="28"/>
  <c r="DM27" i="28"/>
  <c r="Q26" i="28"/>
  <c r="R26" i="28"/>
  <c r="EO26" i="28"/>
  <c r="EK26" i="28"/>
  <c r="EL26" i="28"/>
  <c r="CU26" i="28"/>
  <c r="CW26" i="28"/>
  <c r="CV26" i="28"/>
  <c r="CY26" i="28"/>
  <c r="CQ26" i="28"/>
  <c r="CP26" i="28"/>
  <c r="CR26" i="28"/>
  <c r="CG26" i="28"/>
  <c r="CI26" i="28"/>
  <c r="CH26" i="28"/>
  <c r="CK26" i="28"/>
  <c r="BW26" i="28"/>
  <c r="BX26" i="28"/>
  <c r="BY26" i="28"/>
  <c r="BZ26" i="28"/>
  <c r="AS26" i="28"/>
  <c r="AT26" i="28"/>
  <c r="AI25" i="28"/>
  <c r="AJ26" i="28"/>
  <c r="W26" i="28"/>
  <c r="S26" i="28"/>
  <c r="EP26" i="28"/>
  <c r="DM26" i="28"/>
  <c r="Q25" i="28"/>
  <c r="R25" i="28"/>
  <c r="EO25" i="28"/>
  <c r="EK25" i="28"/>
  <c r="EL25" i="28"/>
  <c r="CU25" i="28"/>
  <c r="CW25" i="28"/>
  <c r="CV25" i="28"/>
  <c r="CY25" i="28"/>
  <c r="CQ25" i="28"/>
  <c r="CP25" i="28"/>
  <c r="CR25" i="28"/>
  <c r="CG25" i="28"/>
  <c r="CI25" i="28"/>
  <c r="CH25" i="28"/>
  <c r="CK25" i="28"/>
  <c r="BW25" i="28"/>
  <c r="BX25" i="28"/>
  <c r="BY25" i="28"/>
  <c r="BZ25" i="28"/>
  <c r="AS25" i="28"/>
  <c r="AT25" i="28"/>
  <c r="AI24" i="28"/>
  <c r="AJ25" i="28"/>
  <c r="W25" i="28"/>
  <c r="S25" i="28"/>
  <c r="EP25" i="28"/>
  <c r="DM25" i="28"/>
  <c r="Q24" i="28"/>
  <c r="R24" i="28"/>
  <c r="EO24" i="28"/>
  <c r="EK24" i="28"/>
  <c r="EL24" i="28"/>
  <c r="CU24" i="28"/>
  <c r="CW24" i="28"/>
  <c r="CV24" i="28"/>
  <c r="CY24" i="28"/>
  <c r="CQ24" i="28"/>
  <c r="CP24" i="28"/>
  <c r="CR24" i="28"/>
  <c r="CG24" i="28"/>
  <c r="CI24" i="28"/>
  <c r="CH24" i="28"/>
  <c r="CK24" i="28"/>
  <c r="BW24" i="28"/>
  <c r="BX24" i="28"/>
  <c r="BY24" i="28"/>
  <c r="BZ24" i="28"/>
  <c r="AS24" i="28"/>
  <c r="AT24" i="28"/>
  <c r="AI23" i="28"/>
  <c r="AJ24" i="28"/>
  <c r="W24" i="28"/>
  <c r="S24" i="28"/>
  <c r="EP24" i="28"/>
  <c r="DM24" i="28"/>
  <c r="Q23" i="28"/>
  <c r="R23" i="28"/>
  <c r="EO23" i="28"/>
  <c r="EK23" i="28"/>
  <c r="EL23" i="28"/>
  <c r="CU23" i="28"/>
  <c r="CW23" i="28"/>
  <c r="CV23" i="28"/>
  <c r="CY23" i="28"/>
  <c r="CQ23" i="28"/>
  <c r="CP23" i="28"/>
  <c r="CR23" i="28"/>
  <c r="CG23" i="28"/>
  <c r="CI23" i="28"/>
  <c r="CH23" i="28"/>
  <c r="CK23" i="28"/>
  <c r="BW23" i="28"/>
  <c r="BX23" i="28"/>
  <c r="BY23" i="28"/>
  <c r="BZ23" i="28"/>
  <c r="AS23" i="28"/>
  <c r="AT23" i="28"/>
  <c r="AI22" i="28"/>
  <c r="AJ23" i="28"/>
  <c r="W23" i="28"/>
  <c r="S23" i="28"/>
  <c r="EP23" i="28"/>
  <c r="DM23" i="28"/>
  <c r="Q22" i="28"/>
  <c r="R22" i="28"/>
  <c r="EO22" i="28"/>
  <c r="EK22" i="28"/>
  <c r="EL22" i="28"/>
  <c r="CU22" i="28"/>
  <c r="CW22" i="28"/>
  <c r="CV22" i="28"/>
  <c r="CY22" i="28"/>
  <c r="CQ22" i="28"/>
  <c r="CP22" i="28"/>
  <c r="CR22" i="28"/>
  <c r="CG22" i="28"/>
  <c r="CI22" i="28"/>
  <c r="CH22" i="28"/>
  <c r="CK22" i="28"/>
  <c r="BW22" i="28"/>
  <c r="BX22" i="28"/>
  <c r="BY22" i="28"/>
  <c r="BZ22" i="28"/>
  <c r="AS22" i="28"/>
  <c r="AT22" i="28"/>
  <c r="AI21" i="28"/>
  <c r="AJ22" i="28"/>
  <c r="W22" i="28"/>
  <c r="S22" i="28"/>
  <c r="EP22" i="28"/>
  <c r="DM22" i="28"/>
  <c r="Q21" i="28"/>
  <c r="R21" i="28"/>
  <c r="EO21" i="28"/>
  <c r="EK21" i="28"/>
  <c r="EL21" i="28"/>
  <c r="CU21" i="28"/>
  <c r="CW21" i="28"/>
  <c r="CV21" i="28"/>
  <c r="CY21" i="28"/>
  <c r="CQ21" i="28"/>
  <c r="CP21" i="28"/>
  <c r="CR21" i="28"/>
  <c r="CG21" i="28"/>
  <c r="CI21" i="28"/>
  <c r="CH21" i="28"/>
  <c r="CK21" i="28"/>
  <c r="BW21" i="28"/>
  <c r="BX21" i="28"/>
  <c r="BY21" i="28"/>
  <c r="BZ21" i="28"/>
  <c r="AS21" i="28"/>
  <c r="AT21" i="28"/>
  <c r="AI20" i="28"/>
  <c r="AJ21" i="28"/>
  <c r="W21" i="28"/>
  <c r="S21" i="28"/>
  <c r="EP21" i="28"/>
  <c r="DM21" i="28"/>
  <c r="Q20" i="28"/>
  <c r="R20" i="28"/>
  <c r="EO20" i="28"/>
  <c r="EK20" i="28"/>
  <c r="EL20" i="28"/>
  <c r="CU20" i="28"/>
  <c r="CW20" i="28"/>
  <c r="CV20" i="28"/>
  <c r="CY20" i="28"/>
  <c r="CQ20" i="28"/>
  <c r="CP20" i="28"/>
  <c r="CR20" i="28"/>
  <c r="CG20" i="28"/>
  <c r="CI20" i="28"/>
  <c r="CH20" i="28"/>
  <c r="CK20" i="28"/>
  <c r="BW20" i="28"/>
  <c r="BX20" i="28"/>
  <c r="BY20" i="28"/>
  <c r="BZ20" i="28"/>
  <c r="AS20" i="28"/>
  <c r="AT20" i="28"/>
  <c r="AI19" i="28"/>
  <c r="AJ20" i="28"/>
  <c r="W20" i="28"/>
  <c r="S20" i="28"/>
  <c r="EP20" i="28"/>
  <c r="DM20" i="28"/>
  <c r="Q19" i="28"/>
  <c r="R19" i="28"/>
  <c r="EO19" i="28"/>
  <c r="EK19" i="28"/>
  <c r="EL19" i="28"/>
  <c r="CU19" i="28"/>
  <c r="CW19" i="28"/>
  <c r="CV19" i="28"/>
  <c r="CY19" i="28"/>
  <c r="CQ19" i="28"/>
  <c r="CP19" i="28"/>
  <c r="CR19" i="28"/>
  <c r="CG19" i="28"/>
  <c r="CI19" i="28"/>
  <c r="CH19" i="28"/>
  <c r="CK19" i="28"/>
  <c r="BW19" i="28"/>
  <c r="BX19" i="28"/>
  <c r="BY19" i="28"/>
  <c r="BZ19" i="28"/>
  <c r="AS19" i="28"/>
  <c r="AT19" i="28"/>
  <c r="AI18" i="28"/>
  <c r="AJ19" i="28"/>
  <c r="W19" i="28"/>
  <c r="S19" i="28"/>
  <c r="EP19" i="28"/>
  <c r="DM19" i="28"/>
  <c r="Q18" i="28"/>
  <c r="R18" i="28"/>
  <c r="EO18" i="28"/>
  <c r="EK18" i="28"/>
  <c r="EL18" i="28"/>
  <c r="CU18" i="28"/>
  <c r="CW18" i="28"/>
  <c r="CV18" i="28"/>
  <c r="CY18" i="28"/>
  <c r="CQ18" i="28"/>
  <c r="CP18" i="28"/>
  <c r="CR18" i="28"/>
  <c r="CG18" i="28"/>
  <c r="CI18" i="28"/>
  <c r="CH18" i="28"/>
  <c r="CK18" i="28"/>
  <c r="BW18" i="28"/>
  <c r="BX18" i="28"/>
  <c r="BY18" i="28"/>
  <c r="BZ18" i="28"/>
  <c r="AS18" i="28"/>
  <c r="AT18" i="28"/>
  <c r="AI17" i="28"/>
  <c r="AJ18" i="28"/>
  <c r="W18" i="28"/>
  <c r="S18" i="28"/>
  <c r="EP18" i="28"/>
  <c r="DM18" i="28"/>
  <c r="Q17" i="28"/>
  <c r="R17" i="28"/>
  <c r="EO17" i="28"/>
  <c r="EK17" i="28"/>
  <c r="EL17" i="28"/>
  <c r="CU17" i="28"/>
  <c r="CW17" i="28"/>
  <c r="CV17" i="28"/>
  <c r="CY17" i="28"/>
  <c r="CQ17" i="28"/>
  <c r="CP17" i="28"/>
  <c r="CR17" i="28"/>
  <c r="CG17" i="28"/>
  <c r="CI17" i="28"/>
  <c r="CH17" i="28"/>
  <c r="CK17" i="28"/>
  <c r="BW17" i="28"/>
  <c r="BX17" i="28"/>
  <c r="BY17" i="28"/>
  <c r="BZ17" i="28"/>
  <c r="AS17" i="28"/>
  <c r="AT17" i="28"/>
  <c r="AI16" i="28"/>
  <c r="AJ17" i="28"/>
  <c r="W17" i="28"/>
  <c r="S17" i="28"/>
  <c r="EP17" i="28"/>
  <c r="DM17" i="28"/>
  <c r="Q16" i="28"/>
  <c r="R16" i="28"/>
  <c r="EO16" i="28"/>
  <c r="EK16" i="28"/>
  <c r="EL16" i="28"/>
  <c r="CU16" i="28"/>
  <c r="CW16" i="28"/>
  <c r="CV16" i="28"/>
  <c r="CY16" i="28"/>
  <c r="CQ16" i="28"/>
  <c r="CP16" i="28"/>
  <c r="CR16" i="28"/>
  <c r="CG16" i="28"/>
  <c r="CI16" i="28"/>
  <c r="CH16" i="28"/>
  <c r="CK16" i="28"/>
  <c r="BW16" i="28"/>
  <c r="BX16" i="28"/>
  <c r="BY16" i="28"/>
  <c r="BZ16" i="28"/>
  <c r="AS16" i="28"/>
  <c r="AT16" i="28"/>
  <c r="AI15" i="28"/>
  <c r="AJ16" i="28"/>
  <c r="W16" i="28"/>
  <c r="S16" i="28"/>
  <c r="EP16" i="28"/>
  <c r="DM16" i="28"/>
  <c r="Q15" i="28"/>
  <c r="R15" i="28"/>
  <c r="EO15" i="28"/>
  <c r="EK15" i="28"/>
  <c r="EL15" i="28"/>
  <c r="CU15" i="28"/>
  <c r="CW15" i="28"/>
  <c r="CV15" i="28"/>
  <c r="CY15" i="28"/>
  <c r="CQ15" i="28"/>
  <c r="CP15" i="28"/>
  <c r="CR15" i="28"/>
  <c r="CG15" i="28"/>
  <c r="CI15" i="28"/>
  <c r="CH15" i="28"/>
  <c r="CK15" i="28"/>
  <c r="BW15" i="28"/>
  <c r="BX15" i="28"/>
  <c r="BY15" i="28"/>
  <c r="BZ15" i="28"/>
  <c r="AS15" i="28"/>
  <c r="AT15" i="28"/>
  <c r="AI14" i="28"/>
  <c r="AJ15" i="28"/>
  <c r="W15" i="28"/>
  <c r="S15" i="28"/>
  <c r="EP15" i="28"/>
  <c r="DM15" i="28"/>
  <c r="Q14" i="28"/>
  <c r="R14" i="28"/>
  <c r="EO14" i="28"/>
  <c r="EK14" i="28"/>
  <c r="EL14" i="28"/>
  <c r="CU14" i="28"/>
  <c r="CW14" i="28"/>
  <c r="CV14" i="28"/>
  <c r="CY14" i="28"/>
  <c r="CQ14" i="28"/>
  <c r="CP14" i="28"/>
  <c r="CR14" i="28"/>
  <c r="CG14" i="28"/>
  <c r="CI14" i="28"/>
  <c r="CH14" i="28"/>
  <c r="CK14" i="28"/>
  <c r="BW14" i="28"/>
  <c r="BX14" i="28"/>
  <c r="BY14" i="28"/>
  <c r="BZ14" i="28"/>
  <c r="AS14" i="28"/>
  <c r="AT14" i="28"/>
  <c r="AI13" i="28"/>
  <c r="AJ14" i="28"/>
  <c r="W14" i="28"/>
  <c r="S14" i="28"/>
  <c r="EP14" i="28"/>
  <c r="DM14" i="28"/>
  <c r="Q13" i="28"/>
  <c r="R13" i="28"/>
  <c r="EO13" i="28"/>
  <c r="EK13" i="28"/>
  <c r="EL13" i="28"/>
  <c r="CU13" i="28"/>
  <c r="CW13" i="28"/>
  <c r="CV13" i="28"/>
  <c r="CY13" i="28"/>
  <c r="CQ13" i="28"/>
  <c r="CP13" i="28"/>
  <c r="CR13" i="28"/>
  <c r="CG13" i="28"/>
  <c r="CI13" i="28"/>
  <c r="CH13" i="28"/>
  <c r="CK13" i="28"/>
  <c r="BW13" i="28"/>
  <c r="BX13" i="28"/>
  <c r="BY13" i="28"/>
  <c r="BZ13" i="28"/>
  <c r="AS13" i="28"/>
  <c r="AT13" i="28"/>
  <c r="AI12" i="28"/>
  <c r="AJ13" i="28"/>
  <c r="W13" i="28"/>
  <c r="S13" i="28"/>
  <c r="EP13" i="28"/>
  <c r="DM13" i="28"/>
  <c r="Q12" i="28"/>
  <c r="R12" i="28"/>
  <c r="EO12" i="28"/>
  <c r="EK12" i="28"/>
  <c r="EL12" i="28"/>
  <c r="CU12" i="28"/>
  <c r="CW12" i="28"/>
  <c r="CV12" i="28"/>
  <c r="CY12" i="28"/>
  <c r="CQ12" i="28"/>
  <c r="CP12" i="28"/>
  <c r="CR12" i="28"/>
  <c r="CG12" i="28"/>
  <c r="CI12" i="28"/>
  <c r="CH12" i="28"/>
  <c r="CK12" i="28"/>
  <c r="BW12" i="28"/>
  <c r="BX12" i="28"/>
  <c r="BY12" i="28"/>
  <c r="BZ12" i="28"/>
  <c r="AS12" i="28"/>
  <c r="AT12" i="28"/>
  <c r="AI11" i="28"/>
  <c r="AJ12" i="28"/>
  <c r="W12" i="28"/>
  <c r="S12" i="28"/>
  <c r="EP12" i="28"/>
  <c r="DM12" i="28"/>
  <c r="Q11" i="28"/>
  <c r="R11" i="28"/>
  <c r="EO11" i="28"/>
  <c r="EK11" i="28"/>
  <c r="EL11" i="28"/>
  <c r="CU11" i="28"/>
  <c r="CW11" i="28"/>
  <c r="CV11" i="28"/>
  <c r="CY11" i="28"/>
  <c r="CQ11" i="28"/>
  <c r="CP11" i="28"/>
  <c r="CR11" i="28"/>
  <c r="CG11" i="28"/>
  <c r="CI11" i="28"/>
  <c r="CH11" i="28"/>
  <c r="CK11" i="28"/>
  <c r="BW11" i="28"/>
  <c r="BX11" i="28"/>
  <c r="BY11" i="28"/>
  <c r="BZ11" i="28"/>
  <c r="AS11" i="28"/>
  <c r="AT11" i="28"/>
  <c r="AI10" i="28"/>
  <c r="AJ11" i="28"/>
  <c r="W11" i="28"/>
  <c r="S11" i="28"/>
  <c r="EP11" i="28"/>
  <c r="DM11" i="28"/>
  <c r="Q10" i="28"/>
  <c r="R10" i="28"/>
  <c r="EO10" i="28"/>
  <c r="EK10" i="28"/>
  <c r="EL10" i="28"/>
  <c r="CU10" i="28"/>
  <c r="CW10" i="28"/>
  <c r="CV10" i="28"/>
  <c r="CY10" i="28"/>
  <c r="CQ10" i="28"/>
  <c r="CP10" i="28"/>
  <c r="CR10" i="28"/>
  <c r="CG10" i="28"/>
  <c r="CI10" i="28"/>
  <c r="CH10" i="28"/>
  <c r="CK10" i="28"/>
  <c r="BW10" i="28"/>
  <c r="BX10" i="28"/>
  <c r="BY10" i="28"/>
  <c r="BZ10" i="28"/>
  <c r="AS10" i="28"/>
  <c r="AT10" i="28"/>
  <c r="AI9" i="28"/>
  <c r="AJ10" i="28"/>
  <c r="W10" i="28"/>
  <c r="S10" i="28"/>
  <c r="EP10" i="28"/>
  <c r="DM10" i="28"/>
  <c r="Q9" i="28"/>
  <c r="R9" i="28"/>
  <c r="EO9" i="28"/>
  <c r="EK9" i="28"/>
  <c r="EL9" i="28"/>
  <c r="CU9" i="28"/>
  <c r="CW9" i="28"/>
  <c r="CV9" i="28"/>
  <c r="CY9" i="28"/>
  <c r="CQ9" i="28"/>
  <c r="CP9" i="28"/>
  <c r="CR9" i="28"/>
  <c r="CG9" i="28"/>
  <c r="CI9" i="28"/>
  <c r="CH9" i="28"/>
  <c r="CK9" i="28"/>
  <c r="BW9" i="28"/>
  <c r="BX9" i="28"/>
  <c r="BY9" i="28"/>
  <c r="BZ9" i="28"/>
  <c r="AS9" i="28"/>
  <c r="AT9" i="28"/>
  <c r="W9" i="28"/>
  <c r="S9" i="28"/>
  <c r="EP9" i="28"/>
  <c r="DM9" i="28"/>
  <c r="EK8" i="28"/>
  <c r="Q8" i="28"/>
  <c r="R8" i="28"/>
  <c r="EL8" i="28"/>
  <c r="CU8" i="28"/>
  <c r="CW8" i="28"/>
  <c r="CV8" i="28"/>
  <c r="CY8" i="28"/>
  <c r="CQ8" i="28"/>
  <c r="CP8" i="28"/>
  <c r="CR8" i="28"/>
  <c r="CG8" i="28"/>
  <c r="CI8" i="28"/>
  <c r="CH8" i="28"/>
  <c r="CK8" i="28"/>
  <c r="BW8" i="28"/>
  <c r="BX8" i="28"/>
  <c r="BY8" i="28"/>
  <c r="BZ8" i="28"/>
  <c r="AS8" i="28"/>
  <c r="AT8" i="28"/>
  <c r="AI8" i="28"/>
  <c r="AJ9" i="28"/>
  <c r="W8" i="28"/>
  <c r="DM8" i="28"/>
  <c r="S8" i="28"/>
  <c r="B198" i="27"/>
  <c r="B149" i="27"/>
  <c r="A149" i="27"/>
  <c r="Q131" i="27"/>
  <c r="R131" i="27"/>
  <c r="EO131" i="27"/>
  <c r="EK131" i="27"/>
  <c r="CU131" i="27"/>
  <c r="CW131" i="27"/>
  <c r="CV131" i="27"/>
  <c r="CY131" i="27"/>
  <c r="CQ131" i="27"/>
  <c r="CP131" i="27"/>
  <c r="CR131" i="27"/>
  <c r="CG131" i="27"/>
  <c r="CI131" i="27"/>
  <c r="CH131" i="27"/>
  <c r="CK131" i="27"/>
  <c r="BW131" i="27"/>
  <c r="BX131" i="27"/>
  <c r="BY131" i="27"/>
  <c r="BZ131" i="27"/>
  <c r="AS131" i="27"/>
  <c r="AT131" i="27"/>
  <c r="AI131" i="27"/>
  <c r="AI130" i="27"/>
  <c r="AJ131" i="27"/>
  <c r="W131" i="27"/>
  <c r="S131" i="27"/>
  <c r="DZ131" i="27"/>
  <c r="DM131" i="27"/>
  <c r="Q130" i="27"/>
  <c r="R130" i="27"/>
  <c r="EO130" i="27"/>
  <c r="EK130" i="27"/>
  <c r="S130" i="27"/>
  <c r="DZ130" i="27"/>
  <c r="CU130" i="27"/>
  <c r="CW130" i="27"/>
  <c r="CV130" i="27"/>
  <c r="CY130" i="27"/>
  <c r="CQ130" i="27"/>
  <c r="CP130" i="27"/>
  <c r="CR130" i="27"/>
  <c r="CG130" i="27"/>
  <c r="CI130" i="27"/>
  <c r="CH130" i="27"/>
  <c r="CK130" i="27"/>
  <c r="BW130" i="27"/>
  <c r="BX130" i="27"/>
  <c r="BY130" i="27"/>
  <c r="BZ130" i="27"/>
  <c r="AS130" i="27"/>
  <c r="AT130" i="27"/>
  <c r="AI129" i="27"/>
  <c r="AJ130" i="27"/>
  <c r="W130" i="27"/>
  <c r="DM130" i="27"/>
  <c r="Q129" i="27"/>
  <c r="R129" i="27"/>
  <c r="EO129" i="27"/>
  <c r="EK129" i="27"/>
  <c r="EL129" i="27"/>
  <c r="CU129" i="27"/>
  <c r="CW129" i="27"/>
  <c r="CV129" i="27"/>
  <c r="CY129" i="27"/>
  <c r="CQ129" i="27"/>
  <c r="CP129" i="27"/>
  <c r="CR129" i="27"/>
  <c r="CG129" i="27"/>
  <c r="CI129" i="27"/>
  <c r="CH129" i="27"/>
  <c r="CK129" i="27"/>
  <c r="BW129" i="27"/>
  <c r="BX129" i="27"/>
  <c r="BY129" i="27"/>
  <c r="BZ129" i="27"/>
  <c r="AS129" i="27"/>
  <c r="AT129" i="27"/>
  <c r="AI128" i="27"/>
  <c r="AJ129" i="27"/>
  <c r="W129" i="27"/>
  <c r="S129" i="27"/>
  <c r="DM129" i="27"/>
  <c r="Q128" i="27"/>
  <c r="R128" i="27"/>
  <c r="EO128" i="27"/>
  <c r="EK128" i="27"/>
  <c r="EL128" i="27"/>
  <c r="CU128" i="27"/>
  <c r="CW128" i="27"/>
  <c r="CV128" i="27"/>
  <c r="CY128" i="27"/>
  <c r="CQ128" i="27"/>
  <c r="CP128" i="27"/>
  <c r="CR128" i="27"/>
  <c r="CG128" i="27"/>
  <c r="CI128" i="27"/>
  <c r="CH128" i="27"/>
  <c r="CK128" i="27"/>
  <c r="BW128" i="27"/>
  <c r="BX128" i="27"/>
  <c r="BY128" i="27"/>
  <c r="BZ128" i="27"/>
  <c r="AS128" i="27"/>
  <c r="AT128" i="27"/>
  <c r="AI127" i="27"/>
  <c r="AJ128" i="27"/>
  <c r="W128" i="27"/>
  <c r="S128" i="27"/>
  <c r="DM128" i="27"/>
  <c r="Q127" i="27"/>
  <c r="R127" i="27"/>
  <c r="EO127" i="27"/>
  <c r="EK127" i="27"/>
  <c r="EL127" i="27"/>
  <c r="CU127" i="27"/>
  <c r="CW127" i="27"/>
  <c r="CV127" i="27"/>
  <c r="CY127" i="27"/>
  <c r="CQ127" i="27"/>
  <c r="CP127" i="27"/>
  <c r="CR127" i="27"/>
  <c r="CG127" i="27"/>
  <c r="CI127" i="27"/>
  <c r="CH127" i="27"/>
  <c r="CK127" i="27"/>
  <c r="BW127" i="27"/>
  <c r="BX127" i="27"/>
  <c r="BY127" i="27"/>
  <c r="BZ127" i="27"/>
  <c r="AS127" i="27"/>
  <c r="AT127" i="27"/>
  <c r="AI126" i="27"/>
  <c r="AJ127" i="27"/>
  <c r="W127" i="27"/>
  <c r="S127" i="27"/>
  <c r="DZ127" i="27"/>
  <c r="DM127" i="27"/>
  <c r="Q126" i="27"/>
  <c r="R126" i="27"/>
  <c r="EO126" i="27"/>
  <c r="EK126" i="27"/>
  <c r="EL126" i="27"/>
  <c r="S126" i="27"/>
  <c r="DZ126" i="27"/>
  <c r="CU126" i="27"/>
  <c r="CW126" i="27"/>
  <c r="CV126" i="27"/>
  <c r="CY126" i="27"/>
  <c r="CQ126" i="27"/>
  <c r="CP126" i="27"/>
  <c r="CR126" i="27"/>
  <c r="CG126" i="27"/>
  <c r="CI126" i="27"/>
  <c r="CH126" i="27"/>
  <c r="CK126" i="27"/>
  <c r="BW126" i="27"/>
  <c r="BX126" i="27"/>
  <c r="BY126" i="27"/>
  <c r="BZ126" i="27"/>
  <c r="AS126" i="27"/>
  <c r="AT126" i="27"/>
  <c r="AI125" i="27"/>
  <c r="AJ126" i="27"/>
  <c r="W126" i="27"/>
  <c r="DM126" i="27"/>
  <c r="Q125" i="27"/>
  <c r="R125" i="27"/>
  <c r="EO125" i="27"/>
  <c r="EK125" i="27"/>
  <c r="EL125" i="27"/>
  <c r="CU125" i="27"/>
  <c r="CW125" i="27"/>
  <c r="CV125" i="27"/>
  <c r="CY125" i="27"/>
  <c r="CQ125" i="27"/>
  <c r="CP125" i="27"/>
  <c r="CR125" i="27"/>
  <c r="CG125" i="27"/>
  <c r="CI125" i="27"/>
  <c r="CH125" i="27"/>
  <c r="CK125" i="27"/>
  <c r="BW125" i="27"/>
  <c r="BX125" i="27"/>
  <c r="BY125" i="27"/>
  <c r="BZ125" i="27"/>
  <c r="AS125" i="27"/>
  <c r="AT125" i="27"/>
  <c r="AI124" i="27"/>
  <c r="AJ125" i="27"/>
  <c r="W125" i="27"/>
  <c r="S125" i="27"/>
  <c r="DM125" i="27"/>
  <c r="Q124" i="27"/>
  <c r="R124" i="27"/>
  <c r="EO124" i="27"/>
  <c r="EK124" i="27"/>
  <c r="EL124" i="27"/>
  <c r="CU124" i="27"/>
  <c r="CW124" i="27"/>
  <c r="CV124" i="27"/>
  <c r="CY124" i="27"/>
  <c r="CQ124" i="27"/>
  <c r="CP124" i="27"/>
  <c r="CR124" i="27"/>
  <c r="CG124" i="27"/>
  <c r="CI124" i="27"/>
  <c r="CH124" i="27"/>
  <c r="CK124" i="27"/>
  <c r="BW124" i="27"/>
  <c r="BX124" i="27"/>
  <c r="BY124" i="27"/>
  <c r="BZ124" i="27"/>
  <c r="AS124" i="27"/>
  <c r="AT124" i="27"/>
  <c r="AI123" i="27"/>
  <c r="AJ124" i="27"/>
  <c r="W124" i="27"/>
  <c r="S124" i="27"/>
  <c r="DM124" i="27"/>
  <c r="Q123" i="27"/>
  <c r="R123" i="27"/>
  <c r="EO123" i="27"/>
  <c r="EK123" i="27"/>
  <c r="EL123" i="27"/>
  <c r="CU123" i="27"/>
  <c r="CW123" i="27"/>
  <c r="CV123" i="27"/>
  <c r="CY123" i="27"/>
  <c r="CQ123" i="27"/>
  <c r="CP123" i="27"/>
  <c r="CR123" i="27"/>
  <c r="CG123" i="27"/>
  <c r="CI123" i="27"/>
  <c r="CH123" i="27"/>
  <c r="CK123" i="27"/>
  <c r="BW123" i="27"/>
  <c r="BX123" i="27"/>
  <c r="BY123" i="27"/>
  <c r="BZ123" i="27"/>
  <c r="AS123" i="27"/>
  <c r="AT123" i="27"/>
  <c r="AI122" i="27"/>
  <c r="AJ123" i="27"/>
  <c r="W123" i="27"/>
  <c r="S123" i="27"/>
  <c r="DZ123" i="27"/>
  <c r="DM123" i="27"/>
  <c r="Q122" i="27"/>
  <c r="R122" i="27"/>
  <c r="EO122" i="27"/>
  <c r="EK122" i="27"/>
  <c r="EL122" i="27"/>
  <c r="S122" i="27"/>
  <c r="DZ122" i="27"/>
  <c r="CU122" i="27"/>
  <c r="CW122" i="27"/>
  <c r="CV122" i="27"/>
  <c r="CY122" i="27"/>
  <c r="CQ122" i="27"/>
  <c r="CP122" i="27"/>
  <c r="CR122" i="27"/>
  <c r="CG122" i="27"/>
  <c r="CI122" i="27"/>
  <c r="CH122" i="27"/>
  <c r="CK122" i="27"/>
  <c r="BW122" i="27"/>
  <c r="BX122" i="27"/>
  <c r="BY122" i="27"/>
  <c r="BZ122" i="27"/>
  <c r="AS122" i="27"/>
  <c r="AT122" i="27"/>
  <c r="AI121" i="27"/>
  <c r="AJ122" i="27"/>
  <c r="W122" i="27"/>
  <c r="DM122" i="27"/>
  <c r="Q121" i="27"/>
  <c r="R121" i="27"/>
  <c r="EO121" i="27"/>
  <c r="EK121" i="27"/>
  <c r="EL121" i="27"/>
  <c r="CU121" i="27"/>
  <c r="CW121" i="27"/>
  <c r="CV121" i="27"/>
  <c r="CY121" i="27"/>
  <c r="CQ121" i="27"/>
  <c r="CP121" i="27"/>
  <c r="CR121" i="27"/>
  <c r="CG121" i="27"/>
  <c r="CI121" i="27"/>
  <c r="CH121" i="27"/>
  <c r="CK121" i="27"/>
  <c r="BW121" i="27"/>
  <c r="BX121" i="27"/>
  <c r="BY121" i="27"/>
  <c r="BZ121" i="27"/>
  <c r="AS121" i="27"/>
  <c r="AT121" i="27"/>
  <c r="AI120" i="27"/>
  <c r="AJ121" i="27"/>
  <c r="W121" i="27"/>
  <c r="S121" i="27"/>
  <c r="DM121" i="27"/>
  <c r="Q120" i="27"/>
  <c r="R120" i="27"/>
  <c r="EO120" i="27"/>
  <c r="EK120" i="27"/>
  <c r="EL120" i="27"/>
  <c r="CU120" i="27"/>
  <c r="CW120" i="27"/>
  <c r="CV120" i="27"/>
  <c r="CY120" i="27"/>
  <c r="CQ120" i="27"/>
  <c r="CP120" i="27"/>
  <c r="CR120" i="27"/>
  <c r="CG120" i="27"/>
  <c r="CI120" i="27"/>
  <c r="CH120" i="27"/>
  <c r="CK120" i="27"/>
  <c r="BW120" i="27"/>
  <c r="BX120" i="27"/>
  <c r="BY120" i="27"/>
  <c r="BZ120" i="27"/>
  <c r="AS120" i="27"/>
  <c r="AT120" i="27"/>
  <c r="AI119" i="27"/>
  <c r="AJ120" i="27"/>
  <c r="W120" i="27"/>
  <c r="S120" i="27"/>
  <c r="DM120" i="27"/>
  <c r="Q119" i="27"/>
  <c r="R119" i="27"/>
  <c r="EO119" i="27"/>
  <c r="EK119" i="27"/>
  <c r="EL119" i="27"/>
  <c r="CU119" i="27"/>
  <c r="CW119" i="27"/>
  <c r="CV119" i="27"/>
  <c r="CY119" i="27"/>
  <c r="CQ119" i="27"/>
  <c r="CP119" i="27"/>
  <c r="CR119" i="27"/>
  <c r="CG119" i="27"/>
  <c r="CI119" i="27"/>
  <c r="CH119" i="27"/>
  <c r="CK119" i="27"/>
  <c r="BW119" i="27"/>
  <c r="BX119" i="27"/>
  <c r="BY119" i="27"/>
  <c r="BZ119" i="27"/>
  <c r="AS119" i="27"/>
  <c r="AT119" i="27"/>
  <c r="AI118" i="27"/>
  <c r="AJ119" i="27"/>
  <c r="W119" i="27"/>
  <c r="S119" i="27"/>
  <c r="DZ119" i="27"/>
  <c r="DM119" i="27"/>
  <c r="Q118" i="27"/>
  <c r="R118" i="27"/>
  <c r="EO118" i="27"/>
  <c r="EK118" i="27"/>
  <c r="EL118" i="27"/>
  <c r="S118" i="27"/>
  <c r="DZ118" i="27"/>
  <c r="CU118" i="27"/>
  <c r="CW118" i="27"/>
  <c r="CV118" i="27"/>
  <c r="CY118" i="27"/>
  <c r="CQ118" i="27"/>
  <c r="CP118" i="27"/>
  <c r="CR118" i="27"/>
  <c r="CG118" i="27"/>
  <c r="CI118" i="27"/>
  <c r="CH118" i="27"/>
  <c r="CK118" i="27"/>
  <c r="BW118" i="27"/>
  <c r="BX118" i="27"/>
  <c r="BY118" i="27"/>
  <c r="BZ118" i="27"/>
  <c r="AS118" i="27"/>
  <c r="AT118" i="27"/>
  <c r="AI117" i="27"/>
  <c r="AJ118" i="27"/>
  <c r="W118" i="27"/>
  <c r="DM118" i="27"/>
  <c r="Q117" i="27"/>
  <c r="R117" i="27"/>
  <c r="EO117" i="27"/>
  <c r="EK117" i="27"/>
  <c r="EL117" i="27"/>
  <c r="CU117" i="27"/>
  <c r="CW117" i="27"/>
  <c r="CV117" i="27"/>
  <c r="CY117" i="27"/>
  <c r="CQ117" i="27"/>
  <c r="CP117" i="27"/>
  <c r="CR117" i="27"/>
  <c r="CG117" i="27"/>
  <c r="CI117" i="27"/>
  <c r="CH117" i="27"/>
  <c r="CK117" i="27"/>
  <c r="BW117" i="27"/>
  <c r="BX117" i="27"/>
  <c r="BY117" i="27"/>
  <c r="BZ117" i="27"/>
  <c r="AS117" i="27"/>
  <c r="AT117" i="27"/>
  <c r="AI116" i="27"/>
  <c r="AJ117" i="27"/>
  <c r="W117" i="27"/>
  <c r="S117" i="27"/>
  <c r="DM117" i="27"/>
  <c r="Q116" i="27"/>
  <c r="R116" i="27"/>
  <c r="EO116" i="27"/>
  <c r="EK116" i="27"/>
  <c r="EL116" i="27"/>
  <c r="CU116" i="27"/>
  <c r="CW116" i="27"/>
  <c r="CV116" i="27"/>
  <c r="CY116" i="27"/>
  <c r="CQ116" i="27"/>
  <c r="CP116" i="27"/>
  <c r="CR116" i="27"/>
  <c r="CG116" i="27"/>
  <c r="CI116" i="27"/>
  <c r="CH116" i="27"/>
  <c r="CK116" i="27"/>
  <c r="BW116" i="27"/>
  <c r="BX116" i="27"/>
  <c r="BY116" i="27"/>
  <c r="BZ116" i="27"/>
  <c r="AS116" i="27"/>
  <c r="AT116" i="27"/>
  <c r="AI115" i="27"/>
  <c r="AJ116" i="27"/>
  <c r="W116" i="27"/>
  <c r="S116" i="27"/>
  <c r="DM116" i="27"/>
  <c r="Q115" i="27"/>
  <c r="R115" i="27"/>
  <c r="EO115" i="27"/>
  <c r="EK115" i="27"/>
  <c r="EL115" i="27"/>
  <c r="CU115" i="27"/>
  <c r="CW115" i="27"/>
  <c r="CV115" i="27"/>
  <c r="CY115" i="27"/>
  <c r="CQ115" i="27"/>
  <c r="CP115" i="27"/>
  <c r="CR115" i="27"/>
  <c r="CG115" i="27"/>
  <c r="CI115" i="27"/>
  <c r="CH115" i="27"/>
  <c r="CK115" i="27"/>
  <c r="BW115" i="27"/>
  <c r="BX115" i="27"/>
  <c r="BY115" i="27"/>
  <c r="BZ115" i="27"/>
  <c r="AS115" i="27"/>
  <c r="AT115" i="27"/>
  <c r="AI114" i="27"/>
  <c r="AJ115" i="27"/>
  <c r="W115" i="27"/>
  <c r="S115" i="27"/>
  <c r="DZ115" i="27"/>
  <c r="DM115" i="27"/>
  <c r="Q114" i="27"/>
  <c r="R114" i="27"/>
  <c r="EO114" i="27"/>
  <c r="EK114" i="27"/>
  <c r="EL114" i="27"/>
  <c r="S114" i="27"/>
  <c r="DZ114" i="27"/>
  <c r="CU114" i="27"/>
  <c r="CW114" i="27"/>
  <c r="CV114" i="27"/>
  <c r="CY114" i="27"/>
  <c r="CQ114" i="27"/>
  <c r="CP114" i="27"/>
  <c r="CR114" i="27"/>
  <c r="CG114" i="27"/>
  <c r="CI114" i="27"/>
  <c r="CH114" i="27"/>
  <c r="CK114" i="27"/>
  <c r="BW114" i="27"/>
  <c r="BX114" i="27"/>
  <c r="BY114" i="27"/>
  <c r="BZ114" i="27"/>
  <c r="AS114" i="27"/>
  <c r="AT114" i="27"/>
  <c r="AI113" i="27"/>
  <c r="AJ114" i="27"/>
  <c r="W114" i="27"/>
  <c r="DM114" i="27"/>
  <c r="Q113" i="27"/>
  <c r="R113" i="27"/>
  <c r="EO113" i="27"/>
  <c r="EK113" i="27"/>
  <c r="EL113" i="27"/>
  <c r="CU113" i="27"/>
  <c r="CW113" i="27"/>
  <c r="CV113" i="27"/>
  <c r="CY113" i="27"/>
  <c r="CQ113" i="27"/>
  <c r="CP113" i="27"/>
  <c r="CR113" i="27"/>
  <c r="CG113" i="27"/>
  <c r="CI113" i="27"/>
  <c r="CH113" i="27"/>
  <c r="CK113" i="27"/>
  <c r="BW113" i="27"/>
  <c r="BX113" i="27"/>
  <c r="BY113" i="27"/>
  <c r="BZ113" i="27"/>
  <c r="AS113" i="27"/>
  <c r="AT113" i="27"/>
  <c r="AI112" i="27"/>
  <c r="AJ113" i="27"/>
  <c r="W113" i="27"/>
  <c r="S113" i="27"/>
  <c r="DM113" i="27"/>
  <c r="Q112" i="27"/>
  <c r="R112" i="27"/>
  <c r="EO112" i="27"/>
  <c r="EK112" i="27"/>
  <c r="EL112" i="27"/>
  <c r="CU112" i="27"/>
  <c r="CW112" i="27"/>
  <c r="CV112" i="27"/>
  <c r="CY112" i="27"/>
  <c r="CQ112" i="27"/>
  <c r="CP112" i="27"/>
  <c r="CR112" i="27"/>
  <c r="CG112" i="27"/>
  <c r="CI112" i="27"/>
  <c r="CH112" i="27"/>
  <c r="CK112" i="27"/>
  <c r="BW112" i="27"/>
  <c r="BX112" i="27"/>
  <c r="BY112" i="27"/>
  <c r="BZ112" i="27"/>
  <c r="AS112" i="27"/>
  <c r="AT112" i="27"/>
  <c r="AI111" i="27"/>
  <c r="AJ112" i="27"/>
  <c r="W112" i="27"/>
  <c r="S112" i="27"/>
  <c r="DM112" i="27"/>
  <c r="Q111" i="27"/>
  <c r="R111" i="27"/>
  <c r="EO111" i="27"/>
  <c r="EK111" i="27"/>
  <c r="EL111" i="27"/>
  <c r="CU111" i="27"/>
  <c r="CW111" i="27"/>
  <c r="CV111" i="27"/>
  <c r="CY111" i="27"/>
  <c r="CQ111" i="27"/>
  <c r="CP111" i="27"/>
  <c r="CR111" i="27"/>
  <c r="CG111" i="27"/>
  <c r="CI111" i="27"/>
  <c r="CH111" i="27"/>
  <c r="CK111" i="27"/>
  <c r="BW111" i="27"/>
  <c r="BX111" i="27"/>
  <c r="BY111" i="27"/>
  <c r="BZ111" i="27"/>
  <c r="AS111" i="27"/>
  <c r="AT111" i="27"/>
  <c r="AI110" i="27"/>
  <c r="AJ111" i="27"/>
  <c r="W111" i="27"/>
  <c r="S111" i="27"/>
  <c r="DZ111" i="27"/>
  <c r="DM111" i="27"/>
  <c r="Q110" i="27"/>
  <c r="R110" i="27"/>
  <c r="EO110" i="27"/>
  <c r="EK110" i="27"/>
  <c r="EL110" i="27"/>
  <c r="S110" i="27"/>
  <c r="DZ110" i="27"/>
  <c r="CU110" i="27"/>
  <c r="CW110" i="27"/>
  <c r="CV110" i="27"/>
  <c r="CY110" i="27"/>
  <c r="CQ110" i="27"/>
  <c r="CP110" i="27"/>
  <c r="CR110" i="27"/>
  <c r="CG110" i="27"/>
  <c r="CI110" i="27"/>
  <c r="CH110" i="27"/>
  <c r="CK110" i="27"/>
  <c r="BW110" i="27"/>
  <c r="BX110" i="27"/>
  <c r="BY110" i="27"/>
  <c r="BZ110" i="27"/>
  <c r="AS110" i="27"/>
  <c r="AT110" i="27"/>
  <c r="AI109" i="27"/>
  <c r="AJ110" i="27"/>
  <c r="W110" i="27"/>
  <c r="DM110" i="27"/>
  <c r="Q109" i="27"/>
  <c r="R109" i="27"/>
  <c r="EO109" i="27"/>
  <c r="EK109" i="27"/>
  <c r="EL109" i="27"/>
  <c r="CU109" i="27"/>
  <c r="CW109" i="27"/>
  <c r="CV109" i="27"/>
  <c r="CY109" i="27"/>
  <c r="CQ109" i="27"/>
  <c r="CP109" i="27"/>
  <c r="CR109" i="27"/>
  <c r="CG109" i="27"/>
  <c r="CI109" i="27"/>
  <c r="CH109" i="27"/>
  <c r="CK109" i="27"/>
  <c r="BW109" i="27"/>
  <c r="BX109" i="27"/>
  <c r="BY109" i="27"/>
  <c r="BZ109" i="27"/>
  <c r="AS109" i="27"/>
  <c r="AT109" i="27"/>
  <c r="AI108" i="27"/>
  <c r="AJ109" i="27"/>
  <c r="W109" i="27"/>
  <c r="S109" i="27"/>
  <c r="DM109" i="27"/>
  <c r="Q108" i="27"/>
  <c r="R108" i="27"/>
  <c r="EO108" i="27"/>
  <c r="EK108" i="27"/>
  <c r="EL108" i="27"/>
  <c r="CU108" i="27"/>
  <c r="CW108" i="27"/>
  <c r="CV108" i="27"/>
  <c r="CY108" i="27"/>
  <c r="CQ108" i="27"/>
  <c r="CP108" i="27"/>
  <c r="CR108" i="27"/>
  <c r="CG108" i="27"/>
  <c r="CI108" i="27"/>
  <c r="CH108" i="27"/>
  <c r="CK108" i="27"/>
  <c r="BW108" i="27"/>
  <c r="BX108" i="27"/>
  <c r="BY108" i="27"/>
  <c r="BZ108" i="27"/>
  <c r="AS108" i="27"/>
  <c r="AT108" i="27"/>
  <c r="AI107" i="27"/>
  <c r="AJ108" i="27"/>
  <c r="W108" i="27"/>
  <c r="S108" i="27"/>
  <c r="DM108" i="27"/>
  <c r="EK107" i="27"/>
  <c r="CU107" i="27"/>
  <c r="CW107" i="27"/>
  <c r="CV107" i="27"/>
  <c r="CY107" i="27"/>
  <c r="CQ107" i="27"/>
  <c r="CP107" i="27"/>
  <c r="CR107" i="27"/>
  <c r="CG107" i="27"/>
  <c r="CI107" i="27"/>
  <c r="CH107" i="27"/>
  <c r="CK107" i="27"/>
  <c r="BW107" i="27"/>
  <c r="BX107" i="27"/>
  <c r="BY107" i="27"/>
  <c r="BZ107" i="27"/>
  <c r="AS107" i="27"/>
  <c r="AT107" i="27"/>
  <c r="AI106" i="27"/>
  <c r="AJ107" i="27"/>
  <c r="W107" i="27"/>
  <c r="Q107" i="27"/>
  <c r="S107" i="27"/>
  <c r="DZ107" i="27"/>
  <c r="R107" i="27"/>
  <c r="EK106" i="27"/>
  <c r="Q106" i="27"/>
  <c r="R106" i="27"/>
  <c r="EL106" i="27"/>
  <c r="CU106" i="27"/>
  <c r="CW106" i="27"/>
  <c r="CV106" i="27"/>
  <c r="CY106" i="27"/>
  <c r="CQ106" i="27"/>
  <c r="CP106" i="27"/>
  <c r="CR106" i="27"/>
  <c r="CG106" i="27"/>
  <c r="CI106" i="27"/>
  <c r="CH106" i="27"/>
  <c r="BW106" i="27"/>
  <c r="BX106" i="27"/>
  <c r="BY106" i="27"/>
  <c r="BZ106" i="27"/>
  <c r="AS106" i="27"/>
  <c r="AT106" i="27"/>
  <c r="AI105" i="27"/>
  <c r="AJ106" i="27"/>
  <c r="W106" i="27"/>
  <c r="S106" i="27"/>
  <c r="DM106" i="27"/>
  <c r="Q105" i="27"/>
  <c r="R105" i="27"/>
  <c r="EO105" i="27"/>
  <c r="EK105" i="27"/>
  <c r="S105" i="27"/>
  <c r="EM105" i="27"/>
  <c r="EL105" i="27"/>
  <c r="DY105" i="27"/>
  <c r="CU105" i="27"/>
  <c r="CW105" i="27"/>
  <c r="CV105" i="27"/>
  <c r="CY105" i="27"/>
  <c r="CQ105" i="27"/>
  <c r="CP105" i="27"/>
  <c r="CR105" i="27"/>
  <c r="CG105" i="27"/>
  <c r="CI105" i="27"/>
  <c r="CH105" i="27"/>
  <c r="BX105" i="27"/>
  <c r="BW105" i="27"/>
  <c r="BZ105" i="27"/>
  <c r="AS105" i="27"/>
  <c r="AT105" i="27"/>
  <c r="AI104" i="27"/>
  <c r="AJ105" i="27"/>
  <c r="W105" i="27"/>
  <c r="DM105" i="27"/>
  <c r="Q104" i="27"/>
  <c r="R104" i="27"/>
  <c r="EO104" i="27"/>
  <c r="EK104" i="27"/>
  <c r="S104" i="27"/>
  <c r="EM104" i="27"/>
  <c r="DZ104" i="27"/>
  <c r="DY104" i="27"/>
  <c r="CU104" i="27"/>
  <c r="CW104" i="27"/>
  <c r="CV104" i="27"/>
  <c r="CY104" i="27"/>
  <c r="CQ104" i="27"/>
  <c r="CP104" i="27"/>
  <c r="CR104" i="27"/>
  <c r="CG104" i="27"/>
  <c r="CI104" i="27"/>
  <c r="CH104" i="27"/>
  <c r="CK104" i="27"/>
  <c r="BX104" i="27"/>
  <c r="BW104" i="27"/>
  <c r="AS104" i="27"/>
  <c r="AT104" i="27"/>
  <c r="AI103" i="27"/>
  <c r="AJ104" i="27"/>
  <c r="W104" i="27"/>
  <c r="DM104" i="27"/>
  <c r="EK103" i="27"/>
  <c r="Q103" i="27"/>
  <c r="S103" i="27"/>
  <c r="DZ103" i="27"/>
  <c r="CU103" i="27"/>
  <c r="CW103" i="27"/>
  <c r="CV103" i="27"/>
  <c r="CY103" i="27"/>
  <c r="CQ103" i="27"/>
  <c r="CP103" i="27"/>
  <c r="CR103" i="27"/>
  <c r="CG103" i="27"/>
  <c r="CI103" i="27"/>
  <c r="CH103" i="27"/>
  <c r="CK103" i="27"/>
  <c r="BW103" i="27"/>
  <c r="BX103" i="27"/>
  <c r="BY103" i="27"/>
  <c r="BZ103" i="27"/>
  <c r="AS103" i="27"/>
  <c r="AT103" i="27"/>
  <c r="AI102" i="27"/>
  <c r="AJ103" i="27"/>
  <c r="W103" i="27"/>
  <c r="EM103" i="27"/>
  <c r="R103" i="27"/>
  <c r="EK102" i="27"/>
  <c r="Q102" i="27"/>
  <c r="R102" i="27"/>
  <c r="EL102" i="27"/>
  <c r="CU102" i="27"/>
  <c r="CW102" i="27"/>
  <c r="CV102" i="27"/>
  <c r="CY102" i="27"/>
  <c r="CQ102" i="27"/>
  <c r="CP102" i="27"/>
  <c r="CR102" i="27"/>
  <c r="CG102" i="27"/>
  <c r="CI102" i="27"/>
  <c r="CH102" i="27"/>
  <c r="BW102" i="27"/>
  <c r="BX102" i="27"/>
  <c r="BY102" i="27"/>
  <c r="BZ102" i="27"/>
  <c r="AS102" i="27"/>
  <c r="AT102" i="27"/>
  <c r="AI101" i="27"/>
  <c r="AJ102" i="27"/>
  <c r="W102" i="27"/>
  <c r="S102" i="27"/>
  <c r="DM102" i="27"/>
  <c r="Q101" i="27"/>
  <c r="R101" i="27"/>
  <c r="EO101" i="27"/>
  <c r="EK101" i="27"/>
  <c r="S101" i="27"/>
  <c r="EM101" i="27"/>
  <c r="EL101" i="27"/>
  <c r="DY101" i="27"/>
  <c r="CU101" i="27"/>
  <c r="CW101" i="27"/>
  <c r="CV101" i="27"/>
  <c r="CY101" i="27"/>
  <c r="CQ101" i="27"/>
  <c r="CP101" i="27"/>
  <c r="CR101" i="27"/>
  <c r="CG101" i="27"/>
  <c r="CI101" i="27"/>
  <c r="CH101" i="27"/>
  <c r="BX101" i="27"/>
  <c r="BW101" i="27"/>
  <c r="BZ101" i="27"/>
  <c r="AS101" i="27"/>
  <c r="AT101" i="27"/>
  <c r="AI100" i="27"/>
  <c r="AJ101" i="27"/>
  <c r="W101" i="27"/>
  <c r="DM101" i="27"/>
  <c r="Q100" i="27"/>
  <c r="R100" i="27"/>
  <c r="EO100" i="27"/>
  <c r="EK100" i="27"/>
  <c r="S100" i="27"/>
  <c r="EM100" i="27"/>
  <c r="DZ100" i="27"/>
  <c r="DY100" i="27"/>
  <c r="CU100" i="27"/>
  <c r="CW100" i="27"/>
  <c r="CV100" i="27"/>
  <c r="CY100" i="27"/>
  <c r="CQ100" i="27"/>
  <c r="CP100" i="27"/>
  <c r="CR100" i="27"/>
  <c r="CG100" i="27"/>
  <c r="CI100" i="27"/>
  <c r="CH100" i="27"/>
  <c r="CK100" i="27"/>
  <c r="BX100" i="27"/>
  <c r="BW100" i="27"/>
  <c r="AS100" i="27"/>
  <c r="AT100" i="27"/>
  <c r="AI99" i="27"/>
  <c r="AJ100" i="27"/>
  <c r="W100" i="27"/>
  <c r="DM100" i="27"/>
  <c r="EK99" i="27"/>
  <c r="Q99" i="27"/>
  <c r="S99" i="27"/>
  <c r="DZ99" i="27"/>
  <c r="CU99" i="27"/>
  <c r="CW99" i="27"/>
  <c r="CV99" i="27"/>
  <c r="CY99" i="27"/>
  <c r="CQ99" i="27"/>
  <c r="CP99" i="27"/>
  <c r="CR99" i="27"/>
  <c r="CG99" i="27"/>
  <c r="CI99" i="27"/>
  <c r="CH99" i="27"/>
  <c r="CK99" i="27"/>
  <c r="BW99" i="27"/>
  <c r="BX99" i="27"/>
  <c r="BY99" i="27"/>
  <c r="BZ99" i="27"/>
  <c r="AS99" i="27"/>
  <c r="AT99" i="27"/>
  <c r="AI98" i="27"/>
  <c r="AJ99" i="27"/>
  <c r="W99" i="27"/>
  <c r="EM99" i="27"/>
  <c r="R99" i="27"/>
  <c r="EK98" i="27"/>
  <c r="Q98" i="27"/>
  <c r="R98" i="27"/>
  <c r="EL98" i="27"/>
  <c r="CU98" i="27"/>
  <c r="CW98" i="27"/>
  <c r="CV98" i="27"/>
  <c r="CY98" i="27"/>
  <c r="CQ98" i="27"/>
  <c r="CP98" i="27"/>
  <c r="CR98" i="27"/>
  <c r="CG98" i="27"/>
  <c r="CI98" i="27"/>
  <c r="CH98" i="27"/>
  <c r="BW98" i="27"/>
  <c r="BX98" i="27"/>
  <c r="BY98" i="27"/>
  <c r="BZ98" i="27"/>
  <c r="AS98" i="27"/>
  <c r="AT98" i="27"/>
  <c r="AI97" i="27"/>
  <c r="AJ98" i="27"/>
  <c r="W98" i="27"/>
  <c r="S98" i="27"/>
  <c r="DM98" i="27"/>
  <c r="Q97" i="27"/>
  <c r="R97" i="27"/>
  <c r="EO97" i="27"/>
  <c r="EK97" i="27"/>
  <c r="S97" i="27"/>
  <c r="EM97" i="27"/>
  <c r="EL97" i="27"/>
  <c r="DY97" i="27"/>
  <c r="CU97" i="27"/>
  <c r="CW97" i="27"/>
  <c r="CV97" i="27"/>
  <c r="CY97" i="27"/>
  <c r="CQ97" i="27"/>
  <c r="CP97" i="27"/>
  <c r="CR97" i="27"/>
  <c r="CG97" i="27"/>
  <c r="CI97" i="27"/>
  <c r="CH97" i="27"/>
  <c r="BX97" i="27"/>
  <c r="BW97" i="27"/>
  <c r="BZ97" i="27"/>
  <c r="AS97" i="27"/>
  <c r="AT97" i="27"/>
  <c r="AI96" i="27"/>
  <c r="AJ97" i="27"/>
  <c r="W97" i="27"/>
  <c r="DM97" i="27"/>
  <c r="Q96" i="27"/>
  <c r="R96" i="27"/>
  <c r="EO96" i="27"/>
  <c r="EK96" i="27"/>
  <c r="S96" i="27"/>
  <c r="EM96" i="27"/>
  <c r="DZ96" i="27"/>
  <c r="DY96" i="27"/>
  <c r="CU96" i="27"/>
  <c r="CW96" i="27"/>
  <c r="CV96" i="27"/>
  <c r="CY96" i="27"/>
  <c r="CQ96" i="27"/>
  <c r="CP96" i="27"/>
  <c r="CR96" i="27"/>
  <c r="CG96" i="27"/>
  <c r="CI96" i="27"/>
  <c r="CH96" i="27"/>
  <c r="CK96" i="27"/>
  <c r="BX96" i="27"/>
  <c r="BW96" i="27"/>
  <c r="AS96" i="27"/>
  <c r="AT96" i="27"/>
  <c r="AI95" i="27"/>
  <c r="AJ96" i="27"/>
  <c r="W96" i="27"/>
  <c r="DM96" i="27"/>
  <c r="EK95" i="27"/>
  <c r="Q95" i="27"/>
  <c r="S95" i="27"/>
  <c r="DZ95" i="27"/>
  <c r="CU95" i="27"/>
  <c r="CW95" i="27"/>
  <c r="CV95" i="27"/>
  <c r="CY95" i="27"/>
  <c r="CQ95" i="27"/>
  <c r="CP95" i="27"/>
  <c r="CR95" i="27"/>
  <c r="CG95" i="27"/>
  <c r="CI95" i="27"/>
  <c r="CH95" i="27"/>
  <c r="CK95" i="27"/>
  <c r="BW95" i="27"/>
  <c r="BX95" i="27"/>
  <c r="BY95" i="27"/>
  <c r="BZ95" i="27"/>
  <c r="AS95" i="27"/>
  <c r="AT95" i="27"/>
  <c r="AI94" i="27"/>
  <c r="AJ95" i="27"/>
  <c r="W95" i="27"/>
  <c r="EM95" i="27"/>
  <c r="R95" i="27"/>
  <c r="EK94" i="27"/>
  <c r="Q94" i="27"/>
  <c r="R94" i="27"/>
  <c r="EL94" i="27"/>
  <c r="CU94" i="27"/>
  <c r="CW94" i="27"/>
  <c r="CV94" i="27"/>
  <c r="CY94" i="27"/>
  <c r="CQ94" i="27"/>
  <c r="CP94" i="27"/>
  <c r="CR94" i="27"/>
  <c r="CG94" i="27"/>
  <c r="CI94" i="27"/>
  <c r="CH94" i="27"/>
  <c r="BW94" i="27"/>
  <c r="BX94" i="27"/>
  <c r="BY94" i="27"/>
  <c r="BZ94" i="27"/>
  <c r="AS94" i="27"/>
  <c r="AT94" i="27"/>
  <c r="AI93" i="27"/>
  <c r="AJ94" i="27"/>
  <c r="W94" i="27"/>
  <c r="S94" i="27"/>
  <c r="DM94" i="27"/>
  <c r="Q93" i="27"/>
  <c r="R93" i="27"/>
  <c r="EO93" i="27"/>
  <c r="EK93" i="27"/>
  <c r="S93" i="27"/>
  <c r="EM93" i="27"/>
  <c r="EL93" i="27"/>
  <c r="DY93" i="27"/>
  <c r="CU93" i="27"/>
  <c r="CW93" i="27"/>
  <c r="CV93" i="27"/>
  <c r="CY93" i="27"/>
  <c r="CQ93" i="27"/>
  <c r="CP93" i="27"/>
  <c r="CR93" i="27"/>
  <c r="CG93" i="27"/>
  <c r="CI93" i="27"/>
  <c r="CH93" i="27"/>
  <c r="BX93" i="27"/>
  <c r="BW93" i="27"/>
  <c r="BZ93" i="27"/>
  <c r="AS93" i="27"/>
  <c r="AT93" i="27"/>
  <c r="AI92" i="27"/>
  <c r="AJ93" i="27"/>
  <c r="W93" i="27"/>
  <c r="DM93" i="27"/>
  <c r="Q92" i="27"/>
  <c r="R92" i="27"/>
  <c r="EO92" i="27"/>
  <c r="EK92" i="27"/>
  <c r="S92" i="27"/>
  <c r="EM92" i="27"/>
  <c r="DZ92" i="27"/>
  <c r="DY92" i="27"/>
  <c r="CU92" i="27"/>
  <c r="CW92" i="27"/>
  <c r="CV92" i="27"/>
  <c r="CY92" i="27"/>
  <c r="CQ92" i="27"/>
  <c r="CP92" i="27"/>
  <c r="CR92" i="27"/>
  <c r="CG92" i="27"/>
  <c r="CI92" i="27"/>
  <c r="CH92" i="27"/>
  <c r="CK92" i="27"/>
  <c r="BX92" i="27"/>
  <c r="BW92" i="27"/>
  <c r="AS92" i="27"/>
  <c r="AT92" i="27"/>
  <c r="AI91" i="27"/>
  <c r="AJ92" i="27"/>
  <c r="W92" i="27"/>
  <c r="DM92" i="27"/>
  <c r="EK91" i="27"/>
  <c r="Q91" i="27"/>
  <c r="S91" i="27"/>
  <c r="DZ91" i="27"/>
  <c r="CU91" i="27"/>
  <c r="CW91" i="27"/>
  <c r="CV91" i="27"/>
  <c r="CY91" i="27"/>
  <c r="CQ91" i="27"/>
  <c r="CP91" i="27"/>
  <c r="CR91" i="27"/>
  <c r="CG91" i="27"/>
  <c r="CI91" i="27"/>
  <c r="CH91" i="27"/>
  <c r="CK91" i="27"/>
  <c r="BW91" i="27"/>
  <c r="BX91" i="27"/>
  <c r="BY91" i="27"/>
  <c r="BZ91" i="27"/>
  <c r="AS91" i="27"/>
  <c r="AT91" i="27"/>
  <c r="AI90" i="27"/>
  <c r="AJ91" i="27"/>
  <c r="W91" i="27"/>
  <c r="EM91" i="27"/>
  <c r="R91" i="27"/>
  <c r="EK90" i="27"/>
  <c r="Q90" i="27"/>
  <c r="R90" i="27"/>
  <c r="EL90" i="27"/>
  <c r="CU90" i="27"/>
  <c r="CW90" i="27"/>
  <c r="CV90" i="27"/>
  <c r="CY90" i="27"/>
  <c r="CQ90" i="27"/>
  <c r="CP90" i="27"/>
  <c r="CR90" i="27"/>
  <c r="CG90" i="27"/>
  <c r="CI90" i="27"/>
  <c r="CH90" i="27"/>
  <c r="BW90" i="27"/>
  <c r="BX90" i="27"/>
  <c r="BY90" i="27"/>
  <c r="BZ90" i="27"/>
  <c r="AS90" i="27"/>
  <c r="AT90" i="27"/>
  <c r="AI89" i="27"/>
  <c r="AJ90" i="27"/>
  <c r="W90" i="27"/>
  <c r="S90" i="27"/>
  <c r="DM90" i="27"/>
  <c r="Q89" i="27"/>
  <c r="R89" i="27"/>
  <c r="EO89" i="27"/>
  <c r="EK89" i="27"/>
  <c r="S89" i="27"/>
  <c r="EM89" i="27"/>
  <c r="EL89" i="27"/>
  <c r="DY89" i="27"/>
  <c r="CU89" i="27"/>
  <c r="CW89" i="27"/>
  <c r="CV89" i="27"/>
  <c r="CY89" i="27"/>
  <c r="CQ89" i="27"/>
  <c r="CP89" i="27"/>
  <c r="CR89" i="27"/>
  <c r="CG89" i="27"/>
  <c r="CI89" i="27"/>
  <c r="CH89" i="27"/>
  <c r="BX89" i="27"/>
  <c r="BW89" i="27"/>
  <c r="BZ89" i="27"/>
  <c r="AS89" i="27"/>
  <c r="AT89" i="27"/>
  <c r="AI88" i="27"/>
  <c r="AJ89" i="27"/>
  <c r="W89" i="27"/>
  <c r="DM89" i="27"/>
  <c r="Q88" i="27"/>
  <c r="R88" i="27"/>
  <c r="EO88" i="27"/>
  <c r="EK88" i="27"/>
  <c r="S88" i="27"/>
  <c r="EM88" i="27"/>
  <c r="DZ88" i="27"/>
  <c r="DY88" i="27"/>
  <c r="CU88" i="27"/>
  <c r="CW88" i="27"/>
  <c r="CV88" i="27"/>
  <c r="CY88" i="27"/>
  <c r="CQ88" i="27"/>
  <c r="CP88" i="27"/>
  <c r="CR88" i="27"/>
  <c r="CG88" i="27"/>
  <c r="CI88" i="27"/>
  <c r="CH88" i="27"/>
  <c r="CK88" i="27"/>
  <c r="BX88" i="27"/>
  <c r="BW88" i="27"/>
  <c r="AS88" i="27"/>
  <c r="AT88" i="27"/>
  <c r="AI87" i="27"/>
  <c r="AJ88" i="27"/>
  <c r="W88" i="27"/>
  <c r="DM88" i="27"/>
  <c r="EK87" i="27"/>
  <c r="Q87" i="27"/>
  <c r="S87" i="27"/>
  <c r="DZ87" i="27"/>
  <c r="CU87" i="27"/>
  <c r="CW87" i="27"/>
  <c r="CV87" i="27"/>
  <c r="CY87" i="27"/>
  <c r="CQ87" i="27"/>
  <c r="CP87" i="27"/>
  <c r="CR87" i="27"/>
  <c r="CG87" i="27"/>
  <c r="CI87" i="27"/>
  <c r="CH87" i="27"/>
  <c r="CK87" i="27"/>
  <c r="BW87" i="27"/>
  <c r="BX87" i="27"/>
  <c r="BY87" i="27"/>
  <c r="BZ87" i="27"/>
  <c r="AS87" i="27"/>
  <c r="AT87" i="27"/>
  <c r="AI86" i="27"/>
  <c r="AJ87" i="27"/>
  <c r="W87" i="27"/>
  <c r="EM87" i="27"/>
  <c r="R87" i="27"/>
  <c r="EK86" i="27"/>
  <c r="CU86" i="27"/>
  <c r="CW86" i="27"/>
  <c r="CV86" i="27"/>
  <c r="CY86" i="27"/>
  <c r="CQ86" i="27"/>
  <c r="CP86" i="27"/>
  <c r="CG86" i="27"/>
  <c r="CI86" i="27"/>
  <c r="CH86" i="27"/>
  <c r="BW86" i="27"/>
  <c r="BX86" i="27"/>
  <c r="BY86" i="27"/>
  <c r="BZ86" i="27"/>
  <c r="AS86" i="27"/>
  <c r="AT86" i="27"/>
  <c r="AI85" i="27"/>
  <c r="AJ86" i="27"/>
  <c r="W86" i="27"/>
  <c r="Q86" i="27"/>
  <c r="S86" i="27"/>
  <c r="Q85" i="27"/>
  <c r="R85" i="27"/>
  <c r="EO85" i="27"/>
  <c r="EK85" i="27"/>
  <c r="S85" i="27"/>
  <c r="EM85" i="27"/>
  <c r="EL85" i="27"/>
  <c r="DY85" i="27"/>
  <c r="CU85" i="27"/>
  <c r="CW85" i="27"/>
  <c r="CV85" i="27"/>
  <c r="CY85" i="27"/>
  <c r="CQ85" i="27"/>
  <c r="CP85" i="27"/>
  <c r="CR85" i="27"/>
  <c r="CG85" i="27"/>
  <c r="CI85" i="27"/>
  <c r="CH85" i="27"/>
  <c r="BX85" i="27"/>
  <c r="BW85" i="27"/>
  <c r="BZ85" i="27"/>
  <c r="AS85" i="27"/>
  <c r="AT85" i="27"/>
  <c r="AI84" i="27"/>
  <c r="AJ85" i="27"/>
  <c r="W85" i="27"/>
  <c r="DM85" i="27"/>
  <c r="Q84" i="27"/>
  <c r="R84" i="27"/>
  <c r="EO84" i="27"/>
  <c r="EK84" i="27"/>
  <c r="S84" i="27"/>
  <c r="EM84" i="27"/>
  <c r="DZ84" i="27"/>
  <c r="DY84" i="27"/>
  <c r="CU84" i="27"/>
  <c r="CW84" i="27"/>
  <c r="CV84" i="27"/>
  <c r="CY84" i="27"/>
  <c r="CQ84" i="27"/>
  <c r="CP84" i="27"/>
  <c r="CR84" i="27"/>
  <c r="CG84" i="27"/>
  <c r="CI84" i="27"/>
  <c r="CH84" i="27"/>
  <c r="CK84" i="27"/>
  <c r="BX84" i="27"/>
  <c r="BW84" i="27"/>
  <c r="AS84" i="27"/>
  <c r="AT84" i="27"/>
  <c r="AI83" i="27"/>
  <c r="AJ84" i="27"/>
  <c r="W84" i="27"/>
  <c r="DM84" i="27"/>
  <c r="EK83" i="27"/>
  <c r="Q83" i="27"/>
  <c r="S83" i="27"/>
  <c r="DZ83" i="27"/>
  <c r="CU83" i="27"/>
  <c r="CW83" i="27"/>
  <c r="CV83" i="27"/>
  <c r="CY83" i="27"/>
  <c r="CQ83" i="27"/>
  <c r="CP83" i="27"/>
  <c r="CR83" i="27"/>
  <c r="CG83" i="27"/>
  <c r="CI83" i="27"/>
  <c r="CH83" i="27"/>
  <c r="CK83" i="27"/>
  <c r="BW83" i="27"/>
  <c r="BX83" i="27"/>
  <c r="BY83" i="27"/>
  <c r="BZ83" i="27"/>
  <c r="AS83" i="27"/>
  <c r="AT83" i="27"/>
  <c r="AI82" i="27"/>
  <c r="AJ83" i="27"/>
  <c r="W83" i="27"/>
  <c r="EM83" i="27"/>
  <c r="R83" i="27"/>
  <c r="EK82" i="27"/>
  <c r="Q82" i="27"/>
  <c r="R82" i="27"/>
  <c r="EL82" i="27"/>
  <c r="CU82" i="27"/>
  <c r="CW82" i="27"/>
  <c r="CV82" i="27"/>
  <c r="CY82" i="27"/>
  <c r="CQ82" i="27"/>
  <c r="CP82" i="27"/>
  <c r="CR82" i="27"/>
  <c r="CG82" i="27"/>
  <c r="CI82" i="27"/>
  <c r="CH82" i="27"/>
  <c r="BW82" i="27"/>
  <c r="BX82" i="27"/>
  <c r="BY82" i="27"/>
  <c r="BZ82" i="27"/>
  <c r="AS82" i="27"/>
  <c r="AT82" i="27"/>
  <c r="AI81" i="27"/>
  <c r="AJ82" i="27"/>
  <c r="W82" i="27"/>
  <c r="S82" i="27"/>
  <c r="DM82" i="27"/>
  <c r="Q81" i="27"/>
  <c r="R81" i="27"/>
  <c r="EO81" i="27"/>
  <c r="EK81" i="27"/>
  <c r="S81" i="27"/>
  <c r="EM81" i="27"/>
  <c r="EL81" i="27"/>
  <c r="DY81" i="27"/>
  <c r="CU81" i="27"/>
  <c r="CW81" i="27"/>
  <c r="CV81" i="27"/>
  <c r="CY81" i="27"/>
  <c r="CQ81" i="27"/>
  <c r="CP81" i="27"/>
  <c r="CR81" i="27"/>
  <c r="CG81" i="27"/>
  <c r="CI81" i="27"/>
  <c r="CH81" i="27"/>
  <c r="BX81" i="27"/>
  <c r="BW81" i="27"/>
  <c r="BZ81" i="27"/>
  <c r="AS81" i="27"/>
  <c r="AT81" i="27"/>
  <c r="AI80" i="27"/>
  <c r="AJ81" i="27"/>
  <c r="W81" i="27"/>
  <c r="DM81" i="27"/>
  <c r="Q80" i="27"/>
  <c r="R80" i="27"/>
  <c r="EO80" i="27"/>
  <c r="EK80" i="27"/>
  <c r="S80" i="27"/>
  <c r="EM80" i="27"/>
  <c r="DZ80" i="27"/>
  <c r="DY80" i="27"/>
  <c r="CV80" i="27"/>
  <c r="CU80" i="27"/>
  <c r="CW80" i="27"/>
  <c r="CY80" i="27"/>
  <c r="CQ80" i="27"/>
  <c r="CP80" i="27"/>
  <c r="CR80" i="27"/>
  <c r="CG80" i="27"/>
  <c r="CI80" i="27"/>
  <c r="CH80" i="27"/>
  <c r="CK80" i="27"/>
  <c r="BX80" i="27"/>
  <c r="BW80" i="27"/>
  <c r="BZ80" i="27"/>
  <c r="BY80" i="27"/>
  <c r="AS80" i="27"/>
  <c r="AT80" i="27"/>
  <c r="AI79" i="27"/>
  <c r="AJ80" i="27"/>
  <c r="W80" i="27"/>
  <c r="DM80" i="27"/>
  <c r="EK79" i="27"/>
  <c r="CU79" i="27"/>
  <c r="CW79" i="27"/>
  <c r="CV79" i="27"/>
  <c r="CY79" i="27"/>
  <c r="CQ79" i="27"/>
  <c r="CP79" i="27"/>
  <c r="CR79" i="27"/>
  <c r="CG79" i="27"/>
  <c r="CI79" i="27"/>
  <c r="CH79" i="27"/>
  <c r="CK79" i="27"/>
  <c r="BW79" i="27"/>
  <c r="BX79" i="27"/>
  <c r="BY79" i="27"/>
  <c r="BZ79" i="27"/>
  <c r="AS79" i="27"/>
  <c r="AT79" i="27"/>
  <c r="AI78" i="27"/>
  <c r="AJ79" i="27"/>
  <c r="W79" i="27"/>
  <c r="Q79" i="27"/>
  <c r="S79" i="27"/>
  <c r="R79" i="27"/>
  <c r="DM79" i="27"/>
  <c r="Q78" i="27"/>
  <c r="S78" i="27"/>
  <c r="EP78" i="27"/>
  <c r="R78" i="27"/>
  <c r="EO78" i="27"/>
  <c r="EK78" i="27"/>
  <c r="EM78" i="27"/>
  <c r="DZ78" i="27"/>
  <c r="DY78" i="27"/>
  <c r="DM78" i="27"/>
  <c r="CV78" i="27"/>
  <c r="CU78" i="27"/>
  <c r="CW78" i="27"/>
  <c r="CY78" i="27"/>
  <c r="CQ78" i="27"/>
  <c r="CP78" i="27"/>
  <c r="CR78" i="27"/>
  <c r="CG78" i="27"/>
  <c r="CI78" i="27"/>
  <c r="CH78" i="27"/>
  <c r="CK78" i="27"/>
  <c r="BX78" i="27"/>
  <c r="BW78" i="27"/>
  <c r="BZ78" i="27"/>
  <c r="BY78" i="27"/>
  <c r="AS78" i="27"/>
  <c r="AT78" i="27"/>
  <c r="AI77" i="27"/>
  <c r="AJ78" i="27"/>
  <c r="W78" i="27"/>
  <c r="DN78" i="27"/>
  <c r="EK77" i="27"/>
  <c r="CU77" i="27"/>
  <c r="CW77" i="27"/>
  <c r="CV77" i="27"/>
  <c r="CY77" i="27"/>
  <c r="CQ77" i="27"/>
  <c r="CP77" i="27"/>
  <c r="CR77" i="27"/>
  <c r="CG77" i="27"/>
  <c r="CI77" i="27"/>
  <c r="CH77" i="27"/>
  <c r="CK77" i="27"/>
  <c r="BW77" i="27"/>
  <c r="BX77" i="27"/>
  <c r="BY77" i="27"/>
  <c r="BZ77" i="27"/>
  <c r="AS77" i="27"/>
  <c r="AT77" i="27"/>
  <c r="AI76" i="27"/>
  <c r="AJ77" i="27"/>
  <c r="W77" i="27"/>
  <c r="Q77" i="27"/>
  <c r="S77" i="27"/>
  <c r="R77" i="27"/>
  <c r="DM77" i="27"/>
  <c r="Q76" i="27"/>
  <c r="S76" i="27"/>
  <c r="EP76" i="27"/>
  <c r="R76" i="27"/>
  <c r="EO76" i="27"/>
  <c r="EK76" i="27"/>
  <c r="EM76" i="27"/>
  <c r="DZ76" i="27"/>
  <c r="DY76" i="27"/>
  <c r="DM76" i="27"/>
  <c r="CV76" i="27"/>
  <c r="CU76" i="27"/>
  <c r="CW76" i="27"/>
  <c r="CY76" i="27"/>
  <c r="CQ76" i="27"/>
  <c r="CP76" i="27"/>
  <c r="CR76" i="27"/>
  <c r="CG76" i="27"/>
  <c r="CI76" i="27"/>
  <c r="CH76" i="27"/>
  <c r="CK76" i="27"/>
  <c r="BX76" i="27"/>
  <c r="BW76" i="27"/>
  <c r="BZ76" i="27"/>
  <c r="BY76" i="27"/>
  <c r="AS76" i="27"/>
  <c r="AT76" i="27"/>
  <c r="AI75" i="27"/>
  <c r="AJ76" i="27"/>
  <c r="W76" i="27"/>
  <c r="DN76" i="27"/>
  <c r="EK75" i="27"/>
  <c r="CU75" i="27"/>
  <c r="CW75" i="27"/>
  <c r="CV75" i="27"/>
  <c r="CY75" i="27"/>
  <c r="CQ75" i="27"/>
  <c r="CP75" i="27"/>
  <c r="CR75" i="27"/>
  <c r="CG75" i="27"/>
  <c r="CI75" i="27"/>
  <c r="CH75" i="27"/>
  <c r="CK75" i="27"/>
  <c r="BW75" i="27"/>
  <c r="BX75" i="27"/>
  <c r="BY75" i="27"/>
  <c r="BZ75" i="27"/>
  <c r="AS75" i="27"/>
  <c r="AT75" i="27"/>
  <c r="AI74" i="27"/>
  <c r="AJ75" i="27"/>
  <c r="W75" i="27"/>
  <c r="Q75" i="27"/>
  <c r="S75" i="27"/>
  <c r="R75" i="27"/>
  <c r="DM75" i="27"/>
  <c r="Q74" i="27"/>
  <c r="S74" i="27"/>
  <c r="EP74" i="27"/>
  <c r="R74" i="27"/>
  <c r="EO74" i="27"/>
  <c r="EK74" i="27"/>
  <c r="EM74" i="27"/>
  <c r="DZ74" i="27"/>
  <c r="DY74" i="27"/>
  <c r="DM74" i="27"/>
  <c r="CV74" i="27"/>
  <c r="CU74" i="27"/>
  <c r="CW74" i="27"/>
  <c r="CY74" i="27"/>
  <c r="CQ74" i="27"/>
  <c r="CP74" i="27"/>
  <c r="CR74" i="27"/>
  <c r="CG74" i="27"/>
  <c r="CI74" i="27"/>
  <c r="CH74" i="27"/>
  <c r="CK74" i="27"/>
  <c r="BX74" i="27"/>
  <c r="BW74" i="27"/>
  <c r="BZ74" i="27"/>
  <c r="BY74" i="27"/>
  <c r="AS74" i="27"/>
  <c r="AT74" i="27"/>
  <c r="AI73" i="27"/>
  <c r="AJ74" i="27"/>
  <c r="W74" i="27"/>
  <c r="DN74" i="27"/>
  <c r="EK73" i="27"/>
  <c r="CU73" i="27"/>
  <c r="CW73" i="27"/>
  <c r="CV73" i="27"/>
  <c r="CY73" i="27"/>
  <c r="CQ73" i="27"/>
  <c r="CP73" i="27"/>
  <c r="CR73" i="27"/>
  <c r="CG73" i="27"/>
  <c r="CI73" i="27"/>
  <c r="CH73" i="27"/>
  <c r="CK73" i="27"/>
  <c r="BW73" i="27"/>
  <c r="BX73" i="27"/>
  <c r="BY73" i="27"/>
  <c r="BZ73" i="27"/>
  <c r="AS73" i="27"/>
  <c r="AT73" i="27"/>
  <c r="AI72" i="27"/>
  <c r="AJ73" i="27"/>
  <c r="W73" i="27"/>
  <c r="Q73" i="27"/>
  <c r="S73" i="27"/>
  <c r="R73" i="27"/>
  <c r="DM73" i="27"/>
  <c r="Q72" i="27"/>
  <c r="S72" i="27"/>
  <c r="EP72" i="27"/>
  <c r="R72" i="27"/>
  <c r="EO72" i="27"/>
  <c r="EK72" i="27"/>
  <c r="EM72" i="27"/>
  <c r="DZ72" i="27"/>
  <c r="DY72" i="27"/>
  <c r="DM72" i="27"/>
  <c r="CV72" i="27"/>
  <c r="CU72" i="27"/>
  <c r="CW72" i="27"/>
  <c r="CY72" i="27"/>
  <c r="CQ72" i="27"/>
  <c r="CP72" i="27"/>
  <c r="CR72" i="27"/>
  <c r="CG72" i="27"/>
  <c r="CI72" i="27"/>
  <c r="CH72" i="27"/>
  <c r="CK72" i="27"/>
  <c r="BX72" i="27"/>
  <c r="BW72" i="27"/>
  <c r="BZ72" i="27"/>
  <c r="BY72" i="27"/>
  <c r="AS72" i="27"/>
  <c r="AT72" i="27"/>
  <c r="AI71" i="27"/>
  <c r="AJ72" i="27"/>
  <c r="W72" i="27"/>
  <c r="DN72" i="27"/>
  <c r="EK71" i="27"/>
  <c r="CU71" i="27"/>
  <c r="CW71" i="27"/>
  <c r="CV71" i="27"/>
  <c r="CY71" i="27"/>
  <c r="CQ71" i="27"/>
  <c r="CP71" i="27"/>
  <c r="CR71" i="27"/>
  <c r="CG71" i="27"/>
  <c r="CI71" i="27"/>
  <c r="CH71" i="27"/>
  <c r="CK71" i="27"/>
  <c r="BW71" i="27"/>
  <c r="BX71" i="27"/>
  <c r="BY71" i="27"/>
  <c r="BZ71" i="27"/>
  <c r="AS71" i="27"/>
  <c r="AT71" i="27"/>
  <c r="AI70" i="27"/>
  <c r="AJ71" i="27"/>
  <c r="W71" i="27"/>
  <c r="Q71" i="27"/>
  <c r="S71" i="27"/>
  <c r="R71" i="27"/>
  <c r="DM71" i="27"/>
  <c r="Q70" i="27"/>
  <c r="S70" i="27"/>
  <c r="EP70" i="27"/>
  <c r="R70" i="27"/>
  <c r="EO70" i="27"/>
  <c r="EK70" i="27"/>
  <c r="EM70" i="27"/>
  <c r="DZ70" i="27"/>
  <c r="DY70" i="27"/>
  <c r="DM70" i="27"/>
  <c r="CV70" i="27"/>
  <c r="CU70" i="27"/>
  <c r="CW70" i="27"/>
  <c r="CY70" i="27"/>
  <c r="CQ70" i="27"/>
  <c r="CP70" i="27"/>
  <c r="CR70" i="27"/>
  <c r="CG70" i="27"/>
  <c r="CI70" i="27"/>
  <c r="CH70" i="27"/>
  <c r="CK70" i="27"/>
  <c r="BX70" i="27"/>
  <c r="BW70" i="27"/>
  <c r="BZ70" i="27"/>
  <c r="BY70" i="27"/>
  <c r="AS70" i="27"/>
  <c r="AT70" i="27"/>
  <c r="AI69" i="27"/>
  <c r="AJ70" i="27"/>
  <c r="W70" i="27"/>
  <c r="DN70" i="27"/>
  <c r="EK69" i="27"/>
  <c r="CU69" i="27"/>
  <c r="CW69" i="27"/>
  <c r="CV69" i="27"/>
  <c r="CY69" i="27"/>
  <c r="CQ69" i="27"/>
  <c r="CP69" i="27"/>
  <c r="CR69" i="27"/>
  <c r="CG69" i="27"/>
  <c r="CI69" i="27"/>
  <c r="CH69" i="27"/>
  <c r="CK69" i="27"/>
  <c r="BW69" i="27"/>
  <c r="BX69" i="27"/>
  <c r="BY69" i="27"/>
  <c r="BZ69" i="27"/>
  <c r="AS69" i="27"/>
  <c r="AT69" i="27"/>
  <c r="AI68" i="27"/>
  <c r="AJ69" i="27"/>
  <c r="W69" i="27"/>
  <c r="Q69" i="27"/>
  <c r="S69" i="27"/>
  <c r="R69" i="27"/>
  <c r="DM69" i="27"/>
  <c r="Q68" i="27"/>
  <c r="R68" i="27"/>
  <c r="EO68" i="27"/>
  <c r="EK68" i="27"/>
  <c r="EL68" i="27"/>
  <c r="CU68" i="27"/>
  <c r="CW68" i="27"/>
  <c r="CV68" i="27"/>
  <c r="CY68" i="27"/>
  <c r="CQ68" i="27"/>
  <c r="CP68" i="27"/>
  <c r="CR68" i="27"/>
  <c r="CG68" i="27"/>
  <c r="CI68" i="27"/>
  <c r="CH68" i="27"/>
  <c r="CK68" i="27"/>
  <c r="BW68" i="27"/>
  <c r="BX68" i="27"/>
  <c r="BY68" i="27"/>
  <c r="BZ68" i="27"/>
  <c r="AS68" i="27"/>
  <c r="AT68" i="27"/>
  <c r="AI67" i="27"/>
  <c r="AJ68" i="27"/>
  <c r="W68" i="27"/>
  <c r="S68" i="27"/>
  <c r="DM68" i="27"/>
  <c r="Q67" i="27"/>
  <c r="R67" i="27"/>
  <c r="EO67" i="27"/>
  <c r="EK67" i="27"/>
  <c r="EL67" i="27"/>
  <c r="CU67" i="27"/>
  <c r="CW67" i="27"/>
  <c r="CV67" i="27"/>
  <c r="CY67" i="27"/>
  <c r="CQ67" i="27"/>
  <c r="CP67" i="27"/>
  <c r="CR67" i="27"/>
  <c r="CG67" i="27"/>
  <c r="CI67" i="27"/>
  <c r="CH67" i="27"/>
  <c r="CK67" i="27"/>
  <c r="BW67" i="27"/>
  <c r="BX67" i="27"/>
  <c r="BY67" i="27"/>
  <c r="BZ67" i="27"/>
  <c r="AS67" i="27"/>
  <c r="AT67" i="27"/>
  <c r="AI66" i="27"/>
  <c r="AJ67" i="27"/>
  <c r="W67" i="27"/>
  <c r="S67" i="27"/>
  <c r="DZ67" i="27"/>
  <c r="DM67" i="27"/>
  <c r="Q66" i="27"/>
  <c r="R66" i="27"/>
  <c r="EO66" i="27"/>
  <c r="EK66" i="27"/>
  <c r="EL66" i="27"/>
  <c r="S66" i="27"/>
  <c r="DZ66" i="27"/>
  <c r="CU66" i="27"/>
  <c r="CW66" i="27"/>
  <c r="CV66" i="27"/>
  <c r="CY66" i="27"/>
  <c r="CQ66" i="27"/>
  <c r="CP66" i="27"/>
  <c r="CR66" i="27"/>
  <c r="CG66" i="27"/>
  <c r="CI66" i="27"/>
  <c r="CH66" i="27"/>
  <c r="CK66" i="27"/>
  <c r="BW66" i="27"/>
  <c r="BX66" i="27"/>
  <c r="BY66" i="27"/>
  <c r="BZ66" i="27"/>
  <c r="AS66" i="27"/>
  <c r="AT66" i="27"/>
  <c r="AI65" i="27"/>
  <c r="AJ66" i="27"/>
  <c r="W66" i="27"/>
  <c r="DM66" i="27"/>
  <c r="Q65" i="27"/>
  <c r="R65" i="27"/>
  <c r="EO65" i="27"/>
  <c r="EK65" i="27"/>
  <c r="EL65" i="27"/>
  <c r="CU65" i="27"/>
  <c r="CW65" i="27"/>
  <c r="CV65" i="27"/>
  <c r="CY65" i="27"/>
  <c r="CQ65" i="27"/>
  <c r="CP65" i="27"/>
  <c r="CR65" i="27"/>
  <c r="CG65" i="27"/>
  <c r="CI65" i="27"/>
  <c r="CH65" i="27"/>
  <c r="CK65" i="27"/>
  <c r="BW65" i="27"/>
  <c r="BX65" i="27"/>
  <c r="BY65" i="27"/>
  <c r="BZ65" i="27"/>
  <c r="AS65" i="27"/>
  <c r="AT65" i="27"/>
  <c r="AI64" i="27"/>
  <c r="AJ65" i="27"/>
  <c r="W65" i="27"/>
  <c r="S65" i="27"/>
  <c r="DM65" i="27"/>
  <c r="Q64" i="27"/>
  <c r="R64" i="27"/>
  <c r="EO64" i="27"/>
  <c r="EK64" i="27"/>
  <c r="EL64" i="27"/>
  <c r="CU64" i="27"/>
  <c r="CW64" i="27"/>
  <c r="CV64" i="27"/>
  <c r="CY64" i="27"/>
  <c r="CQ64" i="27"/>
  <c r="CP64" i="27"/>
  <c r="CR64" i="27"/>
  <c r="CG64" i="27"/>
  <c r="CI64" i="27"/>
  <c r="CH64" i="27"/>
  <c r="CK64" i="27"/>
  <c r="BW64" i="27"/>
  <c r="BX64" i="27"/>
  <c r="BY64" i="27"/>
  <c r="BZ64" i="27"/>
  <c r="AS64" i="27"/>
  <c r="AT64" i="27"/>
  <c r="AI63" i="27"/>
  <c r="AJ64" i="27"/>
  <c r="W64" i="27"/>
  <c r="S64" i="27"/>
  <c r="DM64" i="27"/>
  <c r="Q63" i="27"/>
  <c r="R63" i="27"/>
  <c r="EO63" i="27"/>
  <c r="EK63" i="27"/>
  <c r="EL63" i="27"/>
  <c r="CU63" i="27"/>
  <c r="CW63" i="27"/>
  <c r="CV63" i="27"/>
  <c r="CY63" i="27"/>
  <c r="CQ63" i="27"/>
  <c r="CP63" i="27"/>
  <c r="CR63" i="27"/>
  <c r="CG63" i="27"/>
  <c r="CI63" i="27"/>
  <c r="CH63" i="27"/>
  <c r="CK63" i="27"/>
  <c r="BW63" i="27"/>
  <c r="BX63" i="27"/>
  <c r="BY63" i="27"/>
  <c r="BZ63" i="27"/>
  <c r="AS63" i="27"/>
  <c r="AT63" i="27"/>
  <c r="AI62" i="27"/>
  <c r="AJ63" i="27"/>
  <c r="W63" i="27"/>
  <c r="S63" i="27"/>
  <c r="DZ63" i="27"/>
  <c r="DM63" i="27"/>
  <c r="Q62" i="27"/>
  <c r="R62" i="27"/>
  <c r="EO62" i="27"/>
  <c r="EK62" i="27"/>
  <c r="EL62" i="27"/>
  <c r="S62" i="27"/>
  <c r="DZ62" i="27"/>
  <c r="CU62" i="27"/>
  <c r="CW62" i="27"/>
  <c r="CV62" i="27"/>
  <c r="CY62" i="27"/>
  <c r="CQ62" i="27"/>
  <c r="CP62" i="27"/>
  <c r="CR62" i="27"/>
  <c r="CG62" i="27"/>
  <c r="CI62" i="27"/>
  <c r="CH62" i="27"/>
  <c r="CK62" i="27"/>
  <c r="BW62" i="27"/>
  <c r="BX62" i="27"/>
  <c r="BY62" i="27"/>
  <c r="BZ62" i="27"/>
  <c r="AS62" i="27"/>
  <c r="AT62" i="27"/>
  <c r="AI61" i="27"/>
  <c r="AJ62" i="27"/>
  <c r="W62" i="27"/>
  <c r="DM62" i="27"/>
  <c r="Q61" i="27"/>
  <c r="R61" i="27"/>
  <c r="EO61" i="27"/>
  <c r="EK61" i="27"/>
  <c r="EL61" i="27"/>
  <c r="CU61" i="27"/>
  <c r="CW61" i="27"/>
  <c r="CV61" i="27"/>
  <c r="CY61" i="27"/>
  <c r="CQ61" i="27"/>
  <c r="CP61" i="27"/>
  <c r="CR61" i="27"/>
  <c r="CG61" i="27"/>
  <c r="CI61" i="27"/>
  <c r="CH61" i="27"/>
  <c r="CK61" i="27"/>
  <c r="BW61" i="27"/>
  <c r="BX61" i="27"/>
  <c r="BY61" i="27"/>
  <c r="BZ61" i="27"/>
  <c r="AS61" i="27"/>
  <c r="AT61" i="27"/>
  <c r="AI60" i="27"/>
  <c r="AJ61" i="27"/>
  <c r="W61" i="27"/>
  <c r="S61" i="27"/>
  <c r="DM61" i="27"/>
  <c r="Q60" i="27"/>
  <c r="R60" i="27"/>
  <c r="EO60" i="27"/>
  <c r="EK60" i="27"/>
  <c r="EL60" i="27"/>
  <c r="CU60" i="27"/>
  <c r="CW60" i="27"/>
  <c r="CV60" i="27"/>
  <c r="CY60" i="27"/>
  <c r="CQ60" i="27"/>
  <c r="CP60" i="27"/>
  <c r="CR60" i="27"/>
  <c r="CG60" i="27"/>
  <c r="CI60" i="27"/>
  <c r="CH60" i="27"/>
  <c r="CK60" i="27"/>
  <c r="BW60" i="27"/>
  <c r="BX60" i="27"/>
  <c r="BY60" i="27"/>
  <c r="BZ60" i="27"/>
  <c r="AS60" i="27"/>
  <c r="AT60" i="27"/>
  <c r="AI59" i="27"/>
  <c r="AJ60" i="27"/>
  <c r="W60" i="27"/>
  <c r="S60" i="27"/>
  <c r="DM60" i="27"/>
  <c r="Q59" i="27"/>
  <c r="R59" i="27"/>
  <c r="EO59" i="27"/>
  <c r="EK59" i="27"/>
  <c r="EL59" i="27"/>
  <c r="CU59" i="27"/>
  <c r="CW59" i="27"/>
  <c r="CV59" i="27"/>
  <c r="CY59" i="27"/>
  <c r="CQ59" i="27"/>
  <c r="CP59" i="27"/>
  <c r="CR59" i="27"/>
  <c r="CG59" i="27"/>
  <c r="CI59" i="27"/>
  <c r="CH59" i="27"/>
  <c r="CK59" i="27"/>
  <c r="BW59" i="27"/>
  <c r="BX59" i="27"/>
  <c r="BY59" i="27"/>
  <c r="BZ59" i="27"/>
  <c r="AS59" i="27"/>
  <c r="AT59" i="27"/>
  <c r="AI58" i="27"/>
  <c r="AJ59" i="27"/>
  <c r="W59" i="27"/>
  <c r="S59" i="27"/>
  <c r="DZ59" i="27"/>
  <c r="DM59" i="27"/>
  <c r="Q58" i="27"/>
  <c r="R58" i="27"/>
  <c r="EO58" i="27"/>
  <c r="EK58" i="27"/>
  <c r="EL58" i="27"/>
  <c r="S58" i="27"/>
  <c r="DZ58" i="27"/>
  <c r="CU58" i="27"/>
  <c r="CW58" i="27"/>
  <c r="CV58" i="27"/>
  <c r="CY58" i="27"/>
  <c r="CQ58" i="27"/>
  <c r="CP58" i="27"/>
  <c r="CR58" i="27"/>
  <c r="CG58" i="27"/>
  <c r="CI58" i="27"/>
  <c r="CH58" i="27"/>
  <c r="CK58" i="27"/>
  <c r="BW58" i="27"/>
  <c r="BX58" i="27"/>
  <c r="BY58" i="27"/>
  <c r="BZ58" i="27"/>
  <c r="AS58" i="27"/>
  <c r="AT58" i="27"/>
  <c r="AI57" i="27"/>
  <c r="AJ58" i="27"/>
  <c r="W58" i="27"/>
  <c r="DM58" i="27"/>
  <c r="Q57" i="27"/>
  <c r="R57" i="27"/>
  <c r="EO57" i="27"/>
  <c r="EK57" i="27"/>
  <c r="EL57" i="27"/>
  <c r="CU57" i="27"/>
  <c r="CW57" i="27"/>
  <c r="CV57" i="27"/>
  <c r="CY57" i="27"/>
  <c r="CQ57" i="27"/>
  <c r="CP57" i="27"/>
  <c r="CR57" i="27"/>
  <c r="CG57" i="27"/>
  <c r="CI57" i="27"/>
  <c r="CH57" i="27"/>
  <c r="CK57" i="27"/>
  <c r="BW57" i="27"/>
  <c r="BX57" i="27"/>
  <c r="BY57" i="27"/>
  <c r="BZ57" i="27"/>
  <c r="AS57" i="27"/>
  <c r="AT57" i="27"/>
  <c r="AI56" i="27"/>
  <c r="AJ57" i="27"/>
  <c r="W57" i="27"/>
  <c r="S57" i="27"/>
  <c r="DM57" i="27"/>
  <c r="Q56" i="27"/>
  <c r="R56" i="27"/>
  <c r="EO56" i="27"/>
  <c r="EK56" i="27"/>
  <c r="EL56" i="27"/>
  <c r="CU56" i="27"/>
  <c r="CW56" i="27"/>
  <c r="CV56" i="27"/>
  <c r="CY56" i="27"/>
  <c r="CQ56" i="27"/>
  <c r="CP56" i="27"/>
  <c r="CR56" i="27"/>
  <c r="CG56" i="27"/>
  <c r="CI56" i="27"/>
  <c r="CH56" i="27"/>
  <c r="CK56" i="27"/>
  <c r="BW56" i="27"/>
  <c r="BX56" i="27"/>
  <c r="BY56" i="27"/>
  <c r="BZ56" i="27"/>
  <c r="AS56" i="27"/>
  <c r="AT56" i="27"/>
  <c r="AI55" i="27"/>
  <c r="AJ56" i="27"/>
  <c r="W56" i="27"/>
  <c r="S56" i="27"/>
  <c r="DZ56" i="27"/>
  <c r="DM56" i="27"/>
  <c r="Q55" i="27"/>
  <c r="R55" i="27"/>
  <c r="EO55" i="27"/>
  <c r="EK55" i="27"/>
  <c r="EL55" i="27"/>
  <c r="CU55" i="27"/>
  <c r="CW55" i="27"/>
  <c r="CV55" i="27"/>
  <c r="CY55" i="27"/>
  <c r="CQ55" i="27"/>
  <c r="CP55" i="27"/>
  <c r="CR55" i="27"/>
  <c r="CG55" i="27"/>
  <c r="CI55" i="27"/>
  <c r="CH55" i="27"/>
  <c r="CK55" i="27"/>
  <c r="BW55" i="27"/>
  <c r="BX55" i="27"/>
  <c r="BY55" i="27"/>
  <c r="BZ55" i="27"/>
  <c r="AS55" i="27"/>
  <c r="AT55" i="27"/>
  <c r="AI54" i="27"/>
  <c r="AJ55" i="27"/>
  <c r="W55" i="27"/>
  <c r="S55" i="27"/>
  <c r="DZ55" i="27"/>
  <c r="DM55" i="27"/>
  <c r="Q54" i="27"/>
  <c r="R54" i="27"/>
  <c r="EO54" i="27"/>
  <c r="EK54" i="27"/>
  <c r="EL54" i="27"/>
  <c r="S54" i="27"/>
  <c r="DZ54" i="27"/>
  <c r="CU54" i="27"/>
  <c r="CW54" i="27"/>
  <c r="CV54" i="27"/>
  <c r="CY54" i="27"/>
  <c r="CQ54" i="27"/>
  <c r="CP54" i="27"/>
  <c r="CR54" i="27"/>
  <c r="CG54" i="27"/>
  <c r="CI54" i="27"/>
  <c r="CH54" i="27"/>
  <c r="CK54" i="27"/>
  <c r="BW54" i="27"/>
  <c r="BX54" i="27"/>
  <c r="BY54" i="27"/>
  <c r="BZ54" i="27"/>
  <c r="AS54" i="27"/>
  <c r="AT54" i="27"/>
  <c r="AI53" i="27"/>
  <c r="AJ54" i="27"/>
  <c r="W54" i="27"/>
  <c r="DM54" i="27"/>
  <c r="Q53" i="27"/>
  <c r="R53" i="27"/>
  <c r="EO53" i="27"/>
  <c r="EK53" i="27"/>
  <c r="EL53" i="27"/>
  <c r="CU53" i="27"/>
  <c r="CW53" i="27"/>
  <c r="CV53" i="27"/>
  <c r="CY53" i="27"/>
  <c r="CQ53" i="27"/>
  <c r="CP53" i="27"/>
  <c r="CR53" i="27"/>
  <c r="CG53" i="27"/>
  <c r="CI53" i="27"/>
  <c r="CH53" i="27"/>
  <c r="CK53" i="27"/>
  <c r="BW53" i="27"/>
  <c r="BX53" i="27"/>
  <c r="BY53" i="27"/>
  <c r="BZ53" i="27"/>
  <c r="AS53" i="27"/>
  <c r="AT53" i="27"/>
  <c r="AI52" i="27"/>
  <c r="AJ53" i="27"/>
  <c r="W53" i="27"/>
  <c r="S53" i="27"/>
  <c r="DM53" i="27"/>
  <c r="Q52" i="27"/>
  <c r="R52" i="27"/>
  <c r="EO52" i="27"/>
  <c r="EK52" i="27"/>
  <c r="EL52" i="27"/>
  <c r="CU52" i="27"/>
  <c r="CW52" i="27"/>
  <c r="CV52" i="27"/>
  <c r="CY52" i="27"/>
  <c r="CQ52" i="27"/>
  <c r="CP52" i="27"/>
  <c r="CR52" i="27"/>
  <c r="CG52" i="27"/>
  <c r="CI52" i="27"/>
  <c r="CH52" i="27"/>
  <c r="CK52" i="27"/>
  <c r="BW52" i="27"/>
  <c r="BX52" i="27"/>
  <c r="BY52" i="27"/>
  <c r="BZ52" i="27"/>
  <c r="AS52" i="27"/>
  <c r="AT52" i="27"/>
  <c r="AI51" i="27"/>
  <c r="AJ52" i="27"/>
  <c r="W52" i="27"/>
  <c r="S52" i="27"/>
  <c r="DM52" i="27"/>
  <c r="Q51" i="27"/>
  <c r="R51" i="27"/>
  <c r="EO51" i="27"/>
  <c r="EK51" i="27"/>
  <c r="EL51" i="27"/>
  <c r="CU51" i="27"/>
  <c r="CW51" i="27"/>
  <c r="CV51" i="27"/>
  <c r="CY51" i="27"/>
  <c r="CQ51" i="27"/>
  <c r="CP51" i="27"/>
  <c r="CR51" i="27"/>
  <c r="CG51" i="27"/>
  <c r="CI51" i="27"/>
  <c r="CH51" i="27"/>
  <c r="CK51" i="27"/>
  <c r="BW51" i="27"/>
  <c r="BX51" i="27"/>
  <c r="BY51" i="27"/>
  <c r="BZ51" i="27"/>
  <c r="AS51" i="27"/>
  <c r="AT51" i="27"/>
  <c r="AI50" i="27"/>
  <c r="AJ51" i="27"/>
  <c r="W51" i="27"/>
  <c r="S51" i="27"/>
  <c r="DZ51" i="27"/>
  <c r="DM51" i="27"/>
  <c r="Q50" i="27"/>
  <c r="R50" i="27"/>
  <c r="EO50" i="27"/>
  <c r="EK50" i="27"/>
  <c r="EL50" i="27"/>
  <c r="S50" i="27"/>
  <c r="DZ50" i="27"/>
  <c r="CU50" i="27"/>
  <c r="CW50" i="27"/>
  <c r="CV50" i="27"/>
  <c r="CY50" i="27"/>
  <c r="CQ50" i="27"/>
  <c r="CP50" i="27"/>
  <c r="CR50" i="27"/>
  <c r="CG50" i="27"/>
  <c r="CI50" i="27"/>
  <c r="CH50" i="27"/>
  <c r="CK50" i="27"/>
  <c r="BW50" i="27"/>
  <c r="BX50" i="27"/>
  <c r="BY50" i="27"/>
  <c r="BZ50" i="27"/>
  <c r="AS50" i="27"/>
  <c r="AT50" i="27"/>
  <c r="AI49" i="27"/>
  <c r="AJ50" i="27"/>
  <c r="W50" i="27"/>
  <c r="DM50" i="27"/>
  <c r="Q49" i="27"/>
  <c r="R49" i="27"/>
  <c r="EO49" i="27"/>
  <c r="EK49" i="27"/>
  <c r="EL49" i="27"/>
  <c r="CU49" i="27"/>
  <c r="CW49" i="27"/>
  <c r="CV49" i="27"/>
  <c r="CY49" i="27"/>
  <c r="CQ49" i="27"/>
  <c r="CP49" i="27"/>
  <c r="CR49" i="27"/>
  <c r="CG49" i="27"/>
  <c r="CI49" i="27"/>
  <c r="CH49" i="27"/>
  <c r="CK49" i="27"/>
  <c r="BW49" i="27"/>
  <c r="BX49" i="27"/>
  <c r="BY49" i="27"/>
  <c r="BZ49" i="27"/>
  <c r="AS49" i="27"/>
  <c r="AT49" i="27"/>
  <c r="AI48" i="27"/>
  <c r="AJ49" i="27"/>
  <c r="W49" i="27"/>
  <c r="S49" i="27"/>
  <c r="DM49" i="27"/>
  <c r="Q48" i="27"/>
  <c r="R48" i="27"/>
  <c r="EO48" i="27"/>
  <c r="EK48" i="27"/>
  <c r="EL48" i="27"/>
  <c r="CU48" i="27"/>
  <c r="CW48" i="27"/>
  <c r="CV48" i="27"/>
  <c r="CY48" i="27"/>
  <c r="CQ48" i="27"/>
  <c r="CP48" i="27"/>
  <c r="CR48" i="27"/>
  <c r="CG48" i="27"/>
  <c r="CI48" i="27"/>
  <c r="CH48" i="27"/>
  <c r="CK48" i="27"/>
  <c r="BW48" i="27"/>
  <c r="BX48" i="27"/>
  <c r="BY48" i="27"/>
  <c r="BZ48" i="27"/>
  <c r="AS48" i="27"/>
  <c r="AT48" i="27"/>
  <c r="AI47" i="27"/>
  <c r="AJ48" i="27"/>
  <c r="W48" i="27"/>
  <c r="S48" i="27"/>
  <c r="DZ48" i="27"/>
  <c r="DM48" i="27"/>
  <c r="Q47" i="27"/>
  <c r="R47" i="27"/>
  <c r="EO47" i="27"/>
  <c r="EK47" i="27"/>
  <c r="EL47" i="27"/>
  <c r="CU47" i="27"/>
  <c r="CW47" i="27"/>
  <c r="CV47" i="27"/>
  <c r="CY47" i="27"/>
  <c r="CQ47" i="27"/>
  <c r="CP47" i="27"/>
  <c r="CR47" i="27"/>
  <c r="CG47" i="27"/>
  <c r="CI47" i="27"/>
  <c r="CH47" i="27"/>
  <c r="CK47" i="27"/>
  <c r="BW47" i="27"/>
  <c r="BX47" i="27"/>
  <c r="BY47" i="27"/>
  <c r="BZ47" i="27"/>
  <c r="AS47" i="27"/>
  <c r="AT47" i="27"/>
  <c r="AI46" i="27"/>
  <c r="AJ47" i="27"/>
  <c r="W47" i="27"/>
  <c r="S47" i="27"/>
  <c r="DZ47" i="27"/>
  <c r="DM47" i="27"/>
  <c r="Q46" i="27"/>
  <c r="R46" i="27"/>
  <c r="EO46" i="27"/>
  <c r="EK46" i="27"/>
  <c r="EL46" i="27"/>
  <c r="S46" i="27"/>
  <c r="DZ46" i="27"/>
  <c r="CU46" i="27"/>
  <c r="CW46" i="27"/>
  <c r="CV46" i="27"/>
  <c r="CY46" i="27"/>
  <c r="CQ46" i="27"/>
  <c r="CP46" i="27"/>
  <c r="CR46" i="27"/>
  <c r="CG46" i="27"/>
  <c r="CI46" i="27"/>
  <c r="CH46" i="27"/>
  <c r="CK46" i="27"/>
  <c r="BW46" i="27"/>
  <c r="BX46" i="27"/>
  <c r="BY46" i="27"/>
  <c r="BZ46" i="27"/>
  <c r="AS46" i="27"/>
  <c r="AT46" i="27"/>
  <c r="AI45" i="27"/>
  <c r="AJ46" i="27"/>
  <c r="W46" i="27"/>
  <c r="DM46" i="27"/>
  <c r="Q45" i="27"/>
  <c r="R45" i="27"/>
  <c r="EO45" i="27"/>
  <c r="EK45" i="27"/>
  <c r="EL45" i="27"/>
  <c r="CU45" i="27"/>
  <c r="CW45" i="27"/>
  <c r="CV45" i="27"/>
  <c r="CY45" i="27"/>
  <c r="CQ45" i="27"/>
  <c r="CP45" i="27"/>
  <c r="CR45" i="27"/>
  <c r="CG45" i="27"/>
  <c r="CI45" i="27"/>
  <c r="CH45" i="27"/>
  <c r="CK45" i="27"/>
  <c r="BW45" i="27"/>
  <c r="BX45" i="27"/>
  <c r="BY45" i="27"/>
  <c r="BZ45" i="27"/>
  <c r="AS45" i="27"/>
  <c r="AT45" i="27"/>
  <c r="AI44" i="27"/>
  <c r="AJ45" i="27"/>
  <c r="W45" i="27"/>
  <c r="S45" i="27"/>
  <c r="DM45" i="27"/>
  <c r="Q44" i="27"/>
  <c r="R44" i="27"/>
  <c r="EO44" i="27"/>
  <c r="EK44" i="27"/>
  <c r="EL44" i="27"/>
  <c r="CU44" i="27"/>
  <c r="CW44" i="27"/>
  <c r="CV44" i="27"/>
  <c r="CY44" i="27"/>
  <c r="CQ44" i="27"/>
  <c r="CP44" i="27"/>
  <c r="CR44" i="27"/>
  <c r="CG44" i="27"/>
  <c r="CI44" i="27"/>
  <c r="CH44" i="27"/>
  <c r="CK44" i="27"/>
  <c r="BW44" i="27"/>
  <c r="BX44" i="27"/>
  <c r="BY44" i="27"/>
  <c r="BZ44" i="27"/>
  <c r="AS44" i="27"/>
  <c r="AT44" i="27"/>
  <c r="AI43" i="27"/>
  <c r="AJ44" i="27"/>
  <c r="W44" i="27"/>
  <c r="S44" i="27"/>
  <c r="DM44" i="27"/>
  <c r="Q43" i="27"/>
  <c r="R43" i="27"/>
  <c r="EO43" i="27"/>
  <c r="EK43" i="27"/>
  <c r="EL43" i="27"/>
  <c r="S43" i="27"/>
  <c r="DZ43" i="27"/>
  <c r="CV43" i="27"/>
  <c r="CU43" i="27"/>
  <c r="CW43" i="27"/>
  <c r="CY43" i="27"/>
  <c r="CQ43" i="27"/>
  <c r="CP43" i="27"/>
  <c r="CR43" i="27"/>
  <c r="CG43" i="27"/>
  <c r="CI43" i="27"/>
  <c r="CH43" i="27"/>
  <c r="CK43" i="27"/>
  <c r="BW43" i="27"/>
  <c r="BX43" i="27"/>
  <c r="BY43" i="27"/>
  <c r="BZ43" i="27"/>
  <c r="AS43" i="27"/>
  <c r="AT43" i="27"/>
  <c r="AI42" i="27"/>
  <c r="AJ43" i="27"/>
  <c r="W43" i="27"/>
  <c r="DM43" i="27"/>
  <c r="EK42" i="27"/>
  <c r="CU42" i="27"/>
  <c r="CW42" i="27"/>
  <c r="CV42" i="27"/>
  <c r="CY42" i="27"/>
  <c r="CQ42" i="27"/>
  <c r="CP42" i="27"/>
  <c r="CR42" i="27"/>
  <c r="CG42" i="27"/>
  <c r="CI42" i="27"/>
  <c r="CH42" i="27"/>
  <c r="CK42" i="27"/>
  <c r="BX42" i="27"/>
  <c r="BW42" i="27"/>
  <c r="BY42" i="27"/>
  <c r="AS42" i="27"/>
  <c r="AT42" i="27"/>
  <c r="AI41" i="27"/>
  <c r="AJ42" i="27"/>
  <c r="W42" i="27"/>
  <c r="Q42" i="27"/>
  <c r="S42" i="27"/>
  <c r="R42" i="27"/>
  <c r="Q41" i="27"/>
  <c r="R41" i="27"/>
  <c r="EO41" i="27"/>
  <c r="EK41" i="27"/>
  <c r="S41" i="27"/>
  <c r="EM41" i="27"/>
  <c r="EL41" i="27"/>
  <c r="DY41" i="27"/>
  <c r="DM41" i="27"/>
  <c r="CV41" i="27"/>
  <c r="CU41" i="27"/>
  <c r="CW41" i="27"/>
  <c r="CY41" i="27"/>
  <c r="CQ41" i="27"/>
  <c r="CP41" i="27"/>
  <c r="CR41" i="27"/>
  <c r="CG41" i="27"/>
  <c r="CI41" i="27"/>
  <c r="CH41" i="27"/>
  <c r="CK41" i="27"/>
  <c r="BX41" i="27"/>
  <c r="BW41" i="27"/>
  <c r="BZ41" i="27"/>
  <c r="BY41" i="27"/>
  <c r="AS41" i="27"/>
  <c r="AT41" i="27"/>
  <c r="AI40" i="27"/>
  <c r="AJ41" i="27"/>
  <c r="W41" i="27"/>
  <c r="DN41" i="27"/>
  <c r="Q40" i="27"/>
  <c r="S40" i="27"/>
  <c r="EP40" i="27"/>
  <c r="EK40" i="27"/>
  <c r="EM40" i="27"/>
  <c r="DZ40" i="27"/>
  <c r="CU40" i="27"/>
  <c r="CW40" i="27"/>
  <c r="CV40" i="27"/>
  <c r="CY40" i="27"/>
  <c r="CQ40" i="27"/>
  <c r="CP40" i="27"/>
  <c r="CR40" i="27"/>
  <c r="CG40" i="27"/>
  <c r="CI40" i="27"/>
  <c r="CH40" i="27"/>
  <c r="CK40" i="27"/>
  <c r="BX40" i="27"/>
  <c r="BW40" i="27"/>
  <c r="BY40" i="27"/>
  <c r="AS40" i="27"/>
  <c r="AT40" i="27"/>
  <c r="AI39" i="27"/>
  <c r="AJ40" i="27"/>
  <c r="W40" i="27"/>
  <c r="DN40" i="27"/>
  <c r="R40" i="27"/>
  <c r="DM40" i="27"/>
  <c r="Q39" i="27"/>
  <c r="R39" i="27"/>
  <c r="EO39" i="27"/>
  <c r="EK39" i="27"/>
  <c r="S39" i="27"/>
  <c r="EM39" i="27"/>
  <c r="EL39" i="27"/>
  <c r="DY39" i="27"/>
  <c r="DM39" i="27"/>
  <c r="CV39" i="27"/>
  <c r="CU39" i="27"/>
  <c r="CW39" i="27"/>
  <c r="CY39" i="27"/>
  <c r="CQ39" i="27"/>
  <c r="CP39" i="27"/>
  <c r="CR39" i="27"/>
  <c r="CG39" i="27"/>
  <c r="CI39" i="27"/>
  <c r="CH39" i="27"/>
  <c r="CK39" i="27"/>
  <c r="BX39" i="27"/>
  <c r="BW39" i="27"/>
  <c r="BZ39" i="27"/>
  <c r="BY39" i="27"/>
  <c r="AS39" i="27"/>
  <c r="AT39" i="27"/>
  <c r="AI38" i="27"/>
  <c r="AJ39" i="27"/>
  <c r="W39" i="27"/>
  <c r="DN39" i="27"/>
  <c r="Q38" i="27"/>
  <c r="S38" i="27"/>
  <c r="EP38" i="27"/>
  <c r="EK38" i="27"/>
  <c r="EM38" i="27"/>
  <c r="DZ38" i="27"/>
  <c r="CU38" i="27"/>
  <c r="CW38" i="27"/>
  <c r="CV38" i="27"/>
  <c r="CY38" i="27"/>
  <c r="CQ38" i="27"/>
  <c r="CP38" i="27"/>
  <c r="CR38" i="27"/>
  <c r="CG38" i="27"/>
  <c r="CI38" i="27"/>
  <c r="CH38" i="27"/>
  <c r="CK38" i="27"/>
  <c r="BX38" i="27"/>
  <c r="BW38" i="27"/>
  <c r="BY38" i="27"/>
  <c r="AS38" i="27"/>
  <c r="AT38" i="27"/>
  <c r="AI37" i="27"/>
  <c r="AJ38" i="27"/>
  <c r="W38" i="27"/>
  <c r="DN38" i="27"/>
  <c r="R38" i="27"/>
  <c r="DM38" i="27"/>
  <c r="Q37" i="27"/>
  <c r="R37" i="27"/>
  <c r="EO37" i="27"/>
  <c r="EK37" i="27"/>
  <c r="S37" i="27"/>
  <c r="EM37" i="27"/>
  <c r="EL37" i="27"/>
  <c r="DY37" i="27"/>
  <c r="DM37" i="27"/>
  <c r="CV37" i="27"/>
  <c r="CU37" i="27"/>
  <c r="CW37" i="27"/>
  <c r="CY37" i="27"/>
  <c r="CQ37" i="27"/>
  <c r="CP37" i="27"/>
  <c r="CR37" i="27"/>
  <c r="CG37" i="27"/>
  <c r="CI37" i="27"/>
  <c r="CH37" i="27"/>
  <c r="CK37" i="27"/>
  <c r="BX37" i="27"/>
  <c r="BW37" i="27"/>
  <c r="BZ37" i="27"/>
  <c r="BY37" i="27"/>
  <c r="AS37" i="27"/>
  <c r="AT37" i="27"/>
  <c r="AI36" i="27"/>
  <c r="AJ37" i="27"/>
  <c r="W37" i="27"/>
  <c r="DN37" i="27"/>
  <c r="Q36" i="27"/>
  <c r="S36" i="27"/>
  <c r="EP36" i="27"/>
  <c r="EK36" i="27"/>
  <c r="EM36" i="27"/>
  <c r="DZ36" i="27"/>
  <c r="CU36" i="27"/>
  <c r="CW36" i="27"/>
  <c r="CV36" i="27"/>
  <c r="CY36" i="27"/>
  <c r="CQ36" i="27"/>
  <c r="CP36" i="27"/>
  <c r="CR36" i="27"/>
  <c r="CG36" i="27"/>
  <c r="CI36" i="27"/>
  <c r="CH36" i="27"/>
  <c r="CK36" i="27"/>
  <c r="BX36" i="27"/>
  <c r="BW36" i="27"/>
  <c r="BY36" i="27"/>
  <c r="AS36" i="27"/>
  <c r="AT36" i="27"/>
  <c r="AI35" i="27"/>
  <c r="AJ36" i="27"/>
  <c r="W36" i="27"/>
  <c r="DN36" i="27"/>
  <c r="R36" i="27"/>
  <c r="DM36" i="27"/>
  <c r="Q35" i="27"/>
  <c r="R35" i="27"/>
  <c r="EO35" i="27"/>
  <c r="EK35" i="27"/>
  <c r="S35" i="27"/>
  <c r="EM35" i="27"/>
  <c r="EL35" i="27"/>
  <c r="DY35" i="27"/>
  <c r="DM35" i="27"/>
  <c r="CV35" i="27"/>
  <c r="CU35" i="27"/>
  <c r="CW35" i="27"/>
  <c r="CY35" i="27"/>
  <c r="CQ35" i="27"/>
  <c r="CP35" i="27"/>
  <c r="CR35" i="27"/>
  <c r="CG35" i="27"/>
  <c r="CI35" i="27"/>
  <c r="CH35" i="27"/>
  <c r="CK35" i="27"/>
  <c r="BX35" i="27"/>
  <c r="BW35" i="27"/>
  <c r="BZ35" i="27"/>
  <c r="BY35" i="27"/>
  <c r="AS35" i="27"/>
  <c r="AT35" i="27"/>
  <c r="AI34" i="27"/>
  <c r="AJ35" i="27"/>
  <c r="W35" i="27"/>
  <c r="DN35" i="27"/>
  <c r="Q34" i="27"/>
  <c r="S34" i="27"/>
  <c r="EP34" i="27"/>
  <c r="EK34" i="27"/>
  <c r="EM34" i="27"/>
  <c r="DZ34" i="27"/>
  <c r="CU34" i="27"/>
  <c r="CW34" i="27"/>
  <c r="CV34" i="27"/>
  <c r="CY34" i="27"/>
  <c r="CQ34" i="27"/>
  <c r="CP34" i="27"/>
  <c r="CR34" i="27"/>
  <c r="CG34" i="27"/>
  <c r="CI34" i="27"/>
  <c r="CH34" i="27"/>
  <c r="CK34" i="27"/>
  <c r="BX34" i="27"/>
  <c r="BW34" i="27"/>
  <c r="BY34" i="27"/>
  <c r="AS34" i="27"/>
  <c r="AT34" i="27"/>
  <c r="AI33" i="27"/>
  <c r="AJ34" i="27"/>
  <c r="W34" i="27"/>
  <c r="DN34" i="27"/>
  <c r="R34" i="27"/>
  <c r="DM34" i="27"/>
  <c r="Q33" i="27"/>
  <c r="R33" i="27"/>
  <c r="EO33" i="27"/>
  <c r="EK33" i="27"/>
  <c r="S33" i="27"/>
  <c r="EM33" i="27"/>
  <c r="EL33" i="27"/>
  <c r="DY33" i="27"/>
  <c r="DM33" i="27"/>
  <c r="CV33" i="27"/>
  <c r="CU33" i="27"/>
  <c r="CW33" i="27"/>
  <c r="CY33" i="27"/>
  <c r="CQ33" i="27"/>
  <c r="CP33" i="27"/>
  <c r="CR33" i="27"/>
  <c r="CG33" i="27"/>
  <c r="CI33" i="27"/>
  <c r="CH33" i="27"/>
  <c r="CK33" i="27"/>
  <c r="BX33" i="27"/>
  <c r="BW33" i="27"/>
  <c r="BZ33" i="27"/>
  <c r="BY33" i="27"/>
  <c r="AS33" i="27"/>
  <c r="AT33" i="27"/>
  <c r="AI32" i="27"/>
  <c r="AJ33" i="27"/>
  <c r="W33" i="27"/>
  <c r="DN33" i="27"/>
  <c r="Q32" i="27"/>
  <c r="S32" i="27"/>
  <c r="EP32" i="27"/>
  <c r="EK32" i="27"/>
  <c r="EM32" i="27"/>
  <c r="DZ32" i="27"/>
  <c r="CU32" i="27"/>
  <c r="CW32" i="27"/>
  <c r="CV32" i="27"/>
  <c r="CY32" i="27"/>
  <c r="CQ32" i="27"/>
  <c r="CP32" i="27"/>
  <c r="CR32" i="27"/>
  <c r="CG32" i="27"/>
  <c r="CI32" i="27"/>
  <c r="CH32" i="27"/>
  <c r="CK32" i="27"/>
  <c r="BX32" i="27"/>
  <c r="BW32" i="27"/>
  <c r="BY32" i="27"/>
  <c r="AS32" i="27"/>
  <c r="AT32" i="27"/>
  <c r="AI31" i="27"/>
  <c r="AJ32" i="27"/>
  <c r="W32" i="27"/>
  <c r="DN32" i="27"/>
  <c r="R32" i="27"/>
  <c r="DM32" i="27"/>
  <c r="EK31" i="27"/>
  <c r="Q31" i="27"/>
  <c r="R31" i="27"/>
  <c r="DM31" i="27"/>
  <c r="CV31" i="27"/>
  <c r="CU31" i="27"/>
  <c r="CW31" i="27"/>
  <c r="CY31" i="27"/>
  <c r="CQ31" i="27"/>
  <c r="CP31" i="27"/>
  <c r="CR31" i="27"/>
  <c r="CG31" i="27"/>
  <c r="CI31" i="27"/>
  <c r="CH31" i="27"/>
  <c r="CK31" i="27"/>
  <c r="BX31" i="27"/>
  <c r="BW31" i="27"/>
  <c r="BZ31" i="27"/>
  <c r="BY31" i="27"/>
  <c r="AT31" i="27"/>
  <c r="W31" i="27"/>
  <c r="S31" i="27"/>
  <c r="DN31" i="27"/>
  <c r="EO31" i="27"/>
  <c r="EK30" i="27"/>
  <c r="CU30" i="27"/>
  <c r="CW30" i="27"/>
  <c r="CV30" i="27"/>
  <c r="CY30" i="27"/>
  <c r="CQ30" i="27"/>
  <c r="CP30" i="27"/>
  <c r="CR30" i="27"/>
  <c r="CH30" i="27"/>
  <c r="CG30" i="27"/>
  <c r="CI30" i="27"/>
  <c r="CK30" i="27"/>
  <c r="BW30" i="27"/>
  <c r="BX30" i="27"/>
  <c r="BY30" i="27"/>
  <c r="BZ30" i="27"/>
  <c r="AT30" i="27"/>
  <c r="AI30" i="27"/>
  <c r="AI29" i="27"/>
  <c r="AJ30" i="27"/>
  <c r="AJ31" i="27"/>
  <c r="W30" i="27"/>
  <c r="Q30" i="27"/>
  <c r="S30" i="27"/>
  <c r="EP30" i="27"/>
  <c r="EK29" i="27"/>
  <c r="Q29" i="27"/>
  <c r="R29" i="27"/>
  <c r="EL29" i="27"/>
  <c r="CU29" i="27"/>
  <c r="CW29" i="27"/>
  <c r="CV29" i="27"/>
  <c r="CY29" i="27"/>
  <c r="CQ29" i="27"/>
  <c r="CP29" i="27"/>
  <c r="CH29" i="27"/>
  <c r="CG29" i="27"/>
  <c r="CI29" i="27"/>
  <c r="CK29" i="27"/>
  <c r="BX29" i="27"/>
  <c r="BW29" i="27"/>
  <c r="BZ29" i="27"/>
  <c r="AS29" i="27"/>
  <c r="AT29" i="27"/>
  <c r="W29" i="27"/>
  <c r="EO29" i="27"/>
  <c r="S29" i="27"/>
  <c r="DZ29" i="27"/>
  <c r="EK28" i="27"/>
  <c r="Q28" i="27"/>
  <c r="R28" i="27"/>
  <c r="EL28" i="27"/>
  <c r="S28" i="27"/>
  <c r="EM28" i="27"/>
  <c r="DN28" i="27"/>
  <c r="DM28" i="27"/>
  <c r="CV28" i="27"/>
  <c r="CU28" i="27"/>
  <c r="CW28" i="27"/>
  <c r="CY28" i="27"/>
  <c r="CQ28" i="27"/>
  <c r="CP28" i="27"/>
  <c r="CR28" i="27"/>
  <c r="CH28" i="27"/>
  <c r="CG28" i="27"/>
  <c r="CI28" i="27"/>
  <c r="CK28" i="27"/>
  <c r="BX28" i="27"/>
  <c r="BW28" i="27"/>
  <c r="BY28" i="27"/>
  <c r="AS28" i="27"/>
  <c r="AT28" i="27"/>
  <c r="AI28" i="27"/>
  <c r="AI27" i="27"/>
  <c r="AJ28" i="27"/>
  <c r="W28" i="27"/>
  <c r="EO28" i="27"/>
  <c r="DZ28" i="27"/>
  <c r="EK27" i="27"/>
  <c r="Q27" i="27"/>
  <c r="S27" i="27"/>
  <c r="EM27" i="27"/>
  <c r="DN27" i="27"/>
  <c r="CV27" i="27"/>
  <c r="CU27" i="27"/>
  <c r="CW27" i="27"/>
  <c r="CY27" i="27"/>
  <c r="CQ27" i="27"/>
  <c r="CP27" i="27"/>
  <c r="CR27" i="27"/>
  <c r="CH27" i="27"/>
  <c r="CG27" i="27"/>
  <c r="CI27" i="27"/>
  <c r="CK27" i="27"/>
  <c r="BX27" i="27"/>
  <c r="BW27" i="27"/>
  <c r="BZ27" i="27"/>
  <c r="BY27" i="27"/>
  <c r="AS27" i="27"/>
  <c r="AT27" i="27"/>
  <c r="AI26" i="27"/>
  <c r="AJ27" i="27"/>
  <c r="W27" i="27"/>
  <c r="DZ27" i="27"/>
  <c r="EK26" i="27"/>
  <c r="CV26" i="27"/>
  <c r="CU26" i="27"/>
  <c r="CW26" i="27"/>
  <c r="CY26" i="27"/>
  <c r="CQ26" i="27"/>
  <c r="CP26" i="27"/>
  <c r="CG26" i="27"/>
  <c r="CI26" i="27"/>
  <c r="CH26" i="27"/>
  <c r="CK26" i="27"/>
  <c r="BX26" i="27"/>
  <c r="BW26" i="27"/>
  <c r="BZ26" i="27"/>
  <c r="AS26" i="27"/>
  <c r="AT26" i="27"/>
  <c r="AI25" i="27"/>
  <c r="AJ26" i="27"/>
  <c r="W26" i="27"/>
  <c r="Q26" i="27"/>
  <c r="S26" i="27"/>
  <c r="DZ26" i="27"/>
  <c r="EK25" i="27"/>
  <c r="Q25" i="27"/>
  <c r="R25" i="27"/>
  <c r="EL25" i="27"/>
  <c r="CU25" i="27"/>
  <c r="CW25" i="27"/>
  <c r="CV25" i="27"/>
  <c r="CY25" i="27"/>
  <c r="CQ25" i="27"/>
  <c r="CP25" i="27"/>
  <c r="CG25" i="27"/>
  <c r="CI25" i="27"/>
  <c r="CH25" i="27"/>
  <c r="CK25" i="27"/>
  <c r="BX25" i="27"/>
  <c r="BW25" i="27"/>
  <c r="BZ25" i="27"/>
  <c r="AS25" i="27"/>
  <c r="AT25" i="27"/>
  <c r="W25" i="27"/>
  <c r="EO25" i="27"/>
  <c r="S25" i="27"/>
  <c r="DZ25" i="27"/>
  <c r="EK24" i="27"/>
  <c r="Q24" i="27"/>
  <c r="R24" i="27"/>
  <c r="EL24" i="27"/>
  <c r="S24" i="27"/>
  <c r="EM24" i="27"/>
  <c r="DN24" i="27"/>
  <c r="DM24" i="27"/>
  <c r="CU24" i="27"/>
  <c r="CW24" i="27"/>
  <c r="CV24" i="27"/>
  <c r="CY24" i="27"/>
  <c r="CQ24" i="27"/>
  <c r="CP24" i="27"/>
  <c r="CR24" i="27"/>
  <c r="CH24" i="27"/>
  <c r="CG24" i="27"/>
  <c r="CI24" i="27"/>
  <c r="CK24" i="27"/>
  <c r="BX24" i="27"/>
  <c r="BW24" i="27"/>
  <c r="BZ24" i="27"/>
  <c r="BY24" i="27"/>
  <c r="AS24" i="27"/>
  <c r="AT24" i="27"/>
  <c r="AI24" i="27"/>
  <c r="AI23" i="27"/>
  <c r="AJ24" i="27"/>
  <c r="W24" i="27"/>
  <c r="EO24" i="27"/>
  <c r="DZ24" i="27"/>
  <c r="EK23" i="27"/>
  <c r="Q23" i="27"/>
  <c r="S23" i="27"/>
  <c r="EM23" i="27"/>
  <c r="DN23" i="27"/>
  <c r="CV23" i="27"/>
  <c r="CU23" i="27"/>
  <c r="CW23" i="27"/>
  <c r="CY23" i="27"/>
  <c r="CQ23" i="27"/>
  <c r="CP23" i="27"/>
  <c r="CR23" i="27"/>
  <c r="CH23" i="27"/>
  <c r="CG23" i="27"/>
  <c r="CI23" i="27"/>
  <c r="CK23" i="27"/>
  <c r="BX23" i="27"/>
  <c r="BW23" i="27"/>
  <c r="BZ23" i="27"/>
  <c r="BY23" i="27"/>
  <c r="AS23" i="27"/>
  <c r="AT23" i="27"/>
  <c r="AI22" i="27"/>
  <c r="AJ23" i="27"/>
  <c r="W23" i="27"/>
  <c r="DZ23" i="27"/>
  <c r="EK22" i="27"/>
  <c r="CV22" i="27"/>
  <c r="CU22" i="27"/>
  <c r="CW22" i="27"/>
  <c r="CY22" i="27"/>
  <c r="CQ22" i="27"/>
  <c r="CP22" i="27"/>
  <c r="CG22" i="27"/>
  <c r="CI22" i="27"/>
  <c r="CH22" i="27"/>
  <c r="CK22" i="27"/>
  <c r="BX22" i="27"/>
  <c r="BW22" i="27"/>
  <c r="BZ22" i="27"/>
  <c r="AS22" i="27"/>
  <c r="AT22" i="27"/>
  <c r="AI21" i="27"/>
  <c r="AJ22" i="27"/>
  <c r="W22" i="27"/>
  <c r="Q22" i="27"/>
  <c r="S22" i="27"/>
  <c r="DZ22" i="27"/>
  <c r="EK21" i="27"/>
  <c r="Q21" i="27"/>
  <c r="R21" i="27"/>
  <c r="EL21" i="27"/>
  <c r="CU21" i="27"/>
  <c r="CW21" i="27"/>
  <c r="CV21" i="27"/>
  <c r="CY21" i="27"/>
  <c r="CQ21" i="27"/>
  <c r="CP21" i="27"/>
  <c r="CG21" i="27"/>
  <c r="CI21" i="27"/>
  <c r="CH21" i="27"/>
  <c r="CK21" i="27"/>
  <c r="BX21" i="27"/>
  <c r="BW21" i="27"/>
  <c r="BZ21" i="27"/>
  <c r="AS21" i="27"/>
  <c r="AT21" i="27"/>
  <c r="W21" i="27"/>
  <c r="EO21" i="27"/>
  <c r="S21" i="27"/>
  <c r="DZ21" i="27"/>
  <c r="EK20" i="27"/>
  <c r="Q20" i="27"/>
  <c r="R20" i="27"/>
  <c r="EL20" i="27"/>
  <c r="S20" i="27"/>
  <c r="EM20" i="27"/>
  <c r="DN20" i="27"/>
  <c r="DM20" i="27"/>
  <c r="CU20" i="27"/>
  <c r="CW20" i="27"/>
  <c r="CV20" i="27"/>
  <c r="CY20" i="27"/>
  <c r="CQ20" i="27"/>
  <c r="CP20" i="27"/>
  <c r="CR20" i="27"/>
  <c r="CH20" i="27"/>
  <c r="CG20" i="27"/>
  <c r="CI20" i="27"/>
  <c r="CK20" i="27"/>
  <c r="BX20" i="27"/>
  <c r="BW20" i="27"/>
  <c r="BZ20" i="27"/>
  <c r="BY20" i="27"/>
  <c r="AS20" i="27"/>
  <c r="AT20" i="27"/>
  <c r="AI20" i="27"/>
  <c r="AI19" i="27"/>
  <c r="AJ20" i="27"/>
  <c r="W20" i="27"/>
  <c r="EO20" i="27"/>
  <c r="DZ20" i="27"/>
  <c r="EK19" i="27"/>
  <c r="CV19" i="27"/>
  <c r="CU19" i="27"/>
  <c r="CW19" i="27"/>
  <c r="CY19" i="27"/>
  <c r="CQ19" i="27"/>
  <c r="CP19" i="27"/>
  <c r="CR19" i="27"/>
  <c r="CG19" i="27"/>
  <c r="CI19" i="27"/>
  <c r="CH19" i="27"/>
  <c r="CK19" i="27"/>
  <c r="BW19" i="27"/>
  <c r="BX19" i="27"/>
  <c r="BY19" i="27"/>
  <c r="BZ19" i="27"/>
  <c r="AS19" i="27"/>
  <c r="AT19" i="27"/>
  <c r="AI18" i="27"/>
  <c r="AJ19" i="27"/>
  <c r="W19" i="27"/>
  <c r="Q19" i="27"/>
  <c r="S19" i="27"/>
  <c r="DZ19" i="27"/>
  <c r="R19" i="27"/>
  <c r="EO19" i="27"/>
  <c r="Q18" i="27"/>
  <c r="R18" i="27"/>
  <c r="EO18" i="27"/>
  <c r="EK18" i="27"/>
  <c r="EL18" i="27"/>
  <c r="CU18" i="27"/>
  <c r="CW18" i="27"/>
  <c r="CV18" i="27"/>
  <c r="CY18" i="27"/>
  <c r="CQ18" i="27"/>
  <c r="CP18" i="27"/>
  <c r="CR18" i="27"/>
  <c r="CG18" i="27"/>
  <c r="CI18" i="27"/>
  <c r="CH18" i="27"/>
  <c r="CK18" i="27"/>
  <c r="BW18" i="27"/>
  <c r="BX18" i="27"/>
  <c r="BY18" i="27"/>
  <c r="BZ18" i="27"/>
  <c r="AS18" i="27"/>
  <c r="AT18" i="27"/>
  <c r="AI17" i="27"/>
  <c r="AJ18" i="27"/>
  <c r="W18" i="27"/>
  <c r="S18" i="27"/>
  <c r="EP18" i="27"/>
  <c r="DM18" i="27"/>
  <c r="Q17" i="27"/>
  <c r="R17" i="27"/>
  <c r="EO17" i="27"/>
  <c r="EK17" i="27"/>
  <c r="EL17" i="27"/>
  <c r="CU17" i="27"/>
  <c r="CW17" i="27"/>
  <c r="CV17" i="27"/>
  <c r="CY17" i="27"/>
  <c r="CQ17" i="27"/>
  <c r="CP17" i="27"/>
  <c r="CR17" i="27"/>
  <c r="CG17" i="27"/>
  <c r="CI17" i="27"/>
  <c r="CH17" i="27"/>
  <c r="CK17" i="27"/>
  <c r="BW17" i="27"/>
  <c r="BX17" i="27"/>
  <c r="BY17" i="27"/>
  <c r="BZ17" i="27"/>
  <c r="AS17" i="27"/>
  <c r="AT17" i="27"/>
  <c r="AI16" i="27"/>
  <c r="AJ17" i="27"/>
  <c r="W17" i="27"/>
  <c r="S17" i="27"/>
  <c r="EP17" i="27"/>
  <c r="DM17" i="27"/>
  <c r="Q16" i="27"/>
  <c r="R16" i="27"/>
  <c r="EO16" i="27"/>
  <c r="EK16" i="27"/>
  <c r="EL16" i="27"/>
  <c r="CU16" i="27"/>
  <c r="CW16" i="27"/>
  <c r="CV16" i="27"/>
  <c r="CY16" i="27"/>
  <c r="CQ16" i="27"/>
  <c r="CP16" i="27"/>
  <c r="CR16" i="27"/>
  <c r="CG16" i="27"/>
  <c r="CI16" i="27"/>
  <c r="CH16" i="27"/>
  <c r="CK16" i="27"/>
  <c r="BW16" i="27"/>
  <c r="BX16" i="27"/>
  <c r="BY16" i="27"/>
  <c r="BZ16" i="27"/>
  <c r="AS16" i="27"/>
  <c r="AT16" i="27"/>
  <c r="AI15" i="27"/>
  <c r="AJ16" i="27"/>
  <c r="W16" i="27"/>
  <c r="S16" i="27"/>
  <c r="EP16" i="27"/>
  <c r="DM16" i="27"/>
  <c r="Q15" i="27"/>
  <c r="R15" i="27"/>
  <c r="EO15" i="27"/>
  <c r="EK15" i="27"/>
  <c r="EL15" i="27"/>
  <c r="CU15" i="27"/>
  <c r="CW15" i="27"/>
  <c r="CV15" i="27"/>
  <c r="CY15" i="27"/>
  <c r="CQ15" i="27"/>
  <c r="CP15" i="27"/>
  <c r="CR15" i="27"/>
  <c r="CG15" i="27"/>
  <c r="CI15" i="27"/>
  <c r="CH15" i="27"/>
  <c r="CK15" i="27"/>
  <c r="BW15" i="27"/>
  <c r="BX15" i="27"/>
  <c r="BY15" i="27"/>
  <c r="BZ15" i="27"/>
  <c r="AS15" i="27"/>
  <c r="AT15" i="27"/>
  <c r="AI14" i="27"/>
  <c r="AJ15" i="27"/>
  <c r="W15" i="27"/>
  <c r="S15" i="27"/>
  <c r="EP15" i="27"/>
  <c r="DM15" i="27"/>
  <c r="Q14" i="27"/>
  <c r="R14" i="27"/>
  <c r="EO14" i="27"/>
  <c r="EK14" i="27"/>
  <c r="EL14" i="27"/>
  <c r="CU14" i="27"/>
  <c r="CW14" i="27"/>
  <c r="CV14" i="27"/>
  <c r="CY14" i="27"/>
  <c r="CQ14" i="27"/>
  <c r="CP14" i="27"/>
  <c r="CR14" i="27"/>
  <c r="CG14" i="27"/>
  <c r="CI14" i="27"/>
  <c r="CH14" i="27"/>
  <c r="CK14" i="27"/>
  <c r="BW14" i="27"/>
  <c r="BX14" i="27"/>
  <c r="BY14" i="27"/>
  <c r="BZ14" i="27"/>
  <c r="AS14" i="27"/>
  <c r="AT14" i="27"/>
  <c r="AI13" i="27"/>
  <c r="AJ14" i="27"/>
  <c r="W14" i="27"/>
  <c r="S14" i="27"/>
  <c r="EP14" i="27"/>
  <c r="DM14" i="27"/>
  <c r="Q13" i="27"/>
  <c r="R13" i="27"/>
  <c r="EO13" i="27"/>
  <c r="EK13" i="27"/>
  <c r="EL13" i="27"/>
  <c r="CU13" i="27"/>
  <c r="CW13" i="27"/>
  <c r="CV13" i="27"/>
  <c r="CY13" i="27"/>
  <c r="CQ13" i="27"/>
  <c r="CP13" i="27"/>
  <c r="CR13" i="27"/>
  <c r="CG13" i="27"/>
  <c r="CI13" i="27"/>
  <c r="CH13" i="27"/>
  <c r="CK13" i="27"/>
  <c r="BW13" i="27"/>
  <c r="BX13" i="27"/>
  <c r="BY13" i="27"/>
  <c r="BZ13" i="27"/>
  <c r="AS13" i="27"/>
  <c r="AT13" i="27"/>
  <c r="AI12" i="27"/>
  <c r="AJ13" i="27"/>
  <c r="W13" i="27"/>
  <c r="S13" i="27"/>
  <c r="EP13" i="27"/>
  <c r="DM13" i="27"/>
  <c r="Q12" i="27"/>
  <c r="R12" i="27"/>
  <c r="EO12" i="27"/>
  <c r="EK12" i="27"/>
  <c r="EL12" i="27"/>
  <c r="CU12" i="27"/>
  <c r="CW12" i="27"/>
  <c r="CV12" i="27"/>
  <c r="CY12" i="27"/>
  <c r="CQ12" i="27"/>
  <c r="CP12" i="27"/>
  <c r="CR12" i="27"/>
  <c r="CG12" i="27"/>
  <c r="CI12" i="27"/>
  <c r="CH12" i="27"/>
  <c r="CK12" i="27"/>
  <c r="BW12" i="27"/>
  <c r="BX12" i="27"/>
  <c r="BY12" i="27"/>
  <c r="BZ12" i="27"/>
  <c r="AS12" i="27"/>
  <c r="AT12" i="27"/>
  <c r="AI11" i="27"/>
  <c r="AJ12" i="27"/>
  <c r="W12" i="27"/>
  <c r="S12" i="27"/>
  <c r="EP12" i="27"/>
  <c r="DM12" i="27"/>
  <c r="Q11" i="27"/>
  <c r="R11" i="27"/>
  <c r="EO11" i="27"/>
  <c r="EK11" i="27"/>
  <c r="EL11" i="27"/>
  <c r="CU11" i="27"/>
  <c r="CW11" i="27"/>
  <c r="CV11" i="27"/>
  <c r="CY11" i="27"/>
  <c r="CQ11" i="27"/>
  <c r="CP11" i="27"/>
  <c r="CR11" i="27"/>
  <c r="CG11" i="27"/>
  <c r="CI11" i="27"/>
  <c r="CH11" i="27"/>
  <c r="CK11" i="27"/>
  <c r="BW11" i="27"/>
  <c r="BX11" i="27"/>
  <c r="BY11" i="27"/>
  <c r="BZ11" i="27"/>
  <c r="AS11" i="27"/>
  <c r="AT11" i="27"/>
  <c r="AI10" i="27"/>
  <c r="AJ11" i="27"/>
  <c r="W11" i="27"/>
  <c r="S11" i="27"/>
  <c r="EP11" i="27"/>
  <c r="DM11" i="27"/>
  <c r="Q10" i="27"/>
  <c r="R10" i="27"/>
  <c r="EO10" i="27"/>
  <c r="EK10" i="27"/>
  <c r="EL10" i="27"/>
  <c r="CV10" i="27"/>
  <c r="CU10" i="27"/>
  <c r="CW10" i="27"/>
  <c r="CY10" i="27"/>
  <c r="CQ10" i="27"/>
  <c r="CP10" i="27"/>
  <c r="CR10" i="27"/>
  <c r="CG10" i="27"/>
  <c r="CI10" i="27"/>
  <c r="CH10" i="27"/>
  <c r="CK10" i="27"/>
  <c r="BW10" i="27"/>
  <c r="BX10" i="27"/>
  <c r="BY10" i="27"/>
  <c r="BZ10" i="27"/>
  <c r="AS10" i="27"/>
  <c r="AT10" i="27"/>
  <c r="AI9" i="27"/>
  <c r="AJ10" i="27"/>
  <c r="W10" i="27"/>
  <c r="S10" i="27"/>
  <c r="EP10" i="27"/>
  <c r="DM10" i="27"/>
  <c r="Q9" i="27"/>
  <c r="R9" i="27"/>
  <c r="EO9" i="27"/>
  <c r="EK9" i="27"/>
  <c r="EL9" i="27"/>
  <c r="CV9" i="27"/>
  <c r="CU9" i="27"/>
  <c r="CW9" i="27"/>
  <c r="CY9" i="27"/>
  <c r="CQ9" i="27"/>
  <c r="CP9" i="27"/>
  <c r="CR9" i="27"/>
  <c r="CG9" i="27"/>
  <c r="CI9" i="27"/>
  <c r="CH9" i="27"/>
  <c r="CK9" i="27"/>
  <c r="BW9" i="27"/>
  <c r="BX9" i="27"/>
  <c r="BY9" i="27"/>
  <c r="BZ9" i="27"/>
  <c r="AS9" i="27"/>
  <c r="AT9" i="27"/>
  <c r="W9" i="27"/>
  <c r="S9" i="27"/>
  <c r="EP9" i="27"/>
  <c r="DM9" i="27"/>
  <c r="EK8" i="27"/>
  <c r="Q8" i="27"/>
  <c r="R8" i="27"/>
  <c r="EL8" i="27"/>
  <c r="S8" i="27"/>
  <c r="DZ8" i="27"/>
  <c r="CV8" i="27"/>
  <c r="CU8" i="27"/>
  <c r="CW8" i="27"/>
  <c r="CY8" i="27"/>
  <c r="CQ8" i="27"/>
  <c r="CP8" i="27"/>
  <c r="CR8" i="27"/>
  <c r="CG8" i="27"/>
  <c r="CI8" i="27"/>
  <c r="CH8" i="27"/>
  <c r="CK8" i="27"/>
  <c r="BX8" i="27"/>
  <c r="BW8" i="27"/>
  <c r="BZ8" i="27"/>
  <c r="BY8" i="27"/>
  <c r="AS8" i="27"/>
  <c r="AT8" i="27"/>
  <c r="AI8" i="27"/>
  <c r="AJ9" i="27"/>
  <c r="W8" i="27"/>
  <c r="EP8" i="27"/>
  <c r="DM8" i="27"/>
  <c r="B198" i="26"/>
  <c r="B149" i="26"/>
  <c r="A149" i="26"/>
  <c r="Q131" i="26"/>
  <c r="R131" i="26"/>
  <c r="EO131" i="26"/>
  <c r="EK131" i="26"/>
  <c r="CU131" i="26"/>
  <c r="CW131" i="26"/>
  <c r="CV131" i="26"/>
  <c r="CY131" i="26"/>
  <c r="CQ131" i="26"/>
  <c r="CP131" i="26"/>
  <c r="CR131" i="26"/>
  <c r="CG131" i="26"/>
  <c r="CI131" i="26"/>
  <c r="CH131" i="26"/>
  <c r="CK131" i="26"/>
  <c r="BW131" i="26"/>
  <c r="BX131" i="26"/>
  <c r="BY131" i="26"/>
  <c r="BZ131" i="26"/>
  <c r="AS131" i="26"/>
  <c r="AT131" i="26"/>
  <c r="AI131" i="26"/>
  <c r="AI130" i="26"/>
  <c r="AJ131" i="26"/>
  <c r="W131" i="26"/>
  <c r="S131" i="26"/>
  <c r="DZ131" i="26"/>
  <c r="DM131" i="26"/>
  <c r="Q130" i="26"/>
  <c r="R130" i="26"/>
  <c r="EO130" i="26"/>
  <c r="EK130" i="26"/>
  <c r="EL130" i="26"/>
  <c r="S130" i="26"/>
  <c r="DZ130" i="26"/>
  <c r="CU130" i="26"/>
  <c r="CW130" i="26"/>
  <c r="CV130" i="26"/>
  <c r="CY130" i="26"/>
  <c r="CQ130" i="26"/>
  <c r="CP130" i="26"/>
  <c r="CR130" i="26"/>
  <c r="CG130" i="26"/>
  <c r="CI130" i="26"/>
  <c r="CH130" i="26"/>
  <c r="CK130" i="26"/>
  <c r="BW130" i="26"/>
  <c r="BX130" i="26"/>
  <c r="BY130" i="26"/>
  <c r="BZ130" i="26"/>
  <c r="AS130" i="26"/>
  <c r="AT130" i="26"/>
  <c r="AI129" i="26"/>
  <c r="AJ130" i="26"/>
  <c r="W130" i="26"/>
  <c r="DM130" i="26"/>
  <c r="Q129" i="26"/>
  <c r="R129" i="26"/>
  <c r="EO129" i="26"/>
  <c r="EK129" i="26"/>
  <c r="EL129" i="26"/>
  <c r="S129" i="26"/>
  <c r="DZ129" i="26"/>
  <c r="CU129" i="26"/>
  <c r="CW129" i="26"/>
  <c r="CV129" i="26"/>
  <c r="CY129" i="26"/>
  <c r="CQ129" i="26"/>
  <c r="CP129" i="26"/>
  <c r="CR129" i="26"/>
  <c r="CG129" i="26"/>
  <c r="CI129" i="26"/>
  <c r="CH129" i="26"/>
  <c r="CK129" i="26"/>
  <c r="BW129" i="26"/>
  <c r="BX129" i="26"/>
  <c r="BY129" i="26"/>
  <c r="BZ129" i="26"/>
  <c r="AS129" i="26"/>
  <c r="AT129" i="26"/>
  <c r="AI128" i="26"/>
  <c r="AJ129" i="26"/>
  <c r="W129" i="26"/>
  <c r="DM129" i="26"/>
  <c r="Q128" i="26"/>
  <c r="R128" i="26"/>
  <c r="EO128" i="26"/>
  <c r="EK128" i="26"/>
  <c r="EL128" i="26"/>
  <c r="CU128" i="26"/>
  <c r="CW128" i="26"/>
  <c r="CV128" i="26"/>
  <c r="CY128" i="26"/>
  <c r="CQ128" i="26"/>
  <c r="CP128" i="26"/>
  <c r="CR128" i="26"/>
  <c r="CG128" i="26"/>
  <c r="CI128" i="26"/>
  <c r="CH128" i="26"/>
  <c r="CK128" i="26"/>
  <c r="BW128" i="26"/>
  <c r="BX128" i="26"/>
  <c r="BY128" i="26"/>
  <c r="BZ128" i="26"/>
  <c r="AS128" i="26"/>
  <c r="AT128" i="26"/>
  <c r="AI127" i="26"/>
  <c r="AJ128" i="26"/>
  <c r="W128" i="26"/>
  <c r="S128" i="26"/>
  <c r="DM128" i="26"/>
  <c r="Q127" i="26"/>
  <c r="R127" i="26"/>
  <c r="EO127" i="26"/>
  <c r="EK127" i="26"/>
  <c r="EL127" i="26"/>
  <c r="CU127" i="26"/>
  <c r="CW127" i="26"/>
  <c r="CV127" i="26"/>
  <c r="CY127" i="26"/>
  <c r="CQ127" i="26"/>
  <c r="CP127" i="26"/>
  <c r="CR127" i="26"/>
  <c r="CG127" i="26"/>
  <c r="CI127" i="26"/>
  <c r="CH127" i="26"/>
  <c r="CK127" i="26"/>
  <c r="BW127" i="26"/>
  <c r="BX127" i="26"/>
  <c r="BY127" i="26"/>
  <c r="BZ127" i="26"/>
  <c r="AS127" i="26"/>
  <c r="AT127" i="26"/>
  <c r="AI126" i="26"/>
  <c r="AJ127" i="26"/>
  <c r="W127" i="26"/>
  <c r="S127" i="26"/>
  <c r="DZ127" i="26"/>
  <c r="DM127" i="26"/>
  <c r="Q126" i="26"/>
  <c r="R126" i="26"/>
  <c r="EO126" i="26"/>
  <c r="EK126" i="26"/>
  <c r="EL126" i="26"/>
  <c r="S126" i="26"/>
  <c r="DZ126" i="26"/>
  <c r="CU126" i="26"/>
  <c r="CW126" i="26"/>
  <c r="CV126" i="26"/>
  <c r="CY126" i="26"/>
  <c r="CQ126" i="26"/>
  <c r="CP126" i="26"/>
  <c r="CR126" i="26"/>
  <c r="CG126" i="26"/>
  <c r="CI126" i="26"/>
  <c r="CH126" i="26"/>
  <c r="CK126" i="26"/>
  <c r="BW126" i="26"/>
  <c r="BX126" i="26"/>
  <c r="BY126" i="26"/>
  <c r="BZ126" i="26"/>
  <c r="AS126" i="26"/>
  <c r="AT126" i="26"/>
  <c r="AI125" i="26"/>
  <c r="AJ126" i="26"/>
  <c r="W126" i="26"/>
  <c r="DM126" i="26"/>
  <c r="Q125" i="26"/>
  <c r="R125" i="26"/>
  <c r="EO125" i="26"/>
  <c r="EK125" i="26"/>
  <c r="EL125" i="26"/>
  <c r="S125" i="26"/>
  <c r="DZ125" i="26"/>
  <c r="CU125" i="26"/>
  <c r="CW125" i="26"/>
  <c r="CV125" i="26"/>
  <c r="CY125" i="26"/>
  <c r="CQ125" i="26"/>
  <c r="CP125" i="26"/>
  <c r="CR125" i="26"/>
  <c r="CG125" i="26"/>
  <c r="CI125" i="26"/>
  <c r="CH125" i="26"/>
  <c r="CK125" i="26"/>
  <c r="BW125" i="26"/>
  <c r="BX125" i="26"/>
  <c r="BY125" i="26"/>
  <c r="BZ125" i="26"/>
  <c r="AS125" i="26"/>
  <c r="AT125" i="26"/>
  <c r="AI124" i="26"/>
  <c r="AJ125" i="26"/>
  <c r="W125" i="26"/>
  <c r="DM125" i="26"/>
  <c r="Q124" i="26"/>
  <c r="R124" i="26"/>
  <c r="EO124" i="26"/>
  <c r="EK124" i="26"/>
  <c r="EL124" i="26"/>
  <c r="CU124" i="26"/>
  <c r="CW124" i="26"/>
  <c r="CV124" i="26"/>
  <c r="CY124" i="26"/>
  <c r="CQ124" i="26"/>
  <c r="CP124" i="26"/>
  <c r="CR124" i="26"/>
  <c r="CG124" i="26"/>
  <c r="CI124" i="26"/>
  <c r="CH124" i="26"/>
  <c r="CK124" i="26"/>
  <c r="BW124" i="26"/>
  <c r="BX124" i="26"/>
  <c r="BY124" i="26"/>
  <c r="BZ124" i="26"/>
  <c r="AS124" i="26"/>
  <c r="AT124" i="26"/>
  <c r="AI123" i="26"/>
  <c r="AJ124" i="26"/>
  <c r="W124" i="26"/>
  <c r="S124" i="26"/>
  <c r="DM124" i="26"/>
  <c r="Q123" i="26"/>
  <c r="R123" i="26"/>
  <c r="EO123" i="26"/>
  <c r="EK123" i="26"/>
  <c r="EL123" i="26"/>
  <c r="CU123" i="26"/>
  <c r="CW123" i="26"/>
  <c r="CV123" i="26"/>
  <c r="CY123" i="26"/>
  <c r="CQ123" i="26"/>
  <c r="CP123" i="26"/>
  <c r="CR123" i="26"/>
  <c r="CG123" i="26"/>
  <c r="CI123" i="26"/>
  <c r="CH123" i="26"/>
  <c r="CK123" i="26"/>
  <c r="BW123" i="26"/>
  <c r="BX123" i="26"/>
  <c r="BY123" i="26"/>
  <c r="BZ123" i="26"/>
  <c r="AS123" i="26"/>
  <c r="AT123" i="26"/>
  <c r="AI122" i="26"/>
  <c r="AJ123" i="26"/>
  <c r="W123" i="26"/>
  <c r="S123" i="26"/>
  <c r="DZ123" i="26"/>
  <c r="DM123" i="26"/>
  <c r="Q122" i="26"/>
  <c r="R122" i="26"/>
  <c r="EO122" i="26"/>
  <c r="EK122" i="26"/>
  <c r="EL122" i="26"/>
  <c r="S122" i="26"/>
  <c r="DZ122" i="26"/>
  <c r="CU122" i="26"/>
  <c r="CW122" i="26"/>
  <c r="CV122" i="26"/>
  <c r="CY122" i="26"/>
  <c r="CQ122" i="26"/>
  <c r="CP122" i="26"/>
  <c r="CR122" i="26"/>
  <c r="CG122" i="26"/>
  <c r="CI122" i="26"/>
  <c r="CH122" i="26"/>
  <c r="CK122" i="26"/>
  <c r="BW122" i="26"/>
  <c r="BX122" i="26"/>
  <c r="BY122" i="26"/>
  <c r="BZ122" i="26"/>
  <c r="AS122" i="26"/>
  <c r="AT122" i="26"/>
  <c r="AI121" i="26"/>
  <c r="AJ122" i="26"/>
  <c r="W122" i="26"/>
  <c r="DM122" i="26"/>
  <c r="Q121" i="26"/>
  <c r="R121" i="26"/>
  <c r="EO121" i="26"/>
  <c r="EK121" i="26"/>
  <c r="EL121" i="26"/>
  <c r="S121" i="26"/>
  <c r="DZ121" i="26"/>
  <c r="CU121" i="26"/>
  <c r="CW121" i="26"/>
  <c r="CV121" i="26"/>
  <c r="CY121" i="26"/>
  <c r="CQ121" i="26"/>
  <c r="CP121" i="26"/>
  <c r="CR121" i="26"/>
  <c r="CG121" i="26"/>
  <c r="CI121" i="26"/>
  <c r="CH121" i="26"/>
  <c r="CK121" i="26"/>
  <c r="BW121" i="26"/>
  <c r="BX121" i="26"/>
  <c r="BY121" i="26"/>
  <c r="BZ121" i="26"/>
  <c r="AS121" i="26"/>
  <c r="AT121" i="26"/>
  <c r="AI120" i="26"/>
  <c r="AJ121" i="26"/>
  <c r="W121" i="26"/>
  <c r="DM121" i="26"/>
  <c r="Q120" i="26"/>
  <c r="R120" i="26"/>
  <c r="EO120" i="26"/>
  <c r="EK120" i="26"/>
  <c r="EL120" i="26"/>
  <c r="CU120" i="26"/>
  <c r="CW120" i="26"/>
  <c r="CV120" i="26"/>
  <c r="CY120" i="26"/>
  <c r="CQ120" i="26"/>
  <c r="CP120" i="26"/>
  <c r="CR120" i="26"/>
  <c r="CG120" i="26"/>
  <c r="CI120" i="26"/>
  <c r="CH120" i="26"/>
  <c r="CK120" i="26"/>
  <c r="BW120" i="26"/>
  <c r="BX120" i="26"/>
  <c r="BY120" i="26"/>
  <c r="BZ120" i="26"/>
  <c r="AS120" i="26"/>
  <c r="AT120" i="26"/>
  <c r="AI119" i="26"/>
  <c r="AJ120" i="26"/>
  <c r="W120" i="26"/>
  <c r="S120" i="26"/>
  <c r="DM120" i="26"/>
  <c r="Q119" i="26"/>
  <c r="R119" i="26"/>
  <c r="EO119" i="26"/>
  <c r="EK119" i="26"/>
  <c r="EL119" i="26"/>
  <c r="CU119" i="26"/>
  <c r="CW119" i="26"/>
  <c r="CV119" i="26"/>
  <c r="CY119" i="26"/>
  <c r="CQ119" i="26"/>
  <c r="CP119" i="26"/>
  <c r="CR119" i="26"/>
  <c r="CG119" i="26"/>
  <c r="CI119" i="26"/>
  <c r="CH119" i="26"/>
  <c r="CK119" i="26"/>
  <c r="BW119" i="26"/>
  <c r="BX119" i="26"/>
  <c r="BY119" i="26"/>
  <c r="BZ119" i="26"/>
  <c r="AS119" i="26"/>
  <c r="AT119" i="26"/>
  <c r="AI118" i="26"/>
  <c r="AJ119" i="26"/>
  <c r="W119" i="26"/>
  <c r="S119" i="26"/>
  <c r="DZ119" i="26"/>
  <c r="DM119" i="26"/>
  <c r="Q118" i="26"/>
  <c r="R118" i="26"/>
  <c r="EO118" i="26"/>
  <c r="EK118" i="26"/>
  <c r="EL118" i="26"/>
  <c r="S118" i="26"/>
  <c r="DZ118" i="26"/>
  <c r="CU118" i="26"/>
  <c r="CW118" i="26"/>
  <c r="CV118" i="26"/>
  <c r="CY118" i="26"/>
  <c r="CQ118" i="26"/>
  <c r="CP118" i="26"/>
  <c r="CR118" i="26"/>
  <c r="CG118" i="26"/>
  <c r="CI118" i="26"/>
  <c r="CH118" i="26"/>
  <c r="CK118" i="26"/>
  <c r="BW118" i="26"/>
  <c r="BX118" i="26"/>
  <c r="BY118" i="26"/>
  <c r="BZ118" i="26"/>
  <c r="AS118" i="26"/>
  <c r="AT118" i="26"/>
  <c r="AI117" i="26"/>
  <c r="AJ118" i="26"/>
  <c r="W118" i="26"/>
  <c r="DM118" i="26"/>
  <c r="Q117" i="26"/>
  <c r="R117" i="26"/>
  <c r="EO117" i="26"/>
  <c r="EK117" i="26"/>
  <c r="EL117" i="26"/>
  <c r="S117" i="26"/>
  <c r="DZ117" i="26"/>
  <c r="CU117" i="26"/>
  <c r="CW117" i="26"/>
  <c r="CV117" i="26"/>
  <c r="CY117" i="26"/>
  <c r="CQ117" i="26"/>
  <c r="CP117" i="26"/>
  <c r="CR117" i="26"/>
  <c r="CG117" i="26"/>
  <c r="CI117" i="26"/>
  <c r="CH117" i="26"/>
  <c r="CK117" i="26"/>
  <c r="BW117" i="26"/>
  <c r="BX117" i="26"/>
  <c r="BY117" i="26"/>
  <c r="BZ117" i="26"/>
  <c r="AS117" i="26"/>
  <c r="AT117" i="26"/>
  <c r="AI116" i="26"/>
  <c r="AJ117" i="26"/>
  <c r="W117" i="26"/>
  <c r="DM117" i="26"/>
  <c r="Q116" i="26"/>
  <c r="R116" i="26"/>
  <c r="EO116" i="26"/>
  <c r="EK116" i="26"/>
  <c r="EL116" i="26"/>
  <c r="CU116" i="26"/>
  <c r="CW116" i="26"/>
  <c r="CV116" i="26"/>
  <c r="CY116" i="26"/>
  <c r="CQ116" i="26"/>
  <c r="CP116" i="26"/>
  <c r="CR116" i="26"/>
  <c r="CG116" i="26"/>
  <c r="CI116" i="26"/>
  <c r="CH116" i="26"/>
  <c r="CK116" i="26"/>
  <c r="BW116" i="26"/>
  <c r="BX116" i="26"/>
  <c r="BY116" i="26"/>
  <c r="BZ116" i="26"/>
  <c r="AS116" i="26"/>
  <c r="AT116" i="26"/>
  <c r="AI115" i="26"/>
  <c r="AJ116" i="26"/>
  <c r="W116" i="26"/>
  <c r="S116" i="26"/>
  <c r="DM116" i="26"/>
  <c r="Q115" i="26"/>
  <c r="R115" i="26"/>
  <c r="EO115" i="26"/>
  <c r="EK115" i="26"/>
  <c r="EL115" i="26"/>
  <c r="CU115" i="26"/>
  <c r="CW115" i="26"/>
  <c r="CV115" i="26"/>
  <c r="CY115" i="26"/>
  <c r="CQ115" i="26"/>
  <c r="CP115" i="26"/>
  <c r="CR115" i="26"/>
  <c r="CG115" i="26"/>
  <c r="CI115" i="26"/>
  <c r="CH115" i="26"/>
  <c r="CK115" i="26"/>
  <c r="BW115" i="26"/>
  <c r="BX115" i="26"/>
  <c r="BY115" i="26"/>
  <c r="BZ115" i="26"/>
  <c r="AS115" i="26"/>
  <c r="AT115" i="26"/>
  <c r="AI114" i="26"/>
  <c r="AJ115" i="26"/>
  <c r="W115" i="26"/>
  <c r="S115" i="26"/>
  <c r="DZ115" i="26"/>
  <c r="DM115" i="26"/>
  <c r="Q114" i="26"/>
  <c r="R114" i="26"/>
  <c r="EO114" i="26"/>
  <c r="EK114" i="26"/>
  <c r="EL114" i="26"/>
  <c r="S114" i="26"/>
  <c r="DZ114" i="26"/>
  <c r="CU114" i="26"/>
  <c r="CW114" i="26"/>
  <c r="CV114" i="26"/>
  <c r="CY114" i="26"/>
  <c r="CQ114" i="26"/>
  <c r="CP114" i="26"/>
  <c r="CR114" i="26"/>
  <c r="CG114" i="26"/>
  <c r="CI114" i="26"/>
  <c r="CH114" i="26"/>
  <c r="CK114" i="26"/>
  <c r="BW114" i="26"/>
  <c r="BX114" i="26"/>
  <c r="BY114" i="26"/>
  <c r="BZ114" i="26"/>
  <c r="AS114" i="26"/>
  <c r="AT114" i="26"/>
  <c r="AI113" i="26"/>
  <c r="AJ114" i="26"/>
  <c r="W114" i="26"/>
  <c r="DM114" i="26"/>
  <c r="Q113" i="26"/>
  <c r="R113" i="26"/>
  <c r="EO113" i="26"/>
  <c r="EK113" i="26"/>
  <c r="EL113" i="26"/>
  <c r="S113" i="26"/>
  <c r="DZ113" i="26"/>
  <c r="CU113" i="26"/>
  <c r="CW113" i="26"/>
  <c r="CV113" i="26"/>
  <c r="CY113" i="26"/>
  <c r="CQ113" i="26"/>
  <c r="CP113" i="26"/>
  <c r="CR113" i="26"/>
  <c r="CG113" i="26"/>
  <c r="CI113" i="26"/>
  <c r="CH113" i="26"/>
  <c r="CK113" i="26"/>
  <c r="BW113" i="26"/>
  <c r="BX113" i="26"/>
  <c r="BY113" i="26"/>
  <c r="BZ113" i="26"/>
  <c r="AS113" i="26"/>
  <c r="AT113" i="26"/>
  <c r="AI112" i="26"/>
  <c r="AJ113" i="26"/>
  <c r="W113" i="26"/>
  <c r="DM113" i="26"/>
  <c r="Q112" i="26"/>
  <c r="R112" i="26"/>
  <c r="EO112" i="26"/>
  <c r="EK112" i="26"/>
  <c r="EL112" i="26"/>
  <c r="CU112" i="26"/>
  <c r="CW112" i="26"/>
  <c r="CV112" i="26"/>
  <c r="CY112" i="26"/>
  <c r="CQ112" i="26"/>
  <c r="CP112" i="26"/>
  <c r="CR112" i="26"/>
  <c r="CG112" i="26"/>
  <c r="CI112" i="26"/>
  <c r="CH112" i="26"/>
  <c r="CK112" i="26"/>
  <c r="BW112" i="26"/>
  <c r="BX112" i="26"/>
  <c r="BY112" i="26"/>
  <c r="BZ112" i="26"/>
  <c r="AS112" i="26"/>
  <c r="AT112" i="26"/>
  <c r="AI111" i="26"/>
  <c r="AJ112" i="26"/>
  <c r="W112" i="26"/>
  <c r="S112" i="26"/>
  <c r="DM112" i="26"/>
  <c r="Q111" i="26"/>
  <c r="R111" i="26"/>
  <c r="EO111" i="26"/>
  <c r="EK111" i="26"/>
  <c r="EL111" i="26"/>
  <c r="CU111" i="26"/>
  <c r="CW111" i="26"/>
  <c r="CV111" i="26"/>
  <c r="CY111" i="26"/>
  <c r="CQ111" i="26"/>
  <c r="CP111" i="26"/>
  <c r="CR111" i="26"/>
  <c r="CG111" i="26"/>
  <c r="CI111" i="26"/>
  <c r="CH111" i="26"/>
  <c r="CK111" i="26"/>
  <c r="BW111" i="26"/>
  <c r="BX111" i="26"/>
  <c r="BY111" i="26"/>
  <c r="BZ111" i="26"/>
  <c r="AS111" i="26"/>
  <c r="AT111" i="26"/>
  <c r="AI110" i="26"/>
  <c r="AJ111" i="26"/>
  <c r="W111" i="26"/>
  <c r="S111" i="26"/>
  <c r="DZ111" i="26"/>
  <c r="DM111" i="26"/>
  <c r="Q110" i="26"/>
  <c r="R110" i="26"/>
  <c r="EO110" i="26"/>
  <c r="EK110" i="26"/>
  <c r="EL110" i="26"/>
  <c r="S110" i="26"/>
  <c r="DZ110" i="26"/>
  <c r="CU110" i="26"/>
  <c r="CW110" i="26"/>
  <c r="CV110" i="26"/>
  <c r="CY110" i="26"/>
  <c r="CQ110" i="26"/>
  <c r="CP110" i="26"/>
  <c r="CR110" i="26"/>
  <c r="CG110" i="26"/>
  <c r="CI110" i="26"/>
  <c r="CH110" i="26"/>
  <c r="CK110" i="26"/>
  <c r="BW110" i="26"/>
  <c r="BX110" i="26"/>
  <c r="BY110" i="26"/>
  <c r="BZ110" i="26"/>
  <c r="AS110" i="26"/>
  <c r="AT110" i="26"/>
  <c r="AI109" i="26"/>
  <c r="AJ110" i="26"/>
  <c r="W110" i="26"/>
  <c r="DM110" i="26"/>
  <c r="Q109" i="26"/>
  <c r="R109" i="26"/>
  <c r="EO109" i="26"/>
  <c r="EK109" i="26"/>
  <c r="EL109" i="26"/>
  <c r="S109" i="26"/>
  <c r="DZ109" i="26"/>
  <c r="CU109" i="26"/>
  <c r="CW109" i="26"/>
  <c r="CV109" i="26"/>
  <c r="CY109" i="26"/>
  <c r="CQ109" i="26"/>
  <c r="CP109" i="26"/>
  <c r="CR109" i="26"/>
  <c r="CG109" i="26"/>
  <c r="CI109" i="26"/>
  <c r="CH109" i="26"/>
  <c r="CK109" i="26"/>
  <c r="BW109" i="26"/>
  <c r="BX109" i="26"/>
  <c r="BY109" i="26"/>
  <c r="BZ109" i="26"/>
  <c r="AS109" i="26"/>
  <c r="AT109" i="26"/>
  <c r="AI108" i="26"/>
  <c r="AJ109" i="26"/>
  <c r="W109" i="26"/>
  <c r="DM109" i="26"/>
  <c r="Q108" i="26"/>
  <c r="R108" i="26"/>
  <c r="EO108" i="26"/>
  <c r="EK108" i="26"/>
  <c r="EL108" i="26"/>
  <c r="CU108" i="26"/>
  <c r="CW108" i="26"/>
  <c r="CV108" i="26"/>
  <c r="CY108" i="26"/>
  <c r="CQ108" i="26"/>
  <c r="CP108" i="26"/>
  <c r="CR108" i="26"/>
  <c r="CG108" i="26"/>
  <c r="CI108" i="26"/>
  <c r="CH108" i="26"/>
  <c r="CK108" i="26"/>
  <c r="BW108" i="26"/>
  <c r="BX108" i="26"/>
  <c r="BY108" i="26"/>
  <c r="BZ108" i="26"/>
  <c r="AS108" i="26"/>
  <c r="AT108" i="26"/>
  <c r="AI107" i="26"/>
  <c r="AJ108" i="26"/>
  <c r="W108" i="26"/>
  <c r="S108" i="26"/>
  <c r="DM108" i="26"/>
  <c r="Q107" i="26"/>
  <c r="R107" i="26"/>
  <c r="EO107" i="26"/>
  <c r="EK107" i="26"/>
  <c r="EL107" i="26"/>
  <c r="CU107" i="26"/>
  <c r="CW107" i="26"/>
  <c r="CV107" i="26"/>
  <c r="CY107" i="26"/>
  <c r="CQ107" i="26"/>
  <c r="CP107" i="26"/>
  <c r="CR107" i="26"/>
  <c r="CG107" i="26"/>
  <c r="CI107" i="26"/>
  <c r="CH107" i="26"/>
  <c r="CK107" i="26"/>
  <c r="BW107" i="26"/>
  <c r="BX107" i="26"/>
  <c r="BY107" i="26"/>
  <c r="BZ107" i="26"/>
  <c r="AS107" i="26"/>
  <c r="AT107" i="26"/>
  <c r="AI106" i="26"/>
  <c r="AJ107" i="26"/>
  <c r="W107" i="26"/>
  <c r="S107" i="26"/>
  <c r="DZ107" i="26"/>
  <c r="DM107" i="26"/>
  <c r="Q106" i="26"/>
  <c r="R106" i="26"/>
  <c r="EO106" i="26"/>
  <c r="EK106" i="26"/>
  <c r="EL106" i="26"/>
  <c r="S106" i="26"/>
  <c r="DZ106" i="26"/>
  <c r="CU106" i="26"/>
  <c r="CW106" i="26"/>
  <c r="CV106" i="26"/>
  <c r="CY106" i="26"/>
  <c r="CQ106" i="26"/>
  <c r="CP106" i="26"/>
  <c r="CR106" i="26"/>
  <c r="CG106" i="26"/>
  <c r="CI106" i="26"/>
  <c r="CH106" i="26"/>
  <c r="CK106" i="26"/>
  <c r="BW106" i="26"/>
  <c r="BX106" i="26"/>
  <c r="BY106" i="26"/>
  <c r="BZ106" i="26"/>
  <c r="AS106" i="26"/>
  <c r="AT106" i="26"/>
  <c r="AI105" i="26"/>
  <c r="AJ106" i="26"/>
  <c r="W106" i="26"/>
  <c r="DM106" i="26"/>
  <c r="Q105" i="26"/>
  <c r="R105" i="26"/>
  <c r="EO105" i="26"/>
  <c r="EK105" i="26"/>
  <c r="EL105" i="26"/>
  <c r="S105" i="26"/>
  <c r="DZ105" i="26"/>
  <c r="CU105" i="26"/>
  <c r="CW105" i="26"/>
  <c r="CV105" i="26"/>
  <c r="CY105" i="26"/>
  <c r="CQ105" i="26"/>
  <c r="CP105" i="26"/>
  <c r="CR105" i="26"/>
  <c r="CG105" i="26"/>
  <c r="CI105" i="26"/>
  <c r="CH105" i="26"/>
  <c r="CK105" i="26"/>
  <c r="BW105" i="26"/>
  <c r="BX105" i="26"/>
  <c r="BY105" i="26"/>
  <c r="BZ105" i="26"/>
  <c r="AS105" i="26"/>
  <c r="AT105" i="26"/>
  <c r="AI104" i="26"/>
  <c r="AJ105" i="26"/>
  <c r="W105" i="26"/>
  <c r="DM105" i="26"/>
  <c r="Q104" i="26"/>
  <c r="R104" i="26"/>
  <c r="EO104" i="26"/>
  <c r="EK104" i="26"/>
  <c r="EL104" i="26"/>
  <c r="DY104" i="26"/>
  <c r="CU104" i="26"/>
  <c r="CW104" i="26"/>
  <c r="CV104" i="26"/>
  <c r="CY104" i="26"/>
  <c r="CQ104" i="26"/>
  <c r="CP104" i="26"/>
  <c r="CR104" i="26"/>
  <c r="CG104" i="26"/>
  <c r="CI104" i="26"/>
  <c r="CH104" i="26"/>
  <c r="BX104" i="26"/>
  <c r="BW104" i="26"/>
  <c r="BZ104" i="26"/>
  <c r="AS104" i="26"/>
  <c r="AT104" i="26"/>
  <c r="AI103" i="26"/>
  <c r="AJ104" i="26"/>
  <c r="W104" i="26"/>
  <c r="S104" i="26"/>
  <c r="DM104" i="26"/>
  <c r="Q103" i="26"/>
  <c r="R103" i="26"/>
  <c r="EO103" i="26"/>
  <c r="EK103" i="26"/>
  <c r="S103" i="26"/>
  <c r="EM103" i="26"/>
  <c r="DZ103" i="26"/>
  <c r="DY103" i="26"/>
  <c r="CU103" i="26"/>
  <c r="CW103" i="26"/>
  <c r="CV103" i="26"/>
  <c r="CY103" i="26"/>
  <c r="CQ103" i="26"/>
  <c r="CP103" i="26"/>
  <c r="CR103" i="26"/>
  <c r="CG103" i="26"/>
  <c r="CI103" i="26"/>
  <c r="CH103" i="26"/>
  <c r="CK103" i="26"/>
  <c r="BX103" i="26"/>
  <c r="BW103" i="26"/>
  <c r="AS103" i="26"/>
  <c r="AT103" i="26"/>
  <c r="AI102" i="26"/>
  <c r="AJ103" i="26"/>
  <c r="W103" i="26"/>
  <c r="DM103" i="26"/>
  <c r="EK102" i="26"/>
  <c r="Q102" i="26"/>
  <c r="S102" i="26"/>
  <c r="DZ102" i="26"/>
  <c r="CU102" i="26"/>
  <c r="CW102" i="26"/>
  <c r="CV102" i="26"/>
  <c r="CY102" i="26"/>
  <c r="CQ102" i="26"/>
  <c r="CP102" i="26"/>
  <c r="CR102" i="26"/>
  <c r="CG102" i="26"/>
  <c r="CI102" i="26"/>
  <c r="CH102" i="26"/>
  <c r="CK102" i="26"/>
  <c r="BW102" i="26"/>
  <c r="BX102" i="26"/>
  <c r="BY102" i="26"/>
  <c r="BZ102" i="26"/>
  <c r="AS102" i="26"/>
  <c r="AT102" i="26"/>
  <c r="AI101" i="26"/>
  <c r="AJ102" i="26"/>
  <c r="W102" i="26"/>
  <c r="EM102" i="26"/>
  <c r="R102" i="26"/>
  <c r="EK101" i="26"/>
  <c r="Q101" i="26"/>
  <c r="R101" i="26"/>
  <c r="EL101" i="26"/>
  <c r="CU101" i="26"/>
  <c r="CW101" i="26"/>
  <c r="CV101" i="26"/>
  <c r="CY101" i="26"/>
  <c r="CQ101" i="26"/>
  <c r="CP101" i="26"/>
  <c r="CR101" i="26"/>
  <c r="CG101" i="26"/>
  <c r="CI101" i="26"/>
  <c r="CH101" i="26"/>
  <c r="BW101" i="26"/>
  <c r="BX101" i="26"/>
  <c r="BY101" i="26"/>
  <c r="BZ101" i="26"/>
  <c r="AS101" i="26"/>
  <c r="AT101" i="26"/>
  <c r="AI100" i="26"/>
  <c r="AJ101" i="26"/>
  <c r="W101" i="26"/>
  <c r="S101" i="26"/>
  <c r="DM101" i="26"/>
  <c r="Q100" i="26"/>
  <c r="R100" i="26"/>
  <c r="EO100" i="26"/>
  <c r="EK100" i="26"/>
  <c r="S100" i="26"/>
  <c r="EM100" i="26"/>
  <c r="EL100" i="26"/>
  <c r="DY100" i="26"/>
  <c r="CU100" i="26"/>
  <c r="CW100" i="26"/>
  <c r="CV100" i="26"/>
  <c r="CY100" i="26"/>
  <c r="CQ100" i="26"/>
  <c r="CP100" i="26"/>
  <c r="CR100" i="26"/>
  <c r="CG100" i="26"/>
  <c r="CI100" i="26"/>
  <c r="CH100" i="26"/>
  <c r="BX100" i="26"/>
  <c r="BW100" i="26"/>
  <c r="BZ100" i="26"/>
  <c r="AS100" i="26"/>
  <c r="AT100" i="26"/>
  <c r="AI99" i="26"/>
  <c r="AJ100" i="26"/>
  <c r="W100" i="26"/>
  <c r="DM100" i="26"/>
  <c r="Q99" i="26"/>
  <c r="R99" i="26"/>
  <c r="EO99" i="26"/>
  <c r="EK99" i="26"/>
  <c r="S99" i="26"/>
  <c r="EM99" i="26"/>
  <c r="DZ99" i="26"/>
  <c r="DY99" i="26"/>
  <c r="CU99" i="26"/>
  <c r="CW99" i="26"/>
  <c r="CV99" i="26"/>
  <c r="CY99" i="26"/>
  <c r="CQ99" i="26"/>
  <c r="CP99" i="26"/>
  <c r="CR99" i="26"/>
  <c r="CG99" i="26"/>
  <c r="CI99" i="26"/>
  <c r="CH99" i="26"/>
  <c r="CK99" i="26"/>
  <c r="BX99" i="26"/>
  <c r="BW99" i="26"/>
  <c r="AS99" i="26"/>
  <c r="AT99" i="26"/>
  <c r="AI98" i="26"/>
  <c r="AJ99" i="26"/>
  <c r="W99" i="26"/>
  <c r="DM99" i="26"/>
  <c r="EK98" i="26"/>
  <c r="Q98" i="26"/>
  <c r="S98" i="26"/>
  <c r="DZ98" i="26"/>
  <c r="CU98" i="26"/>
  <c r="CW98" i="26"/>
  <c r="CV98" i="26"/>
  <c r="CY98" i="26"/>
  <c r="CQ98" i="26"/>
  <c r="CP98" i="26"/>
  <c r="CR98" i="26"/>
  <c r="CG98" i="26"/>
  <c r="CI98" i="26"/>
  <c r="CH98" i="26"/>
  <c r="CK98" i="26"/>
  <c r="BW98" i="26"/>
  <c r="BX98" i="26"/>
  <c r="BY98" i="26"/>
  <c r="BZ98" i="26"/>
  <c r="AS98" i="26"/>
  <c r="AT98" i="26"/>
  <c r="AI97" i="26"/>
  <c r="AJ98" i="26"/>
  <c r="W98" i="26"/>
  <c r="EM98" i="26"/>
  <c r="R98" i="26"/>
  <c r="EK97" i="26"/>
  <c r="Q97" i="26"/>
  <c r="R97" i="26"/>
  <c r="EL97" i="26"/>
  <c r="CU97" i="26"/>
  <c r="CW97" i="26"/>
  <c r="CV97" i="26"/>
  <c r="CY97" i="26"/>
  <c r="CQ97" i="26"/>
  <c r="CP97" i="26"/>
  <c r="CR97" i="26"/>
  <c r="CG97" i="26"/>
  <c r="CI97" i="26"/>
  <c r="CH97" i="26"/>
  <c r="BW97" i="26"/>
  <c r="BX97" i="26"/>
  <c r="BY97" i="26"/>
  <c r="BZ97" i="26"/>
  <c r="AS97" i="26"/>
  <c r="AT97" i="26"/>
  <c r="AI96" i="26"/>
  <c r="AJ97" i="26"/>
  <c r="W97" i="26"/>
  <c r="S97" i="26"/>
  <c r="DM97" i="26"/>
  <c r="Q96" i="26"/>
  <c r="R96" i="26"/>
  <c r="EO96" i="26"/>
  <c r="EK96" i="26"/>
  <c r="S96" i="26"/>
  <c r="EM96" i="26"/>
  <c r="EL96" i="26"/>
  <c r="DY96" i="26"/>
  <c r="CU96" i="26"/>
  <c r="CW96" i="26"/>
  <c r="CV96" i="26"/>
  <c r="CY96" i="26"/>
  <c r="CQ96" i="26"/>
  <c r="CP96" i="26"/>
  <c r="CR96" i="26"/>
  <c r="CG96" i="26"/>
  <c r="CI96" i="26"/>
  <c r="CH96" i="26"/>
  <c r="BX96" i="26"/>
  <c r="BW96" i="26"/>
  <c r="BZ96" i="26"/>
  <c r="AS96" i="26"/>
  <c r="AT96" i="26"/>
  <c r="AI95" i="26"/>
  <c r="AJ96" i="26"/>
  <c r="W96" i="26"/>
  <c r="DM96" i="26"/>
  <c r="Q95" i="26"/>
  <c r="R95" i="26"/>
  <c r="EO95" i="26"/>
  <c r="EK95" i="26"/>
  <c r="S95" i="26"/>
  <c r="EM95" i="26"/>
  <c r="DZ95" i="26"/>
  <c r="DY95" i="26"/>
  <c r="CU95" i="26"/>
  <c r="CW95" i="26"/>
  <c r="CV95" i="26"/>
  <c r="CY95" i="26"/>
  <c r="CQ95" i="26"/>
  <c r="CP95" i="26"/>
  <c r="CR95" i="26"/>
  <c r="CG95" i="26"/>
  <c r="CI95" i="26"/>
  <c r="CH95" i="26"/>
  <c r="CK95" i="26"/>
  <c r="BX95" i="26"/>
  <c r="BW95" i="26"/>
  <c r="AS95" i="26"/>
  <c r="AT95" i="26"/>
  <c r="AI94" i="26"/>
  <c r="AJ95" i="26"/>
  <c r="W95" i="26"/>
  <c r="DM95" i="26"/>
  <c r="EK94" i="26"/>
  <c r="Q94" i="26"/>
  <c r="S94" i="26"/>
  <c r="DZ94" i="26"/>
  <c r="CU94" i="26"/>
  <c r="CW94" i="26"/>
  <c r="CV94" i="26"/>
  <c r="CY94" i="26"/>
  <c r="CQ94" i="26"/>
  <c r="CP94" i="26"/>
  <c r="CR94" i="26"/>
  <c r="CG94" i="26"/>
  <c r="CI94" i="26"/>
  <c r="CH94" i="26"/>
  <c r="CK94" i="26"/>
  <c r="BW94" i="26"/>
  <c r="BX94" i="26"/>
  <c r="BY94" i="26"/>
  <c r="BZ94" i="26"/>
  <c r="AS94" i="26"/>
  <c r="AT94" i="26"/>
  <c r="AI93" i="26"/>
  <c r="AJ94" i="26"/>
  <c r="W94" i="26"/>
  <c r="EM94" i="26"/>
  <c r="R94" i="26"/>
  <c r="EK93" i="26"/>
  <c r="Q93" i="26"/>
  <c r="R93" i="26"/>
  <c r="EL93" i="26"/>
  <c r="CU93" i="26"/>
  <c r="CW93" i="26"/>
  <c r="CV93" i="26"/>
  <c r="CY93" i="26"/>
  <c r="CQ93" i="26"/>
  <c r="CP93" i="26"/>
  <c r="CR93" i="26"/>
  <c r="CG93" i="26"/>
  <c r="CI93" i="26"/>
  <c r="CH93" i="26"/>
  <c r="BW93" i="26"/>
  <c r="BX93" i="26"/>
  <c r="BY93" i="26"/>
  <c r="BZ93" i="26"/>
  <c r="AS93" i="26"/>
  <c r="AT93" i="26"/>
  <c r="AI92" i="26"/>
  <c r="AJ93" i="26"/>
  <c r="W93" i="26"/>
  <c r="S93" i="26"/>
  <c r="DM93" i="26"/>
  <c r="Q92" i="26"/>
  <c r="R92" i="26"/>
  <c r="EO92" i="26"/>
  <c r="EK92" i="26"/>
  <c r="S92" i="26"/>
  <c r="EM92" i="26"/>
  <c r="EL92" i="26"/>
  <c r="DY92" i="26"/>
  <c r="CU92" i="26"/>
  <c r="CW92" i="26"/>
  <c r="CV92" i="26"/>
  <c r="CY92" i="26"/>
  <c r="CQ92" i="26"/>
  <c r="CP92" i="26"/>
  <c r="CR92" i="26"/>
  <c r="CG92" i="26"/>
  <c r="CI92" i="26"/>
  <c r="CH92" i="26"/>
  <c r="BX92" i="26"/>
  <c r="BW92" i="26"/>
  <c r="BZ92" i="26"/>
  <c r="AS92" i="26"/>
  <c r="AT92" i="26"/>
  <c r="AI91" i="26"/>
  <c r="AJ92" i="26"/>
  <c r="W92" i="26"/>
  <c r="DM92" i="26"/>
  <c r="Q91" i="26"/>
  <c r="R91" i="26"/>
  <c r="EO91" i="26"/>
  <c r="EK91" i="26"/>
  <c r="S91" i="26"/>
  <c r="EM91" i="26"/>
  <c r="DZ91" i="26"/>
  <c r="DY91" i="26"/>
  <c r="CU91" i="26"/>
  <c r="CW91" i="26"/>
  <c r="CV91" i="26"/>
  <c r="CY91" i="26"/>
  <c r="CQ91" i="26"/>
  <c r="CP91" i="26"/>
  <c r="CR91" i="26"/>
  <c r="CG91" i="26"/>
  <c r="CI91" i="26"/>
  <c r="CH91" i="26"/>
  <c r="CK91" i="26"/>
  <c r="BX91" i="26"/>
  <c r="BW91" i="26"/>
  <c r="AS91" i="26"/>
  <c r="AT91" i="26"/>
  <c r="AI90" i="26"/>
  <c r="AJ91" i="26"/>
  <c r="W91" i="26"/>
  <c r="DM91" i="26"/>
  <c r="EK90" i="26"/>
  <c r="Q90" i="26"/>
  <c r="S90" i="26"/>
  <c r="DZ90" i="26"/>
  <c r="CU90" i="26"/>
  <c r="CW90" i="26"/>
  <c r="CV90" i="26"/>
  <c r="CY90" i="26"/>
  <c r="CQ90" i="26"/>
  <c r="CP90" i="26"/>
  <c r="CR90" i="26"/>
  <c r="CG90" i="26"/>
  <c r="CI90" i="26"/>
  <c r="CH90" i="26"/>
  <c r="CK90" i="26"/>
  <c r="BW90" i="26"/>
  <c r="BX90" i="26"/>
  <c r="BY90" i="26"/>
  <c r="BZ90" i="26"/>
  <c r="AS90" i="26"/>
  <c r="AT90" i="26"/>
  <c r="AI89" i="26"/>
  <c r="AJ90" i="26"/>
  <c r="W90" i="26"/>
  <c r="EM90" i="26"/>
  <c r="R90" i="26"/>
  <c r="EK89" i="26"/>
  <c r="Q89" i="26"/>
  <c r="R89" i="26"/>
  <c r="EL89" i="26"/>
  <c r="CU89" i="26"/>
  <c r="CW89" i="26"/>
  <c r="CV89" i="26"/>
  <c r="CY89" i="26"/>
  <c r="CQ89" i="26"/>
  <c r="CP89" i="26"/>
  <c r="CR89" i="26"/>
  <c r="CG89" i="26"/>
  <c r="CI89" i="26"/>
  <c r="CH89" i="26"/>
  <c r="BW89" i="26"/>
  <c r="BX89" i="26"/>
  <c r="BY89" i="26"/>
  <c r="BZ89" i="26"/>
  <c r="AS89" i="26"/>
  <c r="AT89" i="26"/>
  <c r="AI88" i="26"/>
  <c r="AJ89" i="26"/>
  <c r="W89" i="26"/>
  <c r="S89" i="26"/>
  <c r="DM89" i="26"/>
  <c r="Q88" i="26"/>
  <c r="R88" i="26"/>
  <c r="EO88" i="26"/>
  <c r="EK88" i="26"/>
  <c r="S88" i="26"/>
  <c r="EM88" i="26"/>
  <c r="EL88" i="26"/>
  <c r="DY88" i="26"/>
  <c r="CU88" i="26"/>
  <c r="CW88" i="26"/>
  <c r="CV88" i="26"/>
  <c r="CY88" i="26"/>
  <c r="CQ88" i="26"/>
  <c r="CP88" i="26"/>
  <c r="CR88" i="26"/>
  <c r="CG88" i="26"/>
  <c r="CI88" i="26"/>
  <c r="CH88" i="26"/>
  <c r="BX88" i="26"/>
  <c r="BW88" i="26"/>
  <c r="BZ88" i="26"/>
  <c r="AS88" i="26"/>
  <c r="AT88" i="26"/>
  <c r="AI87" i="26"/>
  <c r="AJ88" i="26"/>
  <c r="W88" i="26"/>
  <c r="DM88" i="26"/>
  <c r="Q87" i="26"/>
  <c r="R87" i="26"/>
  <c r="EO87" i="26"/>
  <c r="EK87" i="26"/>
  <c r="S87" i="26"/>
  <c r="EM87" i="26"/>
  <c r="DZ87" i="26"/>
  <c r="DY87" i="26"/>
  <c r="CU87" i="26"/>
  <c r="CW87" i="26"/>
  <c r="CV87" i="26"/>
  <c r="CY87" i="26"/>
  <c r="CQ87" i="26"/>
  <c r="CP87" i="26"/>
  <c r="CR87" i="26"/>
  <c r="CG87" i="26"/>
  <c r="CI87" i="26"/>
  <c r="CH87" i="26"/>
  <c r="CK87" i="26"/>
  <c r="BX87" i="26"/>
  <c r="BW87" i="26"/>
  <c r="AS87" i="26"/>
  <c r="AT87" i="26"/>
  <c r="AI86" i="26"/>
  <c r="AJ87" i="26"/>
  <c r="W87" i="26"/>
  <c r="DM87" i="26"/>
  <c r="EK86" i="26"/>
  <c r="CU86" i="26"/>
  <c r="CW86" i="26"/>
  <c r="CV86" i="26"/>
  <c r="CY86" i="26"/>
  <c r="CQ86" i="26"/>
  <c r="CP86" i="26"/>
  <c r="CR86" i="26"/>
  <c r="CG86" i="26"/>
  <c r="CI86" i="26"/>
  <c r="CH86" i="26"/>
  <c r="CK86" i="26"/>
  <c r="BW86" i="26"/>
  <c r="BX86" i="26"/>
  <c r="BY86" i="26"/>
  <c r="BZ86" i="26"/>
  <c r="AS86" i="26"/>
  <c r="AT86" i="26"/>
  <c r="AI85" i="26"/>
  <c r="AJ86" i="26"/>
  <c r="W86" i="26"/>
  <c r="Q86" i="26"/>
  <c r="R86" i="26"/>
  <c r="EK85" i="26"/>
  <c r="Q85" i="26"/>
  <c r="R85" i="26"/>
  <c r="EL85" i="26"/>
  <c r="CU85" i="26"/>
  <c r="CW85" i="26"/>
  <c r="CV85" i="26"/>
  <c r="CY85" i="26"/>
  <c r="CQ85" i="26"/>
  <c r="CP85" i="26"/>
  <c r="CR85" i="26"/>
  <c r="CG85" i="26"/>
  <c r="CI85" i="26"/>
  <c r="CH85" i="26"/>
  <c r="BW85" i="26"/>
  <c r="BX85" i="26"/>
  <c r="BY85" i="26"/>
  <c r="BZ85" i="26"/>
  <c r="AS85" i="26"/>
  <c r="AT85" i="26"/>
  <c r="AI84" i="26"/>
  <c r="AJ85" i="26"/>
  <c r="W85" i="26"/>
  <c r="S85" i="26"/>
  <c r="DM85" i="26"/>
  <c r="Q84" i="26"/>
  <c r="R84" i="26"/>
  <c r="EO84" i="26"/>
  <c r="EK84" i="26"/>
  <c r="S84" i="26"/>
  <c r="EM84" i="26"/>
  <c r="EL84" i="26"/>
  <c r="DY84" i="26"/>
  <c r="CU84" i="26"/>
  <c r="CW84" i="26"/>
  <c r="CV84" i="26"/>
  <c r="CY84" i="26"/>
  <c r="CQ84" i="26"/>
  <c r="CP84" i="26"/>
  <c r="CR84" i="26"/>
  <c r="CG84" i="26"/>
  <c r="CI84" i="26"/>
  <c r="CH84" i="26"/>
  <c r="BX84" i="26"/>
  <c r="BW84" i="26"/>
  <c r="AS84" i="26"/>
  <c r="AT84" i="26"/>
  <c r="AI83" i="26"/>
  <c r="AJ84" i="26"/>
  <c r="W84" i="26"/>
  <c r="DM84" i="26"/>
  <c r="Q83" i="26"/>
  <c r="R83" i="26"/>
  <c r="EO83" i="26"/>
  <c r="EK83" i="26"/>
  <c r="S83" i="26"/>
  <c r="EM83" i="26"/>
  <c r="DZ83" i="26"/>
  <c r="DY83" i="26"/>
  <c r="CU83" i="26"/>
  <c r="CW83" i="26"/>
  <c r="CV83" i="26"/>
  <c r="CY83" i="26"/>
  <c r="CQ83" i="26"/>
  <c r="CP83" i="26"/>
  <c r="CR83" i="26"/>
  <c r="CG83" i="26"/>
  <c r="CI83" i="26"/>
  <c r="CH83" i="26"/>
  <c r="CK83" i="26"/>
  <c r="BX83" i="26"/>
  <c r="BW83" i="26"/>
  <c r="BZ83" i="26"/>
  <c r="AS83" i="26"/>
  <c r="AT83" i="26"/>
  <c r="AI82" i="26"/>
  <c r="AJ83" i="26"/>
  <c r="W83" i="26"/>
  <c r="DM83" i="26"/>
  <c r="EK82" i="26"/>
  <c r="Q82" i="26"/>
  <c r="R82" i="26"/>
  <c r="EL82" i="26"/>
  <c r="CU82" i="26"/>
  <c r="CW82" i="26"/>
  <c r="CV82" i="26"/>
  <c r="CY82" i="26"/>
  <c r="CQ82" i="26"/>
  <c r="CP82" i="26"/>
  <c r="CR82" i="26"/>
  <c r="CG82" i="26"/>
  <c r="CI82" i="26"/>
  <c r="CH82" i="26"/>
  <c r="CK82" i="26"/>
  <c r="BW82" i="26"/>
  <c r="BX82" i="26"/>
  <c r="BY82" i="26"/>
  <c r="BZ82" i="26"/>
  <c r="AS82" i="26"/>
  <c r="AT82" i="26"/>
  <c r="AI81" i="26"/>
  <c r="AJ82" i="26"/>
  <c r="W82" i="26"/>
  <c r="S82" i="26"/>
  <c r="EK81" i="26"/>
  <c r="Q81" i="26"/>
  <c r="S81" i="26"/>
  <c r="EM81" i="26"/>
  <c r="R81" i="26"/>
  <c r="EL81" i="26"/>
  <c r="CU81" i="26"/>
  <c r="CW81" i="26"/>
  <c r="CV81" i="26"/>
  <c r="CY81" i="26"/>
  <c r="CQ81" i="26"/>
  <c r="CP81" i="26"/>
  <c r="CR81" i="26"/>
  <c r="CG81" i="26"/>
  <c r="CI81" i="26"/>
  <c r="CH81" i="26"/>
  <c r="BW81" i="26"/>
  <c r="BX81" i="26"/>
  <c r="BY81" i="26"/>
  <c r="BZ81" i="26"/>
  <c r="AS81" i="26"/>
  <c r="AT81" i="26"/>
  <c r="AI80" i="26"/>
  <c r="AJ81" i="26"/>
  <c r="W81" i="26"/>
  <c r="DM81" i="26"/>
  <c r="Q80" i="26"/>
  <c r="R80" i="26"/>
  <c r="EO80" i="26"/>
  <c r="EK80" i="26"/>
  <c r="S80" i="26"/>
  <c r="EM80" i="26"/>
  <c r="EL80" i="26"/>
  <c r="DY80" i="26"/>
  <c r="DM80" i="26"/>
  <c r="CV80" i="26"/>
  <c r="CU80" i="26"/>
  <c r="CW80" i="26"/>
  <c r="CY80" i="26"/>
  <c r="CQ80" i="26"/>
  <c r="CP80" i="26"/>
  <c r="CR80" i="26"/>
  <c r="CG80" i="26"/>
  <c r="CI80" i="26"/>
  <c r="CH80" i="26"/>
  <c r="CK80" i="26"/>
  <c r="BX80" i="26"/>
  <c r="BW80" i="26"/>
  <c r="BZ80" i="26"/>
  <c r="BY80" i="26"/>
  <c r="AS80" i="26"/>
  <c r="AT80" i="26"/>
  <c r="AI79" i="26"/>
  <c r="AJ80" i="26"/>
  <c r="W80" i="26"/>
  <c r="EK79" i="26"/>
  <c r="CU79" i="26"/>
  <c r="CW79" i="26"/>
  <c r="CV79" i="26"/>
  <c r="CY79" i="26"/>
  <c r="CQ79" i="26"/>
  <c r="CP79" i="26"/>
  <c r="CR79" i="26"/>
  <c r="CG79" i="26"/>
  <c r="CI79" i="26"/>
  <c r="CH79" i="26"/>
  <c r="BW79" i="26"/>
  <c r="BX79" i="26"/>
  <c r="BY79" i="26"/>
  <c r="BZ79" i="26"/>
  <c r="AS79" i="26"/>
  <c r="AT79" i="26"/>
  <c r="AI78" i="26"/>
  <c r="AJ79" i="26"/>
  <c r="W79" i="26"/>
  <c r="Q79" i="26"/>
  <c r="S79" i="26"/>
  <c r="DN79" i="26"/>
  <c r="R79" i="26"/>
  <c r="Q78" i="26"/>
  <c r="R78" i="26"/>
  <c r="EO78" i="26"/>
  <c r="EK78" i="26"/>
  <c r="S78" i="26"/>
  <c r="EM78" i="26"/>
  <c r="EL78" i="26"/>
  <c r="DY78" i="26"/>
  <c r="DM78" i="26"/>
  <c r="CV78" i="26"/>
  <c r="CU78" i="26"/>
  <c r="CW78" i="26"/>
  <c r="CY78" i="26"/>
  <c r="CQ78" i="26"/>
  <c r="CP78" i="26"/>
  <c r="CR78" i="26"/>
  <c r="CG78" i="26"/>
  <c r="CI78" i="26"/>
  <c r="CH78" i="26"/>
  <c r="CK78" i="26"/>
  <c r="BX78" i="26"/>
  <c r="BW78" i="26"/>
  <c r="BZ78" i="26"/>
  <c r="BY78" i="26"/>
  <c r="AS78" i="26"/>
  <c r="AT78" i="26"/>
  <c r="AI77" i="26"/>
  <c r="AJ78" i="26"/>
  <c r="W78" i="26"/>
  <c r="DN78" i="26"/>
  <c r="EK77" i="26"/>
  <c r="CU77" i="26"/>
  <c r="CW77" i="26"/>
  <c r="CV77" i="26"/>
  <c r="CY77" i="26"/>
  <c r="CQ77" i="26"/>
  <c r="CP77" i="26"/>
  <c r="CR77" i="26"/>
  <c r="CG77" i="26"/>
  <c r="CI77" i="26"/>
  <c r="CH77" i="26"/>
  <c r="BX77" i="26"/>
  <c r="BW77" i="26"/>
  <c r="BZ77" i="26"/>
  <c r="AS77" i="26"/>
  <c r="AT77" i="26"/>
  <c r="AI76" i="26"/>
  <c r="AJ77" i="26"/>
  <c r="W77" i="26"/>
  <c r="Q77" i="26"/>
  <c r="S77" i="26"/>
  <c r="DN77" i="26"/>
  <c r="R77" i="26"/>
  <c r="Q76" i="26"/>
  <c r="R76" i="26"/>
  <c r="EO76" i="26"/>
  <c r="EK76" i="26"/>
  <c r="S76" i="26"/>
  <c r="EM76" i="26"/>
  <c r="EL76" i="26"/>
  <c r="DY76" i="26"/>
  <c r="DM76" i="26"/>
  <c r="CV76" i="26"/>
  <c r="CU76" i="26"/>
  <c r="CW76" i="26"/>
  <c r="CY76" i="26"/>
  <c r="CQ76" i="26"/>
  <c r="CP76" i="26"/>
  <c r="CR76" i="26"/>
  <c r="CG76" i="26"/>
  <c r="CI76" i="26"/>
  <c r="CH76" i="26"/>
  <c r="CK76" i="26"/>
  <c r="BX76" i="26"/>
  <c r="BW76" i="26"/>
  <c r="BZ76" i="26"/>
  <c r="BY76" i="26"/>
  <c r="AS76" i="26"/>
  <c r="AT76" i="26"/>
  <c r="AI75" i="26"/>
  <c r="AJ76" i="26"/>
  <c r="W76" i="26"/>
  <c r="DN76" i="26"/>
  <c r="EK75" i="26"/>
  <c r="Q75" i="26"/>
  <c r="S75" i="26"/>
  <c r="DZ75" i="26"/>
  <c r="CU75" i="26"/>
  <c r="CW75" i="26"/>
  <c r="CV75" i="26"/>
  <c r="CY75" i="26"/>
  <c r="CQ75" i="26"/>
  <c r="CP75" i="26"/>
  <c r="CR75" i="26"/>
  <c r="CG75" i="26"/>
  <c r="CI75" i="26"/>
  <c r="CH75" i="26"/>
  <c r="CK75" i="26"/>
  <c r="BX75" i="26"/>
  <c r="BW75" i="26"/>
  <c r="BZ75" i="26"/>
  <c r="AS75" i="26"/>
  <c r="AT75" i="26"/>
  <c r="AI74" i="26"/>
  <c r="AJ75" i="26"/>
  <c r="W75" i="26"/>
  <c r="DN75" i="26"/>
  <c r="R75" i="26"/>
  <c r="Q74" i="26"/>
  <c r="R74" i="26"/>
  <c r="EO74" i="26"/>
  <c r="EK74" i="26"/>
  <c r="S74" i="26"/>
  <c r="EM74" i="26"/>
  <c r="EL74" i="26"/>
  <c r="DY74" i="26"/>
  <c r="DM74" i="26"/>
  <c r="CV74" i="26"/>
  <c r="CU74" i="26"/>
  <c r="CW74" i="26"/>
  <c r="CY74" i="26"/>
  <c r="CQ74" i="26"/>
  <c r="CP74" i="26"/>
  <c r="CR74" i="26"/>
  <c r="CG74" i="26"/>
  <c r="CI74" i="26"/>
  <c r="CH74" i="26"/>
  <c r="CK74" i="26"/>
  <c r="BX74" i="26"/>
  <c r="BW74" i="26"/>
  <c r="BZ74" i="26"/>
  <c r="BY74" i="26"/>
  <c r="AS74" i="26"/>
  <c r="AT74" i="26"/>
  <c r="AI73" i="26"/>
  <c r="AJ74" i="26"/>
  <c r="W74" i="26"/>
  <c r="DN74" i="26"/>
  <c r="EK73" i="26"/>
  <c r="Q73" i="26"/>
  <c r="S73" i="26"/>
  <c r="DZ73" i="26"/>
  <c r="CU73" i="26"/>
  <c r="CW73" i="26"/>
  <c r="CV73" i="26"/>
  <c r="CY73" i="26"/>
  <c r="CQ73" i="26"/>
  <c r="CP73" i="26"/>
  <c r="CR73" i="26"/>
  <c r="CG73" i="26"/>
  <c r="CI73" i="26"/>
  <c r="CH73" i="26"/>
  <c r="CK73" i="26"/>
  <c r="BW73" i="26"/>
  <c r="BX73" i="26"/>
  <c r="BY73" i="26"/>
  <c r="BZ73" i="26"/>
  <c r="AS73" i="26"/>
  <c r="AT73" i="26"/>
  <c r="AI72" i="26"/>
  <c r="AJ73" i="26"/>
  <c r="W73" i="26"/>
  <c r="DN73" i="26"/>
  <c r="R73" i="26"/>
  <c r="Q72" i="26"/>
  <c r="R72" i="26"/>
  <c r="EO72" i="26"/>
  <c r="EK72" i="26"/>
  <c r="S72" i="26"/>
  <c r="EM72" i="26"/>
  <c r="EL72" i="26"/>
  <c r="DY72" i="26"/>
  <c r="DM72" i="26"/>
  <c r="CV72" i="26"/>
  <c r="CU72" i="26"/>
  <c r="CW72" i="26"/>
  <c r="CY72" i="26"/>
  <c r="CQ72" i="26"/>
  <c r="CP72" i="26"/>
  <c r="CR72" i="26"/>
  <c r="CG72" i="26"/>
  <c r="CI72" i="26"/>
  <c r="CH72" i="26"/>
  <c r="CK72" i="26"/>
  <c r="BX72" i="26"/>
  <c r="BW72" i="26"/>
  <c r="BZ72" i="26"/>
  <c r="BY72" i="26"/>
  <c r="AS72" i="26"/>
  <c r="AT72" i="26"/>
  <c r="AI71" i="26"/>
  <c r="AJ72" i="26"/>
  <c r="W72" i="26"/>
  <c r="DN72" i="26"/>
  <c r="EK71" i="26"/>
  <c r="CU71" i="26"/>
  <c r="CW71" i="26"/>
  <c r="CV71" i="26"/>
  <c r="CY71" i="26"/>
  <c r="CQ71" i="26"/>
  <c r="CP71" i="26"/>
  <c r="CR71" i="26"/>
  <c r="CG71" i="26"/>
  <c r="CI71" i="26"/>
  <c r="CH71" i="26"/>
  <c r="BW71" i="26"/>
  <c r="BX71" i="26"/>
  <c r="BY71" i="26"/>
  <c r="BZ71" i="26"/>
  <c r="AS71" i="26"/>
  <c r="AT71" i="26"/>
  <c r="AI70" i="26"/>
  <c r="AJ71" i="26"/>
  <c r="W71" i="26"/>
  <c r="Q71" i="26"/>
  <c r="S71" i="26"/>
  <c r="DN71" i="26"/>
  <c r="R71" i="26"/>
  <c r="Q70" i="26"/>
  <c r="R70" i="26"/>
  <c r="EO70" i="26"/>
  <c r="EK70" i="26"/>
  <c r="S70" i="26"/>
  <c r="EM70" i="26"/>
  <c r="DY70" i="26"/>
  <c r="CU70" i="26"/>
  <c r="CW70" i="26"/>
  <c r="CV70" i="26"/>
  <c r="CY70" i="26"/>
  <c r="CQ70" i="26"/>
  <c r="CP70" i="26"/>
  <c r="CR70" i="26"/>
  <c r="CG70" i="26"/>
  <c r="CI70" i="26"/>
  <c r="CH70" i="26"/>
  <c r="BX70" i="26"/>
  <c r="BW70" i="26"/>
  <c r="BZ70" i="26"/>
  <c r="AS70" i="26"/>
  <c r="AT70" i="26"/>
  <c r="AI69" i="26"/>
  <c r="AJ70" i="26"/>
  <c r="W70" i="26"/>
  <c r="Q69" i="26"/>
  <c r="R69" i="26"/>
  <c r="EO69" i="26"/>
  <c r="EK69" i="26"/>
  <c r="S69" i="26"/>
  <c r="EM69" i="26"/>
  <c r="DZ69" i="26"/>
  <c r="DY69" i="26"/>
  <c r="CU69" i="26"/>
  <c r="CW69" i="26"/>
  <c r="CV69" i="26"/>
  <c r="CY69" i="26"/>
  <c r="CQ69" i="26"/>
  <c r="CP69" i="26"/>
  <c r="CR69" i="26"/>
  <c r="CG69" i="26"/>
  <c r="CI69" i="26"/>
  <c r="CH69" i="26"/>
  <c r="CK69" i="26"/>
  <c r="BX69" i="26"/>
  <c r="BW69" i="26"/>
  <c r="BZ69" i="26"/>
  <c r="AS69" i="26"/>
  <c r="AT69" i="26"/>
  <c r="AI68" i="26"/>
  <c r="AJ69" i="26"/>
  <c r="W69" i="26"/>
  <c r="EK68" i="26"/>
  <c r="Q68" i="26"/>
  <c r="S68" i="26"/>
  <c r="DZ68" i="26"/>
  <c r="CU68" i="26"/>
  <c r="CW68" i="26"/>
  <c r="CV68" i="26"/>
  <c r="CY68" i="26"/>
  <c r="CQ68" i="26"/>
  <c r="CP68" i="26"/>
  <c r="CR68" i="26"/>
  <c r="CG68" i="26"/>
  <c r="CI68" i="26"/>
  <c r="CH68" i="26"/>
  <c r="CK68" i="26"/>
  <c r="BW68" i="26"/>
  <c r="BX68" i="26"/>
  <c r="BY68" i="26"/>
  <c r="BZ68" i="26"/>
  <c r="AS68" i="26"/>
  <c r="AT68" i="26"/>
  <c r="AI67" i="26"/>
  <c r="AJ68" i="26"/>
  <c r="W68" i="26"/>
  <c r="EM68" i="26"/>
  <c r="R68" i="26"/>
  <c r="EO68" i="26"/>
  <c r="EK67" i="26"/>
  <c r="CU67" i="26"/>
  <c r="CW67" i="26"/>
  <c r="CV67" i="26"/>
  <c r="CY67" i="26"/>
  <c r="CQ67" i="26"/>
  <c r="CP67" i="26"/>
  <c r="CR67" i="26"/>
  <c r="CG67" i="26"/>
  <c r="CI67" i="26"/>
  <c r="CH67" i="26"/>
  <c r="BW67" i="26"/>
  <c r="BX67" i="26"/>
  <c r="BY67" i="26"/>
  <c r="BZ67" i="26"/>
  <c r="AS67" i="26"/>
  <c r="AT67" i="26"/>
  <c r="AI66" i="26"/>
  <c r="AJ67" i="26"/>
  <c r="W67" i="26"/>
  <c r="Q67" i="26"/>
  <c r="S67" i="26"/>
  <c r="DZ67" i="26"/>
  <c r="R67" i="26"/>
  <c r="Q66" i="26"/>
  <c r="R66" i="26"/>
  <c r="EO66" i="26"/>
  <c r="EK66" i="26"/>
  <c r="S66" i="26"/>
  <c r="EM66" i="26"/>
  <c r="DY66" i="26"/>
  <c r="CU66" i="26"/>
  <c r="CW66" i="26"/>
  <c r="CV66" i="26"/>
  <c r="CY66" i="26"/>
  <c r="CQ66" i="26"/>
  <c r="CP66" i="26"/>
  <c r="CR66" i="26"/>
  <c r="CG66" i="26"/>
  <c r="CI66" i="26"/>
  <c r="CH66" i="26"/>
  <c r="BX66" i="26"/>
  <c r="BW66" i="26"/>
  <c r="BZ66" i="26"/>
  <c r="AS66" i="26"/>
  <c r="AT66" i="26"/>
  <c r="AI65" i="26"/>
  <c r="AJ66" i="26"/>
  <c r="W66" i="26"/>
  <c r="Q65" i="26"/>
  <c r="R65" i="26"/>
  <c r="EO65" i="26"/>
  <c r="EK65" i="26"/>
  <c r="S65" i="26"/>
  <c r="EM65" i="26"/>
  <c r="DZ65" i="26"/>
  <c r="DY65" i="26"/>
  <c r="CU65" i="26"/>
  <c r="CW65" i="26"/>
  <c r="CV65" i="26"/>
  <c r="CY65" i="26"/>
  <c r="CQ65" i="26"/>
  <c r="CP65" i="26"/>
  <c r="CR65" i="26"/>
  <c r="CG65" i="26"/>
  <c r="CI65" i="26"/>
  <c r="CH65" i="26"/>
  <c r="CK65" i="26"/>
  <c r="BX65" i="26"/>
  <c r="BW65" i="26"/>
  <c r="BZ65" i="26"/>
  <c r="AS65" i="26"/>
  <c r="AT65" i="26"/>
  <c r="AI64" i="26"/>
  <c r="AJ65" i="26"/>
  <c r="W65" i="26"/>
  <c r="EK64" i="26"/>
  <c r="Q64" i="26"/>
  <c r="S64" i="26"/>
  <c r="DZ64" i="26"/>
  <c r="CU64" i="26"/>
  <c r="CW64" i="26"/>
  <c r="CV64" i="26"/>
  <c r="CY64" i="26"/>
  <c r="CQ64" i="26"/>
  <c r="CP64" i="26"/>
  <c r="CR64" i="26"/>
  <c r="CG64" i="26"/>
  <c r="CI64" i="26"/>
  <c r="CH64" i="26"/>
  <c r="CK64" i="26"/>
  <c r="BW64" i="26"/>
  <c r="BX64" i="26"/>
  <c r="BY64" i="26"/>
  <c r="BZ64" i="26"/>
  <c r="AS64" i="26"/>
  <c r="AT64" i="26"/>
  <c r="AI63" i="26"/>
  <c r="AJ64" i="26"/>
  <c r="W64" i="26"/>
  <c r="EM64" i="26"/>
  <c r="R64" i="26"/>
  <c r="EK63" i="26"/>
  <c r="CU63" i="26"/>
  <c r="CW63" i="26"/>
  <c r="CV63" i="26"/>
  <c r="CY63" i="26"/>
  <c r="CQ63" i="26"/>
  <c r="CP63" i="26"/>
  <c r="CR63" i="26"/>
  <c r="CG63" i="26"/>
  <c r="CI63" i="26"/>
  <c r="CH63" i="26"/>
  <c r="BW63" i="26"/>
  <c r="BX63" i="26"/>
  <c r="BY63" i="26"/>
  <c r="BZ63" i="26"/>
  <c r="AS63" i="26"/>
  <c r="AT63" i="26"/>
  <c r="W63" i="26"/>
  <c r="Q63" i="26"/>
  <c r="S63" i="26"/>
  <c r="DZ63" i="26"/>
  <c r="R63" i="26"/>
  <c r="EK62" i="26"/>
  <c r="Q62" i="26"/>
  <c r="S62" i="26"/>
  <c r="EM62" i="26"/>
  <c r="CU62" i="26"/>
  <c r="CW62" i="26"/>
  <c r="CV62" i="26"/>
  <c r="CY62" i="26"/>
  <c r="CQ62" i="26"/>
  <c r="CP62" i="26"/>
  <c r="CR62" i="26"/>
  <c r="CG62" i="26"/>
  <c r="CI62" i="26"/>
  <c r="CH62" i="26"/>
  <c r="BX62" i="26"/>
  <c r="BW62" i="26"/>
  <c r="BY62" i="26"/>
  <c r="AS62" i="26"/>
  <c r="AT62" i="26"/>
  <c r="AI62" i="26"/>
  <c r="AI61" i="26"/>
  <c r="AJ62" i="26"/>
  <c r="W62" i="26"/>
  <c r="R62" i="26"/>
  <c r="Q61" i="26"/>
  <c r="R61" i="26"/>
  <c r="EO61" i="26"/>
  <c r="EK61" i="26"/>
  <c r="CU61" i="26"/>
  <c r="CW61" i="26"/>
  <c r="CV61" i="26"/>
  <c r="CY61" i="26"/>
  <c r="CQ61" i="26"/>
  <c r="CP61" i="26"/>
  <c r="CR61" i="26"/>
  <c r="CH61" i="26"/>
  <c r="CG61" i="26"/>
  <c r="CI61" i="26"/>
  <c r="CK61" i="26"/>
  <c r="BW61" i="26"/>
  <c r="BX61" i="26"/>
  <c r="BY61" i="26"/>
  <c r="AS61" i="26"/>
  <c r="AT61" i="26"/>
  <c r="W61" i="26"/>
  <c r="S61" i="26"/>
  <c r="EP61" i="26"/>
  <c r="DM61" i="26"/>
  <c r="EK60" i="26"/>
  <c r="CU60" i="26"/>
  <c r="CW60" i="26"/>
  <c r="CV60" i="26"/>
  <c r="CY60" i="26"/>
  <c r="CQ60" i="26"/>
  <c r="CP60" i="26"/>
  <c r="CR60" i="26"/>
  <c r="CG60" i="26"/>
  <c r="CI60" i="26"/>
  <c r="CH60" i="26"/>
  <c r="CK60" i="26"/>
  <c r="BW60" i="26"/>
  <c r="BX60" i="26"/>
  <c r="BY60" i="26"/>
  <c r="BZ60" i="26"/>
  <c r="AS60" i="26"/>
  <c r="AT60" i="26"/>
  <c r="AI60" i="26"/>
  <c r="AJ61" i="26"/>
  <c r="W60" i="26"/>
  <c r="Q60" i="26"/>
  <c r="R60" i="26"/>
  <c r="DM60" i="26"/>
  <c r="S60" i="26"/>
  <c r="EK59" i="26"/>
  <c r="CU59" i="26"/>
  <c r="CW59" i="26"/>
  <c r="CV59" i="26"/>
  <c r="CY59" i="26"/>
  <c r="CQ59" i="26"/>
  <c r="CP59" i="26"/>
  <c r="CR59" i="26"/>
  <c r="CG59" i="26"/>
  <c r="CI59" i="26"/>
  <c r="CH59" i="26"/>
  <c r="CK59" i="26"/>
  <c r="BX59" i="26"/>
  <c r="BW59" i="26"/>
  <c r="BZ59" i="26"/>
  <c r="BY59" i="26"/>
  <c r="AS59" i="26"/>
  <c r="AT59" i="26"/>
  <c r="AI59" i="26"/>
  <c r="AI58" i="26"/>
  <c r="AJ59" i="26"/>
  <c r="W59" i="26"/>
  <c r="Q59" i="26"/>
  <c r="R59" i="26"/>
  <c r="EK58" i="26"/>
  <c r="CU58" i="26"/>
  <c r="CW58" i="26"/>
  <c r="CV58" i="26"/>
  <c r="CY58" i="26"/>
  <c r="CQ58" i="26"/>
  <c r="CP58" i="26"/>
  <c r="CR58" i="26"/>
  <c r="CH58" i="26"/>
  <c r="CG58" i="26"/>
  <c r="CI58" i="26"/>
  <c r="CK58" i="26"/>
  <c r="BX58" i="26"/>
  <c r="BW58" i="26"/>
  <c r="BY58" i="26"/>
  <c r="AS58" i="26"/>
  <c r="AT58" i="26"/>
  <c r="AI57" i="26"/>
  <c r="AJ58" i="26"/>
  <c r="W58" i="26"/>
  <c r="Q58" i="26"/>
  <c r="S58" i="26"/>
  <c r="EP58" i="26"/>
  <c r="R58" i="26"/>
  <c r="Q57" i="26"/>
  <c r="R57" i="26"/>
  <c r="EO57" i="26"/>
  <c r="EK57" i="26"/>
  <c r="CU57" i="26"/>
  <c r="CW57" i="26"/>
  <c r="CV57" i="26"/>
  <c r="CY57" i="26"/>
  <c r="CQ57" i="26"/>
  <c r="CP57" i="26"/>
  <c r="CR57" i="26"/>
  <c r="CH57" i="26"/>
  <c r="CG57" i="26"/>
  <c r="CI57" i="26"/>
  <c r="CK57" i="26"/>
  <c r="BW57" i="26"/>
  <c r="BX57" i="26"/>
  <c r="BY57" i="26"/>
  <c r="AS57" i="26"/>
  <c r="AT57" i="26"/>
  <c r="W57" i="26"/>
  <c r="S57" i="26"/>
  <c r="EP57" i="26"/>
  <c r="DM57" i="26"/>
  <c r="EK56" i="26"/>
  <c r="CU56" i="26"/>
  <c r="CW56" i="26"/>
  <c r="CV56" i="26"/>
  <c r="CY56" i="26"/>
  <c r="CQ56" i="26"/>
  <c r="CP56" i="26"/>
  <c r="CR56" i="26"/>
  <c r="CG56" i="26"/>
  <c r="CI56" i="26"/>
  <c r="CH56" i="26"/>
  <c r="CK56" i="26"/>
  <c r="BW56" i="26"/>
  <c r="BX56" i="26"/>
  <c r="BY56" i="26"/>
  <c r="BZ56" i="26"/>
  <c r="AS56" i="26"/>
  <c r="AT56" i="26"/>
  <c r="AI56" i="26"/>
  <c r="AJ57" i="26"/>
  <c r="W56" i="26"/>
  <c r="Q56" i="26"/>
  <c r="R56" i="26"/>
  <c r="DM56" i="26"/>
  <c r="S56" i="26"/>
  <c r="EK55" i="26"/>
  <c r="CU55" i="26"/>
  <c r="CW55" i="26"/>
  <c r="CV55" i="26"/>
  <c r="CY55" i="26"/>
  <c r="CQ55" i="26"/>
  <c r="CP55" i="26"/>
  <c r="CR55" i="26"/>
  <c r="CG55" i="26"/>
  <c r="CI55" i="26"/>
  <c r="CH55" i="26"/>
  <c r="CK55" i="26"/>
  <c r="BX55" i="26"/>
  <c r="BW55" i="26"/>
  <c r="BZ55" i="26"/>
  <c r="BY55" i="26"/>
  <c r="AS55" i="26"/>
  <c r="AT55" i="26"/>
  <c r="AI55" i="26"/>
  <c r="AI54" i="26"/>
  <c r="AJ55" i="26"/>
  <c r="W55" i="26"/>
  <c r="Q55" i="26"/>
  <c r="R55" i="26"/>
  <c r="EK54" i="26"/>
  <c r="CU54" i="26"/>
  <c r="CW54" i="26"/>
  <c r="CV54" i="26"/>
  <c r="CY54" i="26"/>
  <c r="CQ54" i="26"/>
  <c r="CP54" i="26"/>
  <c r="CR54" i="26"/>
  <c r="CH54" i="26"/>
  <c r="CG54" i="26"/>
  <c r="CI54" i="26"/>
  <c r="CK54" i="26"/>
  <c r="BX54" i="26"/>
  <c r="BW54" i="26"/>
  <c r="BY54" i="26"/>
  <c r="AS54" i="26"/>
  <c r="AT54" i="26"/>
  <c r="AI53" i="26"/>
  <c r="AJ54" i="26"/>
  <c r="W54" i="26"/>
  <c r="Q54" i="26"/>
  <c r="S54" i="26"/>
  <c r="EP54" i="26"/>
  <c r="R54" i="26"/>
  <c r="Q53" i="26"/>
  <c r="R53" i="26"/>
  <c r="EO53" i="26"/>
  <c r="EK53" i="26"/>
  <c r="CU53" i="26"/>
  <c r="CW53" i="26"/>
  <c r="CV53" i="26"/>
  <c r="CY53" i="26"/>
  <c r="CQ53" i="26"/>
  <c r="CP53" i="26"/>
  <c r="CR53" i="26"/>
  <c r="CH53" i="26"/>
  <c r="CG53" i="26"/>
  <c r="CI53" i="26"/>
  <c r="CK53" i="26"/>
  <c r="BW53" i="26"/>
  <c r="BX53" i="26"/>
  <c r="BY53" i="26"/>
  <c r="AS53" i="26"/>
  <c r="AT53" i="26"/>
  <c r="W53" i="26"/>
  <c r="S53" i="26"/>
  <c r="EP53" i="26"/>
  <c r="DM53" i="26"/>
  <c r="EK52" i="26"/>
  <c r="CU52" i="26"/>
  <c r="CW52" i="26"/>
  <c r="CV52" i="26"/>
  <c r="CY52" i="26"/>
  <c r="CQ52" i="26"/>
  <c r="CP52" i="26"/>
  <c r="CR52" i="26"/>
  <c r="CG52" i="26"/>
  <c r="CI52" i="26"/>
  <c r="CH52" i="26"/>
  <c r="CK52" i="26"/>
  <c r="BW52" i="26"/>
  <c r="BX52" i="26"/>
  <c r="BY52" i="26"/>
  <c r="BZ52" i="26"/>
  <c r="AS52" i="26"/>
  <c r="AT52" i="26"/>
  <c r="AI52" i="26"/>
  <c r="AJ53" i="26"/>
  <c r="W52" i="26"/>
  <c r="Q52" i="26"/>
  <c r="R52" i="26"/>
  <c r="DM52" i="26"/>
  <c r="S52" i="26"/>
  <c r="EK51" i="26"/>
  <c r="CU51" i="26"/>
  <c r="CW51" i="26"/>
  <c r="CV51" i="26"/>
  <c r="CY51" i="26"/>
  <c r="CQ51" i="26"/>
  <c r="CP51" i="26"/>
  <c r="CR51" i="26"/>
  <c r="CG51" i="26"/>
  <c r="CI51" i="26"/>
  <c r="CH51" i="26"/>
  <c r="CK51" i="26"/>
  <c r="BX51" i="26"/>
  <c r="BW51" i="26"/>
  <c r="BZ51" i="26"/>
  <c r="BY51" i="26"/>
  <c r="AS51" i="26"/>
  <c r="AT51" i="26"/>
  <c r="AI51" i="26"/>
  <c r="AI50" i="26"/>
  <c r="AJ51" i="26"/>
  <c r="W51" i="26"/>
  <c r="Q51" i="26"/>
  <c r="R51" i="26"/>
  <c r="EK50" i="26"/>
  <c r="CU50" i="26"/>
  <c r="CW50" i="26"/>
  <c r="CV50" i="26"/>
  <c r="CY50" i="26"/>
  <c r="CQ50" i="26"/>
  <c r="CP50" i="26"/>
  <c r="CR50" i="26"/>
  <c r="CH50" i="26"/>
  <c r="CG50" i="26"/>
  <c r="CI50" i="26"/>
  <c r="CK50" i="26"/>
  <c r="BX50" i="26"/>
  <c r="BW50" i="26"/>
  <c r="BY50" i="26"/>
  <c r="AS50" i="26"/>
  <c r="AT50" i="26"/>
  <c r="AI49" i="26"/>
  <c r="AJ50" i="26"/>
  <c r="W50" i="26"/>
  <c r="Q50" i="26"/>
  <c r="S50" i="26"/>
  <c r="EP50" i="26"/>
  <c r="R50" i="26"/>
  <c r="Q49" i="26"/>
  <c r="R49" i="26"/>
  <c r="EO49" i="26"/>
  <c r="EK49" i="26"/>
  <c r="CU49" i="26"/>
  <c r="CW49" i="26"/>
  <c r="CV49" i="26"/>
  <c r="CY49" i="26"/>
  <c r="CQ49" i="26"/>
  <c r="CP49" i="26"/>
  <c r="CR49" i="26"/>
  <c r="CH49" i="26"/>
  <c r="CG49" i="26"/>
  <c r="CI49" i="26"/>
  <c r="CK49" i="26"/>
  <c r="BW49" i="26"/>
  <c r="BX49" i="26"/>
  <c r="BY49" i="26"/>
  <c r="AS49" i="26"/>
  <c r="AT49" i="26"/>
  <c r="W49" i="26"/>
  <c r="S49" i="26"/>
  <c r="EP49" i="26"/>
  <c r="DM49" i="26"/>
  <c r="EK48" i="26"/>
  <c r="CU48" i="26"/>
  <c r="CW48" i="26"/>
  <c r="CV48" i="26"/>
  <c r="CY48" i="26"/>
  <c r="CQ48" i="26"/>
  <c r="CP48" i="26"/>
  <c r="CR48" i="26"/>
  <c r="CG48" i="26"/>
  <c r="CI48" i="26"/>
  <c r="CH48" i="26"/>
  <c r="CK48" i="26"/>
  <c r="BW48" i="26"/>
  <c r="BX48" i="26"/>
  <c r="BY48" i="26"/>
  <c r="BZ48" i="26"/>
  <c r="AS48" i="26"/>
  <c r="AT48" i="26"/>
  <c r="AI48" i="26"/>
  <c r="AJ49" i="26"/>
  <c r="W48" i="26"/>
  <c r="Q48" i="26"/>
  <c r="R48" i="26"/>
  <c r="DM48" i="26"/>
  <c r="S48" i="26"/>
  <c r="EK47" i="26"/>
  <c r="CU47" i="26"/>
  <c r="CW47" i="26"/>
  <c r="CV47" i="26"/>
  <c r="CY47" i="26"/>
  <c r="CQ47" i="26"/>
  <c r="CP47" i="26"/>
  <c r="CR47" i="26"/>
  <c r="CG47" i="26"/>
  <c r="CI47" i="26"/>
  <c r="CH47" i="26"/>
  <c r="CK47" i="26"/>
  <c r="BX47" i="26"/>
  <c r="BW47" i="26"/>
  <c r="BZ47" i="26"/>
  <c r="BY47" i="26"/>
  <c r="AS47" i="26"/>
  <c r="AT47" i="26"/>
  <c r="AI47" i="26"/>
  <c r="AI46" i="26"/>
  <c r="AJ47" i="26"/>
  <c r="W47" i="26"/>
  <c r="Q47" i="26"/>
  <c r="R47" i="26"/>
  <c r="EK46" i="26"/>
  <c r="CU46" i="26"/>
  <c r="CW46" i="26"/>
  <c r="CV46" i="26"/>
  <c r="CY46" i="26"/>
  <c r="CQ46" i="26"/>
  <c r="CP46" i="26"/>
  <c r="CR46" i="26"/>
  <c r="CH46" i="26"/>
  <c r="CG46" i="26"/>
  <c r="CI46" i="26"/>
  <c r="CK46" i="26"/>
  <c r="BX46" i="26"/>
  <c r="BW46" i="26"/>
  <c r="BY46" i="26"/>
  <c r="AS46" i="26"/>
  <c r="AT46" i="26"/>
  <c r="AI45" i="26"/>
  <c r="AJ46" i="26"/>
  <c r="W46" i="26"/>
  <c r="Q46" i="26"/>
  <c r="S46" i="26"/>
  <c r="EP46" i="26"/>
  <c r="R46" i="26"/>
  <c r="Q45" i="26"/>
  <c r="R45" i="26"/>
  <c r="EO45" i="26"/>
  <c r="EK45" i="26"/>
  <c r="CU45" i="26"/>
  <c r="CW45" i="26"/>
  <c r="CV45" i="26"/>
  <c r="CY45" i="26"/>
  <c r="CQ45" i="26"/>
  <c r="CP45" i="26"/>
  <c r="CR45" i="26"/>
  <c r="CH45" i="26"/>
  <c r="CG45" i="26"/>
  <c r="CI45" i="26"/>
  <c r="CK45" i="26"/>
  <c r="BW45" i="26"/>
  <c r="BX45" i="26"/>
  <c r="BY45" i="26"/>
  <c r="AS45" i="26"/>
  <c r="AT45" i="26"/>
  <c r="W45" i="26"/>
  <c r="S45" i="26"/>
  <c r="EP45" i="26"/>
  <c r="DM45" i="26"/>
  <c r="EK44" i="26"/>
  <c r="CU44" i="26"/>
  <c r="CW44" i="26"/>
  <c r="CV44" i="26"/>
  <c r="CY44" i="26"/>
  <c r="CQ44" i="26"/>
  <c r="CP44" i="26"/>
  <c r="CR44" i="26"/>
  <c r="CG44" i="26"/>
  <c r="CI44" i="26"/>
  <c r="CH44" i="26"/>
  <c r="CK44" i="26"/>
  <c r="BW44" i="26"/>
  <c r="BX44" i="26"/>
  <c r="BY44" i="26"/>
  <c r="BZ44" i="26"/>
  <c r="AS44" i="26"/>
  <c r="AT44" i="26"/>
  <c r="AI44" i="26"/>
  <c r="AJ45" i="26"/>
  <c r="W44" i="26"/>
  <c r="Q44" i="26"/>
  <c r="R44" i="26"/>
  <c r="DM44" i="26"/>
  <c r="S44" i="26"/>
  <c r="EK43" i="26"/>
  <c r="CU43" i="26"/>
  <c r="CW43" i="26"/>
  <c r="CV43" i="26"/>
  <c r="CY43" i="26"/>
  <c r="CQ43" i="26"/>
  <c r="CP43" i="26"/>
  <c r="CR43" i="26"/>
  <c r="CG43" i="26"/>
  <c r="CI43" i="26"/>
  <c r="CH43" i="26"/>
  <c r="CK43" i="26"/>
  <c r="BX43" i="26"/>
  <c r="BW43" i="26"/>
  <c r="BZ43" i="26"/>
  <c r="BY43" i="26"/>
  <c r="AS43" i="26"/>
  <c r="AT43" i="26"/>
  <c r="AI43" i="26"/>
  <c r="AI42" i="26"/>
  <c r="AJ43" i="26"/>
  <c r="W43" i="26"/>
  <c r="Q43" i="26"/>
  <c r="R43" i="26"/>
  <c r="EK42" i="26"/>
  <c r="CU42" i="26"/>
  <c r="CW42" i="26"/>
  <c r="CV42" i="26"/>
  <c r="CY42" i="26"/>
  <c r="CQ42" i="26"/>
  <c r="CP42" i="26"/>
  <c r="CR42" i="26"/>
  <c r="CH42" i="26"/>
  <c r="CG42" i="26"/>
  <c r="CI42" i="26"/>
  <c r="CK42" i="26"/>
  <c r="BX42" i="26"/>
  <c r="BW42" i="26"/>
  <c r="BY42" i="26"/>
  <c r="AS42" i="26"/>
  <c r="AT42" i="26"/>
  <c r="AI41" i="26"/>
  <c r="AJ42" i="26"/>
  <c r="W42" i="26"/>
  <c r="Q42" i="26"/>
  <c r="S42" i="26"/>
  <c r="EP42" i="26"/>
  <c r="R42" i="26"/>
  <c r="Q41" i="26"/>
  <c r="R41" i="26"/>
  <c r="EO41" i="26"/>
  <c r="EK41" i="26"/>
  <c r="CU41" i="26"/>
  <c r="CW41" i="26"/>
  <c r="CV41" i="26"/>
  <c r="CY41" i="26"/>
  <c r="CQ41" i="26"/>
  <c r="CP41" i="26"/>
  <c r="CR41" i="26"/>
  <c r="CH41" i="26"/>
  <c r="CG41" i="26"/>
  <c r="CI41" i="26"/>
  <c r="CK41" i="26"/>
  <c r="BW41" i="26"/>
  <c r="BX41" i="26"/>
  <c r="BY41" i="26"/>
  <c r="AS41" i="26"/>
  <c r="AT41" i="26"/>
  <c r="W41" i="26"/>
  <c r="S41" i="26"/>
  <c r="EP41" i="26"/>
  <c r="DM41" i="26"/>
  <c r="EK40" i="26"/>
  <c r="CU40" i="26"/>
  <c r="CW40" i="26"/>
  <c r="CV40" i="26"/>
  <c r="CY40" i="26"/>
  <c r="CQ40" i="26"/>
  <c r="CP40" i="26"/>
  <c r="CR40" i="26"/>
  <c r="CG40" i="26"/>
  <c r="CI40" i="26"/>
  <c r="CH40" i="26"/>
  <c r="CK40" i="26"/>
  <c r="BW40" i="26"/>
  <c r="BX40" i="26"/>
  <c r="BY40" i="26"/>
  <c r="BZ40" i="26"/>
  <c r="AS40" i="26"/>
  <c r="AT40" i="26"/>
  <c r="AI40" i="26"/>
  <c r="AI39" i="26"/>
  <c r="AJ40" i="26"/>
  <c r="AJ41" i="26"/>
  <c r="W40" i="26"/>
  <c r="Q40" i="26"/>
  <c r="R40" i="26"/>
  <c r="DM40" i="26"/>
  <c r="S40" i="26"/>
  <c r="EK39" i="26"/>
  <c r="Q39" i="26"/>
  <c r="S39" i="26"/>
  <c r="DN39" i="26"/>
  <c r="CV39" i="26"/>
  <c r="CU39" i="26"/>
  <c r="CW39" i="26"/>
  <c r="CY39" i="26"/>
  <c r="CQ39" i="26"/>
  <c r="CP39" i="26"/>
  <c r="CR39" i="26"/>
  <c r="CG39" i="26"/>
  <c r="CI39" i="26"/>
  <c r="CH39" i="26"/>
  <c r="CK39" i="26"/>
  <c r="BX39" i="26"/>
  <c r="BW39" i="26"/>
  <c r="BZ39" i="26"/>
  <c r="BY39" i="26"/>
  <c r="AS39" i="26"/>
  <c r="AT39" i="26"/>
  <c r="AI38" i="26"/>
  <c r="AJ39" i="26"/>
  <c r="W39" i="26"/>
  <c r="EP39" i="26"/>
  <c r="R39" i="26"/>
  <c r="Q38" i="26"/>
  <c r="S38" i="26"/>
  <c r="EP38" i="26"/>
  <c r="EK38" i="26"/>
  <c r="R38" i="26"/>
  <c r="EL38" i="26"/>
  <c r="CV38" i="26"/>
  <c r="CU38" i="26"/>
  <c r="CW38" i="26"/>
  <c r="CY38" i="26"/>
  <c r="CQ38" i="26"/>
  <c r="CP38" i="26"/>
  <c r="CR38" i="26"/>
  <c r="CG38" i="26"/>
  <c r="CI38" i="26"/>
  <c r="CH38" i="26"/>
  <c r="CK38" i="26"/>
  <c r="BX38" i="26"/>
  <c r="BW38" i="26"/>
  <c r="BZ38" i="26"/>
  <c r="BY38" i="26"/>
  <c r="AS38" i="26"/>
  <c r="AT38" i="26"/>
  <c r="AI37" i="26"/>
  <c r="AJ38" i="26"/>
  <c r="W38" i="26"/>
  <c r="DN38" i="26"/>
  <c r="Q37" i="26"/>
  <c r="S37" i="26"/>
  <c r="EP37" i="26"/>
  <c r="EK37" i="26"/>
  <c r="CV37" i="26"/>
  <c r="CU37" i="26"/>
  <c r="CW37" i="26"/>
  <c r="CY37" i="26"/>
  <c r="CQ37" i="26"/>
  <c r="CP37" i="26"/>
  <c r="CR37" i="26"/>
  <c r="CG37" i="26"/>
  <c r="CI37" i="26"/>
  <c r="CH37" i="26"/>
  <c r="CK37" i="26"/>
  <c r="BX37" i="26"/>
  <c r="BW37" i="26"/>
  <c r="BZ37" i="26"/>
  <c r="BY37" i="26"/>
  <c r="AS37" i="26"/>
  <c r="AT37" i="26"/>
  <c r="AI36" i="26"/>
  <c r="AJ37" i="26"/>
  <c r="W37" i="26"/>
  <c r="DN37" i="26"/>
  <c r="R37" i="26"/>
  <c r="Q36" i="26"/>
  <c r="S36" i="26"/>
  <c r="EP36" i="26"/>
  <c r="EK36" i="26"/>
  <c r="CV36" i="26"/>
  <c r="CU36" i="26"/>
  <c r="CW36" i="26"/>
  <c r="CY36" i="26"/>
  <c r="CQ36" i="26"/>
  <c r="CP36" i="26"/>
  <c r="CR36" i="26"/>
  <c r="CG36" i="26"/>
  <c r="CI36" i="26"/>
  <c r="CH36" i="26"/>
  <c r="CK36" i="26"/>
  <c r="BX36" i="26"/>
  <c r="BW36" i="26"/>
  <c r="BZ36" i="26"/>
  <c r="BY36" i="26"/>
  <c r="AS36" i="26"/>
  <c r="AT36" i="26"/>
  <c r="AI35" i="26"/>
  <c r="AJ36" i="26"/>
  <c r="W36" i="26"/>
  <c r="DN36" i="26"/>
  <c r="R36" i="26"/>
  <c r="Q35" i="26"/>
  <c r="S35" i="26"/>
  <c r="EP35" i="26"/>
  <c r="EK35" i="26"/>
  <c r="R35" i="26"/>
  <c r="EL35" i="26"/>
  <c r="CV35" i="26"/>
  <c r="CU35" i="26"/>
  <c r="CW35" i="26"/>
  <c r="CY35" i="26"/>
  <c r="CQ35" i="26"/>
  <c r="CP35" i="26"/>
  <c r="CR35" i="26"/>
  <c r="CG35" i="26"/>
  <c r="CI35" i="26"/>
  <c r="CH35" i="26"/>
  <c r="CK35" i="26"/>
  <c r="BX35" i="26"/>
  <c r="BW35" i="26"/>
  <c r="BZ35" i="26"/>
  <c r="BY35" i="26"/>
  <c r="AS35" i="26"/>
  <c r="AT35" i="26"/>
  <c r="AI34" i="26"/>
  <c r="AJ35" i="26"/>
  <c r="W35" i="26"/>
  <c r="DN35" i="26"/>
  <c r="Q34" i="26"/>
  <c r="S34" i="26"/>
  <c r="EP34" i="26"/>
  <c r="EK34" i="26"/>
  <c r="R34" i="26"/>
  <c r="EL34" i="26"/>
  <c r="CV34" i="26"/>
  <c r="CU34" i="26"/>
  <c r="CW34" i="26"/>
  <c r="CY34" i="26"/>
  <c r="CQ34" i="26"/>
  <c r="CP34" i="26"/>
  <c r="CR34" i="26"/>
  <c r="CG34" i="26"/>
  <c r="CI34" i="26"/>
  <c r="CH34" i="26"/>
  <c r="CK34" i="26"/>
  <c r="BX34" i="26"/>
  <c r="BW34" i="26"/>
  <c r="BZ34" i="26"/>
  <c r="BY34" i="26"/>
  <c r="AS34" i="26"/>
  <c r="AT34" i="26"/>
  <c r="AI33" i="26"/>
  <c r="AJ34" i="26"/>
  <c r="W34" i="26"/>
  <c r="DN34" i="26"/>
  <c r="Q33" i="26"/>
  <c r="S33" i="26"/>
  <c r="EP33" i="26"/>
  <c r="EK33" i="26"/>
  <c r="CV33" i="26"/>
  <c r="CU33" i="26"/>
  <c r="CW33" i="26"/>
  <c r="CY33" i="26"/>
  <c r="CQ33" i="26"/>
  <c r="CP33" i="26"/>
  <c r="CR33" i="26"/>
  <c r="CG33" i="26"/>
  <c r="CI33" i="26"/>
  <c r="CH33" i="26"/>
  <c r="CK33" i="26"/>
  <c r="BX33" i="26"/>
  <c r="BW33" i="26"/>
  <c r="BZ33" i="26"/>
  <c r="BY33" i="26"/>
  <c r="AS33" i="26"/>
  <c r="AT33" i="26"/>
  <c r="AI32" i="26"/>
  <c r="AJ33" i="26"/>
  <c r="W33" i="26"/>
  <c r="DN33" i="26"/>
  <c r="R33" i="26"/>
  <c r="Q32" i="26"/>
  <c r="S32" i="26"/>
  <c r="EP32" i="26"/>
  <c r="EK32" i="26"/>
  <c r="CV32" i="26"/>
  <c r="CU32" i="26"/>
  <c r="CW32" i="26"/>
  <c r="CY32" i="26"/>
  <c r="CQ32" i="26"/>
  <c r="CP32" i="26"/>
  <c r="CR32" i="26"/>
  <c r="CG32" i="26"/>
  <c r="CI32" i="26"/>
  <c r="CH32" i="26"/>
  <c r="CK32" i="26"/>
  <c r="BX32" i="26"/>
  <c r="BW32" i="26"/>
  <c r="BZ32" i="26"/>
  <c r="BY32" i="26"/>
  <c r="AS32" i="26"/>
  <c r="AT32" i="26"/>
  <c r="AI31" i="26"/>
  <c r="AJ32" i="26"/>
  <c r="W32" i="26"/>
  <c r="DN32" i="26"/>
  <c r="R32" i="26"/>
  <c r="EK31" i="26"/>
  <c r="Q31" i="26"/>
  <c r="R31" i="26"/>
  <c r="EL31" i="26"/>
  <c r="DM31" i="26"/>
  <c r="CV31" i="26"/>
  <c r="CU31" i="26"/>
  <c r="CW31" i="26"/>
  <c r="CY31" i="26"/>
  <c r="CQ31" i="26"/>
  <c r="CP31" i="26"/>
  <c r="CR31" i="26"/>
  <c r="CG31" i="26"/>
  <c r="CI31" i="26"/>
  <c r="CH31" i="26"/>
  <c r="CK31" i="26"/>
  <c r="BX31" i="26"/>
  <c r="BW31" i="26"/>
  <c r="BZ31" i="26"/>
  <c r="BY31" i="26"/>
  <c r="AT31" i="26"/>
  <c r="W31" i="26"/>
  <c r="S31" i="26"/>
  <c r="DN31" i="26"/>
  <c r="DY31" i="26"/>
  <c r="EK30" i="26"/>
  <c r="Q30" i="26"/>
  <c r="R30" i="26"/>
  <c r="EL30" i="26"/>
  <c r="CU30" i="26"/>
  <c r="CW30" i="26"/>
  <c r="CV30" i="26"/>
  <c r="CY30" i="26"/>
  <c r="CQ30" i="26"/>
  <c r="CP30" i="26"/>
  <c r="CR30" i="26"/>
  <c r="CG30" i="26"/>
  <c r="CI30" i="26"/>
  <c r="CH30" i="26"/>
  <c r="CK30" i="26"/>
  <c r="BW30" i="26"/>
  <c r="BX30" i="26"/>
  <c r="BY30" i="26"/>
  <c r="BZ30" i="26"/>
  <c r="AT30" i="26"/>
  <c r="AI30" i="26"/>
  <c r="AI29" i="26"/>
  <c r="AJ30" i="26"/>
  <c r="AJ31" i="26"/>
  <c r="W30" i="26"/>
  <c r="DM30" i="26"/>
  <c r="S30" i="26"/>
  <c r="EK29" i="26"/>
  <c r="CU29" i="26"/>
  <c r="CW29" i="26"/>
  <c r="CV29" i="26"/>
  <c r="CY29" i="26"/>
  <c r="CQ29" i="26"/>
  <c r="CP29" i="26"/>
  <c r="CR29" i="26"/>
  <c r="CH29" i="26"/>
  <c r="CG29" i="26"/>
  <c r="CI29" i="26"/>
  <c r="CK29" i="26"/>
  <c r="BX29" i="26"/>
  <c r="BW29" i="26"/>
  <c r="BZ29" i="26"/>
  <c r="BY29" i="26"/>
  <c r="AS29" i="26"/>
  <c r="AT29" i="26"/>
  <c r="AI28" i="26"/>
  <c r="AJ29" i="26"/>
  <c r="W29" i="26"/>
  <c r="Q29" i="26"/>
  <c r="R29" i="26"/>
  <c r="EO29" i="26"/>
  <c r="S29" i="26"/>
  <c r="EK28" i="26"/>
  <c r="CU28" i="26"/>
  <c r="CW28" i="26"/>
  <c r="CV28" i="26"/>
  <c r="CY28" i="26"/>
  <c r="CQ28" i="26"/>
  <c r="CP28" i="26"/>
  <c r="CR28" i="26"/>
  <c r="CH28" i="26"/>
  <c r="CG28" i="26"/>
  <c r="CI28" i="26"/>
  <c r="CK28" i="26"/>
  <c r="BX28" i="26"/>
  <c r="BW28" i="26"/>
  <c r="BZ28" i="26"/>
  <c r="BY28" i="26"/>
  <c r="AS28" i="26"/>
  <c r="AT28" i="26"/>
  <c r="AI27" i="26"/>
  <c r="AJ28" i="26"/>
  <c r="W28" i="26"/>
  <c r="Q28" i="26"/>
  <c r="R28" i="26"/>
  <c r="EO28" i="26"/>
  <c r="S28" i="26"/>
  <c r="EK27" i="26"/>
  <c r="CU27" i="26"/>
  <c r="CW27" i="26"/>
  <c r="CV27" i="26"/>
  <c r="CY27" i="26"/>
  <c r="CQ27" i="26"/>
  <c r="CP27" i="26"/>
  <c r="CR27" i="26"/>
  <c r="CH27" i="26"/>
  <c r="CG27" i="26"/>
  <c r="CI27" i="26"/>
  <c r="CK27" i="26"/>
  <c r="BX27" i="26"/>
  <c r="BW27" i="26"/>
  <c r="BZ27" i="26"/>
  <c r="BY27" i="26"/>
  <c r="AS27" i="26"/>
  <c r="AT27" i="26"/>
  <c r="AI26" i="26"/>
  <c r="AJ27" i="26"/>
  <c r="W27" i="26"/>
  <c r="Q27" i="26"/>
  <c r="R27" i="26"/>
  <c r="EO27" i="26"/>
  <c r="S27" i="26"/>
  <c r="EK26" i="26"/>
  <c r="CU26" i="26"/>
  <c r="CW26" i="26"/>
  <c r="CV26" i="26"/>
  <c r="CY26" i="26"/>
  <c r="CQ26" i="26"/>
  <c r="CP26" i="26"/>
  <c r="CR26" i="26"/>
  <c r="CH26" i="26"/>
  <c r="CG26" i="26"/>
  <c r="CI26" i="26"/>
  <c r="CK26" i="26"/>
  <c r="BX26" i="26"/>
  <c r="BW26" i="26"/>
  <c r="BZ26" i="26"/>
  <c r="BY26" i="26"/>
  <c r="AS26" i="26"/>
  <c r="AT26" i="26"/>
  <c r="AI25" i="26"/>
  <c r="AJ26" i="26"/>
  <c r="W26" i="26"/>
  <c r="Q26" i="26"/>
  <c r="R26" i="26"/>
  <c r="EO26" i="26"/>
  <c r="S26" i="26"/>
  <c r="EK25" i="26"/>
  <c r="CU25" i="26"/>
  <c r="CW25" i="26"/>
  <c r="CV25" i="26"/>
  <c r="CY25" i="26"/>
  <c r="CQ25" i="26"/>
  <c r="CP25" i="26"/>
  <c r="CR25" i="26"/>
  <c r="CH25" i="26"/>
  <c r="CG25" i="26"/>
  <c r="CI25" i="26"/>
  <c r="CK25" i="26"/>
  <c r="BX25" i="26"/>
  <c r="BW25" i="26"/>
  <c r="BZ25" i="26"/>
  <c r="BY25" i="26"/>
  <c r="AS25" i="26"/>
  <c r="AT25" i="26"/>
  <c r="AI24" i="26"/>
  <c r="AJ25" i="26"/>
  <c r="W25" i="26"/>
  <c r="Q25" i="26"/>
  <c r="R25" i="26"/>
  <c r="EO25" i="26"/>
  <c r="S25" i="26"/>
  <c r="EK24" i="26"/>
  <c r="CU24" i="26"/>
  <c r="CW24" i="26"/>
  <c r="CV24" i="26"/>
  <c r="CY24" i="26"/>
  <c r="CQ24" i="26"/>
  <c r="CP24" i="26"/>
  <c r="CR24" i="26"/>
  <c r="CH24" i="26"/>
  <c r="CG24" i="26"/>
  <c r="CI24" i="26"/>
  <c r="CK24" i="26"/>
  <c r="BX24" i="26"/>
  <c r="BW24" i="26"/>
  <c r="BZ24" i="26"/>
  <c r="BY24" i="26"/>
  <c r="AS24" i="26"/>
  <c r="AT24" i="26"/>
  <c r="AI23" i="26"/>
  <c r="AJ24" i="26"/>
  <c r="W24" i="26"/>
  <c r="Q24" i="26"/>
  <c r="R24" i="26"/>
  <c r="EO24" i="26"/>
  <c r="S24" i="26"/>
  <c r="EK23" i="26"/>
  <c r="CU23" i="26"/>
  <c r="CW23" i="26"/>
  <c r="CV23" i="26"/>
  <c r="CY23" i="26"/>
  <c r="CQ23" i="26"/>
  <c r="CP23" i="26"/>
  <c r="CR23" i="26"/>
  <c r="CH23" i="26"/>
  <c r="CG23" i="26"/>
  <c r="CI23" i="26"/>
  <c r="CK23" i="26"/>
  <c r="BX23" i="26"/>
  <c r="BW23" i="26"/>
  <c r="BZ23" i="26"/>
  <c r="BY23" i="26"/>
  <c r="AS23" i="26"/>
  <c r="AT23" i="26"/>
  <c r="AI22" i="26"/>
  <c r="AJ23" i="26"/>
  <c r="W23" i="26"/>
  <c r="Q23" i="26"/>
  <c r="R23" i="26"/>
  <c r="EO23" i="26"/>
  <c r="S23" i="26"/>
  <c r="EK22" i="26"/>
  <c r="CU22" i="26"/>
  <c r="CW22" i="26"/>
  <c r="CV22" i="26"/>
  <c r="CY22" i="26"/>
  <c r="CQ22" i="26"/>
  <c r="CP22" i="26"/>
  <c r="CR22" i="26"/>
  <c r="CH22" i="26"/>
  <c r="CG22" i="26"/>
  <c r="CI22" i="26"/>
  <c r="CK22" i="26"/>
  <c r="BX22" i="26"/>
  <c r="BW22" i="26"/>
  <c r="BZ22" i="26"/>
  <c r="BY22" i="26"/>
  <c r="AS22" i="26"/>
  <c r="AT22" i="26"/>
  <c r="AI21" i="26"/>
  <c r="AJ22" i="26"/>
  <c r="W22" i="26"/>
  <c r="Q22" i="26"/>
  <c r="R22" i="26"/>
  <c r="EO22" i="26"/>
  <c r="S22" i="26"/>
  <c r="EK21" i="26"/>
  <c r="CU21" i="26"/>
  <c r="CW21" i="26"/>
  <c r="CV21" i="26"/>
  <c r="CY21" i="26"/>
  <c r="CQ21" i="26"/>
  <c r="CP21" i="26"/>
  <c r="CR21" i="26"/>
  <c r="CH21" i="26"/>
  <c r="CG21" i="26"/>
  <c r="CI21" i="26"/>
  <c r="CK21" i="26"/>
  <c r="BX21" i="26"/>
  <c r="BW21" i="26"/>
  <c r="BZ21" i="26"/>
  <c r="BY21" i="26"/>
  <c r="AS21" i="26"/>
  <c r="AT21" i="26"/>
  <c r="AI20" i="26"/>
  <c r="AJ21" i="26"/>
  <c r="W21" i="26"/>
  <c r="Q21" i="26"/>
  <c r="R21" i="26"/>
  <c r="EO21" i="26"/>
  <c r="S21" i="26"/>
  <c r="EK20" i="26"/>
  <c r="CU20" i="26"/>
  <c r="CW20" i="26"/>
  <c r="CV20" i="26"/>
  <c r="CY20" i="26"/>
  <c r="CQ20" i="26"/>
  <c r="CP20" i="26"/>
  <c r="CR20" i="26"/>
  <c r="CH20" i="26"/>
  <c r="CG20" i="26"/>
  <c r="CI20" i="26"/>
  <c r="CK20" i="26"/>
  <c r="BX20" i="26"/>
  <c r="BW20" i="26"/>
  <c r="BZ20" i="26"/>
  <c r="BY20" i="26"/>
  <c r="AS20" i="26"/>
  <c r="AT20" i="26"/>
  <c r="AI19" i="26"/>
  <c r="AJ20" i="26"/>
  <c r="W20" i="26"/>
  <c r="Q20" i="26"/>
  <c r="R20" i="26"/>
  <c r="EO20" i="26"/>
  <c r="S20" i="26"/>
  <c r="EK19" i="26"/>
  <c r="CU19" i="26"/>
  <c r="CW19" i="26"/>
  <c r="CV19" i="26"/>
  <c r="CY19" i="26"/>
  <c r="CQ19" i="26"/>
  <c r="CP19" i="26"/>
  <c r="CR19" i="26"/>
  <c r="CH19" i="26"/>
  <c r="CG19" i="26"/>
  <c r="CI19" i="26"/>
  <c r="CK19" i="26"/>
  <c r="BX19" i="26"/>
  <c r="BW19" i="26"/>
  <c r="BZ19" i="26"/>
  <c r="BY19" i="26"/>
  <c r="AS19" i="26"/>
  <c r="AT19" i="26"/>
  <c r="AI18" i="26"/>
  <c r="AJ19" i="26"/>
  <c r="W19" i="26"/>
  <c r="Q19" i="26"/>
  <c r="R19" i="26"/>
  <c r="EO19" i="26"/>
  <c r="S19" i="26"/>
  <c r="EK18" i="26"/>
  <c r="CU18" i="26"/>
  <c r="CW18" i="26"/>
  <c r="CV18" i="26"/>
  <c r="CY18" i="26"/>
  <c r="CQ18" i="26"/>
  <c r="CP18" i="26"/>
  <c r="CR18" i="26"/>
  <c r="CH18" i="26"/>
  <c r="CG18" i="26"/>
  <c r="CI18" i="26"/>
  <c r="CK18" i="26"/>
  <c r="BX18" i="26"/>
  <c r="BW18" i="26"/>
  <c r="BZ18" i="26"/>
  <c r="BY18" i="26"/>
  <c r="AS18" i="26"/>
  <c r="AT18" i="26"/>
  <c r="AI17" i="26"/>
  <c r="AJ18" i="26"/>
  <c r="W18" i="26"/>
  <c r="Q18" i="26"/>
  <c r="R18" i="26"/>
  <c r="EO18" i="26"/>
  <c r="S18" i="26"/>
  <c r="EK17" i="26"/>
  <c r="CU17" i="26"/>
  <c r="CW17" i="26"/>
  <c r="CV17" i="26"/>
  <c r="CY17" i="26"/>
  <c r="CQ17" i="26"/>
  <c r="CP17" i="26"/>
  <c r="CR17" i="26"/>
  <c r="CH17" i="26"/>
  <c r="CG17" i="26"/>
  <c r="CI17" i="26"/>
  <c r="CK17" i="26"/>
  <c r="BX17" i="26"/>
  <c r="BW17" i="26"/>
  <c r="BZ17" i="26"/>
  <c r="BY17" i="26"/>
  <c r="AS17" i="26"/>
  <c r="AT17" i="26"/>
  <c r="AI16" i="26"/>
  <c r="AJ17" i="26"/>
  <c r="W17" i="26"/>
  <c r="Q17" i="26"/>
  <c r="R17" i="26"/>
  <c r="EO17" i="26"/>
  <c r="S17" i="26"/>
  <c r="EK16" i="26"/>
  <c r="CU16" i="26"/>
  <c r="CW16" i="26"/>
  <c r="CV16" i="26"/>
  <c r="CY16" i="26"/>
  <c r="CQ16" i="26"/>
  <c r="CP16" i="26"/>
  <c r="CR16" i="26"/>
  <c r="CH16" i="26"/>
  <c r="CG16" i="26"/>
  <c r="CI16" i="26"/>
  <c r="CK16" i="26"/>
  <c r="BX16" i="26"/>
  <c r="BW16" i="26"/>
  <c r="BZ16" i="26"/>
  <c r="BY16" i="26"/>
  <c r="AS16" i="26"/>
  <c r="AT16" i="26"/>
  <c r="AI15" i="26"/>
  <c r="AJ16" i="26"/>
  <c r="W16" i="26"/>
  <c r="Q16" i="26"/>
  <c r="R16" i="26"/>
  <c r="EO16" i="26"/>
  <c r="S16" i="26"/>
  <c r="EK15" i="26"/>
  <c r="CU15" i="26"/>
  <c r="CW15" i="26"/>
  <c r="CV15" i="26"/>
  <c r="CY15" i="26"/>
  <c r="CQ15" i="26"/>
  <c r="CP15" i="26"/>
  <c r="CR15" i="26"/>
  <c r="CH15" i="26"/>
  <c r="CG15" i="26"/>
  <c r="CI15" i="26"/>
  <c r="CK15" i="26"/>
  <c r="BX15" i="26"/>
  <c r="BW15" i="26"/>
  <c r="BZ15" i="26"/>
  <c r="BY15" i="26"/>
  <c r="AS15" i="26"/>
  <c r="AT15" i="26"/>
  <c r="AI14" i="26"/>
  <c r="AJ15" i="26"/>
  <c r="W15" i="26"/>
  <c r="Q15" i="26"/>
  <c r="R15" i="26"/>
  <c r="EO15" i="26"/>
  <c r="S15" i="26"/>
  <c r="EK14" i="26"/>
  <c r="CU14" i="26"/>
  <c r="CW14" i="26"/>
  <c r="CV14" i="26"/>
  <c r="CY14" i="26"/>
  <c r="CQ14" i="26"/>
  <c r="CP14" i="26"/>
  <c r="CR14" i="26"/>
  <c r="CH14" i="26"/>
  <c r="CG14" i="26"/>
  <c r="CI14" i="26"/>
  <c r="CK14" i="26"/>
  <c r="BX14" i="26"/>
  <c r="BW14" i="26"/>
  <c r="BZ14" i="26"/>
  <c r="BY14" i="26"/>
  <c r="AS14" i="26"/>
  <c r="AT14" i="26"/>
  <c r="AI13" i="26"/>
  <c r="AJ14" i="26"/>
  <c r="W14" i="26"/>
  <c r="Q14" i="26"/>
  <c r="R14" i="26"/>
  <c r="EO14" i="26"/>
  <c r="S14" i="26"/>
  <c r="EK13" i="26"/>
  <c r="CU13" i="26"/>
  <c r="CW13" i="26"/>
  <c r="CV13" i="26"/>
  <c r="CY13" i="26"/>
  <c r="CQ13" i="26"/>
  <c r="CP13" i="26"/>
  <c r="CR13" i="26"/>
  <c r="CH13" i="26"/>
  <c r="CG13" i="26"/>
  <c r="CI13" i="26"/>
  <c r="CK13" i="26"/>
  <c r="BX13" i="26"/>
  <c r="BW13" i="26"/>
  <c r="BZ13" i="26"/>
  <c r="BY13" i="26"/>
  <c r="AS13" i="26"/>
  <c r="AT13" i="26"/>
  <c r="AI12" i="26"/>
  <c r="AJ13" i="26"/>
  <c r="W13" i="26"/>
  <c r="Q13" i="26"/>
  <c r="R13" i="26"/>
  <c r="EO13" i="26"/>
  <c r="S13" i="26"/>
  <c r="EK12" i="26"/>
  <c r="CU12" i="26"/>
  <c r="CW12" i="26"/>
  <c r="CV12" i="26"/>
  <c r="CY12" i="26"/>
  <c r="CQ12" i="26"/>
  <c r="CP12" i="26"/>
  <c r="CR12" i="26"/>
  <c r="CH12" i="26"/>
  <c r="CG12" i="26"/>
  <c r="CI12" i="26"/>
  <c r="CK12" i="26"/>
  <c r="BX12" i="26"/>
  <c r="BW12" i="26"/>
  <c r="BZ12" i="26"/>
  <c r="BY12" i="26"/>
  <c r="AS12" i="26"/>
  <c r="AT12" i="26"/>
  <c r="AI11" i="26"/>
  <c r="AJ12" i="26"/>
  <c r="W12" i="26"/>
  <c r="Q12" i="26"/>
  <c r="R12" i="26"/>
  <c r="EO12" i="26"/>
  <c r="S12" i="26"/>
  <c r="EK11" i="26"/>
  <c r="CU11" i="26"/>
  <c r="CW11" i="26"/>
  <c r="CV11" i="26"/>
  <c r="CY11" i="26"/>
  <c r="CQ11" i="26"/>
  <c r="CP11" i="26"/>
  <c r="CR11" i="26"/>
  <c r="CH11" i="26"/>
  <c r="CG11" i="26"/>
  <c r="CI11" i="26"/>
  <c r="CK11" i="26"/>
  <c r="BX11" i="26"/>
  <c r="BW11" i="26"/>
  <c r="BZ11" i="26"/>
  <c r="BY11" i="26"/>
  <c r="AS11" i="26"/>
  <c r="AT11" i="26"/>
  <c r="AI10" i="26"/>
  <c r="AJ11" i="26"/>
  <c r="W11" i="26"/>
  <c r="Q11" i="26"/>
  <c r="R11" i="26"/>
  <c r="EO11" i="26"/>
  <c r="S11" i="26"/>
  <c r="EK10" i="26"/>
  <c r="CU10" i="26"/>
  <c r="CW10" i="26"/>
  <c r="CV10" i="26"/>
  <c r="CY10" i="26"/>
  <c r="CQ10" i="26"/>
  <c r="CP10" i="26"/>
  <c r="CR10" i="26"/>
  <c r="CH10" i="26"/>
  <c r="CG10" i="26"/>
  <c r="CI10" i="26"/>
  <c r="CK10" i="26"/>
  <c r="BX10" i="26"/>
  <c r="BW10" i="26"/>
  <c r="BZ10" i="26"/>
  <c r="BY10" i="26"/>
  <c r="AS10" i="26"/>
  <c r="AT10" i="26"/>
  <c r="AI9" i="26"/>
  <c r="AJ10" i="26"/>
  <c r="W10" i="26"/>
  <c r="Q10" i="26"/>
  <c r="R10" i="26"/>
  <c r="EO10" i="26"/>
  <c r="S10" i="26"/>
  <c r="EK9" i="26"/>
  <c r="CU9" i="26"/>
  <c r="CW9" i="26"/>
  <c r="CV9" i="26"/>
  <c r="CY9" i="26"/>
  <c r="CQ9" i="26"/>
  <c r="CP9" i="26"/>
  <c r="CR9" i="26"/>
  <c r="CH9" i="26"/>
  <c r="CG9" i="26"/>
  <c r="CI9" i="26"/>
  <c r="CK9" i="26"/>
  <c r="BX9" i="26"/>
  <c r="BW9" i="26"/>
  <c r="BZ9" i="26"/>
  <c r="BY9" i="26"/>
  <c r="AS9" i="26"/>
  <c r="AT9" i="26"/>
  <c r="W9" i="26"/>
  <c r="Q9" i="26"/>
  <c r="R9" i="26"/>
  <c r="EO9" i="26"/>
  <c r="S9" i="26"/>
  <c r="EK8" i="26"/>
  <c r="CU8" i="26"/>
  <c r="CW8" i="26"/>
  <c r="CV8" i="26"/>
  <c r="CY8" i="26"/>
  <c r="CQ8" i="26"/>
  <c r="CP8" i="26"/>
  <c r="CR8" i="26"/>
  <c r="CH8" i="26"/>
  <c r="CG8" i="26"/>
  <c r="CI8" i="26"/>
  <c r="CK8" i="26"/>
  <c r="BX8" i="26"/>
  <c r="BW8" i="26"/>
  <c r="BZ8" i="26"/>
  <c r="BY8" i="26"/>
  <c r="AS8" i="26"/>
  <c r="AT8" i="26"/>
  <c r="AI8" i="26"/>
  <c r="AJ9" i="26"/>
  <c r="W8" i="26"/>
  <c r="Q8" i="26"/>
  <c r="R8" i="26"/>
  <c r="B198" i="25"/>
  <c r="B149" i="25"/>
  <c r="A149" i="25"/>
  <c r="Q131" i="25"/>
  <c r="R131" i="25"/>
  <c r="EO131" i="25"/>
  <c r="EK131" i="25"/>
  <c r="S131" i="25"/>
  <c r="DZ131" i="25"/>
  <c r="CU131" i="25"/>
  <c r="CW131" i="25"/>
  <c r="CV131" i="25"/>
  <c r="CY131" i="25"/>
  <c r="CQ131" i="25"/>
  <c r="CP131" i="25"/>
  <c r="CR131" i="25"/>
  <c r="CG131" i="25"/>
  <c r="CI131" i="25"/>
  <c r="CH131" i="25"/>
  <c r="CK131" i="25"/>
  <c r="BW131" i="25"/>
  <c r="BX131" i="25"/>
  <c r="BY131" i="25"/>
  <c r="BZ131" i="25"/>
  <c r="AS131" i="25"/>
  <c r="AT131" i="25"/>
  <c r="AI131" i="25"/>
  <c r="AI130" i="25"/>
  <c r="AJ131" i="25"/>
  <c r="W131" i="25"/>
  <c r="DM131" i="25"/>
  <c r="Q130" i="25"/>
  <c r="R130" i="25"/>
  <c r="EO130" i="25"/>
  <c r="EK130" i="25"/>
  <c r="S130" i="25"/>
  <c r="DZ130" i="25"/>
  <c r="CU130" i="25"/>
  <c r="CW130" i="25"/>
  <c r="CV130" i="25"/>
  <c r="CY130" i="25"/>
  <c r="CQ130" i="25"/>
  <c r="CP130" i="25"/>
  <c r="CR130" i="25"/>
  <c r="CG130" i="25"/>
  <c r="CI130" i="25"/>
  <c r="CH130" i="25"/>
  <c r="CK130" i="25"/>
  <c r="BW130" i="25"/>
  <c r="BX130" i="25"/>
  <c r="BY130" i="25"/>
  <c r="BZ130" i="25"/>
  <c r="AS130" i="25"/>
  <c r="AT130" i="25"/>
  <c r="AI129" i="25"/>
  <c r="AJ130" i="25"/>
  <c r="W130" i="25"/>
  <c r="DM130" i="25"/>
  <c r="Q129" i="25"/>
  <c r="R129" i="25"/>
  <c r="EO129" i="25"/>
  <c r="EK129" i="25"/>
  <c r="EL129" i="25"/>
  <c r="CU129" i="25"/>
  <c r="CW129" i="25"/>
  <c r="CV129" i="25"/>
  <c r="CY129" i="25"/>
  <c r="CQ129" i="25"/>
  <c r="CP129" i="25"/>
  <c r="CR129" i="25"/>
  <c r="CG129" i="25"/>
  <c r="CI129" i="25"/>
  <c r="CH129" i="25"/>
  <c r="CK129" i="25"/>
  <c r="BW129" i="25"/>
  <c r="BX129" i="25"/>
  <c r="BY129" i="25"/>
  <c r="BZ129" i="25"/>
  <c r="AS129" i="25"/>
  <c r="AT129" i="25"/>
  <c r="AI128" i="25"/>
  <c r="AJ129" i="25"/>
  <c r="W129" i="25"/>
  <c r="S129" i="25"/>
  <c r="DM129" i="25"/>
  <c r="Q128" i="25"/>
  <c r="R128" i="25"/>
  <c r="EO128" i="25"/>
  <c r="EK128" i="25"/>
  <c r="EL128" i="25"/>
  <c r="CU128" i="25"/>
  <c r="CW128" i="25"/>
  <c r="CV128" i="25"/>
  <c r="CY128" i="25"/>
  <c r="CQ128" i="25"/>
  <c r="CP128" i="25"/>
  <c r="CR128" i="25"/>
  <c r="CG128" i="25"/>
  <c r="CI128" i="25"/>
  <c r="CH128" i="25"/>
  <c r="CK128" i="25"/>
  <c r="BW128" i="25"/>
  <c r="BX128" i="25"/>
  <c r="BY128" i="25"/>
  <c r="BZ128" i="25"/>
  <c r="AS128" i="25"/>
  <c r="AT128" i="25"/>
  <c r="AI127" i="25"/>
  <c r="AJ128" i="25"/>
  <c r="W128" i="25"/>
  <c r="S128" i="25"/>
  <c r="DM128" i="25"/>
  <c r="Q127" i="25"/>
  <c r="R127" i="25"/>
  <c r="EO127" i="25"/>
  <c r="EK127" i="25"/>
  <c r="EL127" i="25"/>
  <c r="S127" i="25"/>
  <c r="DZ127" i="25"/>
  <c r="CU127" i="25"/>
  <c r="CW127" i="25"/>
  <c r="CV127" i="25"/>
  <c r="CY127" i="25"/>
  <c r="CQ127" i="25"/>
  <c r="CP127" i="25"/>
  <c r="CR127" i="25"/>
  <c r="CG127" i="25"/>
  <c r="CI127" i="25"/>
  <c r="CH127" i="25"/>
  <c r="CK127" i="25"/>
  <c r="BW127" i="25"/>
  <c r="BX127" i="25"/>
  <c r="BY127" i="25"/>
  <c r="BZ127" i="25"/>
  <c r="AS127" i="25"/>
  <c r="AT127" i="25"/>
  <c r="AI126" i="25"/>
  <c r="AJ127" i="25"/>
  <c r="W127" i="25"/>
  <c r="DM127" i="25"/>
  <c r="Q126" i="25"/>
  <c r="R126" i="25"/>
  <c r="EO126" i="25"/>
  <c r="EK126" i="25"/>
  <c r="EL126" i="25"/>
  <c r="S126" i="25"/>
  <c r="DZ126" i="25"/>
  <c r="CU126" i="25"/>
  <c r="CW126" i="25"/>
  <c r="CV126" i="25"/>
  <c r="CY126" i="25"/>
  <c r="CQ126" i="25"/>
  <c r="CP126" i="25"/>
  <c r="CR126" i="25"/>
  <c r="CG126" i="25"/>
  <c r="CI126" i="25"/>
  <c r="CH126" i="25"/>
  <c r="CK126" i="25"/>
  <c r="BW126" i="25"/>
  <c r="BX126" i="25"/>
  <c r="BY126" i="25"/>
  <c r="BZ126" i="25"/>
  <c r="AS126" i="25"/>
  <c r="AT126" i="25"/>
  <c r="AI125" i="25"/>
  <c r="AJ126" i="25"/>
  <c r="W126" i="25"/>
  <c r="DM126" i="25"/>
  <c r="Q125" i="25"/>
  <c r="R125" i="25"/>
  <c r="EO125" i="25"/>
  <c r="EK125" i="25"/>
  <c r="EL125" i="25"/>
  <c r="CU125" i="25"/>
  <c r="CW125" i="25"/>
  <c r="CV125" i="25"/>
  <c r="CY125" i="25"/>
  <c r="CQ125" i="25"/>
  <c r="CP125" i="25"/>
  <c r="CR125" i="25"/>
  <c r="CG125" i="25"/>
  <c r="CI125" i="25"/>
  <c r="CH125" i="25"/>
  <c r="CK125" i="25"/>
  <c r="BW125" i="25"/>
  <c r="BX125" i="25"/>
  <c r="BY125" i="25"/>
  <c r="BZ125" i="25"/>
  <c r="AS125" i="25"/>
  <c r="AT125" i="25"/>
  <c r="AI124" i="25"/>
  <c r="AJ125" i="25"/>
  <c r="W125" i="25"/>
  <c r="S125" i="25"/>
  <c r="DM125" i="25"/>
  <c r="Q124" i="25"/>
  <c r="R124" i="25"/>
  <c r="EO124" i="25"/>
  <c r="EK124" i="25"/>
  <c r="EL124" i="25"/>
  <c r="CU124" i="25"/>
  <c r="CW124" i="25"/>
  <c r="CV124" i="25"/>
  <c r="CY124" i="25"/>
  <c r="CQ124" i="25"/>
  <c r="CP124" i="25"/>
  <c r="CR124" i="25"/>
  <c r="CG124" i="25"/>
  <c r="CI124" i="25"/>
  <c r="CH124" i="25"/>
  <c r="CK124" i="25"/>
  <c r="BW124" i="25"/>
  <c r="BX124" i="25"/>
  <c r="BY124" i="25"/>
  <c r="BZ124" i="25"/>
  <c r="AS124" i="25"/>
  <c r="AT124" i="25"/>
  <c r="AI123" i="25"/>
  <c r="AJ124" i="25"/>
  <c r="W124" i="25"/>
  <c r="S124" i="25"/>
  <c r="DM124" i="25"/>
  <c r="Q123" i="25"/>
  <c r="R123" i="25"/>
  <c r="EO123" i="25"/>
  <c r="EK123" i="25"/>
  <c r="EL123" i="25"/>
  <c r="S123" i="25"/>
  <c r="DZ123" i="25"/>
  <c r="CU123" i="25"/>
  <c r="CW123" i="25"/>
  <c r="CV123" i="25"/>
  <c r="CY123" i="25"/>
  <c r="CQ123" i="25"/>
  <c r="CP123" i="25"/>
  <c r="CR123" i="25"/>
  <c r="CG123" i="25"/>
  <c r="CI123" i="25"/>
  <c r="CH123" i="25"/>
  <c r="CK123" i="25"/>
  <c r="BW123" i="25"/>
  <c r="BX123" i="25"/>
  <c r="BY123" i="25"/>
  <c r="BZ123" i="25"/>
  <c r="AS123" i="25"/>
  <c r="AT123" i="25"/>
  <c r="AI122" i="25"/>
  <c r="AJ123" i="25"/>
  <c r="W123" i="25"/>
  <c r="DM123" i="25"/>
  <c r="Q122" i="25"/>
  <c r="R122" i="25"/>
  <c r="EO122" i="25"/>
  <c r="EK122" i="25"/>
  <c r="EL122" i="25"/>
  <c r="S122" i="25"/>
  <c r="DZ122" i="25"/>
  <c r="CU122" i="25"/>
  <c r="CW122" i="25"/>
  <c r="CV122" i="25"/>
  <c r="CY122" i="25"/>
  <c r="CQ122" i="25"/>
  <c r="CP122" i="25"/>
  <c r="CR122" i="25"/>
  <c r="CG122" i="25"/>
  <c r="CI122" i="25"/>
  <c r="CH122" i="25"/>
  <c r="CK122" i="25"/>
  <c r="BW122" i="25"/>
  <c r="BX122" i="25"/>
  <c r="BY122" i="25"/>
  <c r="BZ122" i="25"/>
  <c r="AS122" i="25"/>
  <c r="AT122" i="25"/>
  <c r="AI121" i="25"/>
  <c r="AJ122" i="25"/>
  <c r="W122" i="25"/>
  <c r="DM122" i="25"/>
  <c r="Q121" i="25"/>
  <c r="R121" i="25"/>
  <c r="EO121" i="25"/>
  <c r="EK121" i="25"/>
  <c r="EL121" i="25"/>
  <c r="CU121" i="25"/>
  <c r="CW121" i="25"/>
  <c r="CV121" i="25"/>
  <c r="CY121" i="25"/>
  <c r="CQ121" i="25"/>
  <c r="CP121" i="25"/>
  <c r="CR121" i="25"/>
  <c r="CG121" i="25"/>
  <c r="CI121" i="25"/>
  <c r="CH121" i="25"/>
  <c r="CK121" i="25"/>
  <c r="BW121" i="25"/>
  <c r="BX121" i="25"/>
  <c r="BY121" i="25"/>
  <c r="BZ121" i="25"/>
  <c r="AS121" i="25"/>
  <c r="AT121" i="25"/>
  <c r="AI120" i="25"/>
  <c r="AJ121" i="25"/>
  <c r="W121" i="25"/>
  <c r="S121" i="25"/>
  <c r="DM121" i="25"/>
  <c r="Q120" i="25"/>
  <c r="R120" i="25"/>
  <c r="EO120" i="25"/>
  <c r="EK120" i="25"/>
  <c r="EL120" i="25"/>
  <c r="CU120" i="25"/>
  <c r="CW120" i="25"/>
  <c r="CV120" i="25"/>
  <c r="CY120" i="25"/>
  <c r="CQ120" i="25"/>
  <c r="CP120" i="25"/>
  <c r="CR120" i="25"/>
  <c r="CG120" i="25"/>
  <c r="CI120" i="25"/>
  <c r="CH120" i="25"/>
  <c r="CK120" i="25"/>
  <c r="BW120" i="25"/>
  <c r="BX120" i="25"/>
  <c r="BY120" i="25"/>
  <c r="BZ120" i="25"/>
  <c r="AS120" i="25"/>
  <c r="AT120" i="25"/>
  <c r="AI119" i="25"/>
  <c r="AJ120" i="25"/>
  <c r="W120" i="25"/>
  <c r="S120" i="25"/>
  <c r="DM120" i="25"/>
  <c r="Q119" i="25"/>
  <c r="R119" i="25"/>
  <c r="EO119" i="25"/>
  <c r="EK119" i="25"/>
  <c r="EL119" i="25"/>
  <c r="S119" i="25"/>
  <c r="DZ119" i="25"/>
  <c r="CU119" i="25"/>
  <c r="CW119" i="25"/>
  <c r="CV119" i="25"/>
  <c r="CY119" i="25"/>
  <c r="CQ119" i="25"/>
  <c r="CP119" i="25"/>
  <c r="CR119" i="25"/>
  <c r="CG119" i="25"/>
  <c r="CI119" i="25"/>
  <c r="CH119" i="25"/>
  <c r="CK119" i="25"/>
  <c r="BW119" i="25"/>
  <c r="BX119" i="25"/>
  <c r="BY119" i="25"/>
  <c r="BZ119" i="25"/>
  <c r="AS119" i="25"/>
  <c r="AT119" i="25"/>
  <c r="AI118" i="25"/>
  <c r="AJ119" i="25"/>
  <c r="W119" i="25"/>
  <c r="DM119" i="25"/>
  <c r="Q118" i="25"/>
  <c r="R118" i="25"/>
  <c r="EO118" i="25"/>
  <c r="EK118" i="25"/>
  <c r="EL118" i="25"/>
  <c r="S118" i="25"/>
  <c r="DZ118" i="25"/>
  <c r="CU118" i="25"/>
  <c r="CW118" i="25"/>
  <c r="CV118" i="25"/>
  <c r="CY118" i="25"/>
  <c r="CQ118" i="25"/>
  <c r="CP118" i="25"/>
  <c r="CR118" i="25"/>
  <c r="CG118" i="25"/>
  <c r="CI118" i="25"/>
  <c r="CH118" i="25"/>
  <c r="CK118" i="25"/>
  <c r="BW118" i="25"/>
  <c r="BX118" i="25"/>
  <c r="BY118" i="25"/>
  <c r="BZ118" i="25"/>
  <c r="AS118" i="25"/>
  <c r="AT118" i="25"/>
  <c r="AI117" i="25"/>
  <c r="AJ118" i="25"/>
  <c r="W118" i="25"/>
  <c r="DM118" i="25"/>
  <c r="Q117" i="25"/>
  <c r="R117" i="25"/>
  <c r="EO117" i="25"/>
  <c r="EK117" i="25"/>
  <c r="EL117" i="25"/>
  <c r="CU117" i="25"/>
  <c r="CW117" i="25"/>
  <c r="CV117" i="25"/>
  <c r="CY117" i="25"/>
  <c r="CQ117" i="25"/>
  <c r="CP117" i="25"/>
  <c r="CR117" i="25"/>
  <c r="CG117" i="25"/>
  <c r="CI117" i="25"/>
  <c r="CH117" i="25"/>
  <c r="CK117" i="25"/>
  <c r="BW117" i="25"/>
  <c r="BX117" i="25"/>
  <c r="BY117" i="25"/>
  <c r="BZ117" i="25"/>
  <c r="AS117" i="25"/>
  <c r="AT117" i="25"/>
  <c r="AI116" i="25"/>
  <c r="AJ117" i="25"/>
  <c r="W117" i="25"/>
  <c r="S117" i="25"/>
  <c r="DM117" i="25"/>
  <c r="Q116" i="25"/>
  <c r="R116" i="25"/>
  <c r="EO116" i="25"/>
  <c r="EK116" i="25"/>
  <c r="EL116" i="25"/>
  <c r="CU116" i="25"/>
  <c r="CW116" i="25"/>
  <c r="CV116" i="25"/>
  <c r="CY116" i="25"/>
  <c r="CQ116" i="25"/>
  <c r="CP116" i="25"/>
  <c r="CR116" i="25"/>
  <c r="CG116" i="25"/>
  <c r="CI116" i="25"/>
  <c r="CH116" i="25"/>
  <c r="CK116" i="25"/>
  <c r="BW116" i="25"/>
  <c r="BX116" i="25"/>
  <c r="BY116" i="25"/>
  <c r="BZ116" i="25"/>
  <c r="AS116" i="25"/>
  <c r="AT116" i="25"/>
  <c r="AI115" i="25"/>
  <c r="AJ116" i="25"/>
  <c r="W116" i="25"/>
  <c r="S116" i="25"/>
  <c r="DM116" i="25"/>
  <c r="Q115" i="25"/>
  <c r="R115" i="25"/>
  <c r="EO115" i="25"/>
  <c r="EK115" i="25"/>
  <c r="EL115" i="25"/>
  <c r="S115" i="25"/>
  <c r="DZ115" i="25"/>
  <c r="CU115" i="25"/>
  <c r="CW115" i="25"/>
  <c r="CV115" i="25"/>
  <c r="CY115" i="25"/>
  <c r="CQ115" i="25"/>
  <c r="CP115" i="25"/>
  <c r="CR115" i="25"/>
  <c r="CG115" i="25"/>
  <c r="CI115" i="25"/>
  <c r="CH115" i="25"/>
  <c r="CK115" i="25"/>
  <c r="BW115" i="25"/>
  <c r="BX115" i="25"/>
  <c r="BY115" i="25"/>
  <c r="BZ115" i="25"/>
  <c r="AS115" i="25"/>
  <c r="AT115" i="25"/>
  <c r="AI114" i="25"/>
  <c r="AJ115" i="25"/>
  <c r="W115" i="25"/>
  <c r="DM115" i="25"/>
  <c r="Q114" i="25"/>
  <c r="R114" i="25"/>
  <c r="EO114" i="25"/>
  <c r="EK114" i="25"/>
  <c r="EL114" i="25"/>
  <c r="S114" i="25"/>
  <c r="DZ114" i="25"/>
  <c r="CU114" i="25"/>
  <c r="CW114" i="25"/>
  <c r="CV114" i="25"/>
  <c r="CY114" i="25"/>
  <c r="CQ114" i="25"/>
  <c r="CP114" i="25"/>
  <c r="CR114" i="25"/>
  <c r="CG114" i="25"/>
  <c r="CI114" i="25"/>
  <c r="CH114" i="25"/>
  <c r="CK114" i="25"/>
  <c r="BW114" i="25"/>
  <c r="BX114" i="25"/>
  <c r="BY114" i="25"/>
  <c r="BZ114" i="25"/>
  <c r="AS114" i="25"/>
  <c r="AT114" i="25"/>
  <c r="AI113" i="25"/>
  <c r="AJ114" i="25"/>
  <c r="W114" i="25"/>
  <c r="DM114" i="25"/>
  <c r="Q113" i="25"/>
  <c r="R113" i="25"/>
  <c r="EO113" i="25"/>
  <c r="EK113" i="25"/>
  <c r="EL113" i="25"/>
  <c r="CU113" i="25"/>
  <c r="CW113" i="25"/>
  <c r="CV113" i="25"/>
  <c r="CY113" i="25"/>
  <c r="CQ113" i="25"/>
  <c r="CP113" i="25"/>
  <c r="CR113" i="25"/>
  <c r="CG113" i="25"/>
  <c r="CI113" i="25"/>
  <c r="CH113" i="25"/>
  <c r="CK113" i="25"/>
  <c r="BW113" i="25"/>
  <c r="BX113" i="25"/>
  <c r="BY113" i="25"/>
  <c r="BZ113" i="25"/>
  <c r="AS113" i="25"/>
  <c r="AT113" i="25"/>
  <c r="AI112" i="25"/>
  <c r="AJ113" i="25"/>
  <c r="W113" i="25"/>
  <c r="S113" i="25"/>
  <c r="DM113" i="25"/>
  <c r="Q112" i="25"/>
  <c r="R112" i="25"/>
  <c r="EO112" i="25"/>
  <c r="EK112" i="25"/>
  <c r="EL112" i="25"/>
  <c r="CU112" i="25"/>
  <c r="CW112" i="25"/>
  <c r="CV112" i="25"/>
  <c r="CY112" i="25"/>
  <c r="CQ112" i="25"/>
  <c r="CP112" i="25"/>
  <c r="CR112" i="25"/>
  <c r="CG112" i="25"/>
  <c r="CI112" i="25"/>
  <c r="CH112" i="25"/>
  <c r="CK112" i="25"/>
  <c r="BW112" i="25"/>
  <c r="BX112" i="25"/>
  <c r="BY112" i="25"/>
  <c r="BZ112" i="25"/>
  <c r="AS112" i="25"/>
  <c r="AT112" i="25"/>
  <c r="AI111" i="25"/>
  <c r="AJ112" i="25"/>
  <c r="W112" i="25"/>
  <c r="S112" i="25"/>
  <c r="DM112" i="25"/>
  <c r="Q111" i="25"/>
  <c r="R111" i="25"/>
  <c r="EO111" i="25"/>
  <c r="EK111" i="25"/>
  <c r="EL111" i="25"/>
  <c r="S111" i="25"/>
  <c r="DZ111" i="25"/>
  <c r="CU111" i="25"/>
  <c r="CW111" i="25"/>
  <c r="CV111" i="25"/>
  <c r="CY111" i="25"/>
  <c r="CQ111" i="25"/>
  <c r="CP111" i="25"/>
  <c r="CR111" i="25"/>
  <c r="CG111" i="25"/>
  <c r="CI111" i="25"/>
  <c r="CH111" i="25"/>
  <c r="CK111" i="25"/>
  <c r="BW111" i="25"/>
  <c r="BX111" i="25"/>
  <c r="BY111" i="25"/>
  <c r="BZ111" i="25"/>
  <c r="AS111" i="25"/>
  <c r="AT111" i="25"/>
  <c r="AI110" i="25"/>
  <c r="AJ111" i="25"/>
  <c r="W111" i="25"/>
  <c r="DM111" i="25"/>
  <c r="Q110" i="25"/>
  <c r="R110" i="25"/>
  <c r="EO110" i="25"/>
  <c r="EK110" i="25"/>
  <c r="EL110" i="25"/>
  <c r="S110" i="25"/>
  <c r="DZ110" i="25"/>
  <c r="CU110" i="25"/>
  <c r="CW110" i="25"/>
  <c r="CV110" i="25"/>
  <c r="CY110" i="25"/>
  <c r="CQ110" i="25"/>
  <c r="CP110" i="25"/>
  <c r="CR110" i="25"/>
  <c r="CG110" i="25"/>
  <c r="CI110" i="25"/>
  <c r="CH110" i="25"/>
  <c r="CK110" i="25"/>
  <c r="BW110" i="25"/>
  <c r="BX110" i="25"/>
  <c r="BY110" i="25"/>
  <c r="BZ110" i="25"/>
  <c r="AS110" i="25"/>
  <c r="AT110" i="25"/>
  <c r="AI109" i="25"/>
  <c r="AJ110" i="25"/>
  <c r="W110" i="25"/>
  <c r="DM110" i="25"/>
  <c r="Q109" i="25"/>
  <c r="R109" i="25"/>
  <c r="EO109" i="25"/>
  <c r="EK109" i="25"/>
  <c r="EL109" i="25"/>
  <c r="CU109" i="25"/>
  <c r="CW109" i="25"/>
  <c r="CV109" i="25"/>
  <c r="CY109" i="25"/>
  <c r="CQ109" i="25"/>
  <c r="CP109" i="25"/>
  <c r="CR109" i="25"/>
  <c r="CG109" i="25"/>
  <c r="CI109" i="25"/>
  <c r="CH109" i="25"/>
  <c r="CK109" i="25"/>
  <c r="BW109" i="25"/>
  <c r="BX109" i="25"/>
  <c r="BY109" i="25"/>
  <c r="BZ109" i="25"/>
  <c r="AS109" i="25"/>
  <c r="AT109" i="25"/>
  <c r="AI108" i="25"/>
  <c r="AJ109" i="25"/>
  <c r="W109" i="25"/>
  <c r="S109" i="25"/>
  <c r="DM109" i="25"/>
  <c r="Q108" i="25"/>
  <c r="R108" i="25"/>
  <c r="EO108" i="25"/>
  <c r="EK108" i="25"/>
  <c r="EL108" i="25"/>
  <c r="CU108" i="25"/>
  <c r="CW108" i="25"/>
  <c r="CV108" i="25"/>
  <c r="CY108" i="25"/>
  <c r="CQ108" i="25"/>
  <c r="CP108" i="25"/>
  <c r="CR108" i="25"/>
  <c r="CG108" i="25"/>
  <c r="CI108" i="25"/>
  <c r="CH108" i="25"/>
  <c r="CK108" i="25"/>
  <c r="BW108" i="25"/>
  <c r="BX108" i="25"/>
  <c r="BY108" i="25"/>
  <c r="BZ108" i="25"/>
  <c r="AS108" i="25"/>
  <c r="AT108" i="25"/>
  <c r="AI107" i="25"/>
  <c r="AJ108" i="25"/>
  <c r="W108" i="25"/>
  <c r="S108" i="25"/>
  <c r="DM108" i="25"/>
  <c r="EK107" i="25"/>
  <c r="Q107" i="25"/>
  <c r="S107" i="25"/>
  <c r="DZ107" i="25"/>
  <c r="CU107" i="25"/>
  <c r="CW107" i="25"/>
  <c r="CV107" i="25"/>
  <c r="CY107" i="25"/>
  <c r="CQ107" i="25"/>
  <c r="CP107" i="25"/>
  <c r="CR107" i="25"/>
  <c r="CG107" i="25"/>
  <c r="CI107" i="25"/>
  <c r="CH107" i="25"/>
  <c r="CK107" i="25"/>
  <c r="BW107" i="25"/>
  <c r="BX107" i="25"/>
  <c r="BY107" i="25"/>
  <c r="BZ107" i="25"/>
  <c r="AS107" i="25"/>
  <c r="AT107" i="25"/>
  <c r="AI106" i="25"/>
  <c r="AJ107" i="25"/>
  <c r="W107" i="25"/>
  <c r="R107" i="25"/>
  <c r="EK106" i="25"/>
  <c r="Q106" i="25"/>
  <c r="R106" i="25"/>
  <c r="EL106" i="25"/>
  <c r="CU106" i="25"/>
  <c r="CW106" i="25"/>
  <c r="CV106" i="25"/>
  <c r="CY106" i="25"/>
  <c r="CQ106" i="25"/>
  <c r="CP106" i="25"/>
  <c r="CR106" i="25"/>
  <c r="CG106" i="25"/>
  <c r="CI106" i="25"/>
  <c r="CH106" i="25"/>
  <c r="BW106" i="25"/>
  <c r="BX106" i="25"/>
  <c r="BY106" i="25"/>
  <c r="BZ106" i="25"/>
  <c r="AS106" i="25"/>
  <c r="AT106" i="25"/>
  <c r="AI105" i="25"/>
  <c r="AJ106" i="25"/>
  <c r="W106" i="25"/>
  <c r="S106" i="25"/>
  <c r="DM106" i="25"/>
  <c r="Q105" i="25"/>
  <c r="R105" i="25"/>
  <c r="EO105" i="25"/>
  <c r="EK105" i="25"/>
  <c r="S105" i="25"/>
  <c r="EM105" i="25"/>
  <c r="EL105" i="25"/>
  <c r="DY105" i="25"/>
  <c r="CU105" i="25"/>
  <c r="CW105" i="25"/>
  <c r="CV105" i="25"/>
  <c r="CY105" i="25"/>
  <c r="CQ105" i="25"/>
  <c r="CP105" i="25"/>
  <c r="CR105" i="25"/>
  <c r="CG105" i="25"/>
  <c r="CI105" i="25"/>
  <c r="CH105" i="25"/>
  <c r="BX105" i="25"/>
  <c r="BW105" i="25"/>
  <c r="BZ105" i="25"/>
  <c r="AS105" i="25"/>
  <c r="AT105" i="25"/>
  <c r="AI104" i="25"/>
  <c r="AJ105" i="25"/>
  <c r="W105" i="25"/>
  <c r="DM105" i="25"/>
  <c r="Q104" i="25"/>
  <c r="R104" i="25"/>
  <c r="EO104" i="25"/>
  <c r="EK104" i="25"/>
  <c r="S104" i="25"/>
  <c r="EM104" i="25"/>
  <c r="DZ104" i="25"/>
  <c r="DY104" i="25"/>
  <c r="CU104" i="25"/>
  <c r="CW104" i="25"/>
  <c r="CV104" i="25"/>
  <c r="CY104" i="25"/>
  <c r="CQ104" i="25"/>
  <c r="CP104" i="25"/>
  <c r="CR104" i="25"/>
  <c r="CG104" i="25"/>
  <c r="CI104" i="25"/>
  <c r="CH104" i="25"/>
  <c r="CK104" i="25"/>
  <c r="BX104" i="25"/>
  <c r="BW104" i="25"/>
  <c r="AS104" i="25"/>
  <c r="AT104" i="25"/>
  <c r="AI103" i="25"/>
  <c r="AJ104" i="25"/>
  <c r="W104" i="25"/>
  <c r="DM104" i="25"/>
  <c r="EK103" i="25"/>
  <c r="Q103" i="25"/>
  <c r="S103" i="25"/>
  <c r="DZ103" i="25"/>
  <c r="CU103" i="25"/>
  <c r="CW103" i="25"/>
  <c r="CV103" i="25"/>
  <c r="CY103" i="25"/>
  <c r="CQ103" i="25"/>
  <c r="CP103" i="25"/>
  <c r="CR103" i="25"/>
  <c r="CG103" i="25"/>
  <c r="CI103" i="25"/>
  <c r="CH103" i="25"/>
  <c r="CK103" i="25"/>
  <c r="BW103" i="25"/>
  <c r="BX103" i="25"/>
  <c r="BY103" i="25"/>
  <c r="BZ103" i="25"/>
  <c r="AS103" i="25"/>
  <c r="AT103" i="25"/>
  <c r="AI102" i="25"/>
  <c r="AJ103" i="25"/>
  <c r="W103" i="25"/>
  <c r="EM103" i="25"/>
  <c r="R103" i="25"/>
  <c r="EK102" i="25"/>
  <c r="Q102" i="25"/>
  <c r="R102" i="25"/>
  <c r="EL102" i="25"/>
  <c r="CU102" i="25"/>
  <c r="CW102" i="25"/>
  <c r="CV102" i="25"/>
  <c r="CY102" i="25"/>
  <c r="CQ102" i="25"/>
  <c r="CP102" i="25"/>
  <c r="CR102" i="25"/>
  <c r="CG102" i="25"/>
  <c r="CI102" i="25"/>
  <c r="CH102" i="25"/>
  <c r="BW102" i="25"/>
  <c r="BX102" i="25"/>
  <c r="BY102" i="25"/>
  <c r="BZ102" i="25"/>
  <c r="AS102" i="25"/>
  <c r="AT102" i="25"/>
  <c r="AI101" i="25"/>
  <c r="AJ102" i="25"/>
  <c r="W102" i="25"/>
  <c r="S102" i="25"/>
  <c r="DM102" i="25"/>
  <c r="Q101" i="25"/>
  <c r="R101" i="25"/>
  <c r="EO101" i="25"/>
  <c r="EK101" i="25"/>
  <c r="S101" i="25"/>
  <c r="EM101" i="25"/>
  <c r="EL101" i="25"/>
  <c r="DY101" i="25"/>
  <c r="CU101" i="25"/>
  <c r="CW101" i="25"/>
  <c r="CV101" i="25"/>
  <c r="CY101" i="25"/>
  <c r="CQ101" i="25"/>
  <c r="CP101" i="25"/>
  <c r="CR101" i="25"/>
  <c r="CG101" i="25"/>
  <c r="CI101" i="25"/>
  <c r="CH101" i="25"/>
  <c r="BX101" i="25"/>
  <c r="BW101" i="25"/>
  <c r="BZ101" i="25"/>
  <c r="AS101" i="25"/>
  <c r="AT101" i="25"/>
  <c r="AI100" i="25"/>
  <c r="AJ101" i="25"/>
  <c r="W101" i="25"/>
  <c r="DM101" i="25"/>
  <c r="Q100" i="25"/>
  <c r="R100" i="25"/>
  <c r="EO100" i="25"/>
  <c r="EK100" i="25"/>
  <c r="S100" i="25"/>
  <c r="EM100" i="25"/>
  <c r="DZ100" i="25"/>
  <c r="DY100" i="25"/>
  <c r="CU100" i="25"/>
  <c r="CW100" i="25"/>
  <c r="CV100" i="25"/>
  <c r="CY100" i="25"/>
  <c r="CQ100" i="25"/>
  <c r="CP100" i="25"/>
  <c r="CR100" i="25"/>
  <c r="CG100" i="25"/>
  <c r="CI100" i="25"/>
  <c r="CH100" i="25"/>
  <c r="CK100" i="25"/>
  <c r="BX100" i="25"/>
  <c r="BW100" i="25"/>
  <c r="AS100" i="25"/>
  <c r="AT100" i="25"/>
  <c r="AI99" i="25"/>
  <c r="AJ100" i="25"/>
  <c r="W100" i="25"/>
  <c r="DM100" i="25"/>
  <c r="EK99" i="25"/>
  <c r="Q99" i="25"/>
  <c r="S99" i="25"/>
  <c r="DZ99" i="25"/>
  <c r="CU99" i="25"/>
  <c r="CW99" i="25"/>
  <c r="CV99" i="25"/>
  <c r="CY99" i="25"/>
  <c r="CQ99" i="25"/>
  <c r="CP99" i="25"/>
  <c r="CR99" i="25"/>
  <c r="CG99" i="25"/>
  <c r="CI99" i="25"/>
  <c r="CH99" i="25"/>
  <c r="CK99" i="25"/>
  <c r="BW99" i="25"/>
  <c r="BX99" i="25"/>
  <c r="BY99" i="25"/>
  <c r="BZ99" i="25"/>
  <c r="AS99" i="25"/>
  <c r="AT99" i="25"/>
  <c r="AI98" i="25"/>
  <c r="AJ99" i="25"/>
  <c r="W99" i="25"/>
  <c r="EM99" i="25"/>
  <c r="R99" i="25"/>
  <c r="EK98" i="25"/>
  <c r="Q98" i="25"/>
  <c r="R98" i="25"/>
  <c r="EL98" i="25"/>
  <c r="CU98" i="25"/>
  <c r="CW98" i="25"/>
  <c r="CV98" i="25"/>
  <c r="CY98" i="25"/>
  <c r="CQ98" i="25"/>
  <c r="CP98" i="25"/>
  <c r="CR98" i="25"/>
  <c r="CG98" i="25"/>
  <c r="CI98" i="25"/>
  <c r="CH98" i="25"/>
  <c r="BW98" i="25"/>
  <c r="BX98" i="25"/>
  <c r="BY98" i="25"/>
  <c r="BZ98" i="25"/>
  <c r="AS98" i="25"/>
  <c r="AT98" i="25"/>
  <c r="AI97" i="25"/>
  <c r="AJ98" i="25"/>
  <c r="W98" i="25"/>
  <c r="S98" i="25"/>
  <c r="DM98" i="25"/>
  <c r="Q97" i="25"/>
  <c r="R97" i="25"/>
  <c r="EO97" i="25"/>
  <c r="EK97" i="25"/>
  <c r="S97" i="25"/>
  <c r="EM97" i="25"/>
  <c r="EL97" i="25"/>
  <c r="DY97" i="25"/>
  <c r="CU97" i="25"/>
  <c r="CW97" i="25"/>
  <c r="CV97" i="25"/>
  <c r="CY97" i="25"/>
  <c r="CQ97" i="25"/>
  <c r="CP97" i="25"/>
  <c r="CR97" i="25"/>
  <c r="CG97" i="25"/>
  <c r="CI97" i="25"/>
  <c r="CH97" i="25"/>
  <c r="BX97" i="25"/>
  <c r="BW97" i="25"/>
  <c r="BZ97" i="25"/>
  <c r="AS97" i="25"/>
  <c r="AT97" i="25"/>
  <c r="AI96" i="25"/>
  <c r="AJ97" i="25"/>
  <c r="W97" i="25"/>
  <c r="DM97" i="25"/>
  <c r="Q96" i="25"/>
  <c r="R96" i="25"/>
  <c r="EO96" i="25"/>
  <c r="EK96" i="25"/>
  <c r="S96" i="25"/>
  <c r="EM96" i="25"/>
  <c r="DZ96" i="25"/>
  <c r="DY96" i="25"/>
  <c r="CU96" i="25"/>
  <c r="CW96" i="25"/>
  <c r="CV96" i="25"/>
  <c r="CY96" i="25"/>
  <c r="CQ96" i="25"/>
  <c r="CP96" i="25"/>
  <c r="CR96" i="25"/>
  <c r="CG96" i="25"/>
  <c r="CI96" i="25"/>
  <c r="CH96" i="25"/>
  <c r="CK96" i="25"/>
  <c r="BX96" i="25"/>
  <c r="BW96" i="25"/>
  <c r="AS96" i="25"/>
  <c r="AT96" i="25"/>
  <c r="AI95" i="25"/>
  <c r="AJ96" i="25"/>
  <c r="W96" i="25"/>
  <c r="DM96" i="25"/>
  <c r="EK95" i="25"/>
  <c r="Q95" i="25"/>
  <c r="S95" i="25"/>
  <c r="DZ95" i="25"/>
  <c r="CU95" i="25"/>
  <c r="CW95" i="25"/>
  <c r="CV95" i="25"/>
  <c r="CY95" i="25"/>
  <c r="CQ95" i="25"/>
  <c r="CP95" i="25"/>
  <c r="CR95" i="25"/>
  <c r="CG95" i="25"/>
  <c r="CI95" i="25"/>
  <c r="CH95" i="25"/>
  <c r="CK95" i="25"/>
  <c r="BW95" i="25"/>
  <c r="BX95" i="25"/>
  <c r="BY95" i="25"/>
  <c r="BZ95" i="25"/>
  <c r="AS95" i="25"/>
  <c r="AT95" i="25"/>
  <c r="AI94" i="25"/>
  <c r="AJ95" i="25"/>
  <c r="W95" i="25"/>
  <c r="EM95" i="25"/>
  <c r="R95" i="25"/>
  <c r="EK94" i="25"/>
  <c r="Q94" i="25"/>
  <c r="R94" i="25"/>
  <c r="EL94" i="25"/>
  <c r="CU94" i="25"/>
  <c r="CW94" i="25"/>
  <c r="CV94" i="25"/>
  <c r="CY94" i="25"/>
  <c r="CQ94" i="25"/>
  <c r="CP94" i="25"/>
  <c r="CR94" i="25"/>
  <c r="CG94" i="25"/>
  <c r="CI94" i="25"/>
  <c r="CH94" i="25"/>
  <c r="BW94" i="25"/>
  <c r="BX94" i="25"/>
  <c r="BY94" i="25"/>
  <c r="BZ94" i="25"/>
  <c r="AS94" i="25"/>
  <c r="AT94" i="25"/>
  <c r="AI93" i="25"/>
  <c r="AJ94" i="25"/>
  <c r="W94" i="25"/>
  <c r="S94" i="25"/>
  <c r="DM94" i="25"/>
  <c r="Q93" i="25"/>
  <c r="R93" i="25"/>
  <c r="EO93" i="25"/>
  <c r="EK93" i="25"/>
  <c r="S93" i="25"/>
  <c r="EM93" i="25"/>
  <c r="EL93" i="25"/>
  <c r="DY93" i="25"/>
  <c r="CU93" i="25"/>
  <c r="CW93" i="25"/>
  <c r="CV93" i="25"/>
  <c r="CY93" i="25"/>
  <c r="CQ93" i="25"/>
  <c r="CP93" i="25"/>
  <c r="CR93" i="25"/>
  <c r="CG93" i="25"/>
  <c r="CI93" i="25"/>
  <c r="CH93" i="25"/>
  <c r="BX93" i="25"/>
  <c r="BW93" i="25"/>
  <c r="BZ93" i="25"/>
  <c r="AS93" i="25"/>
  <c r="AT93" i="25"/>
  <c r="AI92" i="25"/>
  <c r="AJ93" i="25"/>
  <c r="W93" i="25"/>
  <c r="DM93" i="25"/>
  <c r="Q92" i="25"/>
  <c r="R92" i="25"/>
  <c r="EO92" i="25"/>
  <c r="EK92" i="25"/>
  <c r="S92" i="25"/>
  <c r="EM92" i="25"/>
  <c r="DZ92" i="25"/>
  <c r="DY92" i="25"/>
  <c r="CU92" i="25"/>
  <c r="CW92" i="25"/>
  <c r="CV92" i="25"/>
  <c r="CY92" i="25"/>
  <c r="CQ92" i="25"/>
  <c r="CP92" i="25"/>
  <c r="CR92" i="25"/>
  <c r="CG92" i="25"/>
  <c r="CI92" i="25"/>
  <c r="CH92" i="25"/>
  <c r="CK92" i="25"/>
  <c r="BX92" i="25"/>
  <c r="BW92" i="25"/>
  <c r="AS92" i="25"/>
  <c r="AT92" i="25"/>
  <c r="AI91" i="25"/>
  <c r="AJ92" i="25"/>
  <c r="W92" i="25"/>
  <c r="DM92" i="25"/>
  <c r="EK91" i="25"/>
  <c r="Q91" i="25"/>
  <c r="S91" i="25"/>
  <c r="DZ91" i="25"/>
  <c r="CU91" i="25"/>
  <c r="CW91" i="25"/>
  <c r="CV91" i="25"/>
  <c r="CY91" i="25"/>
  <c r="CQ91" i="25"/>
  <c r="CP91" i="25"/>
  <c r="CR91" i="25"/>
  <c r="CG91" i="25"/>
  <c r="CI91" i="25"/>
  <c r="CH91" i="25"/>
  <c r="CK91" i="25"/>
  <c r="BW91" i="25"/>
  <c r="BX91" i="25"/>
  <c r="BY91" i="25"/>
  <c r="BZ91" i="25"/>
  <c r="AS91" i="25"/>
  <c r="AT91" i="25"/>
  <c r="AI90" i="25"/>
  <c r="AJ91" i="25"/>
  <c r="W91" i="25"/>
  <c r="EM91" i="25"/>
  <c r="R91" i="25"/>
  <c r="EK90" i="25"/>
  <c r="Q90" i="25"/>
  <c r="R90" i="25"/>
  <c r="EL90" i="25"/>
  <c r="CU90" i="25"/>
  <c r="CW90" i="25"/>
  <c r="CV90" i="25"/>
  <c r="CY90" i="25"/>
  <c r="CQ90" i="25"/>
  <c r="CP90" i="25"/>
  <c r="CR90" i="25"/>
  <c r="CG90" i="25"/>
  <c r="CI90" i="25"/>
  <c r="CH90" i="25"/>
  <c r="BW90" i="25"/>
  <c r="BX90" i="25"/>
  <c r="BY90" i="25"/>
  <c r="BZ90" i="25"/>
  <c r="AS90" i="25"/>
  <c r="AT90" i="25"/>
  <c r="AI89" i="25"/>
  <c r="AJ90" i="25"/>
  <c r="W90" i="25"/>
  <c r="S90" i="25"/>
  <c r="DM90" i="25"/>
  <c r="Q89" i="25"/>
  <c r="R89" i="25"/>
  <c r="EO89" i="25"/>
  <c r="EK89" i="25"/>
  <c r="S89" i="25"/>
  <c r="EM89" i="25"/>
  <c r="EL89" i="25"/>
  <c r="DY89" i="25"/>
  <c r="CU89" i="25"/>
  <c r="CW89" i="25"/>
  <c r="CV89" i="25"/>
  <c r="CY89" i="25"/>
  <c r="CQ89" i="25"/>
  <c r="CP89" i="25"/>
  <c r="CR89" i="25"/>
  <c r="CG89" i="25"/>
  <c r="CI89" i="25"/>
  <c r="CH89" i="25"/>
  <c r="BX89" i="25"/>
  <c r="BW89" i="25"/>
  <c r="BZ89" i="25"/>
  <c r="AS89" i="25"/>
  <c r="AT89" i="25"/>
  <c r="AI88" i="25"/>
  <c r="AJ89" i="25"/>
  <c r="W89" i="25"/>
  <c r="DM89" i="25"/>
  <c r="Q88" i="25"/>
  <c r="R88" i="25"/>
  <c r="EO88" i="25"/>
  <c r="EK88" i="25"/>
  <c r="S88" i="25"/>
  <c r="EM88" i="25"/>
  <c r="DZ88" i="25"/>
  <c r="DY88" i="25"/>
  <c r="CU88" i="25"/>
  <c r="CW88" i="25"/>
  <c r="CV88" i="25"/>
  <c r="CY88" i="25"/>
  <c r="CQ88" i="25"/>
  <c r="CP88" i="25"/>
  <c r="CR88" i="25"/>
  <c r="CG88" i="25"/>
  <c r="CI88" i="25"/>
  <c r="CH88" i="25"/>
  <c r="CK88" i="25"/>
  <c r="BX88" i="25"/>
  <c r="BW88" i="25"/>
  <c r="AS88" i="25"/>
  <c r="AT88" i="25"/>
  <c r="AI87" i="25"/>
  <c r="AJ88" i="25"/>
  <c r="W88" i="25"/>
  <c r="DM88" i="25"/>
  <c r="EK87" i="25"/>
  <c r="Q87" i="25"/>
  <c r="S87" i="25"/>
  <c r="DZ87" i="25"/>
  <c r="CU87" i="25"/>
  <c r="CW87" i="25"/>
  <c r="CV87" i="25"/>
  <c r="CY87" i="25"/>
  <c r="CQ87" i="25"/>
  <c r="CP87" i="25"/>
  <c r="CR87" i="25"/>
  <c r="CG87" i="25"/>
  <c r="CI87" i="25"/>
  <c r="CH87" i="25"/>
  <c r="CK87" i="25"/>
  <c r="BW87" i="25"/>
  <c r="BX87" i="25"/>
  <c r="BY87" i="25"/>
  <c r="BZ87" i="25"/>
  <c r="AS87" i="25"/>
  <c r="AT87" i="25"/>
  <c r="AI86" i="25"/>
  <c r="AJ87" i="25"/>
  <c r="W87" i="25"/>
  <c r="EM87" i="25"/>
  <c r="R87" i="25"/>
  <c r="EK86" i="25"/>
  <c r="CU86" i="25"/>
  <c r="CW86" i="25"/>
  <c r="CV86" i="25"/>
  <c r="CY86" i="25"/>
  <c r="CQ86" i="25"/>
  <c r="CP86" i="25"/>
  <c r="CG86" i="25"/>
  <c r="CI86" i="25"/>
  <c r="CH86" i="25"/>
  <c r="BW86" i="25"/>
  <c r="BX86" i="25"/>
  <c r="BY86" i="25"/>
  <c r="BZ86" i="25"/>
  <c r="AS86" i="25"/>
  <c r="AT86" i="25"/>
  <c r="AI85" i="25"/>
  <c r="AJ86" i="25"/>
  <c r="W86" i="25"/>
  <c r="Q86" i="25"/>
  <c r="R86" i="25"/>
  <c r="DM86" i="25"/>
  <c r="Q85" i="25"/>
  <c r="R85" i="25"/>
  <c r="EO85" i="25"/>
  <c r="EK85" i="25"/>
  <c r="S85" i="25"/>
  <c r="EM85" i="25"/>
  <c r="EL85" i="25"/>
  <c r="DY85" i="25"/>
  <c r="CU85" i="25"/>
  <c r="CW85" i="25"/>
  <c r="CV85" i="25"/>
  <c r="CY85" i="25"/>
  <c r="CQ85" i="25"/>
  <c r="CP85" i="25"/>
  <c r="CR85" i="25"/>
  <c r="CG85" i="25"/>
  <c r="CI85" i="25"/>
  <c r="CH85" i="25"/>
  <c r="BX85" i="25"/>
  <c r="BW85" i="25"/>
  <c r="BZ85" i="25"/>
  <c r="AS85" i="25"/>
  <c r="AT85" i="25"/>
  <c r="AI84" i="25"/>
  <c r="AJ85" i="25"/>
  <c r="W85" i="25"/>
  <c r="DM85" i="25"/>
  <c r="Q84" i="25"/>
  <c r="R84" i="25"/>
  <c r="EO84" i="25"/>
  <c r="EK84" i="25"/>
  <c r="S84" i="25"/>
  <c r="EM84" i="25"/>
  <c r="DZ84" i="25"/>
  <c r="DY84" i="25"/>
  <c r="CU84" i="25"/>
  <c r="CW84" i="25"/>
  <c r="CV84" i="25"/>
  <c r="CY84" i="25"/>
  <c r="CQ84" i="25"/>
  <c r="CP84" i="25"/>
  <c r="CR84" i="25"/>
  <c r="CG84" i="25"/>
  <c r="CI84" i="25"/>
  <c r="CH84" i="25"/>
  <c r="CK84" i="25"/>
  <c r="BX84" i="25"/>
  <c r="BW84" i="25"/>
  <c r="AS84" i="25"/>
  <c r="AT84" i="25"/>
  <c r="AI83" i="25"/>
  <c r="AJ84" i="25"/>
  <c r="W84" i="25"/>
  <c r="DM84" i="25"/>
  <c r="EK83" i="25"/>
  <c r="Q83" i="25"/>
  <c r="S83" i="25"/>
  <c r="DZ83" i="25"/>
  <c r="CU83" i="25"/>
  <c r="CW83" i="25"/>
  <c r="CV83" i="25"/>
  <c r="CY83" i="25"/>
  <c r="CQ83" i="25"/>
  <c r="CP83" i="25"/>
  <c r="CR83" i="25"/>
  <c r="CG83" i="25"/>
  <c r="CI83" i="25"/>
  <c r="CH83" i="25"/>
  <c r="CK83" i="25"/>
  <c r="BW83" i="25"/>
  <c r="BX83" i="25"/>
  <c r="BY83" i="25"/>
  <c r="BZ83" i="25"/>
  <c r="AS83" i="25"/>
  <c r="AT83" i="25"/>
  <c r="AI82" i="25"/>
  <c r="AJ83" i="25"/>
  <c r="W83" i="25"/>
  <c r="EM83" i="25"/>
  <c r="R83" i="25"/>
  <c r="EK82" i="25"/>
  <c r="Q82" i="25"/>
  <c r="R82" i="25"/>
  <c r="EL82" i="25"/>
  <c r="CU82" i="25"/>
  <c r="CW82" i="25"/>
  <c r="CV82" i="25"/>
  <c r="CY82" i="25"/>
  <c r="CQ82" i="25"/>
  <c r="CP82" i="25"/>
  <c r="CR82" i="25"/>
  <c r="CG82" i="25"/>
  <c r="CI82" i="25"/>
  <c r="CH82" i="25"/>
  <c r="BW82" i="25"/>
  <c r="BX82" i="25"/>
  <c r="BY82" i="25"/>
  <c r="BZ82" i="25"/>
  <c r="AS82" i="25"/>
  <c r="AT82" i="25"/>
  <c r="AI81" i="25"/>
  <c r="AJ82" i="25"/>
  <c r="W82" i="25"/>
  <c r="S82" i="25"/>
  <c r="DM82" i="25"/>
  <c r="Q81" i="25"/>
  <c r="R81" i="25"/>
  <c r="EO81" i="25"/>
  <c r="EK81" i="25"/>
  <c r="S81" i="25"/>
  <c r="EM81" i="25"/>
  <c r="EL81" i="25"/>
  <c r="DY81" i="25"/>
  <c r="CU81" i="25"/>
  <c r="CW81" i="25"/>
  <c r="CV81" i="25"/>
  <c r="CY81" i="25"/>
  <c r="CQ81" i="25"/>
  <c r="CP81" i="25"/>
  <c r="CR81" i="25"/>
  <c r="CG81" i="25"/>
  <c r="CI81" i="25"/>
  <c r="CH81" i="25"/>
  <c r="BX81" i="25"/>
  <c r="BW81" i="25"/>
  <c r="BZ81" i="25"/>
  <c r="AS81" i="25"/>
  <c r="AT81" i="25"/>
  <c r="AI80" i="25"/>
  <c r="AJ81" i="25"/>
  <c r="W81" i="25"/>
  <c r="DM81" i="25"/>
  <c r="Q80" i="25"/>
  <c r="R80" i="25"/>
  <c r="EO80" i="25"/>
  <c r="EK80" i="25"/>
  <c r="S80" i="25"/>
  <c r="EM80" i="25"/>
  <c r="DZ80" i="25"/>
  <c r="DY80" i="25"/>
  <c r="DM80" i="25"/>
  <c r="CV80" i="25"/>
  <c r="CU80" i="25"/>
  <c r="CW80" i="25"/>
  <c r="CY80" i="25"/>
  <c r="CQ80" i="25"/>
  <c r="CP80" i="25"/>
  <c r="CR80" i="25"/>
  <c r="CG80" i="25"/>
  <c r="CI80" i="25"/>
  <c r="CH80" i="25"/>
  <c r="CK80" i="25"/>
  <c r="BX80" i="25"/>
  <c r="BW80" i="25"/>
  <c r="BZ80" i="25"/>
  <c r="BY80" i="25"/>
  <c r="AS80" i="25"/>
  <c r="AT80" i="25"/>
  <c r="AI79" i="25"/>
  <c r="AJ80" i="25"/>
  <c r="W80" i="25"/>
  <c r="EK79" i="25"/>
  <c r="CU79" i="25"/>
  <c r="CW79" i="25"/>
  <c r="CV79" i="25"/>
  <c r="CY79" i="25"/>
  <c r="CQ79" i="25"/>
  <c r="CP79" i="25"/>
  <c r="CR79" i="25"/>
  <c r="CG79" i="25"/>
  <c r="CI79" i="25"/>
  <c r="CH79" i="25"/>
  <c r="CK79" i="25"/>
  <c r="BW79" i="25"/>
  <c r="BX79" i="25"/>
  <c r="BY79" i="25"/>
  <c r="BZ79" i="25"/>
  <c r="AS79" i="25"/>
  <c r="AT79" i="25"/>
  <c r="AI78" i="25"/>
  <c r="AJ79" i="25"/>
  <c r="W79" i="25"/>
  <c r="Q79" i="25"/>
  <c r="S79" i="25"/>
  <c r="R79" i="25"/>
  <c r="DM79" i="25"/>
  <c r="Q78" i="25"/>
  <c r="S78" i="25"/>
  <c r="EP78" i="25"/>
  <c r="R78" i="25"/>
  <c r="EO78" i="25"/>
  <c r="EK78" i="25"/>
  <c r="EM78" i="25"/>
  <c r="DZ78" i="25"/>
  <c r="DY78" i="25"/>
  <c r="DM78" i="25"/>
  <c r="CV78" i="25"/>
  <c r="CU78" i="25"/>
  <c r="CW78" i="25"/>
  <c r="CY78" i="25"/>
  <c r="CQ78" i="25"/>
  <c r="CP78" i="25"/>
  <c r="CR78" i="25"/>
  <c r="CG78" i="25"/>
  <c r="CI78" i="25"/>
  <c r="CH78" i="25"/>
  <c r="CK78" i="25"/>
  <c r="BX78" i="25"/>
  <c r="BW78" i="25"/>
  <c r="BZ78" i="25"/>
  <c r="BY78" i="25"/>
  <c r="AS78" i="25"/>
  <c r="AT78" i="25"/>
  <c r="AI77" i="25"/>
  <c r="AJ78" i="25"/>
  <c r="W78" i="25"/>
  <c r="DN78" i="25"/>
  <c r="EK77" i="25"/>
  <c r="CU77" i="25"/>
  <c r="CW77" i="25"/>
  <c r="CV77" i="25"/>
  <c r="CY77" i="25"/>
  <c r="CQ77" i="25"/>
  <c r="CP77" i="25"/>
  <c r="CR77" i="25"/>
  <c r="CG77" i="25"/>
  <c r="CI77" i="25"/>
  <c r="CH77" i="25"/>
  <c r="CK77" i="25"/>
  <c r="BW77" i="25"/>
  <c r="BX77" i="25"/>
  <c r="BY77" i="25"/>
  <c r="BZ77" i="25"/>
  <c r="AS77" i="25"/>
  <c r="AT77" i="25"/>
  <c r="AI76" i="25"/>
  <c r="AJ77" i="25"/>
  <c r="W77" i="25"/>
  <c r="Q77" i="25"/>
  <c r="S77" i="25"/>
  <c r="R77" i="25"/>
  <c r="DM77" i="25"/>
  <c r="Q76" i="25"/>
  <c r="S76" i="25"/>
  <c r="EP76" i="25"/>
  <c r="R76" i="25"/>
  <c r="EO76" i="25"/>
  <c r="EK76" i="25"/>
  <c r="EM76" i="25"/>
  <c r="DZ76" i="25"/>
  <c r="DY76" i="25"/>
  <c r="DM76" i="25"/>
  <c r="CV76" i="25"/>
  <c r="CU76" i="25"/>
  <c r="CW76" i="25"/>
  <c r="CY76" i="25"/>
  <c r="CQ76" i="25"/>
  <c r="CP76" i="25"/>
  <c r="CR76" i="25"/>
  <c r="CG76" i="25"/>
  <c r="CI76" i="25"/>
  <c r="CH76" i="25"/>
  <c r="CK76" i="25"/>
  <c r="BX76" i="25"/>
  <c r="BW76" i="25"/>
  <c r="BZ76" i="25"/>
  <c r="BY76" i="25"/>
  <c r="AS76" i="25"/>
  <c r="AT76" i="25"/>
  <c r="AI75" i="25"/>
  <c r="AJ76" i="25"/>
  <c r="W76" i="25"/>
  <c r="DN76" i="25"/>
  <c r="EK75" i="25"/>
  <c r="CU75" i="25"/>
  <c r="CW75" i="25"/>
  <c r="CV75" i="25"/>
  <c r="CY75" i="25"/>
  <c r="CQ75" i="25"/>
  <c r="CP75" i="25"/>
  <c r="CR75" i="25"/>
  <c r="CG75" i="25"/>
  <c r="CI75" i="25"/>
  <c r="CH75" i="25"/>
  <c r="CK75" i="25"/>
  <c r="BW75" i="25"/>
  <c r="BX75" i="25"/>
  <c r="BY75" i="25"/>
  <c r="BZ75" i="25"/>
  <c r="AS75" i="25"/>
  <c r="AT75" i="25"/>
  <c r="AI74" i="25"/>
  <c r="AJ75" i="25"/>
  <c r="W75" i="25"/>
  <c r="Q75" i="25"/>
  <c r="S75" i="25"/>
  <c r="R75" i="25"/>
  <c r="DM75" i="25"/>
  <c r="Q74" i="25"/>
  <c r="S74" i="25"/>
  <c r="EP74" i="25"/>
  <c r="R74" i="25"/>
  <c r="EO74" i="25"/>
  <c r="EK74" i="25"/>
  <c r="EM74" i="25"/>
  <c r="DZ74" i="25"/>
  <c r="DY74" i="25"/>
  <c r="DM74" i="25"/>
  <c r="CV74" i="25"/>
  <c r="CU74" i="25"/>
  <c r="CW74" i="25"/>
  <c r="CY74" i="25"/>
  <c r="CQ74" i="25"/>
  <c r="CP74" i="25"/>
  <c r="CR74" i="25"/>
  <c r="CG74" i="25"/>
  <c r="CI74" i="25"/>
  <c r="CH74" i="25"/>
  <c r="CK74" i="25"/>
  <c r="BX74" i="25"/>
  <c r="BW74" i="25"/>
  <c r="BZ74" i="25"/>
  <c r="BY74" i="25"/>
  <c r="AS74" i="25"/>
  <c r="AT74" i="25"/>
  <c r="AI73" i="25"/>
  <c r="AJ74" i="25"/>
  <c r="W74" i="25"/>
  <c r="DN74" i="25"/>
  <c r="EK73" i="25"/>
  <c r="CU73" i="25"/>
  <c r="CW73" i="25"/>
  <c r="CV73" i="25"/>
  <c r="CY73" i="25"/>
  <c r="CQ73" i="25"/>
  <c r="CP73" i="25"/>
  <c r="CR73" i="25"/>
  <c r="CG73" i="25"/>
  <c r="CI73" i="25"/>
  <c r="CH73" i="25"/>
  <c r="CK73" i="25"/>
  <c r="BW73" i="25"/>
  <c r="BX73" i="25"/>
  <c r="BY73" i="25"/>
  <c r="BZ73" i="25"/>
  <c r="AS73" i="25"/>
  <c r="AT73" i="25"/>
  <c r="AI72" i="25"/>
  <c r="AJ73" i="25"/>
  <c r="W73" i="25"/>
  <c r="Q73" i="25"/>
  <c r="S73" i="25"/>
  <c r="R73" i="25"/>
  <c r="DM73" i="25"/>
  <c r="Q72" i="25"/>
  <c r="S72" i="25"/>
  <c r="EP72" i="25"/>
  <c r="R72" i="25"/>
  <c r="EO72" i="25"/>
  <c r="EK72" i="25"/>
  <c r="EM72" i="25"/>
  <c r="DZ72" i="25"/>
  <c r="DY72" i="25"/>
  <c r="DM72" i="25"/>
  <c r="CV72" i="25"/>
  <c r="CU72" i="25"/>
  <c r="CW72" i="25"/>
  <c r="CY72" i="25"/>
  <c r="CQ72" i="25"/>
  <c r="CP72" i="25"/>
  <c r="CR72" i="25"/>
  <c r="CG72" i="25"/>
  <c r="CI72" i="25"/>
  <c r="CH72" i="25"/>
  <c r="CK72" i="25"/>
  <c r="BX72" i="25"/>
  <c r="BW72" i="25"/>
  <c r="BZ72" i="25"/>
  <c r="BY72" i="25"/>
  <c r="AS72" i="25"/>
  <c r="AT72" i="25"/>
  <c r="AI71" i="25"/>
  <c r="AJ72" i="25"/>
  <c r="W72" i="25"/>
  <c r="DN72" i="25"/>
  <c r="EK71" i="25"/>
  <c r="CU71" i="25"/>
  <c r="CW71" i="25"/>
  <c r="CV71" i="25"/>
  <c r="CY71" i="25"/>
  <c r="CQ71" i="25"/>
  <c r="CP71" i="25"/>
  <c r="CR71" i="25"/>
  <c r="CG71" i="25"/>
  <c r="CI71" i="25"/>
  <c r="CH71" i="25"/>
  <c r="CK71" i="25"/>
  <c r="BW71" i="25"/>
  <c r="BX71" i="25"/>
  <c r="BY71" i="25"/>
  <c r="BZ71" i="25"/>
  <c r="AS71" i="25"/>
  <c r="AT71" i="25"/>
  <c r="AI70" i="25"/>
  <c r="AJ71" i="25"/>
  <c r="W71" i="25"/>
  <c r="Q71" i="25"/>
  <c r="S71" i="25"/>
  <c r="R71" i="25"/>
  <c r="DM71" i="25"/>
  <c r="Q70" i="25"/>
  <c r="R70" i="25"/>
  <c r="EO70" i="25"/>
  <c r="EK70" i="25"/>
  <c r="EL70" i="25"/>
  <c r="CU70" i="25"/>
  <c r="CW70" i="25"/>
  <c r="CV70" i="25"/>
  <c r="CY70" i="25"/>
  <c r="CQ70" i="25"/>
  <c r="CP70" i="25"/>
  <c r="CR70" i="25"/>
  <c r="CG70" i="25"/>
  <c r="CI70" i="25"/>
  <c r="CH70" i="25"/>
  <c r="CK70" i="25"/>
  <c r="BW70" i="25"/>
  <c r="BX70" i="25"/>
  <c r="BY70" i="25"/>
  <c r="BZ70" i="25"/>
  <c r="AS70" i="25"/>
  <c r="AT70" i="25"/>
  <c r="AI69" i="25"/>
  <c r="AJ70" i="25"/>
  <c r="W70" i="25"/>
  <c r="S70" i="25"/>
  <c r="DM70" i="25"/>
  <c r="Q69" i="25"/>
  <c r="R69" i="25"/>
  <c r="EO69" i="25"/>
  <c r="EK69" i="25"/>
  <c r="EL69" i="25"/>
  <c r="CU69" i="25"/>
  <c r="CW69" i="25"/>
  <c r="CV69" i="25"/>
  <c r="CY69" i="25"/>
  <c r="CQ69" i="25"/>
  <c r="CP69" i="25"/>
  <c r="CR69" i="25"/>
  <c r="CG69" i="25"/>
  <c r="CI69" i="25"/>
  <c r="CH69" i="25"/>
  <c r="CK69" i="25"/>
  <c r="BW69" i="25"/>
  <c r="BX69" i="25"/>
  <c r="BY69" i="25"/>
  <c r="BZ69" i="25"/>
  <c r="AS69" i="25"/>
  <c r="AT69" i="25"/>
  <c r="AI68" i="25"/>
  <c r="AJ69" i="25"/>
  <c r="W69" i="25"/>
  <c r="S69" i="25"/>
  <c r="DM69" i="25"/>
  <c r="Q68" i="25"/>
  <c r="R68" i="25"/>
  <c r="EO68" i="25"/>
  <c r="EK68" i="25"/>
  <c r="EL68" i="25"/>
  <c r="CU68" i="25"/>
  <c r="CW68" i="25"/>
  <c r="CV68" i="25"/>
  <c r="CY68" i="25"/>
  <c r="CQ68" i="25"/>
  <c r="CP68" i="25"/>
  <c r="CR68" i="25"/>
  <c r="CG68" i="25"/>
  <c r="CI68" i="25"/>
  <c r="CH68" i="25"/>
  <c r="CK68" i="25"/>
  <c r="BW68" i="25"/>
  <c r="BX68" i="25"/>
  <c r="BY68" i="25"/>
  <c r="BZ68" i="25"/>
  <c r="AS68" i="25"/>
  <c r="AT68" i="25"/>
  <c r="AI67" i="25"/>
  <c r="AJ68" i="25"/>
  <c r="W68" i="25"/>
  <c r="S68" i="25"/>
  <c r="DZ68" i="25"/>
  <c r="DM68" i="25"/>
  <c r="Q67" i="25"/>
  <c r="R67" i="25"/>
  <c r="EO67" i="25"/>
  <c r="EK67" i="25"/>
  <c r="EL67" i="25"/>
  <c r="S67" i="25"/>
  <c r="DZ67" i="25"/>
  <c r="CU67" i="25"/>
  <c r="CW67" i="25"/>
  <c r="CV67" i="25"/>
  <c r="CY67" i="25"/>
  <c r="CQ67" i="25"/>
  <c r="CP67" i="25"/>
  <c r="CR67" i="25"/>
  <c r="CG67" i="25"/>
  <c r="CI67" i="25"/>
  <c r="CH67" i="25"/>
  <c r="CK67" i="25"/>
  <c r="BW67" i="25"/>
  <c r="BX67" i="25"/>
  <c r="BY67" i="25"/>
  <c r="BZ67" i="25"/>
  <c r="AS67" i="25"/>
  <c r="AT67" i="25"/>
  <c r="AI66" i="25"/>
  <c r="AJ67" i="25"/>
  <c r="W67" i="25"/>
  <c r="DM67" i="25"/>
  <c r="Q66" i="25"/>
  <c r="R66" i="25"/>
  <c r="EO66" i="25"/>
  <c r="EK66" i="25"/>
  <c r="EL66" i="25"/>
  <c r="CU66" i="25"/>
  <c r="CW66" i="25"/>
  <c r="CV66" i="25"/>
  <c r="CY66" i="25"/>
  <c r="CQ66" i="25"/>
  <c r="CP66" i="25"/>
  <c r="CR66" i="25"/>
  <c r="CG66" i="25"/>
  <c r="CI66" i="25"/>
  <c r="CH66" i="25"/>
  <c r="CK66" i="25"/>
  <c r="BW66" i="25"/>
  <c r="BX66" i="25"/>
  <c r="BY66" i="25"/>
  <c r="BZ66" i="25"/>
  <c r="AS66" i="25"/>
  <c r="AT66" i="25"/>
  <c r="AI65" i="25"/>
  <c r="AJ66" i="25"/>
  <c r="W66" i="25"/>
  <c r="S66" i="25"/>
  <c r="DM66" i="25"/>
  <c r="Q65" i="25"/>
  <c r="R65" i="25"/>
  <c r="EO65" i="25"/>
  <c r="EK65" i="25"/>
  <c r="EL65" i="25"/>
  <c r="CU65" i="25"/>
  <c r="CW65" i="25"/>
  <c r="CV65" i="25"/>
  <c r="CY65" i="25"/>
  <c r="CQ65" i="25"/>
  <c r="CP65" i="25"/>
  <c r="CR65" i="25"/>
  <c r="CG65" i="25"/>
  <c r="CI65" i="25"/>
  <c r="CH65" i="25"/>
  <c r="CK65" i="25"/>
  <c r="BW65" i="25"/>
  <c r="BX65" i="25"/>
  <c r="BY65" i="25"/>
  <c r="BZ65" i="25"/>
  <c r="AS65" i="25"/>
  <c r="AT65" i="25"/>
  <c r="AI64" i="25"/>
  <c r="AJ65" i="25"/>
  <c r="W65" i="25"/>
  <c r="S65" i="25"/>
  <c r="DM65" i="25"/>
  <c r="Q64" i="25"/>
  <c r="R64" i="25"/>
  <c r="EO64" i="25"/>
  <c r="EK64" i="25"/>
  <c r="EL64" i="25"/>
  <c r="CU64" i="25"/>
  <c r="CW64" i="25"/>
  <c r="CV64" i="25"/>
  <c r="CY64" i="25"/>
  <c r="CQ64" i="25"/>
  <c r="CP64" i="25"/>
  <c r="CR64" i="25"/>
  <c r="CG64" i="25"/>
  <c r="CI64" i="25"/>
  <c r="CH64" i="25"/>
  <c r="CK64" i="25"/>
  <c r="BW64" i="25"/>
  <c r="BX64" i="25"/>
  <c r="BY64" i="25"/>
  <c r="BZ64" i="25"/>
  <c r="AS64" i="25"/>
  <c r="AT64" i="25"/>
  <c r="AI63" i="25"/>
  <c r="AJ64" i="25"/>
  <c r="W64" i="25"/>
  <c r="S64" i="25"/>
  <c r="DZ64" i="25"/>
  <c r="DM64" i="25"/>
  <c r="Q63" i="25"/>
  <c r="R63" i="25"/>
  <c r="EO63" i="25"/>
  <c r="EK63" i="25"/>
  <c r="EL63" i="25"/>
  <c r="S63" i="25"/>
  <c r="DZ63" i="25"/>
  <c r="CU63" i="25"/>
  <c r="CW63" i="25"/>
  <c r="CV63" i="25"/>
  <c r="CY63" i="25"/>
  <c r="CQ63" i="25"/>
  <c r="CP63" i="25"/>
  <c r="CR63" i="25"/>
  <c r="CG63" i="25"/>
  <c r="CI63" i="25"/>
  <c r="CH63" i="25"/>
  <c r="CK63" i="25"/>
  <c r="BW63" i="25"/>
  <c r="BX63" i="25"/>
  <c r="BY63" i="25"/>
  <c r="BZ63" i="25"/>
  <c r="AS63" i="25"/>
  <c r="AT63" i="25"/>
  <c r="AI62" i="25"/>
  <c r="AJ63" i="25"/>
  <c r="W63" i="25"/>
  <c r="DM63" i="25"/>
  <c r="Q62" i="25"/>
  <c r="R62" i="25"/>
  <c r="EO62" i="25"/>
  <c r="EK62" i="25"/>
  <c r="EL62" i="25"/>
  <c r="CU62" i="25"/>
  <c r="CW62" i="25"/>
  <c r="CV62" i="25"/>
  <c r="CY62" i="25"/>
  <c r="CQ62" i="25"/>
  <c r="CP62" i="25"/>
  <c r="CR62" i="25"/>
  <c r="CG62" i="25"/>
  <c r="CI62" i="25"/>
  <c r="CH62" i="25"/>
  <c r="CK62" i="25"/>
  <c r="BW62" i="25"/>
  <c r="BX62" i="25"/>
  <c r="BY62" i="25"/>
  <c r="BZ62" i="25"/>
  <c r="AS62" i="25"/>
  <c r="AT62" i="25"/>
  <c r="AI61" i="25"/>
  <c r="AJ62" i="25"/>
  <c r="W62" i="25"/>
  <c r="S62" i="25"/>
  <c r="DM62" i="25"/>
  <c r="Q61" i="25"/>
  <c r="R61" i="25"/>
  <c r="EO61" i="25"/>
  <c r="EK61" i="25"/>
  <c r="EL61" i="25"/>
  <c r="CU61" i="25"/>
  <c r="CW61" i="25"/>
  <c r="CV61" i="25"/>
  <c r="CY61" i="25"/>
  <c r="CQ61" i="25"/>
  <c r="CP61" i="25"/>
  <c r="CR61" i="25"/>
  <c r="CG61" i="25"/>
  <c r="CI61" i="25"/>
  <c r="CH61" i="25"/>
  <c r="CK61" i="25"/>
  <c r="BW61" i="25"/>
  <c r="BX61" i="25"/>
  <c r="BY61" i="25"/>
  <c r="BZ61" i="25"/>
  <c r="AS61" i="25"/>
  <c r="AT61" i="25"/>
  <c r="AI60" i="25"/>
  <c r="AJ61" i="25"/>
  <c r="W61" i="25"/>
  <c r="S61" i="25"/>
  <c r="DM61" i="25"/>
  <c r="Q60" i="25"/>
  <c r="R60" i="25"/>
  <c r="EO60" i="25"/>
  <c r="EK60" i="25"/>
  <c r="EL60" i="25"/>
  <c r="CU60" i="25"/>
  <c r="CW60" i="25"/>
  <c r="CV60" i="25"/>
  <c r="CY60" i="25"/>
  <c r="CQ60" i="25"/>
  <c r="CP60" i="25"/>
  <c r="CR60" i="25"/>
  <c r="CG60" i="25"/>
  <c r="CI60" i="25"/>
  <c r="CH60" i="25"/>
  <c r="CK60" i="25"/>
  <c r="BW60" i="25"/>
  <c r="BX60" i="25"/>
  <c r="BY60" i="25"/>
  <c r="BZ60" i="25"/>
  <c r="AS60" i="25"/>
  <c r="AT60" i="25"/>
  <c r="AI59" i="25"/>
  <c r="AJ60" i="25"/>
  <c r="W60" i="25"/>
  <c r="S60" i="25"/>
  <c r="DZ60" i="25"/>
  <c r="DM60" i="25"/>
  <c r="Q59" i="25"/>
  <c r="R59" i="25"/>
  <c r="EO59" i="25"/>
  <c r="EK59" i="25"/>
  <c r="EL59" i="25"/>
  <c r="S59" i="25"/>
  <c r="DZ59" i="25"/>
  <c r="CU59" i="25"/>
  <c r="CW59" i="25"/>
  <c r="CV59" i="25"/>
  <c r="CY59" i="25"/>
  <c r="CQ59" i="25"/>
  <c r="CP59" i="25"/>
  <c r="CR59" i="25"/>
  <c r="CG59" i="25"/>
  <c r="CI59" i="25"/>
  <c r="CH59" i="25"/>
  <c r="CK59" i="25"/>
  <c r="BW59" i="25"/>
  <c r="BX59" i="25"/>
  <c r="BY59" i="25"/>
  <c r="BZ59" i="25"/>
  <c r="AS59" i="25"/>
  <c r="AT59" i="25"/>
  <c r="AI58" i="25"/>
  <c r="AJ59" i="25"/>
  <c r="W59" i="25"/>
  <c r="DM59" i="25"/>
  <c r="Q58" i="25"/>
  <c r="R58" i="25"/>
  <c r="EO58" i="25"/>
  <c r="EK58" i="25"/>
  <c r="EL58" i="25"/>
  <c r="CU58" i="25"/>
  <c r="CW58" i="25"/>
  <c r="CV58" i="25"/>
  <c r="CY58" i="25"/>
  <c r="CQ58" i="25"/>
  <c r="CP58" i="25"/>
  <c r="CR58" i="25"/>
  <c r="CG58" i="25"/>
  <c r="CI58" i="25"/>
  <c r="CH58" i="25"/>
  <c r="CK58" i="25"/>
  <c r="BW58" i="25"/>
  <c r="BX58" i="25"/>
  <c r="BY58" i="25"/>
  <c r="BZ58" i="25"/>
  <c r="AS58" i="25"/>
  <c r="AT58" i="25"/>
  <c r="AI57" i="25"/>
  <c r="AJ58" i="25"/>
  <c r="W58" i="25"/>
  <c r="S58" i="25"/>
  <c r="DM58" i="25"/>
  <c r="Q57" i="25"/>
  <c r="R57" i="25"/>
  <c r="EO57" i="25"/>
  <c r="EK57" i="25"/>
  <c r="EL57" i="25"/>
  <c r="CU57" i="25"/>
  <c r="CW57" i="25"/>
  <c r="CV57" i="25"/>
  <c r="CY57" i="25"/>
  <c r="CQ57" i="25"/>
  <c r="CP57" i="25"/>
  <c r="CR57" i="25"/>
  <c r="CG57" i="25"/>
  <c r="CI57" i="25"/>
  <c r="CH57" i="25"/>
  <c r="CK57" i="25"/>
  <c r="BW57" i="25"/>
  <c r="BX57" i="25"/>
  <c r="BY57" i="25"/>
  <c r="BZ57" i="25"/>
  <c r="AS57" i="25"/>
  <c r="AT57" i="25"/>
  <c r="AI56" i="25"/>
  <c r="AJ57" i="25"/>
  <c r="W57" i="25"/>
  <c r="S57" i="25"/>
  <c r="DM57" i="25"/>
  <c r="Q56" i="25"/>
  <c r="R56" i="25"/>
  <c r="EO56" i="25"/>
  <c r="EK56" i="25"/>
  <c r="EL56" i="25"/>
  <c r="CU56" i="25"/>
  <c r="CW56" i="25"/>
  <c r="CV56" i="25"/>
  <c r="CY56" i="25"/>
  <c r="CQ56" i="25"/>
  <c r="CP56" i="25"/>
  <c r="CR56" i="25"/>
  <c r="CG56" i="25"/>
  <c r="CI56" i="25"/>
  <c r="CH56" i="25"/>
  <c r="CK56" i="25"/>
  <c r="BW56" i="25"/>
  <c r="BX56" i="25"/>
  <c r="BY56" i="25"/>
  <c r="BZ56" i="25"/>
  <c r="AS56" i="25"/>
  <c r="AT56" i="25"/>
  <c r="AI55" i="25"/>
  <c r="AJ56" i="25"/>
  <c r="W56" i="25"/>
  <c r="S56" i="25"/>
  <c r="DZ56" i="25"/>
  <c r="DM56" i="25"/>
  <c r="Q55" i="25"/>
  <c r="R55" i="25"/>
  <c r="EO55" i="25"/>
  <c r="EK55" i="25"/>
  <c r="EL55" i="25"/>
  <c r="S55" i="25"/>
  <c r="DZ55" i="25"/>
  <c r="CU55" i="25"/>
  <c r="CW55" i="25"/>
  <c r="CV55" i="25"/>
  <c r="CY55" i="25"/>
  <c r="CQ55" i="25"/>
  <c r="CP55" i="25"/>
  <c r="CR55" i="25"/>
  <c r="CG55" i="25"/>
  <c r="CI55" i="25"/>
  <c r="CH55" i="25"/>
  <c r="CK55" i="25"/>
  <c r="BW55" i="25"/>
  <c r="BX55" i="25"/>
  <c r="BY55" i="25"/>
  <c r="BZ55" i="25"/>
  <c r="AS55" i="25"/>
  <c r="AT55" i="25"/>
  <c r="AI54" i="25"/>
  <c r="AJ55" i="25"/>
  <c r="W55" i="25"/>
  <c r="DM55" i="25"/>
  <c r="Q54" i="25"/>
  <c r="R54" i="25"/>
  <c r="EO54" i="25"/>
  <c r="EK54" i="25"/>
  <c r="EL54" i="25"/>
  <c r="CU54" i="25"/>
  <c r="CW54" i="25"/>
  <c r="CV54" i="25"/>
  <c r="CY54" i="25"/>
  <c r="CQ54" i="25"/>
  <c r="CP54" i="25"/>
  <c r="CR54" i="25"/>
  <c r="CG54" i="25"/>
  <c r="CI54" i="25"/>
  <c r="CH54" i="25"/>
  <c r="CK54" i="25"/>
  <c r="BW54" i="25"/>
  <c r="BX54" i="25"/>
  <c r="BY54" i="25"/>
  <c r="BZ54" i="25"/>
  <c r="AS54" i="25"/>
  <c r="AT54" i="25"/>
  <c r="AI53" i="25"/>
  <c r="AJ54" i="25"/>
  <c r="W54" i="25"/>
  <c r="S54" i="25"/>
  <c r="DM54" i="25"/>
  <c r="Q53" i="25"/>
  <c r="R53" i="25"/>
  <c r="EO53" i="25"/>
  <c r="EK53" i="25"/>
  <c r="EL53" i="25"/>
  <c r="CU53" i="25"/>
  <c r="CW53" i="25"/>
  <c r="CV53" i="25"/>
  <c r="CY53" i="25"/>
  <c r="CQ53" i="25"/>
  <c r="CP53" i="25"/>
  <c r="CR53" i="25"/>
  <c r="CG53" i="25"/>
  <c r="CI53" i="25"/>
  <c r="CH53" i="25"/>
  <c r="CK53" i="25"/>
  <c r="BW53" i="25"/>
  <c r="BX53" i="25"/>
  <c r="BY53" i="25"/>
  <c r="BZ53" i="25"/>
  <c r="AS53" i="25"/>
  <c r="AT53" i="25"/>
  <c r="AI52" i="25"/>
  <c r="AJ53" i="25"/>
  <c r="W53" i="25"/>
  <c r="S53" i="25"/>
  <c r="DM53" i="25"/>
  <c r="Q52" i="25"/>
  <c r="R52" i="25"/>
  <c r="EO52" i="25"/>
  <c r="EK52" i="25"/>
  <c r="EL52" i="25"/>
  <c r="CU52" i="25"/>
  <c r="CW52" i="25"/>
  <c r="CV52" i="25"/>
  <c r="CY52" i="25"/>
  <c r="CQ52" i="25"/>
  <c r="CP52" i="25"/>
  <c r="CR52" i="25"/>
  <c r="CG52" i="25"/>
  <c r="CI52" i="25"/>
  <c r="CH52" i="25"/>
  <c r="CK52" i="25"/>
  <c r="BW52" i="25"/>
  <c r="BX52" i="25"/>
  <c r="BY52" i="25"/>
  <c r="BZ52" i="25"/>
  <c r="AS52" i="25"/>
  <c r="AT52" i="25"/>
  <c r="AI51" i="25"/>
  <c r="AJ52" i="25"/>
  <c r="W52" i="25"/>
  <c r="S52" i="25"/>
  <c r="DZ52" i="25"/>
  <c r="DM52" i="25"/>
  <c r="Q51" i="25"/>
  <c r="R51" i="25"/>
  <c r="EO51" i="25"/>
  <c r="EK51" i="25"/>
  <c r="EL51" i="25"/>
  <c r="S51" i="25"/>
  <c r="DZ51" i="25"/>
  <c r="CU51" i="25"/>
  <c r="CW51" i="25"/>
  <c r="CV51" i="25"/>
  <c r="CY51" i="25"/>
  <c r="CQ51" i="25"/>
  <c r="CP51" i="25"/>
  <c r="CR51" i="25"/>
  <c r="CG51" i="25"/>
  <c r="CI51" i="25"/>
  <c r="CH51" i="25"/>
  <c r="CK51" i="25"/>
  <c r="BW51" i="25"/>
  <c r="BX51" i="25"/>
  <c r="BY51" i="25"/>
  <c r="BZ51" i="25"/>
  <c r="AS51" i="25"/>
  <c r="AT51" i="25"/>
  <c r="AI50" i="25"/>
  <c r="AJ51" i="25"/>
  <c r="W51" i="25"/>
  <c r="DM51" i="25"/>
  <c r="Q50" i="25"/>
  <c r="R50" i="25"/>
  <c r="EO50" i="25"/>
  <c r="EK50" i="25"/>
  <c r="EL50" i="25"/>
  <c r="CU50" i="25"/>
  <c r="CW50" i="25"/>
  <c r="CV50" i="25"/>
  <c r="CY50" i="25"/>
  <c r="CQ50" i="25"/>
  <c r="CP50" i="25"/>
  <c r="CR50" i="25"/>
  <c r="CG50" i="25"/>
  <c r="CI50" i="25"/>
  <c r="CH50" i="25"/>
  <c r="CK50" i="25"/>
  <c r="BW50" i="25"/>
  <c r="BX50" i="25"/>
  <c r="BY50" i="25"/>
  <c r="BZ50" i="25"/>
  <c r="AS50" i="25"/>
  <c r="AT50" i="25"/>
  <c r="AI49" i="25"/>
  <c r="AJ50" i="25"/>
  <c r="W50" i="25"/>
  <c r="S50" i="25"/>
  <c r="DM50" i="25"/>
  <c r="Q49" i="25"/>
  <c r="R49" i="25"/>
  <c r="EO49" i="25"/>
  <c r="EK49" i="25"/>
  <c r="EL49" i="25"/>
  <c r="CU49" i="25"/>
  <c r="CW49" i="25"/>
  <c r="CV49" i="25"/>
  <c r="CY49" i="25"/>
  <c r="CQ49" i="25"/>
  <c r="CP49" i="25"/>
  <c r="CR49" i="25"/>
  <c r="CG49" i="25"/>
  <c r="CI49" i="25"/>
  <c r="CH49" i="25"/>
  <c r="CK49" i="25"/>
  <c r="BW49" i="25"/>
  <c r="BX49" i="25"/>
  <c r="BY49" i="25"/>
  <c r="BZ49" i="25"/>
  <c r="AS49" i="25"/>
  <c r="AT49" i="25"/>
  <c r="AI48" i="25"/>
  <c r="AJ49" i="25"/>
  <c r="W49" i="25"/>
  <c r="S49" i="25"/>
  <c r="DM49" i="25"/>
  <c r="Q48" i="25"/>
  <c r="R48" i="25"/>
  <c r="EO48" i="25"/>
  <c r="EK48" i="25"/>
  <c r="EL48" i="25"/>
  <c r="CU48" i="25"/>
  <c r="CW48" i="25"/>
  <c r="CV48" i="25"/>
  <c r="CY48" i="25"/>
  <c r="CQ48" i="25"/>
  <c r="CP48" i="25"/>
  <c r="CR48" i="25"/>
  <c r="CG48" i="25"/>
  <c r="CI48" i="25"/>
  <c r="CH48" i="25"/>
  <c r="CK48" i="25"/>
  <c r="BW48" i="25"/>
  <c r="BX48" i="25"/>
  <c r="BY48" i="25"/>
  <c r="BZ48" i="25"/>
  <c r="AS48" i="25"/>
  <c r="AT48" i="25"/>
  <c r="AI47" i="25"/>
  <c r="AJ48" i="25"/>
  <c r="W48" i="25"/>
  <c r="S48" i="25"/>
  <c r="DZ48" i="25"/>
  <c r="DM48" i="25"/>
  <c r="Q47" i="25"/>
  <c r="R47" i="25"/>
  <c r="EO47" i="25"/>
  <c r="EK47" i="25"/>
  <c r="EL47" i="25"/>
  <c r="S47" i="25"/>
  <c r="DZ47" i="25"/>
  <c r="CU47" i="25"/>
  <c r="CW47" i="25"/>
  <c r="CV47" i="25"/>
  <c r="CY47" i="25"/>
  <c r="CQ47" i="25"/>
  <c r="CP47" i="25"/>
  <c r="CR47" i="25"/>
  <c r="CG47" i="25"/>
  <c r="CI47" i="25"/>
  <c r="CH47" i="25"/>
  <c r="CK47" i="25"/>
  <c r="BW47" i="25"/>
  <c r="BX47" i="25"/>
  <c r="BY47" i="25"/>
  <c r="BZ47" i="25"/>
  <c r="AS47" i="25"/>
  <c r="AT47" i="25"/>
  <c r="AI46" i="25"/>
  <c r="AJ47" i="25"/>
  <c r="W47" i="25"/>
  <c r="DM47" i="25"/>
  <c r="Q46" i="25"/>
  <c r="R46" i="25"/>
  <c r="EO46" i="25"/>
  <c r="EK46" i="25"/>
  <c r="EL46" i="25"/>
  <c r="CU46" i="25"/>
  <c r="CW46" i="25"/>
  <c r="CV46" i="25"/>
  <c r="CY46" i="25"/>
  <c r="CQ46" i="25"/>
  <c r="CP46" i="25"/>
  <c r="CR46" i="25"/>
  <c r="CG46" i="25"/>
  <c r="CI46" i="25"/>
  <c r="CH46" i="25"/>
  <c r="CK46" i="25"/>
  <c r="BW46" i="25"/>
  <c r="BX46" i="25"/>
  <c r="BY46" i="25"/>
  <c r="BZ46" i="25"/>
  <c r="AS46" i="25"/>
  <c r="AT46" i="25"/>
  <c r="AI45" i="25"/>
  <c r="AJ46" i="25"/>
  <c r="W46" i="25"/>
  <c r="S46" i="25"/>
  <c r="DM46" i="25"/>
  <c r="Q45" i="25"/>
  <c r="R45" i="25"/>
  <c r="EO45" i="25"/>
  <c r="EK45" i="25"/>
  <c r="EL45" i="25"/>
  <c r="CU45" i="25"/>
  <c r="CW45" i="25"/>
  <c r="CV45" i="25"/>
  <c r="CY45" i="25"/>
  <c r="CQ45" i="25"/>
  <c r="CP45" i="25"/>
  <c r="CR45" i="25"/>
  <c r="CG45" i="25"/>
  <c r="CI45" i="25"/>
  <c r="CH45" i="25"/>
  <c r="CK45" i="25"/>
  <c r="BW45" i="25"/>
  <c r="BX45" i="25"/>
  <c r="BY45" i="25"/>
  <c r="BZ45" i="25"/>
  <c r="AS45" i="25"/>
  <c r="AT45" i="25"/>
  <c r="AI44" i="25"/>
  <c r="AJ45" i="25"/>
  <c r="W45" i="25"/>
  <c r="S45" i="25"/>
  <c r="DM45" i="25"/>
  <c r="Q44" i="25"/>
  <c r="R44" i="25"/>
  <c r="EO44" i="25"/>
  <c r="EK44" i="25"/>
  <c r="EL44" i="25"/>
  <c r="CU44" i="25"/>
  <c r="CW44" i="25"/>
  <c r="CV44" i="25"/>
  <c r="CY44" i="25"/>
  <c r="CQ44" i="25"/>
  <c r="CP44" i="25"/>
  <c r="CR44" i="25"/>
  <c r="CG44" i="25"/>
  <c r="CI44" i="25"/>
  <c r="CH44" i="25"/>
  <c r="CK44" i="25"/>
  <c r="BW44" i="25"/>
  <c r="BX44" i="25"/>
  <c r="BY44" i="25"/>
  <c r="BZ44" i="25"/>
  <c r="AS44" i="25"/>
  <c r="AT44" i="25"/>
  <c r="AI43" i="25"/>
  <c r="AJ44" i="25"/>
  <c r="W44" i="25"/>
  <c r="S44" i="25"/>
  <c r="DZ44" i="25"/>
  <c r="DM44" i="25"/>
  <c r="Q43" i="25"/>
  <c r="R43" i="25"/>
  <c r="EO43" i="25"/>
  <c r="EK43" i="25"/>
  <c r="EL43" i="25"/>
  <c r="S43" i="25"/>
  <c r="DZ43" i="25"/>
  <c r="CU43" i="25"/>
  <c r="CW43" i="25"/>
  <c r="CV43" i="25"/>
  <c r="CY43" i="25"/>
  <c r="CQ43" i="25"/>
  <c r="CP43" i="25"/>
  <c r="CR43" i="25"/>
  <c r="CG43" i="25"/>
  <c r="CI43" i="25"/>
  <c r="CH43" i="25"/>
  <c r="CK43" i="25"/>
  <c r="BW43" i="25"/>
  <c r="BX43" i="25"/>
  <c r="BY43" i="25"/>
  <c r="BZ43" i="25"/>
  <c r="AS43" i="25"/>
  <c r="AT43" i="25"/>
  <c r="AI42" i="25"/>
  <c r="AJ43" i="25"/>
  <c r="W43" i="25"/>
  <c r="DM43" i="25"/>
  <c r="Q42" i="25"/>
  <c r="R42" i="25"/>
  <c r="EO42" i="25"/>
  <c r="EK42" i="25"/>
  <c r="EL42" i="25"/>
  <c r="CU42" i="25"/>
  <c r="CW42" i="25"/>
  <c r="CV42" i="25"/>
  <c r="CY42" i="25"/>
  <c r="CQ42" i="25"/>
  <c r="CP42" i="25"/>
  <c r="CR42" i="25"/>
  <c r="CG42" i="25"/>
  <c r="CI42" i="25"/>
  <c r="CH42" i="25"/>
  <c r="CK42" i="25"/>
  <c r="BW42" i="25"/>
  <c r="BX42" i="25"/>
  <c r="BY42" i="25"/>
  <c r="BZ42" i="25"/>
  <c r="AS42" i="25"/>
  <c r="AT42" i="25"/>
  <c r="AI41" i="25"/>
  <c r="AJ42" i="25"/>
  <c r="W42" i="25"/>
  <c r="S42" i="25"/>
  <c r="DM42" i="25"/>
  <c r="Q41" i="25"/>
  <c r="R41" i="25"/>
  <c r="EO41" i="25"/>
  <c r="EK41" i="25"/>
  <c r="EL41" i="25"/>
  <c r="CU41" i="25"/>
  <c r="CW41" i="25"/>
  <c r="CV41" i="25"/>
  <c r="CY41" i="25"/>
  <c r="CQ41" i="25"/>
  <c r="CP41" i="25"/>
  <c r="CR41" i="25"/>
  <c r="CG41" i="25"/>
  <c r="CI41" i="25"/>
  <c r="CH41" i="25"/>
  <c r="CK41" i="25"/>
  <c r="BW41" i="25"/>
  <c r="BX41" i="25"/>
  <c r="BY41" i="25"/>
  <c r="BZ41" i="25"/>
  <c r="AS41" i="25"/>
  <c r="AT41" i="25"/>
  <c r="AI40" i="25"/>
  <c r="AJ41" i="25"/>
  <c r="W41" i="25"/>
  <c r="S41" i="25"/>
  <c r="DM41" i="25"/>
  <c r="EK40" i="25"/>
  <c r="CU40" i="25"/>
  <c r="CW40" i="25"/>
  <c r="CV40" i="25"/>
  <c r="CY40" i="25"/>
  <c r="CQ40" i="25"/>
  <c r="CP40" i="25"/>
  <c r="CR40" i="25"/>
  <c r="CG40" i="25"/>
  <c r="CI40" i="25"/>
  <c r="CH40" i="25"/>
  <c r="CK40" i="25"/>
  <c r="BW40" i="25"/>
  <c r="BX40" i="25"/>
  <c r="BY40" i="25"/>
  <c r="BZ40" i="25"/>
  <c r="AS40" i="25"/>
  <c r="AT40" i="25"/>
  <c r="AI39" i="25"/>
  <c r="AJ40" i="25"/>
  <c r="W40" i="25"/>
  <c r="Q40" i="25"/>
  <c r="S40" i="25"/>
  <c r="DZ40" i="25"/>
  <c r="R40" i="25"/>
  <c r="EK39" i="25"/>
  <c r="Q39" i="25"/>
  <c r="R39" i="25"/>
  <c r="EL39" i="25"/>
  <c r="CU39" i="25"/>
  <c r="CW39" i="25"/>
  <c r="CV39" i="25"/>
  <c r="CY39" i="25"/>
  <c r="CQ39" i="25"/>
  <c r="CP39" i="25"/>
  <c r="CR39" i="25"/>
  <c r="CG39" i="25"/>
  <c r="CI39" i="25"/>
  <c r="CH39" i="25"/>
  <c r="BW39" i="25"/>
  <c r="BX39" i="25"/>
  <c r="BY39" i="25"/>
  <c r="BZ39" i="25"/>
  <c r="AS39" i="25"/>
  <c r="AT39" i="25"/>
  <c r="AI38" i="25"/>
  <c r="AJ39" i="25"/>
  <c r="W39" i="25"/>
  <c r="S39" i="25"/>
  <c r="DZ39" i="25"/>
  <c r="DM39" i="25"/>
  <c r="EK38" i="25"/>
  <c r="Q38" i="25"/>
  <c r="S38" i="25"/>
  <c r="EM38" i="25"/>
  <c r="CU38" i="25"/>
  <c r="CW38" i="25"/>
  <c r="CV38" i="25"/>
  <c r="CY38" i="25"/>
  <c r="CQ38" i="25"/>
  <c r="CP38" i="25"/>
  <c r="CR38" i="25"/>
  <c r="CG38" i="25"/>
  <c r="CI38" i="25"/>
  <c r="CH38" i="25"/>
  <c r="BX38" i="25"/>
  <c r="BW38" i="25"/>
  <c r="BZ38" i="25"/>
  <c r="AS38" i="25"/>
  <c r="AT38" i="25"/>
  <c r="AI37" i="25"/>
  <c r="AJ38" i="25"/>
  <c r="W38" i="25"/>
  <c r="R38" i="25"/>
  <c r="DM38" i="25"/>
  <c r="EK37" i="25"/>
  <c r="Q37" i="25"/>
  <c r="R37" i="25"/>
  <c r="EL37" i="25"/>
  <c r="CV37" i="25"/>
  <c r="CU37" i="25"/>
  <c r="CW37" i="25"/>
  <c r="CY37" i="25"/>
  <c r="CQ37" i="25"/>
  <c r="CP37" i="25"/>
  <c r="CR37" i="25"/>
  <c r="CG37" i="25"/>
  <c r="CI37" i="25"/>
  <c r="CH37" i="25"/>
  <c r="CK37" i="25"/>
  <c r="BX37" i="25"/>
  <c r="BW37" i="25"/>
  <c r="BZ37" i="25"/>
  <c r="BY37" i="25"/>
  <c r="AS37" i="25"/>
  <c r="AT37" i="25"/>
  <c r="AI36" i="25"/>
  <c r="AJ37" i="25"/>
  <c r="W37" i="25"/>
  <c r="S37" i="25"/>
  <c r="DN37" i="25"/>
  <c r="DM37" i="25"/>
  <c r="Q36" i="25"/>
  <c r="S36" i="25"/>
  <c r="EP36" i="25"/>
  <c r="R36" i="25"/>
  <c r="EO36" i="25"/>
  <c r="EK36" i="25"/>
  <c r="EM36" i="25"/>
  <c r="DZ36" i="25"/>
  <c r="DY36" i="25"/>
  <c r="CV36" i="25"/>
  <c r="CU36" i="25"/>
  <c r="CW36" i="25"/>
  <c r="CY36" i="25"/>
  <c r="CQ36" i="25"/>
  <c r="CP36" i="25"/>
  <c r="CR36" i="25"/>
  <c r="CG36" i="25"/>
  <c r="CI36" i="25"/>
  <c r="CH36" i="25"/>
  <c r="CK36" i="25"/>
  <c r="BX36" i="25"/>
  <c r="BW36" i="25"/>
  <c r="BZ36" i="25"/>
  <c r="BY36" i="25"/>
  <c r="AS36" i="25"/>
  <c r="AT36" i="25"/>
  <c r="AI35" i="25"/>
  <c r="AJ36" i="25"/>
  <c r="W36" i="25"/>
  <c r="DN36" i="25"/>
  <c r="DM36" i="25"/>
  <c r="EK35" i="25"/>
  <c r="Q35" i="25"/>
  <c r="R35" i="25"/>
  <c r="EL35" i="25"/>
  <c r="CV35" i="25"/>
  <c r="CU35" i="25"/>
  <c r="CW35" i="25"/>
  <c r="CY35" i="25"/>
  <c r="CQ35" i="25"/>
  <c r="CP35" i="25"/>
  <c r="CR35" i="25"/>
  <c r="CG35" i="25"/>
  <c r="CI35" i="25"/>
  <c r="CH35" i="25"/>
  <c r="CK35" i="25"/>
  <c r="BX35" i="25"/>
  <c r="BW35" i="25"/>
  <c r="BZ35" i="25"/>
  <c r="BY35" i="25"/>
  <c r="AS35" i="25"/>
  <c r="AT35" i="25"/>
  <c r="AI34" i="25"/>
  <c r="AJ35" i="25"/>
  <c r="W35" i="25"/>
  <c r="S35" i="25"/>
  <c r="DN35" i="25"/>
  <c r="DM35" i="25"/>
  <c r="Q34" i="25"/>
  <c r="S34" i="25"/>
  <c r="EP34" i="25"/>
  <c r="R34" i="25"/>
  <c r="EO34" i="25"/>
  <c r="EK34" i="25"/>
  <c r="EM34" i="25"/>
  <c r="DZ34" i="25"/>
  <c r="DY34" i="25"/>
  <c r="CV34" i="25"/>
  <c r="CU34" i="25"/>
  <c r="CW34" i="25"/>
  <c r="CY34" i="25"/>
  <c r="CQ34" i="25"/>
  <c r="CP34" i="25"/>
  <c r="CR34" i="25"/>
  <c r="CG34" i="25"/>
  <c r="CI34" i="25"/>
  <c r="CH34" i="25"/>
  <c r="CK34" i="25"/>
  <c r="BX34" i="25"/>
  <c r="BW34" i="25"/>
  <c r="BZ34" i="25"/>
  <c r="BY34" i="25"/>
  <c r="AS34" i="25"/>
  <c r="AT34" i="25"/>
  <c r="AI33" i="25"/>
  <c r="AJ34" i="25"/>
  <c r="W34" i="25"/>
  <c r="DN34" i="25"/>
  <c r="DM34" i="25"/>
  <c r="EK33" i="25"/>
  <c r="Q33" i="25"/>
  <c r="R33" i="25"/>
  <c r="EL33" i="25"/>
  <c r="CV33" i="25"/>
  <c r="CU33" i="25"/>
  <c r="CW33" i="25"/>
  <c r="CY33" i="25"/>
  <c r="CQ33" i="25"/>
  <c r="CP33" i="25"/>
  <c r="CR33" i="25"/>
  <c r="CG33" i="25"/>
  <c r="CI33" i="25"/>
  <c r="CH33" i="25"/>
  <c r="CK33" i="25"/>
  <c r="BX33" i="25"/>
  <c r="BW33" i="25"/>
  <c r="BZ33" i="25"/>
  <c r="BY33" i="25"/>
  <c r="AS33" i="25"/>
  <c r="AT33" i="25"/>
  <c r="AI32" i="25"/>
  <c r="AJ33" i="25"/>
  <c r="W33" i="25"/>
  <c r="S33" i="25"/>
  <c r="DN33" i="25"/>
  <c r="DM33" i="25"/>
  <c r="Q32" i="25"/>
  <c r="S32" i="25"/>
  <c r="EP32" i="25"/>
  <c r="R32" i="25"/>
  <c r="EO32" i="25"/>
  <c r="EK32" i="25"/>
  <c r="EM32" i="25"/>
  <c r="DZ32" i="25"/>
  <c r="DY32" i="25"/>
  <c r="CV32" i="25"/>
  <c r="CU32" i="25"/>
  <c r="CW32" i="25"/>
  <c r="CY32" i="25"/>
  <c r="CQ32" i="25"/>
  <c r="CP32" i="25"/>
  <c r="CR32" i="25"/>
  <c r="CG32" i="25"/>
  <c r="CI32" i="25"/>
  <c r="CH32" i="25"/>
  <c r="CK32" i="25"/>
  <c r="BX32" i="25"/>
  <c r="BW32" i="25"/>
  <c r="BZ32" i="25"/>
  <c r="BY32" i="25"/>
  <c r="AS32" i="25"/>
  <c r="AT32" i="25"/>
  <c r="W32" i="25"/>
  <c r="DN32" i="25"/>
  <c r="DM32" i="25"/>
  <c r="EK31" i="25"/>
  <c r="CV31" i="25"/>
  <c r="CU31" i="25"/>
  <c r="CW31" i="25"/>
  <c r="CY31" i="25"/>
  <c r="CQ31" i="25"/>
  <c r="CP31" i="25"/>
  <c r="CR31" i="25"/>
  <c r="CG31" i="25"/>
  <c r="CI31" i="25"/>
  <c r="CH31" i="25"/>
  <c r="CK31" i="25"/>
  <c r="BX31" i="25"/>
  <c r="BW31" i="25"/>
  <c r="BZ31" i="25"/>
  <c r="BY31" i="25"/>
  <c r="AT31" i="25"/>
  <c r="AI31" i="25"/>
  <c r="AJ32" i="25"/>
  <c r="W31" i="25"/>
  <c r="Q31" i="25"/>
  <c r="R31" i="25"/>
  <c r="DM31" i="25"/>
  <c r="S31" i="25"/>
  <c r="EK30" i="25"/>
  <c r="Q30" i="25"/>
  <c r="S30" i="25"/>
  <c r="DN30" i="25"/>
  <c r="CU30" i="25"/>
  <c r="CW30" i="25"/>
  <c r="CV30" i="25"/>
  <c r="CY30" i="25"/>
  <c r="CQ30" i="25"/>
  <c r="CP30" i="25"/>
  <c r="CR30" i="25"/>
  <c r="CG30" i="25"/>
  <c r="CI30" i="25"/>
  <c r="CH30" i="25"/>
  <c r="CK30" i="25"/>
  <c r="BX30" i="25"/>
  <c r="BW30" i="25"/>
  <c r="BZ30" i="25"/>
  <c r="BY30" i="25"/>
  <c r="AT30" i="25"/>
  <c r="AI30" i="25"/>
  <c r="AI29" i="25"/>
  <c r="AJ30" i="25"/>
  <c r="W30" i="25"/>
  <c r="EP30" i="25"/>
  <c r="EK29" i="25"/>
  <c r="CV29" i="25"/>
  <c r="CU29" i="25"/>
  <c r="CW29" i="25"/>
  <c r="CY29" i="25"/>
  <c r="CQ29" i="25"/>
  <c r="CP29" i="25"/>
  <c r="CG29" i="25"/>
  <c r="CI29" i="25"/>
  <c r="CH29" i="25"/>
  <c r="CK29" i="25"/>
  <c r="BX29" i="25"/>
  <c r="BW29" i="25"/>
  <c r="BZ29" i="25"/>
  <c r="AS29" i="25"/>
  <c r="AT29" i="25"/>
  <c r="AI28" i="25"/>
  <c r="AJ29" i="25"/>
  <c r="W29" i="25"/>
  <c r="Q29" i="25"/>
  <c r="S29" i="25"/>
  <c r="DZ29" i="25"/>
  <c r="EK28" i="25"/>
  <c r="Q28" i="25"/>
  <c r="R28" i="25"/>
  <c r="EL28" i="25"/>
  <c r="CU28" i="25"/>
  <c r="CW28" i="25"/>
  <c r="CV28" i="25"/>
  <c r="CY28" i="25"/>
  <c r="CQ28" i="25"/>
  <c r="CP28" i="25"/>
  <c r="CH28" i="25"/>
  <c r="CG28" i="25"/>
  <c r="CI28" i="25"/>
  <c r="CK28" i="25"/>
  <c r="BX28" i="25"/>
  <c r="BW28" i="25"/>
  <c r="BZ28" i="25"/>
  <c r="AS28" i="25"/>
  <c r="AT28" i="25"/>
  <c r="W28" i="25"/>
  <c r="EO28" i="25"/>
  <c r="S28" i="25"/>
  <c r="DZ28" i="25"/>
  <c r="EK27" i="25"/>
  <c r="Q27" i="25"/>
  <c r="R27" i="25"/>
  <c r="EL27" i="25"/>
  <c r="S27" i="25"/>
  <c r="EM27" i="25"/>
  <c r="DN27" i="25"/>
  <c r="DM27" i="25"/>
  <c r="CV27" i="25"/>
  <c r="CU27" i="25"/>
  <c r="CW27" i="25"/>
  <c r="CY27" i="25"/>
  <c r="CQ27" i="25"/>
  <c r="CP27" i="25"/>
  <c r="CR27" i="25"/>
  <c r="CH27" i="25"/>
  <c r="CG27" i="25"/>
  <c r="CI27" i="25"/>
  <c r="CK27" i="25"/>
  <c r="BX27" i="25"/>
  <c r="BW27" i="25"/>
  <c r="BY27" i="25"/>
  <c r="AS27" i="25"/>
  <c r="AT27" i="25"/>
  <c r="AI27" i="25"/>
  <c r="AI26" i="25"/>
  <c r="AJ27" i="25"/>
  <c r="W27" i="25"/>
  <c r="EO27" i="25"/>
  <c r="DZ27" i="25"/>
  <c r="EK26" i="25"/>
  <c r="Q26" i="25"/>
  <c r="S26" i="25"/>
  <c r="EM26" i="25"/>
  <c r="DN26" i="25"/>
  <c r="CV26" i="25"/>
  <c r="CU26" i="25"/>
  <c r="CW26" i="25"/>
  <c r="CY26" i="25"/>
  <c r="CQ26" i="25"/>
  <c r="CP26" i="25"/>
  <c r="CR26" i="25"/>
  <c r="CH26" i="25"/>
  <c r="CG26" i="25"/>
  <c r="CI26" i="25"/>
  <c r="CK26" i="25"/>
  <c r="BX26" i="25"/>
  <c r="BW26" i="25"/>
  <c r="BZ26" i="25"/>
  <c r="BY26" i="25"/>
  <c r="AS26" i="25"/>
  <c r="AT26" i="25"/>
  <c r="AI25" i="25"/>
  <c r="AJ26" i="25"/>
  <c r="W26" i="25"/>
  <c r="DZ26" i="25"/>
  <c r="EK25" i="25"/>
  <c r="CV25" i="25"/>
  <c r="CU25" i="25"/>
  <c r="CW25" i="25"/>
  <c r="CY25" i="25"/>
  <c r="CQ25" i="25"/>
  <c r="CP25" i="25"/>
  <c r="CG25" i="25"/>
  <c r="CI25" i="25"/>
  <c r="CH25" i="25"/>
  <c r="CK25" i="25"/>
  <c r="BX25" i="25"/>
  <c r="BW25" i="25"/>
  <c r="BZ25" i="25"/>
  <c r="AS25" i="25"/>
  <c r="AT25" i="25"/>
  <c r="AI24" i="25"/>
  <c r="AJ25" i="25"/>
  <c r="W25" i="25"/>
  <c r="Q25" i="25"/>
  <c r="S25" i="25"/>
  <c r="DZ25" i="25"/>
  <c r="EK24" i="25"/>
  <c r="Q24" i="25"/>
  <c r="R24" i="25"/>
  <c r="EL24" i="25"/>
  <c r="CU24" i="25"/>
  <c r="CW24" i="25"/>
  <c r="CV24" i="25"/>
  <c r="CY24" i="25"/>
  <c r="CQ24" i="25"/>
  <c r="CP24" i="25"/>
  <c r="CH24" i="25"/>
  <c r="CG24" i="25"/>
  <c r="CI24" i="25"/>
  <c r="CK24" i="25"/>
  <c r="BX24" i="25"/>
  <c r="BW24" i="25"/>
  <c r="BZ24" i="25"/>
  <c r="AS24" i="25"/>
  <c r="AT24" i="25"/>
  <c r="W24" i="25"/>
  <c r="EO24" i="25"/>
  <c r="S24" i="25"/>
  <c r="DZ24" i="25"/>
  <c r="EK23" i="25"/>
  <c r="Q23" i="25"/>
  <c r="R23" i="25"/>
  <c r="EL23" i="25"/>
  <c r="S23" i="25"/>
  <c r="EM23" i="25"/>
  <c r="DN23" i="25"/>
  <c r="DM23" i="25"/>
  <c r="CU23" i="25"/>
  <c r="CW23" i="25"/>
  <c r="CV23" i="25"/>
  <c r="CY23" i="25"/>
  <c r="CQ23" i="25"/>
  <c r="CP23" i="25"/>
  <c r="CR23" i="25"/>
  <c r="CH23" i="25"/>
  <c r="CG23" i="25"/>
  <c r="CI23" i="25"/>
  <c r="CK23" i="25"/>
  <c r="BX23" i="25"/>
  <c r="BW23" i="25"/>
  <c r="BZ23" i="25"/>
  <c r="BY23" i="25"/>
  <c r="AS23" i="25"/>
  <c r="AT23" i="25"/>
  <c r="AI23" i="25"/>
  <c r="AI22" i="25"/>
  <c r="AJ23" i="25"/>
  <c r="W23" i="25"/>
  <c r="EO23" i="25"/>
  <c r="DZ23" i="25"/>
  <c r="EK22" i="25"/>
  <c r="Q22" i="25"/>
  <c r="S22" i="25"/>
  <c r="EM22" i="25"/>
  <c r="DN22" i="25"/>
  <c r="CV22" i="25"/>
  <c r="CU22" i="25"/>
  <c r="CW22" i="25"/>
  <c r="CY22" i="25"/>
  <c r="CQ22" i="25"/>
  <c r="CP22" i="25"/>
  <c r="CR22" i="25"/>
  <c r="CH22" i="25"/>
  <c r="CG22" i="25"/>
  <c r="CI22" i="25"/>
  <c r="CK22" i="25"/>
  <c r="BX22" i="25"/>
  <c r="BW22" i="25"/>
  <c r="BZ22" i="25"/>
  <c r="BY22" i="25"/>
  <c r="AS22" i="25"/>
  <c r="AT22" i="25"/>
  <c r="AI21" i="25"/>
  <c r="AJ22" i="25"/>
  <c r="W22" i="25"/>
  <c r="DZ22" i="25"/>
  <c r="EK21" i="25"/>
  <c r="CV21" i="25"/>
  <c r="CU21" i="25"/>
  <c r="CW21" i="25"/>
  <c r="CY21" i="25"/>
  <c r="CQ21" i="25"/>
  <c r="CP21" i="25"/>
  <c r="CG21" i="25"/>
  <c r="CI21" i="25"/>
  <c r="CH21" i="25"/>
  <c r="CK21" i="25"/>
  <c r="BX21" i="25"/>
  <c r="BW21" i="25"/>
  <c r="BZ21" i="25"/>
  <c r="AS21" i="25"/>
  <c r="AT21" i="25"/>
  <c r="AI20" i="25"/>
  <c r="AJ21" i="25"/>
  <c r="W21" i="25"/>
  <c r="Q21" i="25"/>
  <c r="S21" i="25"/>
  <c r="DZ21" i="25"/>
  <c r="EK20" i="25"/>
  <c r="Q20" i="25"/>
  <c r="R20" i="25"/>
  <c r="EL20" i="25"/>
  <c r="CU20" i="25"/>
  <c r="CW20" i="25"/>
  <c r="CV20" i="25"/>
  <c r="CY20" i="25"/>
  <c r="CQ20" i="25"/>
  <c r="CP20" i="25"/>
  <c r="CG20" i="25"/>
  <c r="CI20" i="25"/>
  <c r="CH20" i="25"/>
  <c r="CK20" i="25"/>
  <c r="BX20" i="25"/>
  <c r="BW20" i="25"/>
  <c r="BZ20" i="25"/>
  <c r="AS20" i="25"/>
  <c r="AT20" i="25"/>
  <c r="W20" i="25"/>
  <c r="EO20" i="25"/>
  <c r="S20" i="25"/>
  <c r="DZ20" i="25"/>
  <c r="EK19" i="25"/>
  <c r="Q19" i="25"/>
  <c r="S19" i="25"/>
  <c r="EM19" i="25"/>
  <c r="CU19" i="25"/>
  <c r="CW19" i="25"/>
  <c r="CV19" i="25"/>
  <c r="CY19" i="25"/>
  <c r="CQ19" i="25"/>
  <c r="CP19" i="25"/>
  <c r="CR19" i="25"/>
  <c r="CH19" i="25"/>
  <c r="CG19" i="25"/>
  <c r="CI19" i="25"/>
  <c r="CK19" i="25"/>
  <c r="BX19" i="25"/>
  <c r="BW19" i="25"/>
  <c r="BZ19" i="25"/>
  <c r="BY19" i="25"/>
  <c r="AS19" i="25"/>
  <c r="AT19" i="25"/>
  <c r="AI19" i="25"/>
  <c r="AI18" i="25"/>
  <c r="AJ19" i="25"/>
  <c r="W19" i="25"/>
  <c r="DZ19" i="25"/>
  <c r="R19" i="25"/>
  <c r="Q18" i="25"/>
  <c r="S18" i="25"/>
  <c r="EP18" i="25"/>
  <c r="EK18" i="25"/>
  <c r="CV18" i="25"/>
  <c r="CU18" i="25"/>
  <c r="CW18" i="25"/>
  <c r="CY18" i="25"/>
  <c r="CQ18" i="25"/>
  <c r="CP18" i="25"/>
  <c r="CR18" i="25"/>
  <c r="CG18" i="25"/>
  <c r="CI18" i="25"/>
  <c r="CH18" i="25"/>
  <c r="CK18" i="25"/>
  <c r="BX18" i="25"/>
  <c r="BW18" i="25"/>
  <c r="BZ18" i="25"/>
  <c r="BY18" i="25"/>
  <c r="AS18" i="25"/>
  <c r="AT18" i="25"/>
  <c r="AI17" i="25"/>
  <c r="AJ18" i="25"/>
  <c r="W18" i="25"/>
  <c r="DN18" i="25"/>
  <c r="R18" i="25"/>
  <c r="Q17" i="25"/>
  <c r="S17" i="25"/>
  <c r="EP17" i="25"/>
  <c r="EK17" i="25"/>
  <c r="CV17" i="25"/>
  <c r="CU17" i="25"/>
  <c r="CW17" i="25"/>
  <c r="CY17" i="25"/>
  <c r="CQ17" i="25"/>
  <c r="CP17" i="25"/>
  <c r="CR17" i="25"/>
  <c r="CG17" i="25"/>
  <c r="CI17" i="25"/>
  <c r="CH17" i="25"/>
  <c r="CK17" i="25"/>
  <c r="BX17" i="25"/>
  <c r="BW17" i="25"/>
  <c r="BZ17" i="25"/>
  <c r="BY17" i="25"/>
  <c r="AS17" i="25"/>
  <c r="AT17" i="25"/>
  <c r="AI16" i="25"/>
  <c r="AJ17" i="25"/>
  <c r="W17" i="25"/>
  <c r="DN17" i="25"/>
  <c r="R17" i="25"/>
  <c r="Q16" i="25"/>
  <c r="S16" i="25"/>
  <c r="EP16" i="25"/>
  <c r="EK16" i="25"/>
  <c r="R16" i="25"/>
  <c r="EL16" i="25"/>
  <c r="CV16" i="25"/>
  <c r="CU16" i="25"/>
  <c r="CW16" i="25"/>
  <c r="CY16" i="25"/>
  <c r="CQ16" i="25"/>
  <c r="CP16" i="25"/>
  <c r="CR16" i="25"/>
  <c r="CG16" i="25"/>
  <c r="CI16" i="25"/>
  <c r="CH16" i="25"/>
  <c r="CK16" i="25"/>
  <c r="BX16" i="25"/>
  <c r="BW16" i="25"/>
  <c r="BZ16" i="25"/>
  <c r="BY16" i="25"/>
  <c r="AS16" i="25"/>
  <c r="AT16" i="25"/>
  <c r="AI15" i="25"/>
  <c r="AJ16" i="25"/>
  <c r="W16" i="25"/>
  <c r="DN16" i="25"/>
  <c r="Q15" i="25"/>
  <c r="S15" i="25"/>
  <c r="EP15" i="25"/>
  <c r="EK15" i="25"/>
  <c r="R15" i="25"/>
  <c r="EL15" i="25"/>
  <c r="CV15" i="25"/>
  <c r="CU15" i="25"/>
  <c r="CW15" i="25"/>
  <c r="CY15" i="25"/>
  <c r="CQ15" i="25"/>
  <c r="CP15" i="25"/>
  <c r="CR15" i="25"/>
  <c r="CG15" i="25"/>
  <c r="CI15" i="25"/>
  <c r="CH15" i="25"/>
  <c r="CK15" i="25"/>
  <c r="BX15" i="25"/>
  <c r="BW15" i="25"/>
  <c r="BZ15" i="25"/>
  <c r="BY15" i="25"/>
  <c r="AS15" i="25"/>
  <c r="AT15" i="25"/>
  <c r="AI14" i="25"/>
  <c r="AJ15" i="25"/>
  <c r="W15" i="25"/>
  <c r="DN15" i="25"/>
  <c r="Q14" i="25"/>
  <c r="S14" i="25"/>
  <c r="EP14" i="25"/>
  <c r="EK14" i="25"/>
  <c r="CV14" i="25"/>
  <c r="CU14" i="25"/>
  <c r="CW14" i="25"/>
  <c r="CY14" i="25"/>
  <c r="CQ14" i="25"/>
  <c r="CP14" i="25"/>
  <c r="CR14" i="25"/>
  <c r="CG14" i="25"/>
  <c r="CI14" i="25"/>
  <c r="CH14" i="25"/>
  <c r="CK14" i="25"/>
  <c r="BX14" i="25"/>
  <c r="BW14" i="25"/>
  <c r="BZ14" i="25"/>
  <c r="BY14" i="25"/>
  <c r="AS14" i="25"/>
  <c r="AT14" i="25"/>
  <c r="AI13" i="25"/>
  <c r="AJ14" i="25"/>
  <c r="W14" i="25"/>
  <c r="DN14" i="25"/>
  <c r="R14" i="25"/>
  <c r="Q13" i="25"/>
  <c r="S13" i="25"/>
  <c r="EP13" i="25"/>
  <c r="EK13" i="25"/>
  <c r="CV13" i="25"/>
  <c r="CU13" i="25"/>
  <c r="CW13" i="25"/>
  <c r="CY13" i="25"/>
  <c r="CQ13" i="25"/>
  <c r="CP13" i="25"/>
  <c r="CR13" i="25"/>
  <c r="CG13" i="25"/>
  <c r="CI13" i="25"/>
  <c r="CH13" i="25"/>
  <c r="CK13" i="25"/>
  <c r="BX13" i="25"/>
  <c r="BW13" i="25"/>
  <c r="BZ13" i="25"/>
  <c r="BY13" i="25"/>
  <c r="AS13" i="25"/>
  <c r="AT13" i="25"/>
  <c r="AI12" i="25"/>
  <c r="AJ13" i="25"/>
  <c r="W13" i="25"/>
  <c r="DN13" i="25"/>
  <c r="R13" i="25"/>
  <c r="Q12" i="25"/>
  <c r="S12" i="25"/>
  <c r="EP12" i="25"/>
  <c r="EK12" i="25"/>
  <c r="R12" i="25"/>
  <c r="EL12" i="25"/>
  <c r="CV12" i="25"/>
  <c r="CU12" i="25"/>
  <c r="CW12" i="25"/>
  <c r="CY12" i="25"/>
  <c r="CQ12" i="25"/>
  <c r="CP12" i="25"/>
  <c r="CR12" i="25"/>
  <c r="CG12" i="25"/>
  <c r="CI12" i="25"/>
  <c r="CH12" i="25"/>
  <c r="CK12" i="25"/>
  <c r="BX12" i="25"/>
  <c r="BW12" i="25"/>
  <c r="BZ12" i="25"/>
  <c r="BY12" i="25"/>
  <c r="AS12" i="25"/>
  <c r="AT12" i="25"/>
  <c r="AI11" i="25"/>
  <c r="AJ12" i="25"/>
  <c r="W12" i="25"/>
  <c r="DN12" i="25"/>
  <c r="Q11" i="25"/>
  <c r="S11" i="25"/>
  <c r="EP11" i="25"/>
  <c r="EK11" i="25"/>
  <c r="R11" i="25"/>
  <c r="EL11" i="25"/>
  <c r="CV11" i="25"/>
  <c r="CU11" i="25"/>
  <c r="CW11" i="25"/>
  <c r="CY11" i="25"/>
  <c r="CQ11" i="25"/>
  <c r="CP11" i="25"/>
  <c r="CR11" i="25"/>
  <c r="CG11" i="25"/>
  <c r="CI11" i="25"/>
  <c r="CH11" i="25"/>
  <c r="CK11" i="25"/>
  <c r="BX11" i="25"/>
  <c r="BW11" i="25"/>
  <c r="BZ11" i="25"/>
  <c r="BY11" i="25"/>
  <c r="AS11" i="25"/>
  <c r="AT11" i="25"/>
  <c r="AI10" i="25"/>
  <c r="AJ11" i="25"/>
  <c r="W11" i="25"/>
  <c r="DN11" i="25"/>
  <c r="EK10" i="25"/>
  <c r="Q10" i="25"/>
  <c r="R10" i="25"/>
  <c r="EL10" i="25"/>
  <c r="CV10" i="25"/>
  <c r="CU10" i="25"/>
  <c r="CW10" i="25"/>
  <c r="CY10" i="25"/>
  <c r="CQ10" i="25"/>
  <c r="CP10" i="25"/>
  <c r="CR10" i="25"/>
  <c r="CH10" i="25"/>
  <c r="CG10" i="25"/>
  <c r="CI10" i="25"/>
  <c r="CK10" i="25"/>
  <c r="BX10" i="25"/>
  <c r="BW10" i="25"/>
  <c r="BZ10" i="25"/>
  <c r="BY10" i="25"/>
  <c r="AS10" i="25"/>
  <c r="AT10" i="25"/>
  <c r="AI9" i="25"/>
  <c r="AJ10" i="25"/>
  <c r="W10" i="25"/>
  <c r="EK9" i="25"/>
  <c r="Q9" i="25"/>
  <c r="R9" i="25"/>
  <c r="EL9" i="25"/>
  <c r="CV9" i="25"/>
  <c r="CU9" i="25"/>
  <c r="CW9" i="25"/>
  <c r="CY9" i="25"/>
  <c r="CQ9" i="25"/>
  <c r="CP9" i="25"/>
  <c r="CR9" i="25"/>
  <c r="CH9" i="25"/>
  <c r="CG9" i="25"/>
  <c r="CI9" i="25"/>
  <c r="CK9" i="25"/>
  <c r="BX9" i="25"/>
  <c r="BW9" i="25"/>
  <c r="BZ9" i="25"/>
  <c r="BY9" i="25"/>
  <c r="AS9" i="25"/>
  <c r="AT9" i="25"/>
  <c r="AI8" i="25"/>
  <c r="AJ9" i="25"/>
  <c r="W9" i="25"/>
  <c r="EK8" i="25"/>
  <c r="Q8" i="25"/>
  <c r="R8" i="25"/>
  <c r="EL8" i="25"/>
  <c r="DM8" i="25"/>
  <c r="CV8" i="25"/>
  <c r="CU8" i="25"/>
  <c r="CW8" i="25"/>
  <c r="CY8" i="25"/>
  <c r="CQ8" i="25"/>
  <c r="CP8" i="25"/>
  <c r="CR8" i="25"/>
  <c r="CH8" i="25"/>
  <c r="CG8" i="25"/>
  <c r="CI8" i="25"/>
  <c r="CK8" i="25"/>
  <c r="BX8" i="25"/>
  <c r="BW8" i="25"/>
  <c r="BZ8" i="25"/>
  <c r="BY8" i="25"/>
  <c r="AS8" i="25"/>
  <c r="AT8" i="25"/>
  <c r="W8" i="25"/>
  <c r="S8" i="25"/>
  <c r="DN8" i="25"/>
  <c r="DY8" i="25"/>
  <c r="B198" i="24"/>
  <c r="B149" i="24"/>
  <c r="A149" i="24"/>
  <c r="EK131" i="24"/>
  <c r="CU131" i="24"/>
  <c r="CW131" i="24"/>
  <c r="CV131" i="24"/>
  <c r="CY131" i="24"/>
  <c r="CQ131" i="24"/>
  <c r="CP131" i="24"/>
  <c r="CR131" i="24"/>
  <c r="CG131" i="24"/>
  <c r="CI131" i="24"/>
  <c r="CH131" i="24"/>
  <c r="BX131" i="24"/>
  <c r="BW131" i="24"/>
  <c r="BZ131" i="24"/>
  <c r="AS131" i="24"/>
  <c r="AT131" i="24"/>
  <c r="AI131" i="24"/>
  <c r="AI130" i="24"/>
  <c r="AJ131" i="24"/>
  <c r="W131" i="24"/>
  <c r="Q131" i="24"/>
  <c r="S131" i="24"/>
  <c r="R131" i="24"/>
  <c r="Q130" i="24"/>
  <c r="R130" i="24"/>
  <c r="EO130" i="24"/>
  <c r="EK130" i="24"/>
  <c r="S130" i="24"/>
  <c r="EM130" i="24"/>
  <c r="DY130" i="24"/>
  <c r="CU130" i="24"/>
  <c r="CW130" i="24"/>
  <c r="CV130" i="24"/>
  <c r="CY130" i="24"/>
  <c r="CQ130" i="24"/>
  <c r="CP130" i="24"/>
  <c r="CR130" i="24"/>
  <c r="CG130" i="24"/>
  <c r="CI130" i="24"/>
  <c r="CH130" i="24"/>
  <c r="BX130" i="24"/>
  <c r="BW130" i="24"/>
  <c r="AS130" i="24"/>
  <c r="AT130" i="24"/>
  <c r="AI129" i="24"/>
  <c r="AJ130" i="24"/>
  <c r="W130" i="24"/>
  <c r="EK129" i="24"/>
  <c r="Q129" i="24"/>
  <c r="S129" i="24"/>
  <c r="EM129" i="24"/>
  <c r="DZ129" i="24"/>
  <c r="CU129" i="24"/>
  <c r="CW129" i="24"/>
  <c r="CV129" i="24"/>
  <c r="CY129" i="24"/>
  <c r="CQ129" i="24"/>
  <c r="CP129" i="24"/>
  <c r="CR129" i="24"/>
  <c r="CG129" i="24"/>
  <c r="CI129" i="24"/>
  <c r="CH129" i="24"/>
  <c r="CK129" i="24"/>
  <c r="BW129" i="24"/>
  <c r="BX129" i="24"/>
  <c r="BY129" i="24"/>
  <c r="BZ129" i="24"/>
  <c r="AS129" i="24"/>
  <c r="AT129" i="24"/>
  <c r="AI128" i="24"/>
  <c r="AJ129" i="24"/>
  <c r="W129" i="24"/>
  <c r="R129" i="24"/>
  <c r="EK128" i="24"/>
  <c r="Q128" i="24"/>
  <c r="R128" i="24"/>
  <c r="EL128" i="24"/>
  <c r="CU128" i="24"/>
  <c r="CW128" i="24"/>
  <c r="CV128" i="24"/>
  <c r="CY128" i="24"/>
  <c r="CQ128" i="24"/>
  <c r="CP128" i="24"/>
  <c r="CR128" i="24"/>
  <c r="CG128" i="24"/>
  <c r="CI128" i="24"/>
  <c r="CH128" i="24"/>
  <c r="CK128" i="24"/>
  <c r="BW128" i="24"/>
  <c r="BX128" i="24"/>
  <c r="BY128" i="24"/>
  <c r="BZ128" i="24"/>
  <c r="AS128" i="24"/>
  <c r="AT128" i="24"/>
  <c r="AI127" i="24"/>
  <c r="AJ128" i="24"/>
  <c r="W128" i="24"/>
  <c r="S128" i="24"/>
  <c r="EK127" i="24"/>
  <c r="Q127" i="24"/>
  <c r="S127" i="24"/>
  <c r="EM127" i="24"/>
  <c r="R127" i="24"/>
  <c r="EL127" i="24"/>
  <c r="CU127" i="24"/>
  <c r="CW127" i="24"/>
  <c r="CV127" i="24"/>
  <c r="CY127" i="24"/>
  <c r="CQ127" i="24"/>
  <c r="CP127" i="24"/>
  <c r="CR127" i="24"/>
  <c r="CG127" i="24"/>
  <c r="CI127" i="24"/>
  <c r="CH127" i="24"/>
  <c r="BW127" i="24"/>
  <c r="BX127" i="24"/>
  <c r="BY127" i="24"/>
  <c r="BZ127" i="24"/>
  <c r="AS127" i="24"/>
  <c r="AT127" i="24"/>
  <c r="AI126" i="24"/>
  <c r="AJ127" i="24"/>
  <c r="W127" i="24"/>
  <c r="DM127" i="24"/>
  <c r="Q126" i="24"/>
  <c r="R126" i="24"/>
  <c r="EO126" i="24"/>
  <c r="EK126" i="24"/>
  <c r="S126" i="24"/>
  <c r="EM126" i="24"/>
  <c r="EL126" i="24"/>
  <c r="DY126" i="24"/>
  <c r="CU126" i="24"/>
  <c r="CW126" i="24"/>
  <c r="CV126" i="24"/>
  <c r="CY126" i="24"/>
  <c r="CQ126" i="24"/>
  <c r="CP126" i="24"/>
  <c r="CR126" i="24"/>
  <c r="CG126" i="24"/>
  <c r="CI126" i="24"/>
  <c r="CH126" i="24"/>
  <c r="CK126" i="24"/>
  <c r="BX126" i="24"/>
  <c r="BW126" i="24"/>
  <c r="AS126" i="24"/>
  <c r="AT126" i="24"/>
  <c r="AI125" i="24"/>
  <c r="AJ126" i="24"/>
  <c r="W126" i="24"/>
  <c r="DM126" i="24"/>
  <c r="EK125" i="24"/>
  <c r="Q125" i="24"/>
  <c r="S125" i="24"/>
  <c r="EM125" i="24"/>
  <c r="DZ125" i="24"/>
  <c r="CU125" i="24"/>
  <c r="CW125" i="24"/>
  <c r="CV125" i="24"/>
  <c r="CY125" i="24"/>
  <c r="CQ125" i="24"/>
  <c r="CP125" i="24"/>
  <c r="CR125" i="24"/>
  <c r="CG125" i="24"/>
  <c r="CI125" i="24"/>
  <c r="CH125" i="24"/>
  <c r="CK125" i="24"/>
  <c r="BW125" i="24"/>
  <c r="BX125" i="24"/>
  <c r="BY125" i="24"/>
  <c r="BZ125" i="24"/>
  <c r="AS125" i="24"/>
  <c r="AT125" i="24"/>
  <c r="AI124" i="24"/>
  <c r="AJ125" i="24"/>
  <c r="W125" i="24"/>
  <c r="R125" i="24"/>
  <c r="DM125" i="24"/>
  <c r="EK124" i="24"/>
  <c r="CU124" i="24"/>
  <c r="CW124" i="24"/>
  <c r="CV124" i="24"/>
  <c r="CY124" i="24"/>
  <c r="CQ124" i="24"/>
  <c r="CP124" i="24"/>
  <c r="CR124" i="24"/>
  <c r="CG124" i="24"/>
  <c r="CI124" i="24"/>
  <c r="CH124" i="24"/>
  <c r="CK124" i="24"/>
  <c r="BW124" i="24"/>
  <c r="BX124" i="24"/>
  <c r="BY124" i="24"/>
  <c r="BZ124" i="24"/>
  <c r="AS124" i="24"/>
  <c r="AT124" i="24"/>
  <c r="AI123" i="24"/>
  <c r="AJ124" i="24"/>
  <c r="W124" i="24"/>
  <c r="Q124" i="24"/>
  <c r="S124" i="24"/>
  <c r="R124" i="24"/>
  <c r="EK123" i="24"/>
  <c r="Q123" i="24"/>
  <c r="R123" i="24"/>
  <c r="EL123" i="24"/>
  <c r="CU123" i="24"/>
  <c r="CW123" i="24"/>
  <c r="CV123" i="24"/>
  <c r="CY123" i="24"/>
  <c r="CQ123" i="24"/>
  <c r="CP123" i="24"/>
  <c r="CR123" i="24"/>
  <c r="CG123" i="24"/>
  <c r="CI123" i="24"/>
  <c r="CH123" i="24"/>
  <c r="BW123" i="24"/>
  <c r="BX123" i="24"/>
  <c r="BY123" i="24"/>
  <c r="BZ123" i="24"/>
  <c r="AS123" i="24"/>
  <c r="AT123" i="24"/>
  <c r="AI122" i="24"/>
  <c r="AJ123" i="24"/>
  <c r="W123" i="24"/>
  <c r="S123" i="24"/>
  <c r="EM123" i="24"/>
  <c r="DM123" i="24"/>
  <c r="Q122" i="24"/>
  <c r="R122" i="24"/>
  <c r="EO122" i="24"/>
  <c r="EK122" i="24"/>
  <c r="S122" i="24"/>
  <c r="EM122" i="24"/>
  <c r="EL122" i="24"/>
  <c r="DY122" i="24"/>
  <c r="CU122" i="24"/>
  <c r="CW122" i="24"/>
  <c r="CV122" i="24"/>
  <c r="CY122" i="24"/>
  <c r="CQ122" i="24"/>
  <c r="CP122" i="24"/>
  <c r="CR122" i="24"/>
  <c r="CG122" i="24"/>
  <c r="CI122" i="24"/>
  <c r="CH122" i="24"/>
  <c r="BX122" i="24"/>
  <c r="BW122" i="24"/>
  <c r="AS122" i="24"/>
  <c r="AT122" i="24"/>
  <c r="AI121" i="24"/>
  <c r="AJ122" i="24"/>
  <c r="W122" i="24"/>
  <c r="DM122" i="24"/>
  <c r="EK121" i="24"/>
  <c r="Q121" i="24"/>
  <c r="S121" i="24"/>
  <c r="EM121" i="24"/>
  <c r="DZ121" i="24"/>
  <c r="CU121" i="24"/>
  <c r="CW121" i="24"/>
  <c r="CV121" i="24"/>
  <c r="CY121" i="24"/>
  <c r="CQ121" i="24"/>
  <c r="CP121" i="24"/>
  <c r="CR121" i="24"/>
  <c r="CG121" i="24"/>
  <c r="CI121" i="24"/>
  <c r="CH121" i="24"/>
  <c r="CK121" i="24"/>
  <c r="BW121" i="24"/>
  <c r="BX121" i="24"/>
  <c r="BY121" i="24"/>
  <c r="BZ121" i="24"/>
  <c r="AS121" i="24"/>
  <c r="AT121" i="24"/>
  <c r="AI120" i="24"/>
  <c r="AJ121" i="24"/>
  <c r="W121" i="24"/>
  <c r="R121" i="24"/>
  <c r="DM121" i="24"/>
  <c r="EK120" i="24"/>
  <c r="Q120" i="24"/>
  <c r="R120" i="24"/>
  <c r="EL120" i="24"/>
  <c r="CU120" i="24"/>
  <c r="CW120" i="24"/>
  <c r="CV120" i="24"/>
  <c r="CY120" i="24"/>
  <c r="CQ120" i="24"/>
  <c r="CP120" i="24"/>
  <c r="CR120" i="24"/>
  <c r="CG120" i="24"/>
  <c r="CI120" i="24"/>
  <c r="CH120" i="24"/>
  <c r="CK120" i="24"/>
  <c r="BW120" i="24"/>
  <c r="BX120" i="24"/>
  <c r="BY120" i="24"/>
  <c r="BZ120" i="24"/>
  <c r="AS120" i="24"/>
  <c r="AT120" i="24"/>
  <c r="AI119" i="24"/>
  <c r="AJ120" i="24"/>
  <c r="W120" i="24"/>
  <c r="S120" i="24"/>
  <c r="EK119" i="24"/>
  <c r="Q119" i="24"/>
  <c r="S119" i="24"/>
  <c r="EM119" i="24"/>
  <c r="R119" i="24"/>
  <c r="EL119" i="24"/>
  <c r="CU119" i="24"/>
  <c r="CW119" i="24"/>
  <c r="CV119" i="24"/>
  <c r="CY119" i="24"/>
  <c r="CQ119" i="24"/>
  <c r="CP119" i="24"/>
  <c r="CR119" i="24"/>
  <c r="CG119" i="24"/>
  <c r="CI119" i="24"/>
  <c r="CH119" i="24"/>
  <c r="BW119" i="24"/>
  <c r="BX119" i="24"/>
  <c r="BY119" i="24"/>
  <c r="BZ119" i="24"/>
  <c r="AS119" i="24"/>
  <c r="AT119" i="24"/>
  <c r="AI118" i="24"/>
  <c r="AJ119" i="24"/>
  <c r="W119" i="24"/>
  <c r="DM119" i="24"/>
  <c r="Q118" i="24"/>
  <c r="R118" i="24"/>
  <c r="EO118" i="24"/>
  <c r="EK118" i="24"/>
  <c r="S118" i="24"/>
  <c r="EM118" i="24"/>
  <c r="EL118" i="24"/>
  <c r="DY118" i="24"/>
  <c r="CU118" i="24"/>
  <c r="CW118" i="24"/>
  <c r="CV118" i="24"/>
  <c r="CY118" i="24"/>
  <c r="CQ118" i="24"/>
  <c r="CP118" i="24"/>
  <c r="CR118" i="24"/>
  <c r="CG118" i="24"/>
  <c r="CI118" i="24"/>
  <c r="CH118" i="24"/>
  <c r="CK118" i="24"/>
  <c r="BX118" i="24"/>
  <c r="BW118" i="24"/>
  <c r="AS118" i="24"/>
  <c r="AT118" i="24"/>
  <c r="AI117" i="24"/>
  <c r="AJ118" i="24"/>
  <c r="W118" i="24"/>
  <c r="DM118" i="24"/>
  <c r="Q117" i="24"/>
  <c r="R117" i="24"/>
  <c r="EO117" i="24"/>
  <c r="EK117" i="24"/>
  <c r="S117" i="24"/>
  <c r="DZ117" i="24"/>
  <c r="DY117" i="24"/>
  <c r="CU117" i="24"/>
  <c r="CW117" i="24"/>
  <c r="CV117" i="24"/>
  <c r="CY117" i="24"/>
  <c r="CQ117" i="24"/>
  <c r="CP117" i="24"/>
  <c r="CR117" i="24"/>
  <c r="CG117" i="24"/>
  <c r="CI117" i="24"/>
  <c r="CH117" i="24"/>
  <c r="CK117" i="24"/>
  <c r="BX117" i="24"/>
  <c r="BW117" i="24"/>
  <c r="BZ117" i="24"/>
  <c r="AS117" i="24"/>
  <c r="AT117" i="24"/>
  <c r="AI116" i="24"/>
  <c r="AJ117" i="24"/>
  <c r="W117" i="24"/>
  <c r="EM117" i="24"/>
  <c r="DM117" i="24"/>
  <c r="EK116" i="24"/>
  <c r="Q116" i="24"/>
  <c r="R116" i="24"/>
  <c r="EL116" i="24"/>
  <c r="CU116" i="24"/>
  <c r="CW116" i="24"/>
  <c r="CV116" i="24"/>
  <c r="CY116" i="24"/>
  <c r="CQ116" i="24"/>
  <c r="CP116" i="24"/>
  <c r="CR116" i="24"/>
  <c r="CG116" i="24"/>
  <c r="CI116" i="24"/>
  <c r="CH116" i="24"/>
  <c r="CK116" i="24"/>
  <c r="BW116" i="24"/>
  <c r="BX116" i="24"/>
  <c r="BY116" i="24"/>
  <c r="BZ116" i="24"/>
  <c r="AS116" i="24"/>
  <c r="AT116" i="24"/>
  <c r="AI115" i="24"/>
  <c r="AJ116" i="24"/>
  <c r="W116" i="24"/>
  <c r="S116" i="24"/>
  <c r="EK115" i="24"/>
  <c r="Q115" i="24"/>
  <c r="R115" i="24"/>
  <c r="EL115" i="24"/>
  <c r="CU115" i="24"/>
  <c r="CW115" i="24"/>
  <c r="CV115" i="24"/>
  <c r="CY115" i="24"/>
  <c r="CQ115" i="24"/>
  <c r="CP115" i="24"/>
  <c r="CR115" i="24"/>
  <c r="CG115" i="24"/>
  <c r="CI115" i="24"/>
  <c r="CH115" i="24"/>
  <c r="BW115" i="24"/>
  <c r="BX115" i="24"/>
  <c r="BY115" i="24"/>
  <c r="BZ115" i="24"/>
  <c r="AS115" i="24"/>
  <c r="AT115" i="24"/>
  <c r="AI114" i="24"/>
  <c r="AJ115" i="24"/>
  <c r="W115" i="24"/>
  <c r="S115" i="24"/>
  <c r="DM115" i="24"/>
  <c r="Q114" i="24"/>
  <c r="R114" i="24"/>
  <c r="EO114" i="24"/>
  <c r="EK114" i="24"/>
  <c r="S114" i="24"/>
  <c r="EM114" i="24"/>
  <c r="DY114" i="24"/>
  <c r="CU114" i="24"/>
  <c r="CW114" i="24"/>
  <c r="CV114" i="24"/>
  <c r="CY114" i="24"/>
  <c r="CQ114" i="24"/>
  <c r="CP114" i="24"/>
  <c r="CR114" i="24"/>
  <c r="CG114" i="24"/>
  <c r="CI114" i="24"/>
  <c r="CH114" i="24"/>
  <c r="CK114" i="24"/>
  <c r="BX114" i="24"/>
  <c r="BW114" i="24"/>
  <c r="AS114" i="24"/>
  <c r="AT114" i="24"/>
  <c r="AI113" i="24"/>
  <c r="AJ114" i="24"/>
  <c r="W114" i="24"/>
  <c r="DM114" i="24"/>
  <c r="EK113" i="24"/>
  <c r="Q113" i="24"/>
  <c r="S113" i="24"/>
  <c r="DZ113" i="24"/>
  <c r="CU113" i="24"/>
  <c r="CW113" i="24"/>
  <c r="CV113" i="24"/>
  <c r="CY113" i="24"/>
  <c r="CQ113" i="24"/>
  <c r="CP113" i="24"/>
  <c r="CR113" i="24"/>
  <c r="CG113" i="24"/>
  <c r="CI113" i="24"/>
  <c r="CH113" i="24"/>
  <c r="CK113" i="24"/>
  <c r="BW113" i="24"/>
  <c r="BX113" i="24"/>
  <c r="BY113" i="24"/>
  <c r="BZ113" i="24"/>
  <c r="AS113" i="24"/>
  <c r="AT113" i="24"/>
  <c r="AI112" i="24"/>
  <c r="AJ113" i="24"/>
  <c r="W113" i="24"/>
  <c r="EM113" i="24"/>
  <c r="R113" i="24"/>
  <c r="DM113" i="24"/>
  <c r="EK112" i="24"/>
  <c r="CU112" i="24"/>
  <c r="CW112" i="24"/>
  <c r="CV112" i="24"/>
  <c r="CY112" i="24"/>
  <c r="CQ112" i="24"/>
  <c r="CP112" i="24"/>
  <c r="CR112" i="24"/>
  <c r="CG112" i="24"/>
  <c r="CI112" i="24"/>
  <c r="CH112" i="24"/>
  <c r="CK112" i="24"/>
  <c r="BW112" i="24"/>
  <c r="BX112" i="24"/>
  <c r="BY112" i="24"/>
  <c r="BZ112" i="24"/>
  <c r="AS112" i="24"/>
  <c r="AT112" i="24"/>
  <c r="AI111" i="24"/>
  <c r="AJ112" i="24"/>
  <c r="W112" i="24"/>
  <c r="Q112" i="24"/>
  <c r="S112" i="24"/>
  <c r="R112" i="24"/>
  <c r="EK111" i="24"/>
  <c r="Q111" i="24"/>
  <c r="R111" i="24"/>
  <c r="EL111" i="24"/>
  <c r="CU111" i="24"/>
  <c r="CW111" i="24"/>
  <c r="CV111" i="24"/>
  <c r="CY111" i="24"/>
  <c r="CQ111" i="24"/>
  <c r="CP111" i="24"/>
  <c r="CR111" i="24"/>
  <c r="CG111" i="24"/>
  <c r="CI111" i="24"/>
  <c r="CH111" i="24"/>
  <c r="BW111" i="24"/>
  <c r="BX111" i="24"/>
  <c r="BY111" i="24"/>
  <c r="BZ111" i="24"/>
  <c r="AS111" i="24"/>
  <c r="AT111" i="24"/>
  <c r="AI110" i="24"/>
  <c r="AJ111" i="24"/>
  <c r="W111" i="24"/>
  <c r="S111" i="24"/>
  <c r="DM111" i="24"/>
  <c r="Q110" i="24"/>
  <c r="R110" i="24"/>
  <c r="EO110" i="24"/>
  <c r="EK110" i="24"/>
  <c r="S110" i="24"/>
  <c r="EM110" i="24"/>
  <c r="DY110" i="24"/>
  <c r="CU110" i="24"/>
  <c r="CW110" i="24"/>
  <c r="CV110" i="24"/>
  <c r="CY110" i="24"/>
  <c r="CQ110" i="24"/>
  <c r="CP110" i="24"/>
  <c r="CR110" i="24"/>
  <c r="CG110" i="24"/>
  <c r="CI110" i="24"/>
  <c r="CH110" i="24"/>
  <c r="BX110" i="24"/>
  <c r="BW110" i="24"/>
  <c r="AS110" i="24"/>
  <c r="AT110" i="24"/>
  <c r="AI109" i="24"/>
  <c r="AJ110" i="24"/>
  <c r="W110" i="24"/>
  <c r="DM110" i="24"/>
  <c r="EK109" i="24"/>
  <c r="Q109" i="24"/>
  <c r="S109" i="24"/>
  <c r="DZ109" i="24"/>
  <c r="CU109" i="24"/>
  <c r="CW109" i="24"/>
  <c r="CV109" i="24"/>
  <c r="CY109" i="24"/>
  <c r="CQ109" i="24"/>
  <c r="CP109" i="24"/>
  <c r="CR109" i="24"/>
  <c r="CG109" i="24"/>
  <c r="CI109" i="24"/>
  <c r="CH109" i="24"/>
  <c r="CK109" i="24"/>
  <c r="BW109" i="24"/>
  <c r="BX109" i="24"/>
  <c r="BY109" i="24"/>
  <c r="BZ109" i="24"/>
  <c r="AS109" i="24"/>
  <c r="AT109" i="24"/>
  <c r="AI108" i="24"/>
  <c r="AJ109" i="24"/>
  <c r="W109" i="24"/>
  <c r="EM109" i="24"/>
  <c r="R109" i="24"/>
  <c r="DM109" i="24"/>
  <c r="EK108" i="24"/>
  <c r="CU108" i="24"/>
  <c r="CW108" i="24"/>
  <c r="CV108" i="24"/>
  <c r="CY108" i="24"/>
  <c r="CQ108" i="24"/>
  <c r="CP108" i="24"/>
  <c r="CR108" i="24"/>
  <c r="CG108" i="24"/>
  <c r="CI108" i="24"/>
  <c r="CH108" i="24"/>
  <c r="CK108" i="24"/>
  <c r="BW108" i="24"/>
  <c r="BX108" i="24"/>
  <c r="BY108" i="24"/>
  <c r="BZ108" i="24"/>
  <c r="AS108" i="24"/>
  <c r="AT108" i="24"/>
  <c r="AI107" i="24"/>
  <c r="AJ108" i="24"/>
  <c r="W108" i="24"/>
  <c r="Q108" i="24"/>
  <c r="S108" i="24"/>
  <c r="R108" i="24"/>
  <c r="EK107" i="24"/>
  <c r="Q107" i="24"/>
  <c r="R107" i="24"/>
  <c r="EL107" i="24"/>
  <c r="CU107" i="24"/>
  <c r="CW107" i="24"/>
  <c r="CV107" i="24"/>
  <c r="CY107" i="24"/>
  <c r="CQ107" i="24"/>
  <c r="CP107" i="24"/>
  <c r="CR107" i="24"/>
  <c r="CG107" i="24"/>
  <c r="CI107" i="24"/>
  <c r="CH107" i="24"/>
  <c r="BW107" i="24"/>
  <c r="BX107" i="24"/>
  <c r="BY107" i="24"/>
  <c r="BZ107" i="24"/>
  <c r="AS107" i="24"/>
  <c r="AT107" i="24"/>
  <c r="AI106" i="24"/>
  <c r="AJ107" i="24"/>
  <c r="W107" i="24"/>
  <c r="S107" i="24"/>
  <c r="DM107" i="24"/>
  <c r="Q106" i="24"/>
  <c r="R106" i="24"/>
  <c r="EO106" i="24"/>
  <c r="EK106" i="24"/>
  <c r="S106" i="24"/>
  <c r="EM106" i="24"/>
  <c r="EL106" i="24"/>
  <c r="DY106" i="24"/>
  <c r="CU106" i="24"/>
  <c r="CW106" i="24"/>
  <c r="CV106" i="24"/>
  <c r="CY106" i="24"/>
  <c r="CQ106" i="24"/>
  <c r="CP106" i="24"/>
  <c r="CR106" i="24"/>
  <c r="CG106" i="24"/>
  <c r="CI106" i="24"/>
  <c r="CH106" i="24"/>
  <c r="CK106" i="24"/>
  <c r="BX106" i="24"/>
  <c r="BW106" i="24"/>
  <c r="AS106" i="24"/>
  <c r="AT106" i="24"/>
  <c r="AI105" i="24"/>
  <c r="AJ106" i="24"/>
  <c r="W106" i="24"/>
  <c r="DM106" i="24"/>
  <c r="Q105" i="24"/>
  <c r="R105" i="24"/>
  <c r="EO105" i="24"/>
  <c r="EK105" i="24"/>
  <c r="S105" i="24"/>
  <c r="EM105" i="24"/>
  <c r="DZ105" i="24"/>
  <c r="DY105" i="24"/>
  <c r="CU105" i="24"/>
  <c r="CW105" i="24"/>
  <c r="CV105" i="24"/>
  <c r="CY105" i="24"/>
  <c r="CQ105" i="24"/>
  <c r="CP105" i="24"/>
  <c r="CR105" i="24"/>
  <c r="CG105" i="24"/>
  <c r="CI105" i="24"/>
  <c r="CH105" i="24"/>
  <c r="CK105" i="24"/>
  <c r="BX105" i="24"/>
  <c r="BW105" i="24"/>
  <c r="BZ105" i="24"/>
  <c r="AS105" i="24"/>
  <c r="AT105" i="24"/>
  <c r="AI104" i="24"/>
  <c r="AJ105" i="24"/>
  <c r="W105" i="24"/>
  <c r="DM105" i="24"/>
  <c r="EK104" i="24"/>
  <c r="Q104" i="24"/>
  <c r="R104" i="24"/>
  <c r="EL104" i="24"/>
  <c r="CU104" i="24"/>
  <c r="CW104" i="24"/>
  <c r="CV104" i="24"/>
  <c r="CY104" i="24"/>
  <c r="CQ104" i="24"/>
  <c r="CP104" i="24"/>
  <c r="CR104" i="24"/>
  <c r="CG104" i="24"/>
  <c r="CI104" i="24"/>
  <c r="CH104" i="24"/>
  <c r="CK104" i="24"/>
  <c r="BW104" i="24"/>
  <c r="BX104" i="24"/>
  <c r="BY104" i="24"/>
  <c r="BZ104" i="24"/>
  <c r="AS104" i="24"/>
  <c r="AT104" i="24"/>
  <c r="AI103" i="24"/>
  <c r="AJ104" i="24"/>
  <c r="W104" i="24"/>
  <c r="S104" i="24"/>
  <c r="EK103" i="24"/>
  <c r="Q103" i="24"/>
  <c r="R103" i="24"/>
  <c r="EL103" i="24"/>
  <c r="CU103" i="24"/>
  <c r="CW103" i="24"/>
  <c r="CV103" i="24"/>
  <c r="CY103" i="24"/>
  <c r="CQ103" i="24"/>
  <c r="CP103" i="24"/>
  <c r="CR103" i="24"/>
  <c r="CG103" i="24"/>
  <c r="CI103" i="24"/>
  <c r="CH103" i="24"/>
  <c r="BW103" i="24"/>
  <c r="BX103" i="24"/>
  <c r="BY103" i="24"/>
  <c r="BZ103" i="24"/>
  <c r="AS103" i="24"/>
  <c r="AT103" i="24"/>
  <c r="AI102" i="24"/>
  <c r="AJ103" i="24"/>
  <c r="W103" i="24"/>
  <c r="S103" i="24"/>
  <c r="DM103" i="24"/>
  <c r="Q102" i="24"/>
  <c r="R102" i="24"/>
  <c r="EO102" i="24"/>
  <c r="EK102" i="24"/>
  <c r="S102" i="24"/>
  <c r="EM102" i="24"/>
  <c r="EL102" i="24"/>
  <c r="DY102" i="24"/>
  <c r="CU102" i="24"/>
  <c r="CW102" i="24"/>
  <c r="CV102" i="24"/>
  <c r="CY102" i="24"/>
  <c r="CQ102" i="24"/>
  <c r="CP102" i="24"/>
  <c r="CR102" i="24"/>
  <c r="CG102" i="24"/>
  <c r="CI102" i="24"/>
  <c r="CH102" i="24"/>
  <c r="BX102" i="24"/>
  <c r="BW102" i="24"/>
  <c r="AS102" i="24"/>
  <c r="AT102" i="24"/>
  <c r="AI101" i="24"/>
  <c r="AJ102" i="24"/>
  <c r="W102" i="24"/>
  <c r="DM102" i="24"/>
  <c r="EK101" i="24"/>
  <c r="Q101" i="24"/>
  <c r="S101" i="24"/>
  <c r="DZ101" i="24"/>
  <c r="CU101" i="24"/>
  <c r="CW101" i="24"/>
  <c r="CV101" i="24"/>
  <c r="CY101" i="24"/>
  <c r="CQ101" i="24"/>
  <c r="CP101" i="24"/>
  <c r="CR101" i="24"/>
  <c r="CG101" i="24"/>
  <c r="CI101" i="24"/>
  <c r="CH101" i="24"/>
  <c r="CK101" i="24"/>
  <c r="BW101" i="24"/>
  <c r="BX101" i="24"/>
  <c r="BY101" i="24"/>
  <c r="BZ101" i="24"/>
  <c r="AS101" i="24"/>
  <c r="AT101" i="24"/>
  <c r="AI100" i="24"/>
  <c r="AJ101" i="24"/>
  <c r="W101" i="24"/>
  <c r="EM101" i="24"/>
  <c r="R101" i="24"/>
  <c r="DM101" i="24"/>
  <c r="EK100" i="24"/>
  <c r="CU100" i="24"/>
  <c r="CW100" i="24"/>
  <c r="CV100" i="24"/>
  <c r="CY100" i="24"/>
  <c r="CQ100" i="24"/>
  <c r="CP100" i="24"/>
  <c r="CR100" i="24"/>
  <c r="CG100" i="24"/>
  <c r="CI100" i="24"/>
  <c r="CH100" i="24"/>
  <c r="CK100" i="24"/>
  <c r="BW100" i="24"/>
  <c r="BX100" i="24"/>
  <c r="BY100" i="24"/>
  <c r="BZ100" i="24"/>
  <c r="AS100" i="24"/>
  <c r="AT100" i="24"/>
  <c r="AI99" i="24"/>
  <c r="AJ100" i="24"/>
  <c r="W100" i="24"/>
  <c r="Q100" i="24"/>
  <c r="S100" i="24"/>
  <c r="R100" i="24"/>
  <c r="EK99" i="24"/>
  <c r="Q99" i="24"/>
  <c r="R99" i="24"/>
  <c r="EL99" i="24"/>
  <c r="CU99" i="24"/>
  <c r="CW99" i="24"/>
  <c r="CV99" i="24"/>
  <c r="CY99" i="24"/>
  <c r="CQ99" i="24"/>
  <c r="CP99" i="24"/>
  <c r="CR99" i="24"/>
  <c r="CG99" i="24"/>
  <c r="CI99" i="24"/>
  <c r="CH99" i="24"/>
  <c r="BW99" i="24"/>
  <c r="BX99" i="24"/>
  <c r="BY99" i="24"/>
  <c r="BZ99" i="24"/>
  <c r="AS99" i="24"/>
  <c r="AT99" i="24"/>
  <c r="AI98" i="24"/>
  <c r="AJ99" i="24"/>
  <c r="W99" i="24"/>
  <c r="S99" i="24"/>
  <c r="DM99" i="24"/>
  <c r="Q98" i="24"/>
  <c r="R98" i="24"/>
  <c r="EO98" i="24"/>
  <c r="EK98" i="24"/>
  <c r="S98" i="24"/>
  <c r="EM98" i="24"/>
  <c r="EL98" i="24"/>
  <c r="DY98" i="24"/>
  <c r="CU98" i="24"/>
  <c r="CW98" i="24"/>
  <c r="CV98" i="24"/>
  <c r="CY98" i="24"/>
  <c r="CQ98" i="24"/>
  <c r="CP98" i="24"/>
  <c r="CR98" i="24"/>
  <c r="CG98" i="24"/>
  <c r="CI98" i="24"/>
  <c r="CH98" i="24"/>
  <c r="BX98" i="24"/>
  <c r="BW98" i="24"/>
  <c r="AS98" i="24"/>
  <c r="AT98" i="24"/>
  <c r="AI97" i="24"/>
  <c r="AJ98" i="24"/>
  <c r="W98" i="24"/>
  <c r="DM98" i="24"/>
  <c r="EK97" i="24"/>
  <c r="Q97" i="24"/>
  <c r="S97" i="24"/>
  <c r="DZ97" i="24"/>
  <c r="CU97" i="24"/>
  <c r="CW97" i="24"/>
  <c r="CV97" i="24"/>
  <c r="CY97" i="24"/>
  <c r="CQ97" i="24"/>
  <c r="CP97" i="24"/>
  <c r="CR97" i="24"/>
  <c r="CG97" i="24"/>
  <c r="CI97" i="24"/>
  <c r="CH97" i="24"/>
  <c r="CK97" i="24"/>
  <c r="BW97" i="24"/>
  <c r="BX97" i="24"/>
  <c r="BY97" i="24"/>
  <c r="BZ97" i="24"/>
  <c r="AS97" i="24"/>
  <c r="AT97" i="24"/>
  <c r="AI96" i="24"/>
  <c r="AJ97" i="24"/>
  <c r="W97" i="24"/>
  <c r="EM97" i="24"/>
  <c r="R97" i="24"/>
  <c r="DM97" i="24"/>
  <c r="EK96" i="24"/>
  <c r="CU96" i="24"/>
  <c r="CW96" i="24"/>
  <c r="CV96" i="24"/>
  <c r="CY96" i="24"/>
  <c r="CQ96" i="24"/>
  <c r="CP96" i="24"/>
  <c r="CR96" i="24"/>
  <c r="CG96" i="24"/>
  <c r="CI96" i="24"/>
  <c r="CH96" i="24"/>
  <c r="CK96" i="24"/>
  <c r="BW96" i="24"/>
  <c r="BX96" i="24"/>
  <c r="BY96" i="24"/>
  <c r="BZ96" i="24"/>
  <c r="AS96" i="24"/>
  <c r="AT96" i="24"/>
  <c r="AI95" i="24"/>
  <c r="AJ96" i="24"/>
  <c r="W96" i="24"/>
  <c r="Q96" i="24"/>
  <c r="S96" i="24"/>
  <c r="DZ96" i="24"/>
  <c r="R96" i="24"/>
  <c r="EK95" i="24"/>
  <c r="Q95" i="24"/>
  <c r="S95" i="24"/>
  <c r="EM95" i="24"/>
  <c r="R95" i="24"/>
  <c r="EL95" i="24"/>
  <c r="CU95" i="24"/>
  <c r="CW95" i="24"/>
  <c r="CV95" i="24"/>
  <c r="CY95" i="24"/>
  <c r="CQ95" i="24"/>
  <c r="CP95" i="24"/>
  <c r="CR95" i="24"/>
  <c r="CG95" i="24"/>
  <c r="CI95" i="24"/>
  <c r="CH95" i="24"/>
  <c r="BW95" i="24"/>
  <c r="BX95" i="24"/>
  <c r="BY95" i="24"/>
  <c r="BZ95" i="24"/>
  <c r="AS95" i="24"/>
  <c r="AT95" i="24"/>
  <c r="AI94" i="24"/>
  <c r="AJ95" i="24"/>
  <c r="W95" i="24"/>
  <c r="DM95" i="24"/>
  <c r="Q94" i="24"/>
  <c r="R94" i="24"/>
  <c r="EO94" i="24"/>
  <c r="EK94" i="24"/>
  <c r="S94" i="24"/>
  <c r="EM94" i="24"/>
  <c r="DY94" i="24"/>
  <c r="CU94" i="24"/>
  <c r="CW94" i="24"/>
  <c r="CV94" i="24"/>
  <c r="CY94" i="24"/>
  <c r="CQ94" i="24"/>
  <c r="CP94" i="24"/>
  <c r="CR94" i="24"/>
  <c r="CG94" i="24"/>
  <c r="CI94" i="24"/>
  <c r="CH94" i="24"/>
  <c r="CK94" i="24"/>
  <c r="BX94" i="24"/>
  <c r="BW94" i="24"/>
  <c r="AS94" i="24"/>
  <c r="AT94" i="24"/>
  <c r="AI93" i="24"/>
  <c r="AJ94" i="24"/>
  <c r="W94" i="24"/>
  <c r="DM94" i="24"/>
  <c r="Q93" i="24"/>
  <c r="R93" i="24"/>
  <c r="EO93" i="24"/>
  <c r="EK93" i="24"/>
  <c r="S93" i="24"/>
  <c r="DZ93" i="24"/>
  <c r="DY93" i="24"/>
  <c r="CU93" i="24"/>
  <c r="CW93" i="24"/>
  <c r="CV93" i="24"/>
  <c r="CY93" i="24"/>
  <c r="CQ93" i="24"/>
  <c r="CP93" i="24"/>
  <c r="CR93" i="24"/>
  <c r="CG93" i="24"/>
  <c r="CI93" i="24"/>
  <c r="CH93" i="24"/>
  <c r="CK93" i="24"/>
  <c r="BX93" i="24"/>
  <c r="BW93" i="24"/>
  <c r="BZ93" i="24"/>
  <c r="AS93" i="24"/>
  <c r="AT93" i="24"/>
  <c r="AI92" i="24"/>
  <c r="AJ93" i="24"/>
  <c r="W93" i="24"/>
  <c r="EM93" i="24"/>
  <c r="DM93" i="24"/>
  <c r="EK92" i="24"/>
  <c r="Q92" i="24"/>
  <c r="R92" i="24"/>
  <c r="EL92" i="24"/>
  <c r="CU92" i="24"/>
  <c r="CW92" i="24"/>
  <c r="CV92" i="24"/>
  <c r="CY92" i="24"/>
  <c r="CQ92" i="24"/>
  <c r="CP92" i="24"/>
  <c r="CR92" i="24"/>
  <c r="CG92" i="24"/>
  <c r="CI92" i="24"/>
  <c r="CH92" i="24"/>
  <c r="CK92" i="24"/>
  <c r="BW92" i="24"/>
  <c r="BX92" i="24"/>
  <c r="BY92" i="24"/>
  <c r="BZ92" i="24"/>
  <c r="AS92" i="24"/>
  <c r="AT92" i="24"/>
  <c r="AI91" i="24"/>
  <c r="AJ92" i="24"/>
  <c r="W92" i="24"/>
  <c r="S92" i="24"/>
  <c r="DZ92" i="24"/>
  <c r="EK91" i="24"/>
  <c r="Q91" i="24"/>
  <c r="S91" i="24"/>
  <c r="EM91" i="24"/>
  <c r="R91" i="24"/>
  <c r="EL91" i="24"/>
  <c r="CU91" i="24"/>
  <c r="CW91" i="24"/>
  <c r="CV91" i="24"/>
  <c r="CY91" i="24"/>
  <c r="CQ91" i="24"/>
  <c r="CP91" i="24"/>
  <c r="CR91" i="24"/>
  <c r="CG91" i="24"/>
  <c r="CI91" i="24"/>
  <c r="CH91" i="24"/>
  <c r="BW91" i="24"/>
  <c r="BX91" i="24"/>
  <c r="BY91" i="24"/>
  <c r="BZ91" i="24"/>
  <c r="AS91" i="24"/>
  <c r="AT91" i="24"/>
  <c r="AI90" i="24"/>
  <c r="AJ91" i="24"/>
  <c r="W91" i="24"/>
  <c r="DM91" i="24"/>
  <c r="Q90" i="24"/>
  <c r="R90" i="24"/>
  <c r="EO90" i="24"/>
  <c r="EK90" i="24"/>
  <c r="S90" i="24"/>
  <c r="EM90" i="24"/>
  <c r="DY90" i="24"/>
  <c r="CU90" i="24"/>
  <c r="CW90" i="24"/>
  <c r="CV90" i="24"/>
  <c r="CY90" i="24"/>
  <c r="CQ90" i="24"/>
  <c r="CP90" i="24"/>
  <c r="CR90" i="24"/>
  <c r="CG90" i="24"/>
  <c r="CI90" i="24"/>
  <c r="CH90" i="24"/>
  <c r="CK90" i="24"/>
  <c r="BX90" i="24"/>
  <c r="BW90" i="24"/>
  <c r="AS90" i="24"/>
  <c r="AT90" i="24"/>
  <c r="AI89" i="24"/>
  <c r="AJ90" i="24"/>
  <c r="W90" i="24"/>
  <c r="DM90" i="24"/>
  <c r="Q89" i="24"/>
  <c r="R89" i="24"/>
  <c r="EO89" i="24"/>
  <c r="EK89" i="24"/>
  <c r="S89" i="24"/>
  <c r="DZ89" i="24"/>
  <c r="DY89" i="24"/>
  <c r="CU89" i="24"/>
  <c r="CW89" i="24"/>
  <c r="CV89" i="24"/>
  <c r="CY89" i="24"/>
  <c r="CQ89" i="24"/>
  <c r="CP89" i="24"/>
  <c r="CR89" i="24"/>
  <c r="CG89" i="24"/>
  <c r="CI89" i="24"/>
  <c r="CH89" i="24"/>
  <c r="CK89" i="24"/>
  <c r="BX89" i="24"/>
  <c r="BW89" i="24"/>
  <c r="BZ89" i="24"/>
  <c r="AS89" i="24"/>
  <c r="AT89" i="24"/>
  <c r="AI88" i="24"/>
  <c r="AJ89" i="24"/>
  <c r="W89" i="24"/>
  <c r="EM89" i="24"/>
  <c r="DM89" i="24"/>
  <c r="EK88" i="24"/>
  <c r="Q88" i="24"/>
  <c r="R88" i="24"/>
  <c r="EL88" i="24"/>
  <c r="CU88" i="24"/>
  <c r="CW88" i="24"/>
  <c r="CV88" i="24"/>
  <c r="CY88" i="24"/>
  <c r="CQ88" i="24"/>
  <c r="CP88" i="24"/>
  <c r="CR88" i="24"/>
  <c r="CG88" i="24"/>
  <c r="CI88" i="24"/>
  <c r="CH88" i="24"/>
  <c r="CK88" i="24"/>
  <c r="BW88" i="24"/>
  <c r="BX88" i="24"/>
  <c r="BY88" i="24"/>
  <c r="BZ88" i="24"/>
  <c r="AS88" i="24"/>
  <c r="AT88" i="24"/>
  <c r="AI87" i="24"/>
  <c r="AJ88" i="24"/>
  <c r="W88" i="24"/>
  <c r="S88" i="24"/>
  <c r="EK87" i="24"/>
  <c r="Q87" i="24"/>
  <c r="R87" i="24"/>
  <c r="EL87" i="24"/>
  <c r="CU87" i="24"/>
  <c r="CW87" i="24"/>
  <c r="CV87" i="24"/>
  <c r="CY87" i="24"/>
  <c r="CQ87" i="24"/>
  <c r="CP87" i="24"/>
  <c r="CR87" i="24"/>
  <c r="CG87" i="24"/>
  <c r="CI87" i="24"/>
  <c r="CH87" i="24"/>
  <c r="BW87" i="24"/>
  <c r="BX87" i="24"/>
  <c r="BY87" i="24"/>
  <c r="BZ87" i="24"/>
  <c r="AS87" i="24"/>
  <c r="AT87" i="24"/>
  <c r="AI86" i="24"/>
  <c r="AJ87" i="24"/>
  <c r="W87" i="24"/>
  <c r="S87" i="24"/>
  <c r="DM87" i="24"/>
  <c r="EK86" i="24"/>
  <c r="CU86" i="24"/>
  <c r="CW86" i="24"/>
  <c r="CV86" i="24"/>
  <c r="CY86" i="24"/>
  <c r="CQ86" i="24"/>
  <c r="CP86" i="24"/>
  <c r="CR86" i="24"/>
  <c r="CG86" i="24"/>
  <c r="CI86" i="24"/>
  <c r="CH86" i="24"/>
  <c r="BX86" i="24"/>
  <c r="BW86" i="24"/>
  <c r="AS86" i="24"/>
  <c r="AT86" i="24"/>
  <c r="AI85" i="24"/>
  <c r="AJ86" i="24"/>
  <c r="W86" i="24"/>
  <c r="Q86" i="24"/>
  <c r="R86" i="24"/>
  <c r="DM86" i="24"/>
  <c r="S86" i="24"/>
  <c r="EM86" i="24"/>
  <c r="EK85" i="24"/>
  <c r="Q85" i="24"/>
  <c r="S85" i="24"/>
  <c r="DZ85" i="24"/>
  <c r="CU85" i="24"/>
  <c r="CW85" i="24"/>
  <c r="CV85" i="24"/>
  <c r="CY85" i="24"/>
  <c r="CQ85" i="24"/>
  <c r="CP85" i="24"/>
  <c r="CR85" i="24"/>
  <c r="CG85" i="24"/>
  <c r="CI85" i="24"/>
  <c r="CH85" i="24"/>
  <c r="CK85" i="24"/>
  <c r="BW85" i="24"/>
  <c r="BX85" i="24"/>
  <c r="BY85" i="24"/>
  <c r="BZ85" i="24"/>
  <c r="AS85" i="24"/>
  <c r="AT85" i="24"/>
  <c r="AI84" i="24"/>
  <c r="AJ85" i="24"/>
  <c r="W85" i="24"/>
  <c r="EM85" i="24"/>
  <c r="R85" i="24"/>
  <c r="DM85" i="24"/>
  <c r="EK84" i="24"/>
  <c r="CU84" i="24"/>
  <c r="CW84" i="24"/>
  <c r="CV84" i="24"/>
  <c r="CY84" i="24"/>
  <c r="CQ84" i="24"/>
  <c r="CP84" i="24"/>
  <c r="CR84" i="24"/>
  <c r="CG84" i="24"/>
  <c r="CI84" i="24"/>
  <c r="CH84" i="24"/>
  <c r="CK84" i="24"/>
  <c r="BW84" i="24"/>
  <c r="BX84" i="24"/>
  <c r="BY84" i="24"/>
  <c r="BZ84" i="24"/>
  <c r="AS84" i="24"/>
  <c r="AT84" i="24"/>
  <c r="AI83" i="24"/>
  <c r="AJ84" i="24"/>
  <c r="W84" i="24"/>
  <c r="Q84" i="24"/>
  <c r="S84" i="24"/>
  <c r="R84" i="24"/>
  <c r="EK83" i="24"/>
  <c r="Q83" i="24"/>
  <c r="R83" i="24"/>
  <c r="EL83" i="24"/>
  <c r="CU83" i="24"/>
  <c r="CW83" i="24"/>
  <c r="CV83" i="24"/>
  <c r="CY83" i="24"/>
  <c r="CQ83" i="24"/>
  <c r="CP83" i="24"/>
  <c r="CR83" i="24"/>
  <c r="CG83" i="24"/>
  <c r="CI83" i="24"/>
  <c r="CH83" i="24"/>
  <c r="BW83" i="24"/>
  <c r="BX83" i="24"/>
  <c r="BY83" i="24"/>
  <c r="BZ83" i="24"/>
  <c r="AS83" i="24"/>
  <c r="AT83" i="24"/>
  <c r="AI82" i="24"/>
  <c r="AJ83" i="24"/>
  <c r="W83" i="24"/>
  <c r="S83" i="24"/>
  <c r="DM83" i="24"/>
  <c r="Q82" i="24"/>
  <c r="R82" i="24"/>
  <c r="EO82" i="24"/>
  <c r="EK82" i="24"/>
  <c r="S82" i="24"/>
  <c r="EM82" i="24"/>
  <c r="EL82" i="24"/>
  <c r="DY82" i="24"/>
  <c r="CU82" i="24"/>
  <c r="CW82" i="24"/>
  <c r="CV82" i="24"/>
  <c r="CY82" i="24"/>
  <c r="CQ82" i="24"/>
  <c r="CP82" i="24"/>
  <c r="CR82" i="24"/>
  <c r="CG82" i="24"/>
  <c r="CI82" i="24"/>
  <c r="CH82" i="24"/>
  <c r="BX82" i="24"/>
  <c r="BW82" i="24"/>
  <c r="AS82" i="24"/>
  <c r="AT82" i="24"/>
  <c r="AI81" i="24"/>
  <c r="AJ82" i="24"/>
  <c r="W82" i="24"/>
  <c r="DM82" i="24"/>
  <c r="Q81" i="24"/>
  <c r="R81" i="24"/>
  <c r="EO81" i="24"/>
  <c r="EK81" i="24"/>
  <c r="S81" i="24"/>
  <c r="EM81" i="24"/>
  <c r="DZ81" i="24"/>
  <c r="DY81" i="24"/>
  <c r="CU81" i="24"/>
  <c r="CW81" i="24"/>
  <c r="CV81" i="24"/>
  <c r="CY81" i="24"/>
  <c r="CQ81" i="24"/>
  <c r="CP81" i="24"/>
  <c r="CR81" i="24"/>
  <c r="CG81" i="24"/>
  <c r="CI81" i="24"/>
  <c r="CH81" i="24"/>
  <c r="CK81" i="24"/>
  <c r="BX81" i="24"/>
  <c r="BW81" i="24"/>
  <c r="BZ81" i="24"/>
  <c r="AS81" i="24"/>
  <c r="AT81" i="24"/>
  <c r="AI80" i="24"/>
  <c r="AJ81" i="24"/>
  <c r="W81" i="24"/>
  <c r="DM81" i="24"/>
  <c r="EK80" i="24"/>
  <c r="Q80" i="24"/>
  <c r="S80" i="24"/>
  <c r="DZ80" i="24"/>
  <c r="CU80" i="24"/>
  <c r="CW80" i="24"/>
  <c r="CV80" i="24"/>
  <c r="CY80" i="24"/>
  <c r="CQ80" i="24"/>
  <c r="CP80" i="24"/>
  <c r="CR80" i="24"/>
  <c r="CG80" i="24"/>
  <c r="CI80" i="24"/>
  <c r="CH80" i="24"/>
  <c r="CK80" i="24"/>
  <c r="BW80" i="24"/>
  <c r="BX80" i="24"/>
  <c r="BY80" i="24"/>
  <c r="BZ80" i="24"/>
  <c r="AS80" i="24"/>
  <c r="AT80" i="24"/>
  <c r="AI79" i="24"/>
  <c r="AJ80" i="24"/>
  <c r="W80" i="24"/>
  <c r="R80" i="24"/>
  <c r="EK79" i="24"/>
  <c r="CU79" i="24"/>
  <c r="CW79" i="24"/>
  <c r="CV79" i="24"/>
  <c r="CY79" i="24"/>
  <c r="CQ79" i="24"/>
  <c r="CP79" i="24"/>
  <c r="CR79" i="24"/>
  <c r="CG79" i="24"/>
  <c r="CI79" i="24"/>
  <c r="CH79" i="24"/>
  <c r="BW79" i="24"/>
  <c r="BX79" i="24"/>
  <c r="BY79" i="24"/>
  <c r="BZ79" i="24"/>
  <c r="AS79" i="24"/>
  <c r="AT79" i="24"/>
  <c r="AI78" i="24"/>
  <c r="AJ79" i="24"/>
  <c r="W79" i="24"/>
  <c r="Q79" i="24"/>
  <c r="S79" i="24"/>
  <c r="R79" i="24"/>
  <c r="Q78" i="24"/>
  <c r="R78" i="24"/>
  <c r="EO78" i="24"/>
  <c r="EK78" i="24"/>
  <c r="S78" i="24"/>
  <c r="EM78" i="24"/>
  <c r="DY78" i="24"/>
  <c r="CU78" i="24"/>
  <c r="CW78" i="24"/>
  <c r="CV78" i="24"/>
  <c r="CY78" i="24"/>
  <c r="CQ78" i="24"/>
  <c r="CP78" i="24"/>
  <c r="CR78" i="24"/>
  <c r="CG78" i="24"/>
  <c r="CI78" i="24"/>
  <c r="CH78" i="24"/>
  <c r="BX78" i="24"/>
  <c r="BW78" i="24"/>
  <c r="BZ78" i="24"/>
  <c r="AS78" i="24"/>
  <c r="AT78" i="24"/>
  <c r="AI77" i="24"/>
  <c r="AJ78" i="24"/>
  <c r="W78" i="24"/>
  <c r="DZ78" i="24"/>
  <c r="Q77" i="24"/>
  <c r="R77" i="24"/>
  <c r="EO77" i="24"/>
  <c r="EK77" i="24"/>
  <c r="S77" i="24"/>
  <c r="EM77" i="24"/>
  <c r="DZ77" i="24"/>
  <c r="DY77" i="24"/>
  <c r="CU77" i="24"/>
  <c r="CW77" i="24"/>
  <c r="CV77" i="24"/>
  <c r="CY77" i="24"/>
  <c r="CQ77" i="24"/>
  <c r="CP77" i="24"/>
  <c r="CR77" i="24"/>
  <c r="CG77" i="24"/>
  <c r="CI77" i="24"/>
  <c r="CH77" i="24"/>
  <c r="CK77" i="24"/>
  <c r="BX77" i="24"/>
  <c r="BW77" i="24"/>
  <c r="BZ77" i="24"/>
  <c r="AS77" i="24"/>
  <c r="AT77" i="24"/>
  <c r="AI76" i="24"/>
  <c r="AJ77" i="24"/>
  <c r="W77" i="24"/>
  <c r="EK76" i="24"/>
  <c r="Q76" i="24"/>
  <c r="S76" i="24"/>
  <c r="DZ76" i="24"/>
  <c r="CU76" i="24"/>
  <c r="CW76" i="24"/>
  <c r="CV76" i="24"/>
  <c r="CY76" i="24"/>
  <c r="CQ76" i="24"/>
  <c r="CP76" i="24"/>
  <c r="CR76" i="24"/>
  <c r="CG76" i="24"/>
  <c r="CI76" i="24"/>
  <c r="CH76" i="24"/>
  <c r="CK76" i="24"/>
  <c r="BW76" i="24"/>
  <c r="BX76" i="24"/>
  <c r="BY76" i="24"/>
  <c r="BZ76" i="24"/>
  <c r="AS76" i="24"/>
  <c r="AT76" i="24"/>
  <c r="AI75" i="24"/>
  <c r="AJ76" i="24"/>
  <c r="W76" i="24"/>
  <c r="EM76" i="24"/>
  <c r="R76" i="24"/>
  <c r="EK75" i="24"/>
  <c r="CU75" i="24"/>
  <c r="CW75" i="24"/>
  <c r="CV75" i="24"/>
  <c r="CY75" i="24"/>
  <c r="CQ75" i="24"/>
  <c r="CP75" i="24"/>
  <c r="CR75" i="24"/>
  <c r="CG75" i="24"/>
  <c r="CI75" i="24"/>
  <c r="CH75" i="24"/>
  <c r="BW75" i="24"/>
  <c r="BX75" i="24"/>
  <c r="BY75" i="24"/>
  <c r="BZ75" i="24"/>
  <c r="AS75" i="24"/>
  <c r="AT75" i="24"/>
  <c r="AI74" i="24"/>
  <c r="AJ75" i="24"/>
  <c r="W75" i="24"/>
  <c r="Q75" i="24"/>
  <c r="S75" i="24"/>
  <c r="R75" i="24"/>
  <c r="EO75" i="24"/>
  <c r="Q74" i="24"/>
  <c r="R74" i="24"/>
  <c r="EO74" i="24"/>
  <c r="EK74" i="24"/>
  <c r="S74" i="24"/>
  <c r="EM74" i="24"/>
  <c r="DY74" i="24"/>
  <c r="CU74" i="24"/>
  <c r="CW74" i="24"/>
  <c r="CV74" i="24"/>
  <c r="CY74" i="24"/>
  <c r="CQ74" i="24"/>
  <c r="CP74" i="24"/>
  <c r="CR74" i="24"/>
  <c r="CG74" i="24"/>
  <c r="CI74" i="24"/>
  <c r="CH74" i="24"/>
  <c r="BX74" i="24"/>
  <c r="BW74" i="24"/>
  <c r="BZ74" i="24"/>
  <c r="AS74" i="24"/>
  <c r="AT74" i="24"/>
  <c r="AI73" i="24"/>
  <c r="AJ74" i="24"/>
  <c r="W74" i="24"/>
  <c r="DZ74" i="24"/>
  <c r="Q73" i="24"/>
  <c r="R73" i="24"/>
  <c r="EO73" i="24"/>
  <c r="EK73" i="24"/>
  <c r="S73" i="24"/>
  <c r="EM73" i="24"/>
  <c r="DZ73" i="24"/>
  <c r="DY73" i="24"/>
  <c r="CU73" i="24"/>
  <c r="CW73" i="24"/>
  <c r="CV73" i="24"/>
  <c r="CY73" i="24"/>
  <c r="CQ73" i="24"/>
  <c r="CP73" i="24"/>
  <c r="CR73" i="24"/>
  <c r="CG73" i="24"/>
  <c r="CI73" i="24"/>
  <c r="CH73" i="24"/>
  <c r="CK73" i="24"/>
  <c r="BX73" i="24"/>
  <c r="BW73" i="24"/>
  <c r="BZ73" i="24"/>
  <c r="AS73" i="24"/>
  <c r="AT73" i="24"/>
  <c r="AI72" i="24"/>
  <c r="AJ73" i="24"/>
  <c r="W73" i="24"/>
  <c r="EK72" i="24"/>
  <c r="Q72" i="24"/>
  <c r="S72" i="24"/>
  <c r="DZ72" i="24"/>
  <c r="CU72" i="24"/>
  <c r="CW72" i="24"/>
  <c r="CV72" i="24"/>
  <c r="CY72" i="24"/>
  <c r="CQ72" i="24"/>
  <c r="CP72" i="24"/>
  <c r="CR72" i="24"/>
  <c r="CG72" i="24"/>
  <c r="CI72" i="24"/>
  <c r="CH72" i="24"/>
  <c r="CK72" i="24"/>
  <c r="BW72" i="24"/>
  <c r="BX72" i="24"/>
  <c r="BY72" i="24"/>
  <c r="BZ72" i="24"/>
  <c r="AS72" i="24"/>
  <c r="AT72" i="24"/>
  <c r="AI71" i="24"/>
  <c r="AJ72" i="24"/>
  <c r="W72" i="24"/>
  <c r="EM72" i="24"/>
  <c r="R72" i="24"/>
  <c r="DY72" i="24"/>
  <c r="EK71" i="24"/>
  <c r="CU71" i="24"/>
  <c r="CW71" i="24"/>
  <c r="CV71" i="24"/>
  <c r="CY71" i="24"/>
  <c r="CQ71" i="24"/>
  <c r="CP71" i="24"/>
  <c r="CR71" i="24"/>
  <c r="CG71" i="24"/>
  <c r="CI71" i="24"/>
  <c r="CH71" i="24"/>
  <c r="BW71" i="24"/>
  <c r="BX71" i="24"/>
  <c r="BY71" i="24"/>
  <c r="BZ71" i="24"/>
  <c r="AS71" i="24"/>
  <c r="AT71" i="24"/>
  <c r="AI70" i="24"/>
  <c r="AJ71" i="24"/>
  <c r="W71" i="24"/>
  <c r="Q71" i="24"/>
  <c r="S71" i="24"/>
  <c r="R71" i="24"/>
  <c r="EO71" i="24"/>
  <c r="Q70" i="24"/>
  <c r="R70" i="24"/>
  <c r="EO70" i="24"/>
  <c r="EK70" i="24"/>
  <c r="S70" i="24"/>
  <c r="EM70" i="24"/>
  <c r="EL70" i="24"/>
  <c r="DY70" i="24"/>
  <c r="CU70" i="24"/>
  <c r="CW70" i="24"/>
  <c r="CV70" i="24"/>
  <c r="CY70" i="24"/>
  <c r="CQ70" i="24"/>
  <c r="CP70" i="24"/>
  <c r="CR70" i="24"/>
  <c r="CG70" i="24"/>
  <c r="CI70" i="24"/>
  <c r="CH70" i="24"/>
  <c r="BX70" i="24"/>
  <c r="BW70" i="24"/>
  <c r="BZ70" i="24"/>
  <c r="AS70" i="24"/>
  <c r="AT70" i="24"/>
  <c r="AI69" i="24"/>
  <c r="AJ70" i="24"/>
  <c r="W70" i="24"/>
  <c r="DM70" i="24"/>
  <c r="Q69" i="24"/>
  <c r="R69" i="24"/>
  <c r="EO69" i="24"/>
  <c r="EK69" i="24"/>
  <c r="S69" i="24"/>
  <c r="EM69" i="24"/>
  <c r="DZ69" i="24"/>
  <c r="DY69" i="24"/>
  <c r="CU69" i="24"/>
  <c r="CW69" i="24"/>
  <c r="CV69" i="24"/>
  <c r="CY69" i="24"/>
  <c r="CQ69" i="24"/>
  <c r="CP69" i="24"/>
  <c r="CR69" i="24"/>
  <c r="CG69" i="24"/>
  <c r="CI69" i="24"/>
  <c r="CH69" i="24"/>
  <c r="CK69" i="24"/>
  <c r="BX69" i="24"/>
  <c r="BW69" i="24"/>
  <c r="BZ69" i="24"/>
  <c r="AS69" i="24"/>
  <c r="AT69" i="24"/>
  <c r="AI68" i="24"/>
  <c r="AJ69" i="24"/>
  <c r="W69" i="24"/>
  <c r="DM69" i="24"/>
  <c r="EK68" i="24"/>
  <c r="Q68" i="24"/>
  <c r="S68" i="24"/>
  <c r="DZ68" i="24"/>
  <c r="CU68" i="24"/>
  <c r="CW68" i="24"/>
  <c r="CV68" i="24"/>
  <c r="CY68" i="24"/>
  <c r="CQ68" i="24"/>
  <c r="CP68" i="24"/>
  <c r="CR68" i="24"/>
  <c r="CG68" i="24"/>
  <c r="CI68" i="24"/>
  <c r="CH68" i="24"/>
  <c r="CK68" i="24"/>
  <c r="BW68" i="24"/>
  <c r="BX68" i="24"/>
  <c r="BY68" i="24"/>
  <c r="BZ68" i="24"/>
  <c r="AS68" i="24"/>
  <c r="AT68" i="24"/>
  <c r="AI67" i="24"/>
  <c r="AJ68" i="24"/>
  <c r="W68" i="24"/>
  <c r="EM68" i="24"/>
  <c r="R68" i="24"/>
  <c r="DM68" i="24"/>
  <c r="EK67" i="24"/>
  <c r="Q67" i="24"/>
  <c r="R67" i="24"/>
  <c r="EL67" i="24"/>
  <c r="CU67" i="24"/>
  <c r="CW67" i="24"/>
  <c r="CV67" i="24"/>
  <c r="CY67" i="24"/>
  <c r="CQ67" i="24"/>
  <c r="CP67" i="24"/>
  <c r="CR67" i="24"/>
  <c r="CG67" i="24"/>
  <c r="CI67" i="24"/>
  <c r="CH67" i="24"/>
  <c r="BW67" i="24"/>
  <c r="BX67" i="24"/>
  <c r="BY67" i="24"/>
  <c r="BZ67" i="24"/>
  <c r="AS67" i="24"/>
  <c r="AT67" i="24"/>
  <c r="AI66" i="24"/>
  <c r="AJ67" i="24"/>
  <c r="W67" i="24"/>
  <c r="S67" i="24"/>
  <c r="DM67" i="24"/>
  <c r="Q66" i="24"/>
  <c r="R66" i="24"/>
  <c r="EO66" i="24"/>
  <c r="EK66" i="24"/>
  <c r="S66" i="24"/>
  <c r="EM66" i="24"/>
  <c r="EL66" i="24"/>
  <c r="DY66" i="24"/>
  <c r="CU66" i="24"/>
  <c r="CW66" i="24"/>
  <c r="CV66" i="24"/>
  <c r="CY66" i="24"/>
  <c r="CQ66" i="24"/>
  <c r="CP66" i="24"/>
  <c r="CR66" i="24"/>
  <c r="CG66" i="24"/>
  <c r="CI66" i="24"/>
  <c r="CH66" i="24"/>
  <c r="BX66" i="24"/>
  <c r="BW66" i="24"/>
  <c r="BZ66" i="24"/>
  <c r="AS66" i="24"/>
  <c r="AT66" i="24"/>
  <c r="AI65" i="24"/>
  <c r="AJ66" i="24"/>
  <c r="W66" i="24"/>
  <c r="DM66" i="24"/>
  <c r="Q65" i="24"/>
  <c r="R65" i="24"/>
  <c r="EO65" i="24"/>
  <c r="EK65" i="24"/>
  <c r="S65" i="24"/>
  <c r="EM65" i="24"/>
  <c r="DZ65" i="24"/>
  <c r="DY65" i="24"/>
  <c r="CU65" i="24"/>
  <c r="CW65" i="24"/>
  <c r="CV65" i="24"/>
  <c r="CY65" i="24"/>
  <c r="CQ65" i="24"/>
  <c r="CP65" i="24"/>
  <c r="CR65" i="24"/>
  <c r="CG65" i="24"/>
  <c r="CI65" i="24"/>
  <c r="CH65" i="24"/>
  <c r="CK65" i="24"/>
  <c r="BX65" i="24"/>
  <c r="BW65" i="24"/>
  <c r="BZ65" i="24"/>
  <c r="AS65" i="24"/>
  <c r="AT65" i="24"/>
  <c r="AI64" i="24"/>
  <c r="AJ65" i="24"/>
  <c r="W65" i="24"/>
  <c r="DM65" i="24"/>
  <c r="EK64" i="24"/>
  <c r="Q64" i="24"/>
  <c r="S64" i="24"/>
  <c r="DZ64" i="24"/>
  <c r="CU64" i="24"/>
  <c r="CW64" i="24"/>
  <c r="CV64" i="24"/>
  <c r="CY64" i="24"/>
  <c r="CQ64" i="24"/>
  <c r="CP64" i="24"/>
  <c r="CR64" i="24"/>
  <c r="CG64" i="24"/>
  <c r="CI64" i="24"/>
  <c r="CH64" i="24"/>
  <c r="CK64" i="24"/>
  <c r="BW64" i="24"/>
  <c r="BX64" i="24"/>
  <c r="BY64" i="24"/>
  <c r="BZ64" i="24"/>
  <c r="AS64" i="24"/>
  <c r="AT64" i="24"/>
  <c r="AI63" i="24"/>
  <c r="AJ64" i="24"/>
  <c r="W64" i="24"/>
  <c r="EM64" i="24"/>
  <c r="R64" i="24"/>
  <c r="DM64" i="24"/>
  <c r="EK63" i="24"/>
  <c r="Q63" i="24"/>
  <c r="R63" i="24"/>
  <c r="EL63" i="24"/>
  <c r="CU63" i="24"/>
  <c r="CW63" i="24"/>
  <c r="CV63" i="24"/>
  <c r="CY63" i="24"/>
  <c r="CQ63" i="24"/>
  <c r="CP63" i="24"/>
  <c r="CR63" i="24"/>
  <c r="CG63" i="24"/>
  <c r="CI63" i="24"/>
  <c r="CH63" i="24"/>
  <c r="BW63" i="24"/>
  <c r="BX63" i="24"/>
  <c r="BY63" i="24"/>
  <c r="BZ63" i="24"/>
  <c r="AS63" i="24"/>
  <c r="AT63" i="24"/>
  <c r="AI62" i="24"/>
  <c r="AJ63" i="24"/>
  <c r="W63" i="24"/>
  <c r="S63" i="24"/>
  <c r="DM63" i="24"/>
  <c r="Q62" i="24"/>
  <c r="R62" i="24"/>
  <c r="EO62" i="24"/>
  <c r="EK62" i="24"/>
  <c r="S62" i="24"/>
  <c r="EM62" i="24"/>
  <c r="EL62" i="24"/>
  <c r="DY62" i="24"/>
  <c r="CU62" i="24"/>
  <c r="CW62" i="24"/>
  <c r="CV62" i="24"/>
  <c r="CY62" i="24"/>
  <c r="CQ62" i="24"/>
  <c r="CP62" i="24"/>
  <c r="CR62" i="24"/>
  <c r="CG62" i="24"/>
  <c r="CI62" i="24"/>
  <c r="CH62" i="24"/>
  <c r="BX62" i="24"/>
  <c r="BW62" i="24"/>
  <c r="BZ62" i="24"/>
  <c r="AS62" i="24"/>
  <c r="AT62" i="24"/>
  <c r="AI61" i="24"/>
  <c r="AJ62" i="24"/>
  <c r="W62" i="24"/>
  <c r="DZ62" i="24"/>
  <c r="DM62" i="24"/>
  <c r="Q61" i="24"/>
  <c r="R61" i="24"/>
  <c r="EO61" i="24"/>
  <c r="EK61" i="24"/>
  <c r="S61" i="24"/>
  <c r="EM61" i="24"/>
  <c r="DZ61" i="24"/>
  <c r="DY61" i="24"/>
  <c r="CU61" i="24"/>
  <c r="CW61" i="24"/>
  <c r="CV61" i="24"/>
  <c r="CY61" i="24"/>
  <c r="CQ61" i="24"/>
  <c r="CP61" i="24"/>
  <c r="CR61" i="24"/>
  <c r="CG61" i="24"/>
  <c r="CI61" i="24"/>
  <c r="CH61" i="24"/>
  <c r="CK61" i="24"/>
  <c r="BX61" i="24"/>
  <c r="BW61" i="24"/>
  <c r="BZ61" i="24"/>
  <c r="AS61" i="24"/>
  <c r="AT61" i="24"/>
  <c r="AI60" i="24"/>
  <c r="AJ61" i="24"/>
  <c r="W61" i="24"/>
  <c r="DM61" i="24"/>
  <c r="EK60" i="24"/>
  <c r="Q60" i="24"/>
  <c r="S60" i="24"/>
  <c r="DZ60" i="24"/>
  <c r="CU60" i="24"/>
  <c r="CW60" i="24"/>
  <c r="CV60" i="24"/>
  <c r="CY60" i="24"/>
  <c r="CQ60" i="24"/>
  <c r="CP60" i="24"/>
  <c r="CR60" i="24"/>
  <c r="CG60" i="24"/>
  <c r="CI60" i="24"/>
  <c r="CH60" i="24"/>
  <c r="CK60" i="24"/>
  <c r="BW60" i="24"/>
  <c r="BX60" i="24"/>
  <c r="BY60" i="24"/>
  <c r="BZ60" i="24"/>
  <c r="AS60" i="24"/>
  <c r="AT60" i="24"/>
  <c r="AI59" i="24"/>
  <c r="AJ60" i="24"/>
  <c r="W60" i="24"/>
  <c r="EM60" i="24"/>
  <c r="R60" i="24"/>
  <c r="DM60" i="24"/>
  <c r="EK59" i="24"/>
  <c r="Q59" i="24"/>
  <c r="R59" i="24"/>
  <c r="EL59" i="24"/>
  <c r="CU59" i="24"/>
  <c r="CW59" i="24"/>
  <c r="CV59" i="24"/>
  <c r="CY59" i="24"/>
  <c r="CQ59" i="24"/>
  <c r="CP59" i="24"/>
  <c r="CR59" i="24"/>
  <c r="CG59" i="24"/>
  <c r="CI59" i="24"/>
  <c r="CH59" i="24"/>
  <c r="BW59" i="24"/>
  <c r="BX59" i="24"/>
  <c r="BY59" i="24"/>
  <c r="BZ59" i="24"/>
  <c r="AS59" i="24"/>
  <c r="AT59" i="24"/>
  <c r="AI58" i="24"/>
  <c r="AJ59" i="24"/>
  <c r="W59" i="24"/>
  <c r="S59" i="24"/>
  <c r="DM59" i="24"/>
  <c r="Q58" i="24"/>
  <c r="R58" i="24"/>
  <c r="EO58" i="24"/>
  <c r="EK58" i="24"/>
  <c r="S58" i="24"/>
  <c r="EM58" i="24"/>
  <c r="EL58" i="24"/>
  <c r="DY58" i="24"/>
  <c r="CU58" i="24"/>
  <c r="CW58" i="24"/>
  <c r="CV58" i="24"/>
  <c r="CY58" i="24"/>
  <c r="CQ58" i="24"/>
  <c r="CP58" i="24"/>
  <c r="CR58" i="24"/>
  <c r="CG58" i="24"/>
  <c r="CI58" i="24"/>
  <c r="CH58" i="24"/>
  <c r="BX58" i="24"/>
  <c r="BW58" i="24"/>
  <c r="BZ58" i="24"/>
  <c r="AS58" i="24"/>
  <c r="AT58" i="24"/>
  <c r="AI57" i="24"/>
  <c r="AJ58" i="24"/>
  <c r="W58" i="24"/>
  <c r="DM58" i="24"/>
  <c r="Q57" i="24"/>
  <c r="R57" i="24"/>
  <c r="EO57" i="24"/>
  <c r="EK57" i="24"/>
  <c r="S57" i="24"/>
  <c r="EM57" i="24"/>
  <c r="DZ57" i="24"/>
  <c r="DY57" i="24"/>
  <c r="CU57" i="24"/>
  <c r="CW57" i="24"/>
  <c r="CV57" i="24"/>
  <c r="CY57" i="24"/>
  <c r="CQ57" i="24"/>
  <c r="CP57" i="24"/>
  <c r="CR57" i="24"/>
  <c r="CG57" i="24"/>
  <c r="CI57" i="24"/>
  <c r="CH57" i="24"/>
  <c r="CK57" i="24"/>
  <c r="BX57" i="24"/>
  <c r="BW57" i="24"/>
  <c r="BZ57" i="24"/>
  <c r="AS57" i="24"/>
  <c r="AT57" i="24"/>
  <c r="AI56" i="24"/>
  <c r="AJ57" i="24"/>
  <c r="W57" i="24"/>
  <c r="DM57" i="24"/>
  <c r="EK56" i="24"/>
  <c r="Q56" i="24"/>
  <c r="S56" i="24"/>
  <c r="DZ56" i="24"/>
  <c r="CU56" i="24"/>
  <c r="CW56" i="24"/>
  <c r="CV56" i="24"/>
  <c r="CY56" i="24"/>
  <c r="CQ56" i="24"/>
  <c r="CP56" i="24"/>
  <c r="CR56" i="24"/>
  <c r="CG56" i="24"/>
  <c r="CI56" i="24"/>
  <c r="CH56" i="24"/>
  <c r="CK56" i="24"/>
  <c r="BW56" i="24"/>
  <c r="BX56" i="24"/>
  <c r="BY56" i="24"/>
  <c r="BZ56" i="24"/>
  <c r="AS56" i="24"/>
  <c r="AT56" i="24"/>
  <c r="AI55" i="24"/>
  <c r="AJ56" i="24"/>
  <c r="W56" i="24"/>
  <c r="EM56" i="24"/>
  <c r="R56" i="24"/>
  <c r="DM56" i="24"/>
  <c r="EK55" i="24"/>
  <c r="Q55" i="24"/>
  <c r="R55" i="24"/>
  <c r="EL55" i="24"/>
  <c r="CU55" i="24"/>
  <c r="CW55" i="24"/>
  <c r="CV55" i="24"/>
  <c r="CY55" i="24"/>
  <c r="CQ55" i="24"/>
  <c r="CP55" i="24"/>
  <c r="CR55" i="24"/>
  <c r="CG55" i="24"/>
  <c r="CI55" i="24"/>
  <c r="CH55" i="24"/>
  <c r="BW55" i="24"/>
  <c r="BX55" i="24"/>
  <c r="BY55" i="24"/>
  <c r="BZ55" i="24"/>
  <c r="AS55" i="24"/>
  <c r="AT55" i="24"/>
  <c r="AI54" i="24"/>
  <c r="AJ55" i="24"/>
  <c r="W55" i="24"/>
  <c r="S55" i="24"/>
  <c r="DM55" i="24"/>
  <c r="Q54" i="24"/>
  <c r="R54" i="24"/>
  <c r="EO54" i="24"/>
  <c r="EK54" i="24"/>
  <c r="S54" i="24"/>
  <c r="EM54" i="24"/>
  <c r="EL54" i="24"/>
  <c r="DY54" i="24"/>
  <c r="CU54" i="24"/>
  <c r="CW54" i="24"/>
  <c r="CV54" i="24"/>
  <c r="CY54" i="24"/>
  <c r="CQ54" i="24"/>
  <c r="CP54" i="24"/>
  <c r="CR54" i="24"/>
  <c r="CG54" i="24"/>
  <c r="CI54" i="24"/>
  <c r="CH54" i="24"/>
  <c r="BX54" i="24"/>
  <c r="BW54" i="24"/>
  <c r="BZ54" i="24"/>
  <c r="AS54" i="24"/>
  <c r="AT54" i="24"/>
  <c r="AI53" i="24"/>
  <c r="AJ54" i="24"/>
  <c r="W54" i="24"/>
  <c r="DZ54" i="24"/>
  <c r="DM54" i="24"/>
  <c r="Q53" i="24"/>
  <c r="R53" i="24"/>
  <c r="EO53" i="24"/>
  <c r="EK53" i="24"/>
  <c r="S53" i="24"/>
  <c r="EM53" i="24"/>
  <c r="DZ53" i="24"/>
  <c r="DY53" i="24"/>
  <c r="CU53" i="24"/>
  <c r="CW53" i="24"/>
  <c r="CV53" i="24"/>
  <c r="CY53" i="24"/>
  <c r="CQ53" i="24"/>
  <c r="CP53" i="24"/>
  <c r="CR53" i="24"/>
  <c r="CG53" i="24"/>
  <c r="CI53" i="24"/>
  <c r="CH53" i="24"/>
  <c r="CK53" i="24"/>
  <c r="BX53" i="24"/>
  <c r="BW53" i="24"/>
  <c r="BZ53" i="24"/>
  <c r="AS53" i="24"/>
  <c r="AT53" i="24"/>
  <c r="AI52" i="24"/>
  <c r="AJ53" i="24"/>
  <c r="W53" i="24"/>
  <c r="DM53" i="24"/>
  <c r="EK52" i="24"/>
  <c r="Q52" i="24"/>
  <c r="S52" i="24"/>
  <c r="DZ52" i="24"/>
  <c r="CU52" i="24"/>
  <c r="CW52" i="24"/>
  <c r="CV52" i="24"/>
  <c r="CY52" i="24"/>
  <c r="CQ52" i="24"/>
  <c r="CP52" i="24"/>
  <c r="CR52" i="24"/>
  <c r="CG52" i="24"/>
  <c r="CI52" i="24"/>
  <c r="CH52" i="24"/>
  <c r="CK52" i="24"/>
  <c r="BW52" i="24"/>
  <c r="BX52" i="24"/>
  <c r="BY52" i="24"/>
  <c r="BZ52" i="24"/>
  <c r="AS52" i="24"/>
  <c r="AT52" i="24"/>
  <c r="AI51" i="24"/>
  <c r="AJ52" i="24"/>
  <c r="W52" i="24"/>
  <c r="EM52" i="24"/>
  <c r="R52" i="24"/>
  <c r="DM52" i="24"/>
  <c r="EK51" i="24"/>
  <c r="Q51" i="24"/>
  <c r="R51" i="24"/>
  <c r="EL51" i="24"/>
  <c r="CU51" i="24"/>
  <c r="CW51" i="24"/>
  <c r="CV51" i="24"/>
  <c r="CY51" i="24"/>
  <c r="CQ51" i="24"/>
  <c r="CP51" i="24"/>
  <c r="CR51" i="24"/>
  <c r="CG51" i="24"/>
  <c r="CI51" i="24"/>
  <c r="CH51" i="24"/>
  <c r="BW51" i="24"/>
  <c r="BX51" i="24"/>
  <c r="BY51" i="24"/>
  <c r="BZ51" i="24"/>
  <c r="AS51" i="24"/>
  <c r="AT51" i="24"/>
  <c r="AI50" i="24"/>
  <c r="AJ51" i="24"/>
  <c r="W51" i="24"/>
  <c r="S51" i="24"/>
  <c r="DZ51" i="24"/>
  <c r="DM51" i="24"/>
  <c r="Q50" i="24"/>
  <c r="R50" i="24"/>
  <c r="EO50" i="24"/>
  <c r="EK50" i="24"/>
  <c r="S50" i="24"/>
  <c r="EM50" i="24"/>
  <c r="EL50" i="24"/>
  <c r="DY50" i="24"/>
  <c r="CU50" i="24"/>
  <c r="CW50" i="24"/>
  <c r="CV50" i="24"/>
  <c r="CY50" i="24"/>
  <c r="CQ50" i="24"/>
  <c r="CP50" i="24"/>
  <c r="CR50" i="24"/>
  <c r="CG50" i="24"/>
  <c r="CI50" i="24"/>
  <c r="CH50" i="24"/>
  <c r="BX50" i="24"/>
  <c r="BW50" i="24"/>
  <c r="BZ50" i="24"/>
  <c r="AS50" i="24"/>
  <c r="AT50" i="24"/>
  <c r="AI49" i="24"/>
  <c r="AJ50" i="24"/>
  <c r="W50" i="24"/>
  <c r="DZ50" i="24"/>
  <c r="DM50" i="24"/>
  <c r="Q49" i="24"/>
  <c r="R49" i="24"/>
  <c r="EO49" i="24"/>
  <c r="EK49" i="24"/>
  <c r="S49" i="24"/>
  <c r="EM49" i="24"/>
  <c r="DZ49" i="24"/>
  <c r="DY49" i="24"/>
  <c r="CU49" i="24"/>
  <c r="CW49" i="24"/>
  <c r="CV49" i="24"/>
  <c r="CY49" i="24"/>
  <c r="CQ49" i="24"/>
  <c r="CP49" i="24"/>
  <c r="CR49" i="24"/>
  <c r="CG49" i="24"/>
  <c r="CI49" i="24"/>
  <c r="CH49" i="24"/>
  <c r="CK49" i="24"/>
  <c r="BX49" i="24"/>
  <c r="BW49" i="24"/>
  <c r="BZ49" i="24"/>
  <c r="AS49" i="24"/>
  <c r="AT49" i="24"/>
  <c r="AI48" i="24"/>
  <c r="AJ49" i="24"/>
  <c r="W49" i="24"/>
  <c r="DM49" i="24"/>
  <c r="EK48" i="24"/>
  <c r="Q48" i="24"/>
  <c r="S48" i="24"/>
  <c r="DZ48" i="24"/>
  <c r="CU48" i="24"/>
  <c r="CW48" i="24"/>
  <c r="CV48" i="24"/>
  <c r="CY48" i="24"/>
  <c r="CQ48" i="24"/>
  <c r="CP48" i="24"/>
  <c r="CR48" i="24"/>
  <c r="CG48" i="24"/>
  <c r="CI48" i="24"/>
  <c r="CH48" i="24"/>
  <c r="CK48" i="24"/>
  <c r="BW48" i="24"/>
  <c r="BX48" i="24"/>
  <c r="BY48" i="24"/>
  <c r="BZ48" i="24"/>
  <c r="AS48" i="24"/>
  <c r="AT48" i="24"/>
  <c r="AI47" i="24"/>
  <c r="AJ48" i="24"/>
  <c r="W48" i="24"/>
  <c r="EM48" i="24"/>
  <c r="R48" i="24"/>
  <c r="DM48" i="24"/>
  <c r="EK47" i="24"/>
  <c r="Q47" i="24"/>
  <c r="R47" i="24"/>
  <c r="EL47" i="24"/>
  <c r="CU47" i="24"/>
  <c r="CW47" i="24"/>
  <c r="CV47" i="24"/>
  <c r="CY47" i="24"/>
  <c r="CQ47" i="24"/>
  <c r="CP47" i="24"/>
  <c r="CR47" i="24"/>
  <c r="CG47" i="24"/>
  <c r="CI47" i="24"/>
  <c r="CH47" i="24"/>
  <c r="BW47" i="24"/>
  <c r="BX47" i="24"/>
  <c r="BY47" i="24"/>
  <c r="BZ47" i="24"/>
  <c r="AS47" i="24"/>
  <c r="AT47" i="24"/>
  <c r="AI46" i="24"/>
  <c r="AJ47" i="24"/>
  <c r="W47" i="24"/>
  <c r="S47" i="24"/>
  <c r="DM47" i="24"/>
  <c r="Q46" i="24"/>
  <c r="R46" i="24"/>
  <c r="EO46" i="24"/>
  <c r="EK46" i="24"/>
  <c r="S46" i="24"/>
  <c r="EM46" i="24"/>
  <c r="EL46" i="24"/>
  <c r="DY46" i="24"/>
  <c r="CU46" i="24"/>
  <c r="CW46" i="24"/>
  <c r="CV46" i="24"/>
  <c r="CY46" i="24"/>
  <c r="CQ46" i="24"/>
  <c r="CP46" i="24"/>
  <c r="CR46" i="24"/>
  <c r="CG46" i="24"/>
  <c r="CI46" i="24"/>
  <c r="CH46" i="24"/>
  <c r="BX46" i="24"/>
  <c r="BW46" i="24"/>
  <c r="BZ46" i="24"/>
  <c r="AS46" i="24"/>
  <c r="AT46" i="24"/>
  <c r="AI45" i="24"/>
  <c r="AJ46" i="24"/>
  <c r="W46" i="24"/>
  <c r="DM46" i="24"/>
  <c r="Q45" i="24"/>
  <c r="R45" i="24"/>
  <c r="EO45" i="24"/>
  <c r="EK45" i="24"/>
  <c r="S45" i="24"/>
  <c r="EM45" i="24"/>
  <c r="DZ45" i="24"/>
  <c r="DY45" i="24"/>
  <c r="CU45" i="24"/>
  <c r="CW45" i="24"/>
  <c r="CV45" i="24"/>
  <c r="CY45" i="24"/>
  <c r="CQ45" i="24"/>
  <c r="CP45" i="24"/>
  <c r="CR45" i="24"/>
  <c r="CG45" i="24"/>
  <c r="CI45" i="24"/>
  <c r="CH45" i="24"/>
  <c r="CK45" i="24"/>
  <c r="BX45" i="24"/>
  <c r="BW45" i="24"/>
  <c r="BZ45" i="24"/>
  <c r="AS45" i="24"/>
  <c r="AT45" i="24"/>
  <c r="AI44" i="24"/>
  <c r="AJ45" i="24"/>
  <c r="W45" i="24"/>
  <c r="DM45" i="24"/>
  <c r="EK44" i="24"/>
  <c r="Q44" i="24"/>
  <c r="S44" i="24"/>
  <c r="DZ44" i="24"/>
  <c r="CU44" i="24"/>
  <c r="CW44" i="24"/>
  <c r="CV44" i="24"/>
  <c r="CY44" i="24"/>
  <c r="CQ44" i="24"/>
  <c r="CP44" i="24"/>
  <c r="CR44" i="24"/>
  <c r="CG44" i="24"/>
  <c r="CI44" i="24"/>
  <c r="CH44" i="24"/>
  <c r="CK44" i="24"/>
  <c r="BW44" i="24"/>
  <c r="BX44" i="24"/>
  <c r="BY44" i="24"/>
  <c r="BZ44" i="24"/>
  <c r="AS44" i="24"/>
  <c r="AT44" i="24"/>
  <c r="AI43" i="24"/>
  <c r="AJ44" i="24"/>
  <c r="W44" i="24"/>
  <c r="EM44" i="24"/>
  <c r="R44" i="24"/>
  <c r="DY44" i="24"/>
  <c r="EK43" i="24"/>
  <c r="Q43" i="24"/>
  <c r="R43" i="24"/>
  <c r="EL43" i="24"/>
  <c r="CU43" i="24"/>
  <c r="CW43" i="24"/>
  <c r="CV43" i="24"/>
  <c r="CY43" i="24"/>
  <c r="CQ43" i="24"/>
  <c r="CP43" i="24"/>
  <c r="CR43" i="24"/>
  <c r="CG43" i="24"/>
  <c r="CI43" i="24"/>
  <c r="CH43" i="24"/>
  <c r="BW43" i="24"/>
  <c r="BX43" i="24"/>
  <c r="BY43" i="24"/>
  <c r="BZ43" i="24"/>
  <c r="AS43" i="24"/>
  <c r="AT43" i="24"/>
  <c r="AI42" i="24"/>
  <c r="AJ43" i="24"/>
  <c r="W43" i="24"/>
  <c r="S43" i="24"/>
  <c r="DM43" i="24"/>
  <c r="Q42" i="24"/>
  <c r="R42" i="24"/>
  <c r="EO42" i="24"/>
  <c r="EK42" i="24"/>
  <c r="S42" i="24"/>
  <c r="EM42" i="24"/>
  <c r="EL42" i="24"/>
  <c r="DY42" i="24"/>
  <c r="CU42" i="24"/>
  <c r="CW42" i="24"/>
  <c r="CV42" i="24"/>
  <c r="CY42" i="24"/>
  <c r="CQ42" i="24"/>
  <c r="CP42" i="24"/>
  <c r="CR42" i="24"/>
  <c r="CG42" i="24"/>
  <c r="CI42" i="24"/>
  <c r="CH42" i="24"/>
  <c r="BX42" i="24"/>
  <c r="BW42" i="24"/>
  <c r="BZ42" i="24"/>
  <c r="AS42" i="24"/>
  <c r="AT42" i="24"/>
  <c r="AI41" i="24"/>
  <c r="AJ42" i="24"/>
  <c r="W42" i="24"/>
  <c r="DZ42" i="24"/>
  <c r="DM42" i="24"/>
  <c r="Q41" i="24"/>
  <c r="R41" i="24"/>
  <c r="EO41" i="24"/>
  <c r="EK41" i="24"/>
  <c r="S41" i="24"/>
  <c r="EM41" i="24"/>
  <c r="DZ41" i="24"/>
  <c r="DY41" i="24"/>
  <c r="CU41" i="24"/>
  <c r="CW41" i="24"/>
  <c r="CV41" i="24"/>
  <c r="CY41" i="24"/>
  <c r="CQ41" i="24"/>
  <c r="CP41" i="24"/>
  <c r="CR41" i="24"/>
  <c r="CG41" i="24"/>
  <c r="CI41" i="24"/>
  <c r="CH41" i="24"/>
  <c r="CK41" i="24"/>
  <c r="BX41" i="24"/>
  <c r="BW41" i="24"/>
  <c r="BZ41" i="24"/>
  <c r="AS41" i="24"/>
  <c r="AT41" i="24"/>
  <c r="AI40" i="24"/>
  <c r="AJ41" i="24"/>
  <c r="W41" i="24"/>
  <c r="DM41" i="24"/>
  <c r="EK40" i="24"/>
  <c r="Q40" i="24"/>
  <c r="S40" i="24"/>
  <c r="DZ40" i="24"/>
  <c r="CU40" i="24"/>
  <c r="CW40" i="24"/>
  <c r="CV40" i="24"/>
  <c r="CY40" i="24"/>
  <c r="CQ40" i="24"/>
  <c r="CP40" i="24"/>
  <c r="CR40" i="24"/>
  <c r="CG40" i="24"/>
  <c r="CI40" i="24"/>
  <c r="CH40" i="24"/>
  <c r="CK40" i="24"/>
  <c r="BW40" i="24"/>
  <c r="BX40" i="24"/>
  <c r="BY40" i="24"/>
  <c r="BZ40" i="24"/>
  <c r="AS40" i="24"/>
  <c r="AT40" i="24"/>
  <c r="AI39" i="24"/>
  <c r="AJ40" i="24"/>
  <c r="W40" i="24"/>
  <c r="EM40" i="24"/>
  <c r="R40" i="24"/>
  <c r="DM40" i="24"/>
  <c r="EK39" i="24"/>
  <c r="Q39" i="24"/>
  <c r="R39" i="24"/>
  <c r="EL39" i="24"/>
  <c r="CU39" i="24"/>
  <c r="CW39" i="24"/>
  <c r="CV39" i="24"/>
  <c r="CY39" i="24"/>
  <c r="CQ39" i="24"/>
  <c r="CP39" i="24"/>
  <c r="CR39" i="24"/>
  <c r="CG39" i="24"/>
  <c r="CI39" i="24"/>
  <c r="CH39" i="24"/>
  <c r="BW39" i="24"/>
  <c r="BX39" i="24"/>
  <c r="BY39" i="24"/>
  <c r="BZ39" i="24"/>
  <c r="AS39" i="24"/>
  <c r="AT39" i="24"/>
  <c r="AI38" i="24"/>
  <c r="AJ39" i="24"/>
  <c r="W39" i="24"/>
  <c r="S39" i="24"/>
  <c r="DM39" i="24"/>
  <c r="Q38" i="24"/>
  <c r="R38" i="24"/>
  <c r="EO38" i="24"/>
  <c r="EK38" i="24"/>
  <c r="S38" i="24"/>
  <c r="EM38" i="24"/>
  <c r="EL38" i="24"/>
  <c r="DY38" i="24"/>
  <c r="CU38" i="24"/>
  <c r="CW38" i="24"/>
  <c r="CV38" i="24"/>
  <c r="CY38" i="24"/>
  <c r="CQ38" i="24"/>
  <c r="CP38" i="24"/>
  <c r="CR38" i="24"/>
  <c r="CG38" i="24"/>
  <c r="CI38" i="24"/>
  <c r="CH38" i="24"/>
  <c r="BX38" i="24"/>
  <c r="BW38" i="24"/>
  <c r="BZ38" i="24"/>
  <c r="AS38" i="24"/>
  <c r="AT38" i="24"/>
  <c r="AI37" i="24"/>
  <c r="AJ38" i="24"/>
  <c r="W38" i="24"/>
  <c r="DM38" i="24"/>
  <c r="Q37" i="24"/>
  <c r="R37" i="24"/>
  <c r="EO37" i="24"/>
  <c r="EK37" i="24"/>
  <c r="S37" i="24"/>
  <c r="EM37" i="24"/>
  <c r="DZ37" i="24"/>
  <c r="DY37" i="24"/>
  <c r="CU37" i="24"/>
  <c r="CW37" i="24"/>
  <c r="CV37" i="24"/>
  <c r="CY37" i="24"/>
  <c r="CQ37" i="24"/>
  <c r="CP37" i="24"/>
  <c r="CR37" i="24"/>
  <c r="CG37" i="24"/>
  <c r="CI37" i="24"/>
  <c r="CH37" i="24"/>
  <c r="CK37" i="24"/>
  <c r="BX37" i="24"/>
  <c r="BW37" i="24"/>
  <c r="BZ37" i="24"/>
  <c r="AS37" i="24"/>
  <c r="AT37" i="24"/>
  <c r="AI36" i="24"/>
  <c r="AJ37" i="24"/>
  <c r="W37" i="24"/>
  <c r="DM37" i="24"/>
  <c r="EK36" i="24"/>
  <c r="Q36" i="24"/>
  <c r="S36" i="24"/>
  <c r="DZ36" i="24"/>
  <c r="CU36" i="24"/>
  <c r="CW36" i="24"/>
  <c r="CV36" i="24"/>
  <c r="CY36" i="24"/>
  <c r="CQ36" i="24"/>
  <c r="CP36" i="24"/>
  <c r="CR36" i="24"/>
  <c r="CG36" i="24"/>
  <c r="CI36" i="24"/>
  <c r="CH36" i="24"/>
  <c r="CK36" i="24"/>
  <c r="BW36" i="24"/>
  <c r="BX36" i="24"/>
  <c r="BY36" i="24"/>
  <c r="BZ36" i="24"/>
  <c r="AS36" i="24"/>
  <c r="AT36" i="24"/>
  <c r="AI35" i="24"/>
  <c r="AJ36" i="24"/>
  <c r="W36" i="24"/>
  <c r="EM36" i="24"/>
  <c r="R36" i="24"/>
  <c r="DM36" i="24"/>
  <c r="EK35" i="24"/>
  <c r="Q35" i="24"/>
  <c r="R35" i="24"/>
  <c r="EL35" i="24"/>
  <c r="CU35" i="24"/>
  <c r="CW35" i="24"/>
  <c r="CV35" i="24"/>
  <c r="CY35" i="24"/>
  <c r="CQ35" i="24"/>
  <c r="CP35" i="24"/>
  <c r="CR35" i="24"/>
  <c r="CG35" i="24"/>
  <c r="CI35" i="24"/>
  <c r="CH35" i="24"/>
  <c r="BW35" i="24"/>
  <c r="BX35" i="24"/>
  <c r="BY35" i="24"/>
  <c r="BZ35" i="24"/>
  <c r="AS35" i="24"/>
  <c r="AT35" i="24"/>
  <c r="AI34" i="24"/>
  <c r="AJ35" i="24"/>
  <c r="W35" i="24"/>
  <c r="S35" i="24"/>
  <c r="DM35" i="24"/>
  <c r="Q34" i="24"/>
  <c r="R34" i="24"/>
  <c r="EO34" i="24"/>
  <c r="EK34" i="24"/>
  <c r="S34" i="24"/>
  <c r="EM34" i="24"/>
  <c r="EL34" i="24"/>
  <c r="DY34" i="24"/>
  <c r="CU34" i="24"/>
  <c r="CW34" i="24"/>
  <c r="CV34" i="24"/>
  <c r="CY34" i="24"/>
  <c r="CQ34" i="24"/>
  <c r="CP34" i="24"/>
  <c r="CR34" i="24"/>
  <c r="CG34" i="24"/>
  <c r="CI34" i="24"/>
  <c r="CH34" i="24"/>
  <c r="BX34" i="24"/>
  <c r="BW34" i="24"/>
  <c r="BZ34" i="24"/>
  <c r="AS34" i="24"/>
  <c r="AT34" i="24"/>
  <c r="AI33" i="24"/>
  <c r="AJ34" i="24"/>
  <c r="W34" i="24"/>
  <c r="DM34" i="24"/>
  <c r="Q33" i="24"/>
  <c r="R33" i="24"/>
  <c r="EO33" i="24"/>
  <c r="EK33" i="24"/>
  <c r="S33" i="24"/>
  <c r="EM33" i="24"/>
  <c r="DZ33" i="24"/>
  <c r="DY33" i="24"/>
  <c r="CU33" i="24"/>
  <c r="CW33" i="24"/>
  <c r="CV33" i="24"/>
  <c r="CY33" i="24"/>
  <c r="CQ33" i="24"/>
  <c r="CP33" i="24"/>
  <c r="CR33" i="24"/>
  <c r="CG33" i="24"/>
  <c r="CI33" i="24"/>
  <c r="CH33" i="24"/>
  <c r="CK33" i="24"/>
  <c r="BX33" i="24"/>
  <c r="BW33" i="24"/>
  <c r="BZ33" i="24"/>
  <c r="AS33" i="24"/>
  <c r="AT33" i="24"/>
  <c r="AI32" i="24"/>
  <c r="AJ33" i="24"/>
  <c r="W33" i="24"/>
  <c r="DM33" i="24"/>
  <c r="EK32" i="24"/>
  <c r="Q32" i="24"/>
  <c r="S32" i="24"/>
  <c r="DZ32" i="24"/>
  <c r="CU32" i="24"/>
  <c r="CW32" i="24"/>
  <c r="CV32" i="24"/>
  <c r="CY32" i="24"/>
  <c r="CQ32" i="24"/>
  <c r="CP32" i="24"/>
  <c r="CR32" i="24"/>
  <c r="CG32" i="24"/>
  <c r="CI32" i="24"/>
  <c r="CH32" i="24"/>
  <c r="CK32" i="24"/>
  <c r="BW32" i="24"/>
  <c r="BX32" i="24"/>
  <c r="BY32" i="24"/>
  <c r="BZ32" i="24"/>
  <c r="AS32" i="24"/>
  <c r="AT32" i="24"/>
  <c r="AI31" i="24"/>
  <c r="AJ32" i="24"/>
  <c r="W32" i="24"/>
  <c r="EM32" i="24"/>
  <c r="R32" i="24"/>
  <c r="DM32" i="24"/>
  <c r="EK31" i="24"/>
  <c r="CU31" i="24"/>
  <c r="CW31" i="24"/>
  <c r="CV31" i="24"/>
  <c r="CY31" i="24"/>
  <c r="CQ31" i="24"/>
  <c r="CP31" i="24"/>
  <c r="CR31" i="24"/>
  <c r="CG31" i="24"/>
  <c r="CI31" i="24"/>
  <c r="CH31" i="24"/>
  <c r="BW31" i="24"/>
  <c r="BX31" i="24"/>
  <c r="BY31" i="24"/>
  <c r="BZ31" i="24"/>
  <c r="AT31" i="24"/>
  <c r="W31" i="24"/>
  <c r="Q31" i="24"/>
  <c r="R31" i="24"/>
  <c r="DM31" i="24"/>
  <c r="S31" i="24"/>
  <c r="EK30" i="24"/>
  <c r="CU30" i="24"/>
  <c r="CW30" i="24"/>
  <c r="CV30" i="24"/>
  <c r="CQ30" i="24"/>
  <c r="CP30" i="24"/>
  <c r="CH30" i="24"/>
  <c r="CG30" i="24"/>
  <c r="CI30" i="24"/>
  <c r="BX30" i="24"/>
  <c r="BW30" i="24"/>
  <c r="BY30" i="24"/>
  <c r="AT30" i="24"/>
  <c r="AI30" i="24"/>
  <c r="AJ31" i="24"/>
  <c r="W30" i="24"/>
  <c r="Q30" i="24"/>
  <c r="EK29" i="24"/>
  <c r="CV29" i="24"/>
  <c r="CU29" i="24"/>
  <c r="CW29" i="24"/>
  <c r="CQ29" i="24"/>
  <c r="CP29" i="24"/>
  <c r="CG29" i="24"/>
  <c r="CI29" i="24"/>
  <c r="CH29" i="24"/>
  <c r="CK29" i="24"/>
  <c r="BX29" i="24"/>
  <c r="BW29" i="24"/>
  <c r="BZ29" i="24"/>
  <c r="BY29" i="24"/>
  <c r="AS29" i="24"/>
  <c r="AT29" i="24"/>
  <c r="AI29" i="24"/>
  <c r="W29" i="24"/>
  <c r="Q29" i="24"/>
  <c r="EK28" i="24"/>
  <c r="CV28" i="24"/>
  <c r="CU28" i="24"/>
  <c r="CW28" i="24"/>
  <c r="CQ28" i="24"/>
  <c r="CP28" i="24"/>
  <c r="CR28" i="24"/>
  <c r="CG28" i="24"/>
  <c r="CI28" i="24"/>
  <c r="CH28" i="24"/>
  <c r="CK28" i="24"/>
  <c r="BX28" i="24"/>
  <c r="BW28" i="24"/>
  <c r="BZ28" i="24"/>
  <c r="BY28" i="24"/>
  <c r="AS28" i="24"/>
  <c r="AT28" i="24"/>
  <c r="AI28" i="24"/>
  <c r="W28" i="24"/>
  <c r="Q28" i="24"/>
  <c r="EK27" i="24"/>
  <c r="CV27" i="24"/>
  <c r="CU27" i="24"/>
  <c r="CW27" i="24"/>
  <c r="CQ27" i="24"/>
  <c r="CP27" i="24"/>
  <c r="CR27" i="24"/>
  <c r="CG27" i="24"/>
  <c r="CI27" i="24"/>
  <c r="CH27" i="24"/>
  <c r="CK27" i="24"/>
  <c r="BX27" i="24"/>
  <c r="BW27" i="24"/>
  <c r="BZ27" i="24"/>
  <c r="BY27" i="24"/>
  <c r="AS27" i="24"/>
  <c r="AT27" i="24"/>
  <c r="AI27" i="24"/>
  <c r="W27" i="24"/>
  <c r="Q27" i="24"/>
  <c r="EK26" i="24"/>
  <c r="CV26" i="24"/>
  <c r="CU26" i="24"/>
  <c r="CW26" i="24"/>
  <c r="CQ26" i="24"/>
  <c r="CP26" i="24"/>
  <c r="CR26" i="24"/>
  <c r="CG26" i="24"/>
  <c r="CI26" i="24"/>
  <c r="CH26" i="24"/>
  <c r="CK26" i="24"/>
  <c r="BX26" i="24"/>
  <c r="BW26" i="24"/>
  <c r="BZ26" i="24"/>
  <c r="BY26" i="24"/>
  <c r="AS26" i="24"/>
  <c r="AT26" i="24"/>
  <c r="AI26" i="24"/>
  <c r="W26" i="24"/>
  <c r="Q26" i="24"/>
  <c r="EK25" i="24"/>
  <c r="CV25" i="24"/>
  <c r="CU25" i="24"/>
  <c r="CW25" i="24"/>
  <c r="CQ25" i="24"/>
  <c r="CP25" i="24"/>
  <c r="CG25" i="24"/>
  <c r="CI25" i="24"/>
  <c r="CH25" i="24"/>
  <c r="CK25" i="24"/>
  <c r="BX25" i="24"/>
  <c r="BW25" i="24"/>
  <c r="BZ25" i="24"/>
  <c r="BY25" i="24"/>
  <c r="AS25" i="24"/>
  <c r="AT25" i="24"/>
  <c r="AI25" i="24"/>
  <c r="W25" i="24"/>
  <c r="Q25" i="24"/>
  <c r="EK24" i="24"/>
  <c r="CV24" i="24"/>
  <c r="CU24" i="24"/>
  <c r="CW24" i="24"/>
  <c r="CQ24" i="24"/>
  <c r="CP24" i="24"/>
  <c r="CR24" i="24"/>
  <c r="CG24" i="24"/>
  <c r="CI24" i="24"/>
  <c r="CH24" i="24"/>
  <c r="CK24" i="24"/>
  <c r="BX24" i="24"/>
  <c r="BW24" i="24"/>
  <c r="BZ24" i="24"/>
  <c r="BY24" i="24"/>
  <c r="AS24" i="24"/>
  <c r="AT24" i="24"/>
  <c r="AI24" i="24"/>
  <c r="W24" i="24"/>
  <c r="Q24" i="24"/>
  <c r="EK23" i="24"/>
  <c r="CV23" i="24"/>
  <c r="CU23" i="24"/>
  <c r="CW23" i="24"/>
  <c r="CQ23" i="24"/>
  <c r="CP23" i="24"/>
  <c r="CG23" i="24"/>
  <c r="CI23" i="24"/>
  <c r="CH23" i="24"/>
  <c r="CK23" i="24"/>
  <c r="BX23" i="24"/>
  <c r="BW23" i="24"/>
  <c r="BZ23" i="24"/>
  <c r="BY23" i="24"/>
  <c r="AS23" i="24"/>
  <c r="AT23" i="24"/>
  <c r="AI23" i="24"/>
  <c r="W23" i="24"/>
  <c r="Q23" i="24"/>
  <c r="EK22" i="24"/>
  <c r="CV22" i="24"/>
  <c r="CU22" i="24"/>
  <c r="CW22" i="24"/>
  <c r="CQ22" i="24"/>
  <c r="CP22" i="24"/>
  <c r="CG22" i="24"/>
  <c r="CI22" i="24"/>
  <c r="CH22" i="24"/>
  <c r="CK22" i="24"/>
  <c r="BX22" i="24"/>
  <c r="BW22" i="24"/>
  <c r="BZ22" i="24"/>
  <c r="BY22" i="24"/>
  <c r="AS22" i="24"/>
  <c r="AT22" i="24"/>
  <c r="AI22" i="24"/>
  <c r="W22" i="24"/>
  <c r="Q22" i="24"/>
  <c r="EK21" i="24"/>
  <c r="CV21" i="24"/>
  <c r="CU21" i="24"/>
  <c r="CW21" i="24"/>
  <c r="CQ21" i="24"/>
  <c r="CP21" i="24"/>
  <c r="CG21" i="24"/>
  <c r="CI21" i="24"/>
  <c r="CH21" i="24"/>
  <c r="CK21" i="24"/>
  <c r="BX21" i="24"/>
  <c r="BW21" i="24"/>
  <c r="BZ21" i="24"/>
  <c r="BY21" i="24"/>
  <c r="AS21" i="24"/>
  <c r="AT21" i="24"/>
  <c r="AI21" i="24"/>
  <c r="W21" i="24"/>
  <c r="Q21" i="24"/>
  <c r="EK20" i="24"/>
  <c r="CV20" i="24"/>
  <c r="CU20" i="24"/>
  <c r="CW20" i="24"/>
  <c r="CQ20" i="24"/>
  <c r="CP20" i="24"/>
  <c r="CG20" i="24"/>
  <c r="CI20" i="24"/>
  <c r="CH20" i="24"/>
  <c r="CK20" i="24"/>
  <c r="BX20" i="24"/>
  <c r="BW20" i="24"/>
  <c r="BZ20" i="24"/>
  <c r="BY20" i="24"/>
  <c r="AS20" i="24"/>
  <c r="AT20" i="24"/>
  <c r="AI20" i="24"/>
  <c r="W20" i="24"/>
  <c r="Q20" i="24"/>
  <c r="EK19" i="24"/>
  <c r="CV19" i="24"/>
  <c r="CU19" i="24"/>
  <c r="CW19" i="24"/>
  <c r="CQ19" i="24"/>
  <c r="CP19" i="24"/>
  <c r="CG19" i="24"/>
  <c r="CI19" i="24"/>
  <c r="CH19" i="24"/>
  <c r="CK19" i="24"/>
  <c r="BX19" i="24"/>
  <c r="BW19" i="24"/>
  <c r="BZ19" i="24"/>
  <c r="BY19" i="24"/>
  <c r="AS19" i="24"/>
  <c r="AT19" i="24"/>
  <c r="AI19" i="24"/>
  <c r="W19" i="24"/>
  <c r="Q19" i="24"/>
  <c r="EK18" i="24"/>
  <c r="CV18" i="24"/>
  <c r="CU18" i="24"/>
  <c r="CW18" i="24"/>
  <c r="CQ18" i="24"/>
  <c r="CP18" i="24"/>
  <c r="CG18" i="24"/>
  <c r="CI18" i="24"/>
  <c r="CH18" i="24"/>
  <c r="CK18" i="24"/>
  <c r="BX18" i="24"/>
  <c r="BW18" i="24"/>
  <c r="BZ18" i="24"/>
  <c r="BY18" i="24"/>
  <c r="AS18" i="24"/>
  <c r="AT18" i="24"/>
  <c r="AI18" i="24"/>
  <c r="W18" i="24"/>
  <c r="Q18" i="24"/>
  <c r="EK17" i="24"/>
  <c r="CV17" i="24"/>
  <c r="CU17" i="24"/>
  <c r="CW17" i="24"/>
  <c r="CQ17" i="24"/>
  <c r="CP17" i="24"/>
  <c r="CG17" i="24"/>
  <c r="CI17" i="24"/>
  <c r="CH17" i="24"/>
  <c r="CK17" i="24"/>
  <c r="BX17" i="24"/>
  <c r="BW17" i="24"/>
  <c r="BZ17" i="24"/>
  <c r="BY17" i="24"/>
  <c r="AS17" i="24"/>
  <c r="AT17" i="24"/>
  <c r="AI17" i="24"/>
  <c r="W17" i="24"/>
  <c r="Q17" i="24"/>
  <c r="EK16" i="24"/>
  <c r="CV16" i="24"/>
  <c r="CU16" i="24"/>
  <c r="CW16" i="24"/>
  <c r="CQ16" i="24"/>
  <c r="CP16" i="24"/>
  <c r="CG16" i="24"/>
  <c r="CI16" i="24"/>
  <c r="CH16" i="24"/>
  <c r="CK16" i="24"/>
  <c r="BX16" i="24"/>
  <c r="BW16" i="24"/>
  <c r="BZ16" i="24"/>
  <c r="BY16" i="24"/>
  <c r="AS16" i="24"/>
  <c r="AT16" i="24"/>
  <c r="AI16" i="24"/>
  <c r="AI15" i="24"/>
  <c r="AJ16" i="24"/>
  <c r="W16" i="24"/>
  <c r="Q16" i="24"/>
  <c r="EK15" i="24"/>
  <c r="Q15" i="24"/>
  <c r="R15" i="24"/>
  <c r="DM15" i="24"/>
  <c r="CU15" i="24"/>
  <c r="CW15" i="24"/>
  <c r="CV15" i="24"/>
  <c r="CY15" i="24"/>
  <c r="CQ15" i="24"/>
  <c r="CP15" i="24"/>
  <c r="CR15" i="24"/>
  <c r="CG15" i="24"/>
  <c r="CI15" i="24"/>
  <c r="CH15" i="24"/>
  <c r="CK15" i="24"/>
  <c r="BW15" i="24"/>
  <c r="BX15" i="24"/>
  <c r="BY15" i="24"/>
  <c r="BZ15" i="24"/>
  <c r="AS15" i="24"/>
  <c r="AT15" i="24"/>
  <c r="AI14" i="24"/>
  <c r="AJ15" i="24"/>
  <c r="W15" i="24"/>
  <c r="S15" i="24"/>
  <c r="DZ15" i="24"/>
  <c r="Q14" i="24"/>
  <c r="R14" i="24"/>
  <c r="EO14" i="24"/>
  <c r="EK14" i="24"/>
  <c r="EL14" i="24"/>
  <c r="CU14" i="24"/>
  <c r="CW14" i="24"/>
  <c r="CV14" i="24"/>
  <c r="CY14" i="24"/>
  <c r="CQ14" i="24"/>
  <c r="CP14" i="24"/>
  <c r="CR14" i="24"/>
  <c r="CG14" i="24"/>
  <c r="CI14" i="24"/>
  <c r="CH14" i="24"/>
  <c r="CK14" i="24"/>
  <c r="BW14" i="24"/>
  <c r="BX14" i="24"/>
  <c r="BY14" i="24"/>
  <c r="BZ14" i="24"/>
  <c r="AS14" i="24"/>
  <c r="AT14" i="24"/>
  <c r="AI13" i="24"/>
  <c r="AJ14" i="24"/>
  <c r="W14" i="24"/>
  <c r="S14" i="24"/>
  <c r="EP14" i="24"/>
  <c r="DM14" i="24"/>
  <c r="Q13" i="24"/>
  <c r="R13" i="24"/>
  <c r="EO13" i="24"/>
  <c r="EK13" i="24"/>
  <c r="EL13" i="24"/>
  <c r="CU13" i="24"/>
  <c r="CW13" i="24"/>
  <c r="CV13" i="24"/>
  <c r="CY13" i="24"/>
  <c r="CQ13" i="24"/>
  <c r="CP13" i="24"/>
  <c r="CR13" i="24"/>
  <c r="CG13" i="24"/>
  <c r="CI13" i="24"/>
  <c r="CH13" i="24"/>
  <c r="CK13" i="24"/>
  <c r="BW13" i="24"/>
  <c r="BX13" i="24"/>
  <c r="BY13" i="24"/>
  <c r="BZ13" i="24"/>
  <c r="AS13" i="24"/>
  <c r="AT13" i="24"/>
  <c r="AI12" i="24"/>
  <c r="AJ13" i="24"/>
  <c r="W13" i="24"/>
  <c r="S13" i="24"/>
  <c r="EP13" i="24"/>
  <c r="DM13" i="24"/>
  <c r="Q12" i="24"/>
  <c r="R12" i="24"/>
  <c r="EO12" i="24"/>
  <c r="EK12" i="24"/>
  <c r="EL12" i="24"/>
  <c r="CU12" i="24"/>
  <c r="CW12" i="24"/>
  <c r="CV12" i="24"/>
  <c r="CY12" i="24"/>
  <c r="CQ12" i="24"/>
  <c r="CP12" i="24"/>
  <c r="CR12" i="24"/>
  <c r="CG12" i="24"/>
  <c r="CI12" i="24"/>
  <c r="CH12" i="24"/>
  <c r="CK12" i="24"/>
  <c r="BW12" i="24"/>
  <c r="BX12" i="24"/>
  <c r="BY12" i="24"/>
  <c r="BZ12" i="24"/>
  <c r="AS12" i="24"/>
  <c r="AT12" i="24"/>
  <c r="AI11" i="24"/>
  <c r="AJ12" i="24"/>
  <c r="W12" i="24"/>
  <c r="S12" i="24"/>
  <c r="EP12" i="24"/>
  <c r="DM12" i="24"/>
  <c r="Q11" i="24"/>
  <c r="R11" i="24"/>
  <c r="EO11" i="24"/>
  <c r="EK11" i="24"/>
  <c r="EL11" i="24"/>
  <c r="CU11" i="24"/>
  <c r="CW11" i="24"/>
  <c r="CV11" i="24"/>
  <c r="CY11" i="24"/>
  <c r="CQ11" i="24"/>
  <c r="CP11" i="24"/>
  <c r="CR11" i="24"/>
  <c r="CG11" i="24"/>
  <c r="CI11" i="24"/>
  <c r="CH11" i="24"/>
  <c r="CK11" i="24"/>
  <c r="BW11" i="24"/>
  <c r="BX11" i="24"/>
  <c r="BY11" i="24"/>
  <c r="BZ11" i="24"/>
  <c r="AS11" i="24"/>
  <c r="AT11" i="24"/>
  <c r="AI10" i="24"/>
  <c r="AJ11" i="24"/>
  <c r="W11" i="24"/>
  <c r="S11" i="24"/>
  <c r="EP11" i="24"/>
  <c r="DM11" i="24"/>
  <c r="Q10" i="24"/>
  <c r="R10" i="24"/>
  <c r="EO10" i="24"/>
  <c r="EK10" i="24"/>
  <c r="EL10" i="24"/>
  <c r="CU10" i="24"/>
  <c r="CW10" i="24"/>
  <c r="CV10" i="24"/>
  <c r="CY10" i="24"/>
  <c r="CQ10" i="24"/>
  <c r="CP10" i="24"/>
  <c r="CR10" i="24"/>
  <c r="CG10" i="24"/>
  <c r="CI10" i="24"/>
  <c r="CH10" i="24"/>
  <c r="CK10" i="24"/>
  <c r="BW10" i="24"/>
  <c r="BX10" i="24"/>
  <c r="BY10" i="24"/>
  <c r="BZ10" i="24"/>
  <c r="AS10" i="24"/>
  <c r="AT10" i="24"/>
  <c r="AI9" i="24"/>
  <c r="AJ10" i="24"/>
  <c r="W10" i="24"/>
  <c r="S10" i="24"/>
  <c r="EP10" i="24"/>
  <c r="DM10" i="24"/>
  <c r="Q9" i="24"/>
  <c r="R9" i="24"/>
  <c r="EO9" i="24"/>
  <c r="EK9" i="24"/>
  <c r="EL9" i="24"/>
  <c r="CU9" i="24"/>
  <c r="CW9" i="24"/>
  <c r="CV9" i="24"/>
  <c r="CY9" i="24"/>
  <c r="CQ9" i="24"/>
  <c r="CP9" i="24"/>
  <c r="CR9" i="24"/>
  <c r="CG9" i="24"/>
  <c r="CI9" i="24"/>
  <c r="CH9" i="24"/>
  <c r="CK9" i="24"/>
  <c r="BW9" i="24"/>
  <c r="BX9" i="24"/>
  <c r="BY9" i="24"/>
  <c r="BZ9" i="24"/>
  <c r="AS9" i="24"/>
  <c r="AT9" i="24"/>
  <c r="W9" i="24"/>
  <c r="S9" i="24"/>
  <c r="EP9" i="24"/>
  <c r="DM9" i="24"/>
  <c r="EK8" i="24"/>
  <c r="Q8" i="24"/>
  <c r="R8" i="24"/>
  <c r="EL8" i="24"/>
  <c r="CU8" i="24"/>
  <c r="CW8" i="24"/>
  <c r="CV8" i="24"/>
  <c r="CY8" i="24"/>
  <c r="CQ8" i="24"/>
  <c r="CP8" i="24"/>
  <c r="CR8" i="24"/>
  <c r="CG8" i="24"/>
  <c r="CI8" i="24"/>
  <c r="CH8" i="24"/>
  <c r="CK8" i="24"/>
  <c r="BW8" i="24"/>
  <c r="BX8" i="24"/>
  <c r="BY8" i="24"/>
  <c r="BZ8" i="24"/>
  <c r="AS8" i="24"/>
  <c r="AT8" i="24"/>
  <c r="AI8" i="24"/>
  <c r="AJ9" i="24"/>
  <c r="W8" i="24"/>
  <c r="DM8" i="24"/>
  <c r="S8" i="24"/>
  <c r="B198" i="23"/>
  <c r="B149" i="23"/>
  <c r="A149" i="23"/>
  <c r="EK131" i="23"/>
  <c r="CV131" i="23"/>
  <c r="CU131" i="23"/>
  <c r="CW131" i="23"/>
  <c r="CQ131" i="23"/>
  <c r="CP131" i="23"/>
  <c r="CR131" i="23"/>
  <c r="CG131" i="23"/>
  <c r="CI131" i="23"/>
  <c r="CH131" i="23"/>
  <c r="BX131" i="23"/>
  <c r="BW131" i="23"/>
  <c r="AS131" i="23"/>
  <c r="AT131" i="23"/>
  <c r="AI131" i="23"/>
  <c r="W131" i="23"/>
  <c r="Q131" i="23"/>
  <c r="S131" i="23"/>
  <c r="EK130" i="23"/>
  <c r="CV130" i="23"/>
  <c r="CU130" i="23"/>
  <c r="CW130" i="23"/>
  <c r="CQ130" i="23"/>
  <c r="CP130" i="23"/>
  <c r="CR130" i="23"/>
  <c r="CH130" i="23"/>
  <c r="CG130" i="23"/>
  <c r="CI130" i="23"/>
  <c r="BX130" i="23"/>
  <c r="BW130" i="23"/>
  <c r="AS130" i="23"/>
  <c r="AT130" i="23"/>
  <c r="AI130" i="23"/>
  <c r="AJ131" i="23"/>
  <c r="W130" i="23"/>
  <c r="Q130" i="23"/>
  <c r="R130" i="23"/>
  <c r="EK129" i="23"/>
  <c r="CV129" i="23"/>
  <c r="CU129" i="23"/>
  <c r="CW129" i="23"/>
  <c r="CQ129" i="23"/>
  <c r="CP129" i="23"/>
  <c r="CH129" i="23"/>
  <c r="CG129" i="23"/>
  <c r="CI129" i="23"/>
  <c r="BX129" i="23"/>
  <c r="BW129" i="23"/>
  <c r="BY129" i="23"/>
  <c r="AS129" i="23"/>
  <c r="AT129" i="23"/>
  <c r="AI129" i="23"/>
  <c r="W129" i="23"/>
  <c r="Q129" i="23"/>
  <c r="S129" i="23"/>
  <c r="EK128" i="23"/>
  <c r="CV128" i="23"/>
  <c r="CU128" i="23"/>
  <c r="CW128" i="23"/>
  <c r="CQ128" i="23"/>
  <c r="CP128" i="23"/>
  <c r="CG128" i="23"/>
  <c r="CI128" i="23"/>
  <c r="CH128" i="23"/>
  <c r="BX128" i="23"/>
  <c r="BW128" i="23"/>
  <c r="AS128" i="23"/>
  <c r="AT128" i="23"/>
  <c r="AI128" i="23"/>
  <c r="W128" i="23"/>
  <c r="Q128" i="23"/>
  <c r="R128" i="23"/>
  <c r="DM128" i="23"/>
  <c r="S128" i="23"/>
  <c r="EK127" i="23"/>
  <c r="CV127" i="23"/>
  <c r="CU127" i="23"/>
  <c r="CW127" i="23"/>
  <c r="CQ127" i="23"/>
  <c r="CP127" i="23"/>
  <c r="CH127" i="23"/>
  <c r="CG127" i="23"/>
  <c r="CI127" i="23"/>
  <c r="BX127" i="23"/>
  <c r="BW127" i="23"/>
  <c r="AS127" i="23"/>
  <c r="AT127" i="23"/>
  <c r="AI127" i="23"/>
  <c r="W127" i="23"/>
  <c r="Q127" i="23"/>
  <c r="R127" i="23"/>
  <c r="EK126" i="23"/>
  <c r="CV126" i="23"/>
  <c r="CU126" i="23"/>
  <c r="CW126" i="23"/>
  <c r="CQ126" i="23"/>
  <c r="CP126" i="23"/>
  <c r="CH126" i="23"/>
  <c r="CG126" i="23"/>
  <c r="CI126" i="23"/>
  <c r="BX126" i="23"/>
  <c r="BW126" i="23"/>
  <c r="AS126" i="23"/>
  <c r="AT126" i="23"/>
  <c r="AI126" i="23"/>
  <c r="W126" i="23"/>
  <c r="Q126" i="23"/>
  <c r="R126" i="23"/>
  <c r="EK125" i="23"/>
  <c r="CV125" i="23"/>
  <c r="CU125" i="23"/>
  <c r="CW125" i="23"/>
  <c r="CQ125" i="23"/>
  <c r="CP125" i="23"/>
  <c r="CR125" i="23"/>
  <c r="CH125" i="23"/>
  <c r="CG125" i="23"/>
  <c r="CI125" i="23"/>
  <c r="BW125" i="23"/>
  <c r="BX125" i="23"/>
  <c r="BY125" i="23"/>
  <c r="AS125" i="23"/>
  <c r="AT125" i="23"/>
  <c r="AI125" i="23"/>
  <c r="W125" i="23"/>
  <c r="Q125" i="23"/>
  <c r="R125" i="23"/>
  <c r="EK124" i="23"/>
  <c r="CV124" i="23"/>
  <c r="CU124" i="23"/>
  <c r="CW124" i="23"/>
  <c r="CQ124" i="23"/>
  <c r="CP124" i="23"/>
  <c r="CH124" i="23"/>
  <c r="CG124" i="23"/>
  <c r="CI124" i="23"/>
  <c r="BX124" i="23"/>
  <c r="BW124" i="23"/>
  <c r="AS124" i="23"/>
  <c r="AT124" i="23"/>
  <c r="AI124" i="23"/>
  <c r="W124" i="23"/>
  <c r="Q124" i="23"/>
  <c r="S124" i="23"/>
  <c r="EK123" i="23"/>
  <c r="CV123" i="23"/>
  <c r="CU123" i="23"/>
  <c r="CW123" i="23"/>
  <c r="CQ123" i="23"/>
  <c r="CP123" i="23"/>
  <c r="CR123" i="23"/>
  <c r="CH123" i="23"/>
  <c r="CG123" i="23"/>
  <c r="CI123" i="23"/>
  <c r="BX123" i="23"/>
  <c r="BW123" i="23"/>
  <c r="BZ123" i="23"/>
  <c r="AS123" i="23"/>
  <c r="AT123" i="23"/>
  <c r="AI123" i="23"/>
  <c r="W123" i="23"/>
  <c r="Q123" i="23"/>
  <c r="S123" i="23"/>
  <c r="EK122" i="23"/>
  <c r="CV122" i="23"/>
  <c r="CU122" i="23"/>
  <c r="CW122" i="23"/>
  <c r="CQ122" i="23"/>
  <c r="CP122" i="23"/>
  <c r="CH122" i="23"/>
  <c r="CG122" i="23"/>
  <c r="CI122" i="23"/>
  <c r="CK122" i="23"/>
  <c r="BX122" i="23"/>
  <c r="BW122" i="23"/>
  <c r="AS122" i="23"/>
  <c r="AT122" i="23"/>
  <c r="AI122" i="23"/>
  <c r="W122" i="23"/>
  <c r="Q122" i="23"/>
  <c r="S122" i="23"/>
  <c r="DZ122" i="23"/>
  <c r="EK121" i="23"/>
  <c r="CV121" i="23"/>
  <c r="CU121" i="23"/>
  <c r="CW121" i="23"/>
  <c r="CQ121" i="23"/>
  <c r="CP121" i="23"/>
  <c r="CH121" i="23"/>
  <c r="CG121" i="23"/>
  <c r="CI121" i="23"/>
  <c r="BX121" i="23"/>
  <c r="BW121" i="23"/>
  <c r="BY121" i="23"/>
  <c r="AS121" i="23"/>
  <c r="AT121" i="23"/>
  <c r="AI121" i="23"/>
  <c r="AI120" i="23"/>
  <c r="AJ121" i="23"/>
  <c r="W121" i="23"/>
  <c r="Q121" i="23"/>
  <c r="S121" i="23"/>
  <c r="EK120" i="23"/>
  <c r="CV120" i="23"/>
  <c r="CU120" i="23"/>
  <c r="CW120" i="23"/>
  <c r="CQ120" i="23"/>
  <c r="CP120" i="23"/>
  <c r="CH120" i="23"/>
  <c r="CG120" i="23"/>
  <c r="CI120" i="23"/>
  <c r="BX120" i="23"/>
  <c r="BW120" i="23"/>
  <c r="AS120" i="23"/>
  <c r="AT120" i="23"/>
  <c r="W120" i="23"/>
  <c r="Q120" i="23"/>
  <c r="R120" i="23"/>
  <c r="DM120" i="23"/>
  <c r="EK119" i="23"/>
  <c r="CV119" i="23"/>
  <c r="CU119" i="23"/>
  <c r="CW119" i="23"/>
  <c r="CY119" i="23"/>
  <c r="CQ119" i="23"/>
  <c r="CP119" i="23"/>
  <c r="CR119" i="23"/>
  <c r="CH119" i="23"/>
  <c r="CG119" i="23"/>
  <c r="CI119" i="23"/>
  <c r="BX119" i="23"/>
  <c r="BW119" i="23"/>
  <c r="AS119" i="23"/>
  <c r="AT119" i="23"/>
  <c r="AI119" i="23"/>
  <c r="W119" i="23"/>
  <c r="Q119" i="23"/>
  <c r="R119" i="23"/>
  <c r="DM119" i="23"/>
  <c r="S119" i="23"/>
  <c r="EM119" i="23"/>
  <c r="EK118" i="23"/>
  <c r="CV118" i="23"/>
  <c r="CU118" i="23"/>
  <c r="CW118" i="23"/>
  <c r="CQ118" i="23"/>
  <c r="CP118" i="23"/>
  <c r="CH118" i="23"/>
  <c r="CG118" i="23"/>
  <c r="CI118" i="23"/>
  <c r="BX118" i="23"/>
  <c r="BW118" i="23"/>
  <c r="AS118" i="23"/>
  <c r="AT118" i="23"/>
  <c r="AI118" i="23"/>
  <c r="W118" i="23"/>
  <c r="Q118" i="23"/>
  <c r="R118" i="23"/>
  <c r="DM118" i="23"/>
  <c r="EK117" i="23"/>
  <c r="CV117" i="23"/>
  <c r="CU117" i="23"/>
  <c r="CW117" i="23"/>
  <c r="CQ117" i="23"/>
  <c r="CP117" i="23"/>
  <c r="CH117" i="23"/>
  <c r="CG117" i="23"/>
  <c r="CI117" i="23"/>
  <c r="BX117" i="23"/>
  <c r="BW117" i="23"/>
  <c r="AS117" i="23"/>
  <c r="AT117" i="23"/>
  <c r="AI117" i="23"/>
  <c r="W117" i="23"/>
  <c r="Q117" i="23"/>
  <c r="S117" i="23"/>
  <c r="EM117" i="23"/>
  <c r="EK116" i="23"/>
  <c r="CV116" i="23"/>
  <c r="CU116" i="23"/>
  <c r="CW116" i="23"/>
  <c r="CQ116" i="23"/>
  <c r="CP116" i="23"/>
  <c r="CH116" i="23"/>
  <c r="CG116" i="23"/>
  <c r="CI116" i="23"/>
  <c r="BX116" i="23"/>
  <c r="BW116" i="23"/>
  <c r="AS116" i="23"/>
  <c r="AT116" i="23"/>
  <c r="AI116" i="23"/>
  <c r="W116" i="23"/>
  <c r="Q116" i="23"/>
  <c r="R116" i="23"/>
  <c r="DM116" i="23"/>
  <c r="S116" i="23"/>
  <c r="EK115" i="23"/>
  <c r="CV115" i="23"/>
  <c r="CU115" i="23"/>
  <c r="CW115" i="23"/>
  <c r="CQ115" i="23"/>
  <c r="CP115" i="23"/>
  <c r="CG115" i="23"/>
  <c r="CI115" i="23"/>
  <c r="CH115" i="23"/>
  <c r="BX115" i="23"/>
  <c r="BW115" i="23"/>
  <c r="AS115" i="23"/>
  <c r="AT115" i="23"/>
  <c r="AI115" i="23"/>
  <c r="W115" i="23"/>
  <c r="Q115" i="23"/>
  <c r="S115" i="23"/>
  <c r="EK114" i="23"/>
  <c r="CV114" i="23"/>
  <c r="CU114" i="23"/>
  <c r="CW114" i="23"/>
  <c r="CQ114" i="23"/>
  <c r="CP114" i="23"/>
  <c r="CH114" i="23"/>
  <c r="CG114" i="23"/>
  <c r="CI114" i="23"/>
  <c r="CK114" i="23"/>
  <c r="BX114" i="23"/>
  <c r="BW114" i="23"/>
  <c r="AS114" i="23"/>
  <c r="AT114" i="23"/>
  <c r="AI114" i="23"/>
  <c r="W114" i="23"/>
  <c r="Q114" i="23"/>
  <c r="S114" i="23"/>
  <c r="DZ114" i="23"/>
  <c r="EK113" i="23"/>
  <c r="CV113" i="23"/>
  <c r="CU113" i="23"/>
  <c r="CW113" i="23"/>
  <c r="CQ113" i="23"/>
  <c r="CP113" i="23"/>
  <c r="CH113" i="23"/>
  <c r="CG113" i="23"/>
  <c r="CI113" i="23"/>
  <c r="CK113" i="23"/>
  <c r="BX113" i="23"/>
  <c r="BW113" i="23"/>
  <c r="BY113" i="23"/>
  <c r="AS113" i="23"/>
  <c r="AT113" i="23"/>
  <c r="AI113" i="23"/>
  <c r="W113" i="23"/>
  <c r="Q113" i="23"/>
  <c r="S113" i="23"/>
  <c r="EK112" i="23"/>
  <c r="CV112" i="23"/>
  <c r="CU112" i="23"/>
  <c r="CW112" i="23"/>
  <c r="CQ112" i="23"/>
  <c r="CP112" i="23"/>
  <c r="CH112" i="23"/>
  <c r="CG112" i="23"/>
  <c r="CI112" i="23"/>
  <c r="BX112" i="23"/>
  <c r="BW112" i="23"/>
  <c r="AS112" i="23"/>
  <c r="AT112" i="23"/>
  <c r="AI112" i="23"/>
  <c r="W112" i="23"/>
  <c r="Q112" i="23"/>
  <c r="R112" i="23"/>
  <c r="DM112" i="23"/>
  <c r="EK111" i="23"/>
  <c r="CV111" i="23"/>
  <c r="CU111" i="23"/>
  <c r="CW111" i="23"/>
  <c r="CQ111" i="23"/>
  <c r="CP111" i="23"/>
  <c r="CH111" i="23"/>
  <c r="CG111" i="23"/>
  <c r="CI111" i="23"/>
  <c r="BX111" i="23"/>
  <c r="BW111" i="23"/>
  <c r="AS111" i="23"/>
  <c r="AT111" i="23"/>
  <c r="AI111" i="23"/>
  <c r="W111" i="23"/>
  <c r="Q111" i="23"/>
  <c r="S111" i="23"/>
  <c r="EM111" i="23"/>
  <c r="R111" i="23"/>
  <c r="DM111" i="23"/>
  <c r="EK110" i="23"/>
  <c r="CU110" i="23"/>
  <c r="CW110" i="23"/>
  <c r="CV110" i="23"/>
  <c r="CY110" i="23"/>
  <c r="CQ110" i="23"/>
  <c r="CP110" i="23"/>
  <c r="CR110" i="23"/>
  <c r="CH110" i="23"/>
  <c r="CG110" i="23"/>
  <c r="CI110" i="23"/>
  <c r="CK110" i="23"/>
  <c r="BX110" i="23"/>
  <c r="BW110" i="23"/>
  <c r="AS110" i="23"/>
  <c r="AT110" i="23"/>
  <c r="AI110" i="23"/>
  <c r="AI109" i="23"/>
  <c r="AJ110" i="23"/>
  <c r="W110" i="23"/>
  <c r="Q110" i="23"/>
  <c r="S110" i="23"/>
  <c r="DZ110" i="23"/>
  <c r="EK109" i="23"/>
  <c r="CV109" i="23"/>
  <c r="CU109" i="23"/>
  <c r="CW109" i="23"/>
  <c r="CQ109" i="23"/>
  <c r="CP109" i="23"/>
  <c r="CH109" i="23"/>
  <c r="CG109" i="23"/>
  <c r="CI109" i="23"/>
  <c r="BX109" i="23"/>
  <c r="BW109" i="23"/>
  <c r="AS109" i="23"/>
  <c r="AT109" i="23"/>
  <c r="W109" i="23"/>
  <c r="Q109" i="23"/>
  <c r="S109" i="23"/>
  <c r="EM109" i="23"/>
  <c r="R109" i="23"/>
  <c r="EK108" i="23"/>
  <c r="CU108" i="23"/>
  <c r="CW108" i="23"/>
  <c r="CV108" i="23"/>
  <c r="CQ108" i="23"/>
  <c r="CP108" i="23"/>
  <c r="CH108" i="23"/>
  <c r="CG108" i="23"/>
  <c r="CI108" i="23"/>
  <c r="BX108" i="23"/>
  <c r="BW108" i="23"/>
  <c r="AS108" i="23"/>
  <c r="AT108" i="23"/>
  <c r="AI108" i="23"/>
  <c r="AJ109" i="23"/>
  <c r="W108" i="23"/>
  <c r="Q108" i="23"/>
  <c r="S108" i="23"/>
  <c r="EK107" i="23"/>
  <c r="Q107" i="23"/>
  <c r="S107" i="23"/>
  <c r="EM107" i="23"/>
  <c r="CV107" i="23"/>
  <c r="CU107" i="23"/>
  <c r="CW107" i="23"/>
  <c r="CQ107" i="23"/>
  <c r="CP107" i="23"/>
  <c r="CH107" i="23"/>
  <c r="CG107" i="23"/>
  <c r="CI107" i="23"/>
  <c r="BX107" i="23"/>
  <c r="BW107" i="23"/>
  <c r="BZ107" i="23"/>
  <c r="AS107" i="23"/>
  <c r="AT107" i="23"/>
  <c r="AI107" i="23"/>
  <c r="W107" i="23"/>
  <c r="EK106" i="23"/>
  <c r="CV106" i="23"/>
  <c r="CU106" i="23"/>
  <c r="CW106" i="23"/>
  <c r="CQ106" i="23"/>
  <c r="CP106" i="23"/>
  <c r="CH106" i="23"/>
  <c r="CG106" i="23"/>
  <c r="CI106" i="23"/>
  <c r="BX106" i="23"/>
  <c r="BW106" i="23"/>
  <c r="AS106" i="23"/>
  <c r="AT106" i="23"/>
  <c r="AI106" i="23"/>
  <c r="AI105" i="23"/>
  <c r="AJ106" i="23"/>
  <c r="W106" i="23"/>
  <c r="Q106" i="23"/>
  <c r="S106" i="23"/>
  <c r="DZ106" i="23"/>
  <c r="EK105" i="23"/>
  <c r="CV105" i="23"/>
  <c r="CU105" i="23"/>
  <c r="CW105" i="23"/>
  <c r="CQ105" i="23"/>
  <c r="CP105" i="23"/>
  <c r="CG105" i="23"/>
  <c r="CI105" i="23"/>
  <c r="CH105" i="23"/>
  <c r="CK105" i="23"/>
  <c r="BX105" i="23"/>
  <c r="BW105" i="23"/>
  <c r="AS105" i="23"/>
  <c r="AT105" i="23"/>
  <c r="W105" i="23"/>
  <c r="Q105" i="23"/>
  <c r="S105" i="23"/>
  <c r="EK104" i="23"/>
  <c r="CV104" i="23"/>
  <c r="CU104" i="23"/>
  <c r="CW104" i="23"/>
  <c r="CQ104" i="23"/>
  <c r="CP104" i="23"/>
  <c r="CR104" i="23"/>
  <c r="CH104" i="23"/>
  <c r="CG104" i="23"/>
  <c r="CI104" i="23"/>
  <c r="BX104" i="23"/>
  <c r="BW104" i="23"/>
  <c r="AS104" i="23"/>
  <c r="AT104" i="23"/>
  <c r="AI104" i="23"/>
  <c r="W104" i="23"/>
  <c r="Q104" i="23"/>
  <c r="R104" i="23"/>
  <c r="DM104" i="23"/>
  <c r="EK103" i="23"/>
  <c r="CV103" i="23"/>
  <c r="CU103" i="23"/>
  <c r="CW103" i="23"/>
  <c r="CQ103" i="23"/>
  <c r="CP103" i="23"/>
  <c r="CH103" i="23"/>
  <c r="CG103" i="23"/>
  <c r="CI103" i="23"/>
  <c r="BX103" i="23"/>
  <c r="BW103" i="23"/>
  <c r="AS103" i="23"/>
  <c r="AT103" i="23"/>
  <c r="AI103" i="23"/>
  <c r="AI102" i="23"/>
  <c r="AJ103" i="23"/>
  <c r="W103" i="23"/>
  <c r="Q103" i="23"/>
  <c r="R103" i="23"/>
  <c r="EK102" i="23"/>
  <c r="CV102" i="23"/>
  <c r="CU102" i="23"/>
  <c r="CW102" i="23"/>
  <c r="CY102" i="23"/>
  <c r="CQ102" i="23"/>
  <c r="CP102" i="23"/>
  <c r="CR102" i="23"/>
  <c r="CH102" i="23"/>
  <c r="CG102" i="23"/>
  <c r="CI102" i="23"/>
  <c r="BX102" i="23"/>
  <c r="BW102" i="23"/>
  <c r="AS102" i="23"/>
  <c r="AT102" i="23"/>
  <c r="W102" i="23"/>
  <c r="Q102" i="23"/>
  <c r="S102" i="23"/>
  <c r="DZ102" i="23"/>
  <c r="EK101" i="23"/>
  <c r="CV101" i="23"/>
  <c r="CU101" i="23"/>
  <c r="CW101" i="23"/>
  <c r="CQ101" i="23"/>
  <c r="CP101" i="23"/>
  <c r="CH101" i="23"/>
  <c r="CG101" i="23"/>
  <c r="CI101" i="23"/>
  <c r="BX101" i="23"/>
  <c r="BW101" i="23"/>
  <c r="AS101" i="23"/>
  <c r="AT101" i="23"/>
  <c r="AI101" i="23"/>
  <c r="AJ102" i="23"/>
  <c r="W101" i="23"/>
  <c r="Q101" i="23"/>
  <c r="S101" i="23"/>
  <c r="EK100" i="23"/>
  <c r="CV100" i="23"/>
  <c r="CU100" i="23"/>
  <c r="CW100" i="23"/>
  <c r="CQ100" i="23"/>
  <c r="CP100" i="23"/>
  <c r="CH100" i="23"/>
  <c r="CG100" i="23"/>
  <c r="CI100" i="23"/>
  <c r="BX100" i="23"/>
  <c r="BW100" i="23"/>
  <c r="AS100" i="23"/>
  <c r="AT100" i="23"/>
  <c r="AI100" i="23"/>
  <c r="W100" i="23"/>
  <c r="Q100" i="23"/>
  <c r="S100" i="23"/>
  <c r="EK99" i="23"/>
  <c r="CV99" i="23"/>
  <c r="CU99" i="23"/>
  <c r="CW99" i="23"/>
  <c r="CQ99" i="23"/>
  <c r="CP99" i="23"/>
  <c r="CR99" i="23"/>
  <c r="CH99" i="23"/>
  <c r="CG99" i="23"/>
  <c r="CI99" i="23"/>
  <c r="BX99" i="23"/>
  <c r="BW99" i="23"/>
  <c r="AS99" i="23"/>
  <c r="AT99" i="23"/>
  <c r="AI99" i="23"/>
  <c r="W99" i="23"/>
  <c r="Q99" i="23"/>
  <c r="R99" i="23"/>
  <c r="DM99" i="23"/>
  <c r="S99" i="23"/>
  <c r="EK98" i="23"/>
  <c r="CV98" i="23"/>
  <c r="CU98" i="23"/>
  <c r="CW98" i="23"/>
  <c r="CY98" i="23"/>
  <c r="CQ98" i="23"/>
  <c r="CP98" i="23"/>
  <c r="CR98" i="23"/>
  <c r="CH98" i="23"/>
  <c r="CG98" i="23"/>
  <c r="CI98" i="23"/>
  <c r="BX98" i="23"/>
  <c r="BW98" i="23"/>
  <c r="AS98" i="23"/>
  <c r="AT98" i="23"/>
  <c r="AI98" i="23"/>
  <c r="AI97" i="23"/>
  <c r="AJ98" i="23"/>
  <c r="W98" i="23"/>
  <c r="Q98" i="23"/>
  <c r="R98" i="23"/>
  <c r="DM98" i="23"/>
  <c r="EK97" i="23"/>
  <c r="CV97" i="23"/>
  <c r="CU97" i="23"/>
  <c r="CW97" i="23"/>
  <c r="CQ97" i="23"/>
  <c r="CP97" i="23"/>
  <c r="CH97" i="23"/>
  <c r="CG97" i="23"/>
  <c r="CI97" i="23"/>
  <c r="BX97" i="23"/>
  <c r="BW97" i="23"/>
  <c r="BY97" i="23"/>
  <c r="AS97" i="23"/>
  <c r="AT97" i="23"/>
  <c r="W97" i="23"/>
  <c r="Q97" i="23"/>
  <c r="S97" i="23"/>
  <c r="EK96" i="23"/>
  <c r="CV96" i="23"/>
  <c r="CU96" i="23"/>
  <c r="CW96" i="23"/>
  <c r="CQ96" i="23"/>
  <c r="CP96" i="23"/>
  <c r="CG96" i="23"/>
  <c r="CI96" i="23"/>
  <c r="CH96" i="23"/>
  <c r="BX96" i="23"/>
  <c r="BW96" i="23"/>
  <c r="AS96" i="23"/>
  <c r="AT96" i="23"/>
  <c r="AI96" i="23"/>
  <c r="W96" i="23"/>
  <c r="Q96" i="23"/>
  <c r="S96" i="23"/>
  <c r="EK95" i="23"/>
  <c r="CV95" i="23"/>
  <c r="CU95" i="23"/>
  <c r="CW95" i="23"/>
  <c r="CQ95" i="23"/>
  <c r="CP95" i="23"/>
  <c r="CH95" i="23"/>
  <c r="CG95" i="23"/>
  <c r="CI95" i="23"/>
  <c r="BX95" i="23"/>
  <c r="BW95" i="23"/>
  <c r="AS95" i="23"/>
  <c r="AT95" i="23"/>
  <c r="AI95" i="23"/>
  <c r="W95" i="23"/>
  <c r="Q95" i="23"/>
  <c r="R95" i="23"/>
  <c r="DM95" i="23"/>
  <c r="EK94" i="23"/>
  <c r="CV94" i="23"/>
  <c r="CU94" i="23"/>
  <c r="CW94" i="23"/>
  <c r="CY94" i="23"/>
  <c r="CQ94" i="23"/>
  <c r="CP94" i="23"/>
  <c r="CR94" i="23"/>
  <c r="CH94" i="23"/>
  <c r="CG94" i="23"/>
  <c r="CI94" i="23"/>
  <c r="BX94" i="23"/>
  <c r="BW94" i="23"/>
  <c r="AS94" i="23"/>
  <c r="AT94" i="23"/>
  <c r="AI94" i="23"/>
  <c r="W94" i="23"/>
  <c r="Q94" i="23"/>
  <c r="R94" i="23"/>
  <c r="DM94" i="23"/>
  <c r="EK93" i="23"/>
  <c r="CV93" i="23"/>
  <c r="CU93" i="23"/>
  <c r="CW93" i="23"/>
  <c r="CQ93" i="23"/>
  <c r="CP93" i="23"/>
  <c r="CH93" i="23"/>
  <c r="CG93" i="23"/>
  <c r="CI93" i="23"/>
  <c r="BX93" i="23"/>
  <c r="BW93" i="23"/>
  <c r="AS93" i="23"/>
  <c r="AT93" i="23"/>
  <c r="AI93" i="23"/>
  <c r="W93" i="23"/>
  <c r="Q93" i="23"/>
  <c r="R93" i="23"/>
  <c r="EK92" i="23"/>
  <c r="CV92" i="23"/>
  <c r="CU92" i="23"/>
  <c r="CW92" i="23"/>
  <c r="CQ92" i="23"/>
  <c r="CP92" i="23"/>
  <c r="CH92" i="23"/>
  <c r="CG92" i="23"/>
  <c r="CI92" i="23"/>
  <c r="BX92" i="23"/>
  <c r="BW92" i="23"/>
  <c r="AS92" i="23"/>
  <c r="AT92" i="23"/>
  <c r="AI92" i="23"/>
  <c r="W92" i="23"/>
  <c r="Q92" i="23"/>
  <c r="S92" i="23"/>
  <c r="DZ92" i="23"/>
  <c r="EK91" i="23"/>
  <c r="CV91" i="23"/>
  <c r="CU91" i="23"/>
  <c r="CW91" i="23"/>
  <c r="CQ91" i="23"/>
  <c r="CP91" i="23"/>
  <c r="CH91" i="23"/>
  <c r="CG91" i="23"/>
  <c r="CI91" i="23"/>
  <c r="BX91" i="23"/>
  <c r="BW91" i="23"/>
  <c r="AS91" i="23"/>
  <c r="AT91" i="23"/>
  <c r="AI91" i="23"/>
  <c r="W91" i="23"/>
  <c r="Q91" i="23"/>
  <c r="R91" i="23"/>
  <c r="EK90" i="23"/>
  <c r="CV90" i="23"/>
  <c r="CU90" i="23"/>
  <c r="CW90" i="23"/>
  <c r="CQ90" i="23"/>
  <c r="CP90" i="23"/>
  <c r="CR90" i="23"/>
  <c r="CH90" i="23"/>
  <c r="CG90" i="23"/>
  <c r="CI90" i="23"/>
  <c r="BX90" i="23"/>
  <c r="BW90" i="23"/>
  <c r="AS90" i="23"/>
  <c r="AT90" i="23"/>
  <c r="AI90" i="23"/>
  <c r="W90" i="23"/>
  <c r="Q90" i="23"/>
  <c r="R90" i="23"/>
  <c r="EK89" i="23"/>
  <c r="CV89" i="23"/>
  <c r="CU89" i="23"/>
  <c r="CW89" i="23"/>
  <c r="CQ89" i="23"/>
  <c r="CP89" i="23"/>
  <c r="CG89" i="23"/>
  <c r="CI89" i="23"/>
  <c r="CH89" i="23"/>
  <c r="CK89" i="23"/>
  <c r="BX89" i="23"/>
  <c r="BW89" i="23"/>
  <c r="AS89" i="23"/>
  <c r="AT89" i="23"/>
  <c r="AI89" i="23"/>
  <c r="W89" i="23"/>
  <c r="Q89" i="23"/>
  <c r="S89" i="23"/>
  <c r="R89" i="23"/>
  <c r="EK88" i="23"/>
  <c r="CV88" i="23"/>
  <c r="CU88" i="23"/>
  <c r="CW88" i="23"/>
  <c r="CY88" i="23"/>
  <c r="CQ88" i="23"/>
  <c r="CP88" i="23"/>
  <c r="CH88" i="23"/>
  <c r="CG88" i="23"/>
  <c r="CI88" i="23"/>
  <c r="BX88" i="23"/>
  <c r="BW88" i="23"/>
  <c r="AS88" i="23"/>
  <c r="AT88" i="23"/>
  <c r="AI88" i="23"/>
  <c r="W88" i="23"/>
  <c r="Q88" i="23"/>
  <c r="S88" i="23"/>
  <c r="EK87" i="23"/>
  <c r="CV87" i="23"/>
  <c r="CU87" i="23"/>
  <c r="CW87" i="23"/>
  <c r="CQ87" i="23"/>
  <c r="CP87" i="23"/>
  <c r="CH87" i="23"/>
  <c r="CG87" i="23"/>
  <c r="CI87" i="23"/>
  <c r="BX87" i="23"/>
  <c r="BW87" i="23"/>
  <c r="AS87" i="23"/>
  <c r="AT87" i="23"/>
  <c r="AI87" i="23"/>
  <c r="W87" i="23"/>
  <c r="Q87" i="23"/>
  <c r="S87" i="23"/>
  <c r="EK86" i="23"/>
  <c r="CV86" i="23"/>
  <c r="CU86" i="23"/>
  <c r="CW86" i="23"/>
  <c r="CY86" i="23"/>
  <c r="CQ86" i="23"/>
  <c r="CP86" i="23"/>
  <c r="CH86" i="23"/>
  <c r="CG86" i="23"/>
  <c r="CI86" i="23"/>
  <c r="BX86" i="23"/>
  <c r="BW86" i="23"/>
  <c r="AS86" i="23"/>
  <c r="AT86" i="23"/>
  <c r="AI86" i="23"/>
  <c r="W86" i="23"/>
  <c r="Q86" i="23"/>
  <c r="R86" i="23"/>
  <c r="EK85" i="23"/>
  <c r="CV85" i="23"/>
  <c r="CU85" i="23"/>
  <c r="CW85" i="23"/>
  <c r="CY85" i="23"/>
  <c r="CQ85" i="23"/>
  <c r="CP85" i="23"/>
  <c r="CH85" i="23"/>
  <c r="CG85" i="23"/>
  <c r="CI85" i="23"/>
  <c r="CK85" i="23"/>
  <c r="BX85" i="23"/>
  <c r="BW85" i="23"/>
  <c r="AS85" i="23"/>
  <c r="AT85" i="23"/>
  <c r="AI85" i="23"/>
  <c r="AI84" i="23"/>
  <c r="AJ85" i="23"/>
  <c r="W85" i="23"/>
  <c r="Q85" i="23"/>
  <c r="S85" i="23"/>
  <c r="EK84" i="23"/>
  <c r="CV84" i="23"/>
  <c r="CU84" i="23"/>
  <c r="CW84" i="23"/>
  <c r="CQ84" i="23"/>
  <c r="CP84" i="23"/>
  <c r="CH84" i="23"/>
  <c r="CG84" i="23"/>
  <c r="CI84" i="23"/>
  <c r="BX84" i="23"/>
  <c r="BW84" i="23"/>
  <c r="AS84" i="23"/>
  <c r="AT84" i="23"/>
  <c r="W84" i="23"/>
  <c r="Q84" i="23"/>
  <c r="R84" i="23"/>
  <c r="EK83" i="23"/>
  <c r="CV83" i="23"/>
  <c r="CU83" i="23"/>
  <c r="CW83" i="23"/>
  <c r="CQ83" i="23"/>
  <c r="CP83" i="23"/>
  <c r="CH83" i="23"/>
  <c r="CG83" i="23"/>
  <c r="CI83" i="23"/>
  <c r="BX83" i="23"/>
  <c r="BW83" i="23"/>
  <c r="AS83" i="23"/>
  <c r="AT83" i="23"/>
  <c r="AI83" i="23"/>
  <c r="AI82" i="23"/>
  <c r="AJ83" i="23"/>
  <c r="W83" i="23"/>
  <c r="Q83" i="23"/>
  <c r="S83" i="23"/>
  <c r="EK82" i="23"/>
  <c r="CV82" i="23"/>
  <c r="CU82" i="23"/>
  <c r="CW82" i="23"/>
  <c r="CY82" i="23"/>
  <c r="CQ82" i="23"/>
  <c r="CP82" i="23"/>
  <c r="CH82" i="23"/>
  <c r="CG82" i="23"/>
  <c r="CI82" i="23"/>
  <c r="CK82" i="23"/>
  <c r="BX82" i="23"/>
  <c r="BW82" i="23"/>
  <c r="AS82" i="23"/>
  <c r="AT82" i="23"/>
  <c r="AI81" i="23"/>
  <c r="AJ82" i="23"/>
  <c r="W82" i="23"/>
  <c r="Q82" i="23"/>
  <c r="S82" i="23"/>
  <c r="DZ82" i="23"/>
  <c r="EK81" i="23"/>
  <c r="CV81" i="23"/>
  <c r="CU81" i="23"/>
  <c r="CW81" i="23"/>
  <c r="CQ81" i="23"/>
  <c r="CP81" i="23"/>
  <c r="CH81" i="23"/>
  <c r="CG81" i="23"/>
  <c r="CI81" i="23"/>
  <c r="BX81" i="23"/>
  <c r="BW81" i="23"/>
  <c r="BY81" i="23"/>
  <c r="AS81" i="23"/>
  <c r="AT81" i="23"/>
  <c r="W81" i="23"/>
  <c r="Q81" i="23"/>
  <c r="R81" i="23"/>
  <c r="DM81" i="23"/>
  <c r="S81" i="23"/>
  <c r="EK80" i="23"/>
  <c r="CV80" i="23"/>
  <c r="CU80" i="23"/>
  <c r="CW80" i="23"/>
  <c r="CY80" i="23"/>
  <c r="CQ80" i="23"/>
  <c r="CP80" i="23"/>
  <c r="CH80" i="23"/>
  <c r="CG80" i="23"/>
  <c r="CI80" i="23"/>
  <c r="BX80" i="23"/>
  <c r="BW80" i="23"/>
  <c r="AS80" i="23"/>
  <c r="AT80" i="23"/>
  <c r="AI80" i="23"/>
  <c r="W80" i="23"/>
  <c r="Q80" i="23"/>
  <c r="S80" i="23"/>
  <c r="EK79" i="23"/>
  <c r="CV79" i="23"/>
  <c r="CU79" i="23"/>
  <c r="CW79" i="23"/>
  <c r="CQ79" i="23"/>
  <c r="CP79" i="23"/>
  <c r="CH79" i="23"/>
  <c r="CG79" i="23"/>
  <c r="CI79" i="23"/>
  <c r="BX79" i="23"/>
  <c r="BW79" i="23"/>
  <c r="AS79" i="23"/>
  <c r="AT79" i="23"/>
  <c r="AI79" i="23"/>
  <c r="W79" i="23"/>
  <c r="Q79" i="23"/>
  <c r="S79" i="23"/>
  <c r="DN79" i="23"/>
  <c r="R79" i="23"/>
  <c r="EK78" i="23"/>
  <c r="CV78" i="23"/>
  <c r="CU78" i="23"/>
  <c r="CW78" i="23"/>
  <c r="CQ78" i="23"/>
  <c r="CP78" i="23"/>
  <c r="CH78" i="23"/>
  <c r="CG78" i="23"/>
  <c r="CI78" i="23"/>
  <c r="BX78" i="23"/>
  <c r="BW78" i="23"/>
  <c r="AS78" i="23"/>
  <c r="AT78" i="23"/>
  <c r="AI78" i="23"/>
  <c r="W78" i="23"/>
  <c r="Q78" i="23"/>
  <c r="S78" i="23"/>
  <c r="EK77" i="23"/>
  <c r="CV77" i="23"/>
  <c r="CU77" i="23"/>
  <c r="CW77" i="23"/>
  <c r="CQ77" i="23"/>
  <c r="CP77" i="23"/>
  <c r="CH77" i="23"/>
  <c r="CG77" i="23"/>
  <c r="CI77" i="23"/>
  <c r="BX77" i="23"/>
  <c r="BW77" i="23"/>
  <c r="AS77" i="23"/>
  <c r="AT77" i="23"/>
  <c r="AI77" i="23"/>
  <c r="W77" i="23"/>
  <c r="Q77" i="23"/>
  <c r="R77" i="23"/>
  <c r="EO77" i="23"/>
  <c r="S77" i="23"/>
  <c r="DN77" i="23"/>
  <c r="EK76" i="23"/>
  <c r="CV76" i="23"/>
  <c r="CU76" i="23"/>
  <c r="CW76" i="23"/>
  <c r="CY76" i="23"/>
  <c r="CQ76" i="23"/>
  <c r="CP76" i="23"/>
  <c r="CH76" i="23"/>
  <c r="CG76" i="23"/>
  <c r="CI76" i="23"/>
  <c r="BX76" i="23"/>
  <c r="BW76" i="23"/>
  <c r="AS76" i="23"/>
  <c r="AT76" i="23"/>
  <c r="AI76" i="23"/>
  <c r="AJ77" i="23"/>
  <c r="W76" i="23"/>
  <c r="Q76" i="23"/>
  <c r="S76" i="23"/>
  <c r="DN76" i="23"/>
  <c r="EK75" i="23"/>
  <c r="CV75" i="23"/>
  <c r="CU75" i="23"/>
  <c r="CW75" i="23"/>
  <c r="CQ75" i="23"/>
  <c r="CP75" i="23"/>
  <c r="CH75" i="23"/>
  <c r="CG75" i="23"/>
  <c r="CI75" i="23"/>
  <c r="BX75" i="23"/>
  <c r="BW75" i="23"/>
  <c r="AS75" i="23"/>
  <c r="AT75" i="23"/>
  <c r="AI75" i="23"/>
  <c r="W75" i="23"/>
  <c r="Q75" i="23"/>
  <c r="R75" i="23"/>
  <c r="EK73" i="23"/>
  <c r="CV73" i="23"/>
  <c r="CU73" i="23"/>
  <c r="CW73" i="23"/>
  <c r="CQ73" i="23"/>
  <c r="CP73" i="23"/>
  <c r="CR73" i="23"/>
  <c r="CH73" i="23"/>
  <c r="CG73" i="23"/>
  <c r="CI73" i="23"/>
  <c r="BX73" i="23"/>
  <c r="BW73" i="23"/>
  <c r="AS73" i="23"/>
  <c r="AT73" i="23"/>
  <c r="W73" i="23"/>
  <c r="Q73" i="23"/>
  <c r="S73" i="23"/>
  <c r="EK72" i="23"/>
  <c r="CV72" i="23"/>
  <c r="CU72" i="23"/>
  <c r="CW72" i="23"/>
  <c r="CQ72" i="23"/>
  <c r="CP72" i="23"/>
  <c r="CG72" i="23"/>
  <c r="CI72" i="23"/>
  <c r="CH72" i="23"/>
  <c r="BX72" i="23"/>
  <c r="BW72" i="23"/>
  <c r="AS72" i="23"/>
  <c r="AT72" i="23"/>
  <c r="AI72" i="23"/>
  <c r="W72" i="23"/>
  <c r="Q72" i="23"/>
  <c r="S72" i="23"/>
  <c r="DN72" i="23"/>
  <c r="EK71" i="23"/>
  <c r="CV71" i="23"/>
  <c r="CU71" i="23"/>
  <c r="CW71" i="23"/>
  <c r="CQ71" i="23"/>
  <c r="CP71" i="23"/>
  <c r="CH71" i="23"/>
  <c r="CG71" i="23"/>
  <c r="CI71" i="23"/>
  <c r="BX71" i="23"/>
  <c r="BW71" i="23"/>
  <c r="AS71" i="23"/>
  <c r="AT71" i="23"/>
  <c r="AI71" i="23"/>
  <c r="W71" i="23"/>
  <c r="Q71" i="23"/>
  <c r="R71" i="23"/>
  <c r="DM71" i="23"/>
  <c r="EK69" i="23"/>
  <c r="CV69" i="23"/>
  <c r="CU69" i="23"/>
  <c r="CW69" i="23"/>
  <c r="CQ69" i="23"/>
  <c r="CP69" i="23"/>
  <c r="CH69" i="23"/>
  <c r="CG69" i="23"/>
  <c r="CI69" i="23"/>
  <c r="BX69" i="23"/>
  <c r="BW69" i="23"/>
  <c r="AS69" i="23"/>
  <c r="AT69" i="23"/>
  <c r="W69" i="23"/>
  <c r="Q69" i="23"/>
  <c r="S69" i="23"/>
  <c r="DN69" i="23"/>
  <c r="EK68" i="23"/>
  <c r="CV68" i="23"/>
  <c r="CU68" i="23"/>
  <c r="CW68" i="23"/>
  <c r="CQ68" i="23"/>
  <c r="CP68" i="23"/>
  <c r="CH68" i="23"/>
  <c r="CG68" i="23"/>
  <c r="CI68" i="23"/>
  <c r="BX68" i="23"/>
  <c r="BW68" i="23"/>
  <c r="AS68" i="23"/>
  <c r="AT68" i="23"/>
  <c r="AI68" i="23"/>
  <c r="W68" i="23"/>
  <c r="Q68" i="23"/>
  <c r="S68" i="23"/>
  <c r="DZ68" i="23"/>
  <c r="EK67" i="23"/>
  <c r="Q67" i="23"/>
  <c r="S67" i="23"/>
  <c r="EM67" i="23"/>
  <c r="DN67" i="23"/>
  <c r="CV67" i="23"/>
  <c r="CU67" i="23"/>
  <c r="CW67" i="23"/>
  <c r="CQ67" i="23"/>
  <c r="CP67" i="23"/>
  <c r="CR67" i="23"/>
  <c r="CH67" i="23"/>
  <c r="CG67" i="23"/>
  <c r="CI67" i="23"/>
  <c r="BX67" i="23"/>
  <c r="BW67" i="23"/>
  <c r="AS67" i="23"/>
  <c r="AT67" i="23"/>
  <c r="AI67" i="23"/>
  <c r="W67" i="23"/>
  <c r="DZ67" i="23"/>
  <c r="EK66" i="23"/>
  <c r="Q66" i="23"/>
  <c r="S66" i="23"/>
  <c r="EM66" i="23"/>
  <c r="CV66" i="23"/>
  <c r="CU66" i="23"/>
  <c r="CW66" i="23"/>
  <c r="CQ66" i="23"/>
  <c r="CP66" i="23"/>
  <c r="CH66" i="23"/>
  <c r="CG66" i="23"/>
  <c r="CI66" i="23"/>
  <c r="BX66" i="23"/>
  <c r="BW66" i="23"/>
  <c r="AS66" i="23"/>
  <c r="AT66" i="23"/>
  <c r="AI66" i="23"/>
  <c r="W66" i="23"/>
  <c r="DZ66" i="23"/>
  <c r="EK65" i="23"/>
  <c r="CV65" i="23"/>
  <c r="CU65" i="23"/>
  <c r="CW65" i="23"/>
  <c r="CQ65" i="23"/>
  <c r="CP65" i="23"/>
  <c r="CH65" i="23"/>
  <c r="CG65" i="23"/>
  <c r="CI65" i="23"/>
  <c r="CK65" i="23"/>
  <c r="BX65" i="23"/>
  <c r="BW65" i="23"/>
  <c r="AS65" i="23"/>
  <c r="AT65" i="23"/>
  <c r="AI65" i="23"/>
  <c r="W65" i="23"/>
  <c r="Q65" i="23"/>
  <c r="S65" i="23"/>
  <c r="DZ65" i="23"/>
  <c r="EK64" i="23"/>
  <c r="CV64" i="23"/>
  <c r="CU64" i="23"/>
  <c r="CW64" i="23"/>
  <c r="CY64" i="23"/>
  <c r="CQ64" i="23"/>
  <c r="CP64" i="23"/>
  <c r="CH64" i="23"/>
  <c r="CG64" i="23"/>
  <c r="CI64" i="23"/>
  <c r="CK64" i="23"/>
  <c r="BX64" i="23"/>
  <c r="BW64" i="23"/>
  <c r="BZ64" i="23"/>
  <c r="AS64" i="23"/>
  <c r="AT64" i="23"/>
  <c r="AI64" i="23"/>
  <c r="W64" i="23"/>
  <c r="Q64" i="23"/>
  <c r="S64" i="23"/>
  <c r="DZ64" i="23"/>
  <c r="EK63" i="23"/>
  <c r="CV63" i="23"/>
  <c r="CU63" i="23"/>
  <c r="CW63" i="23"/>
  <c r="CQ63" i="23"/>
  <c r="CP63" i="23"/>
  <c r="CR63" i="23"/>
  <c r="CH63" i="23"/>
  <c r="CG63" i="23"/>
  <c r="CI63" i="23"/>
  <c r="BX63" i="23"/>
  <c r="BW63" i="23"/>
  <c r="BZ63" i="23"/>
  <c r="AS63" i="23"/>
  <c r="AT63" i="23"/>
  <c r="AI63" i="23"/>
  <c r="W63" i="23"/>
  <c r="Q63" i="23"/>
  <c r="S63" i="23"/>
  <c r="DZ63" i="23"/>
  <c r="EK62" i="23"/>
  <c r="CV62" i="23"/>
  <c r="CU62" i="23"/>
  <c r="CW62" i="23"/>
  <c r="CQ62" i="23"/>
  <c r="CP62" i="23"/>
  <c r="CH62" i="23"/>
  <c r="CG62" i="23"/>
  <c r="CI62" i="23"/>
  <c r="BX62" i="23"/>
  <c r="BW62" i="23"/>
  <c r="AS62" i="23"/>
  <c r="AT62" i="23"/>
  <c r="AI62" i="23"/>
  <c r="W62" i="23"/>
  <c r="Q62" i="23"/>
  <c r="S62" i="23"/>
  <c r="DZ62" i="23"/>
  <c r="EK61" i="23"/>
  <c r="CV61" i="23"/>
  <c r="CU61" i="23"/>
  <c r="CW61" i="23"/>
  <c r="CQ61" i="23"/>
  <c r="CP61" i="23"/>
  <c r="CH61" i="23"/>
  <c r="CG61" i="23"/>
  <c r="CI61" i="23"/>
  <c r="BX61" i="23"/>
  <c r="BW61" i="23"/>
  <c r="AS61" i="23"/>
  <c r="AT61" i="23"/>
  <c r="AI61" i="23"/>
  <c r="W61" i="23"/>
  <c r="Q61" i="23"/>
  <c r="S61" i="23"/>
  <c r="DZ61" i="23"/>
  <c r="EK60" i="23"/>
  <c r="CV60" i="23"/>
  <c r="CU60" i="23"/>
  <c r="CW60" i="23"/>
  <c r="CQ60" i="23"/>
  <c r="CP60" i="23"/>
  <c r="CH60" i="23"/>
  <c r="CG60" i="23"/>
  <c r="CI60" i="23"/>
  <c r="BX60" i="23"/>
  <c r="BW60" i="23"/>
  <c r="AS60" i="23"/>
  <c r="AT60" i="23"/>
  <c r="AI60" i="23"/>
  <c r="W60" i="23"/>
  <c r="Q60" i="23"/>
  <c r="S60" i="23"/>
  <c r="DZ60" i="23"/>
  <c r="EK59" i="23"/>
  <c r="CV59" i="23"/>
  <c r="CU59" i="23"/>
  <c r="CW59" i="23"/>
  <c r="CQ59" i="23"/>
  <c r="CP59" i="23"/>
  <c r="CH59" i="23"/>
  <c r="CG59" i="23"/>
  <c r="CI59" i="23"/>
  <c r="BX59" i="23"/>
  <c r="BW59" i="23"/>
  <c r="BZ59" i="23"/>
  <c r="AS59" i="23"/>
  <c r="AT59" i="23"/>
  <c r="AI59" i="23"/>
  <c r="W59" i="23"/>
  <c r="Q59" i="23"/>
  <c r="S59" i="23"/>
  <c r="DZ59" i="23"/>
  <c r="EK58" i="23"/>
  <c r="CV58" i="23"/>
  <c r="CU58" i="23"/>
  <c r="CW58" i="23"/>
  <c r="CQ58" i="23"/>
  <c r="CP58" i="23"/>
  <c r="CH58" i="23"/>
  <c r="CG58" i="23"/>
  <c r="CI58" i="23"/>
  <c r="BX58" i="23"/>
  <c r="BW58" i="23"/>
  <c r="AS58" i="23"/>
  <c r="AT58" i="23"/>
  <c r="AI58" i="23"/>
  <c r="W58" i="23"/>
  <c r="Q58" i="23"/>
  <c r="S58" i="23"/>
  <c r="DZ58" i="23"/>
  <c r="EK57" i="23"/>
  <c r="CV57" i="23"/>
  <c r="CU57" i="23"/>
  <c r="CW57" i="23"/>
  <c r="CQ57" i="23"/>
  <c r="CP57" i="23"/>
  <c r="CH57" i="23"/>
  <c r="CG57" i="23"/>
  <c r="CI57" i="23"/>
  <c r="BX57" i="23"/>
  <c r="BW57" i="23"/>
  <c r="AS57" i="23"/>
  <c r="AT57" i="23"/>
  <c r="AI57" i="23"/>
  <c r="W57" i="23"/>
  <c r="Q57" i="23"/>
  <c r="S57" i="23"/>
  <c r="DZ57" i="23"/>
  <c r="EK56" i="23"/>
  <c r="CV56" i="23"/>
  <c r="CU56" i="23"/>
  <c r="CW56" i="23"/>
  <c r="CQ56" i="23"/>
  <c r="CP56" i="23"/>
  <c r="CH56" i="23"/>
  <c r="CG56" i="23"/>
  <c r="CI56" i="23"/>
  <c r="BX56" i="23"/>
  <c r="BW56" i="23"/>
  <c r="BZ56" i="23"/>
  <c r="AS56" i="23"/>
  <c r="AT56" i="23"/>
  <c r="AI56" i="23"/>
  <c r="W56" i="23"/>
  <c r="Q56" i="23"/>
  <c r="S56" i="23"/>
  <c r="DZ56" i="23"/>
  <c r="EK55" i="23"/>
  <c r="CV55" i="23"/>
  <c r="CU55" i="23"/>
  <c r="CW55" i="23"/>
  <c r="CQ55" i="23"/>
  <c r="CP55" i="23"/>
  <c r="CH55" i="23"/>
  <c r="CG55" i="23"/>
  <c r="CI55" i="23"/>
  <c r="BX55" i="23"/>
  <c r="BW55" i="23"/>
  <c r="BZ55" i="23"/>
  <c r="AS55" i="23"/>
  <c r="AT55" i="23"/>
  <c r="AI55" i="23"/>
  <c r="W55" i="23"/>
  <c r="Q55" i="23"/>
  <c r="S55" i="23"/>
  <c r="DZ55" i="23"/>
  <c r="EK54" i="23"/>
  <c r="CV54" i="23"/>
  <c r="CU54" i="23"/>
  <c r="CW54" i="23"/>
  <c r="CQ54" i="23"/>
  <c r="CP54" i="23"/>
  <c r="CH54" i="23"/>
  <c r="CG54" i="23"/>
  <c r="CI54" i="23"/>
  <c r="BX54" i="23"/>
  <c r="BW54" i="23"/>
  <c r="AS54" i="23"/>
  <c r="AI54" i="23"/>
  <c r="W54" i="23"/>
  <c r="Q54" i="23"/>
  <c r="S54" i="23"/>
  <c r="DZ54" i="23"/>
  <c r="EK53" i="23"/>
  <c r="CV53" i="23"/>
  <c r="CU53" i="23"/>
  <c r="CW53" i="23"/>
  <c r="CQ53" i="23"/>
  <c r="CP53" i="23"/>
  <c r="CH53" i="23"/>
  <c r="CG53" i="23"/>
  <c r="CI53" i="23"/>
  <c r="BX53" i="23"/>
  <c r="BW53" i="23"/>
  <c r="BY53" i="23"/>
  <c r="AS53" i="23"/>
  <c r="AT53" i="23"/>
  <c r="AI53" i="23"/>
  <c r="W53" i="23"/>
  <c r="Q53" i="23"/>
  <c r="R53" i="23"/>
  <c r="EK52" i="23"/>
  <c r="CV52" i="23"/>
  <c r="CU52" i="23"/>
  <c r="CW52" i="23"/>
  <c r="CQ52" i="23"/>
  <c r="CP52" i="23"/>
  <c r="CH52" i="23"/>
  <c r="CG52" i="23"/>
  <c r="CI52" i="23"/>
  <c r="BX52" i="23"/>
  <c r="BW52" i="23"/>
  <c r="AS52" i="23"/>
  <c r="AT52" i="23"/>
  <c r="AI52" i="23"/>
  <c r="W52" i="23"/>
  <c r="Q52" i="23"/>
  <c r="R52" i="23"/>
  <c r="EK51" i="23"/>
  <c r="CV51" i="23"/>
  <c r="CU51" i="23"/>
  <c r="CW51" i="23"/>
  <c r="CQ51" i="23"/>
  <c r="CP51" i="23"/>
  <c r="CH51" i="23"/>
  <c r="CG51" i="23"/>
  <c r="CI51" i="23"/>
  <c r="BX51" i="23"/>
  <c r="BW51" i="23"/>
  <c r="AS51" i="23"/>
  <c r="AT51" i="23"/>
  <c r="AI51" i="23"/>
  <c r="W51" i="23"/>
  <c r="Q51" i="23"/>
  <c r="R51" i="23"/>
  <c r="EK50" i="23"/>
  <c r="CV50" i="23"/>
  <c r="CU50" i="23"/>
  <c r="CW50" i="23"/>
  <c r="CQ50" i="23"/>
  <c r="CP50" i="23"/>
  <c r="CH50" i="23"/>
  <c r="CG50" i="23"/>
  <c r="CI50" i="23"/>
  <c r="BX50" i="23"/>
  <c r="BW50" i="23"/>
  <c r="AS50" i="23"/>
  <c r="AT50" i="23"/>
  <c r="AI50" i="23"/>
  <c r="W50" i="23"/>
  <c r="Q50" i="23"/>
  <c r="R50" i="23"/>
  <c r="EK49" i="23"/>
  <c r="CV49" i="23"/>
  <c r="CU49" i="23"/>
  <c r="CW49" i="23"/>
  <c r="CQ49" i="23"/>
  <c r="CP49" i="23"/>
  <c r="CR49" i="23"/>
  <c r="CH49" i="23"/>
  <c r="CG49" i="23"/>
  <c r="CI49" i="23"/>
  <c r="CK49" i="23"/>
  <c r="BX49" i="23"/>
  <c r="BW49" i="23"/>
  <c r="BZ49" i="23"/>
  <c r="AS49" i="23"/>
  <c r="AT49" i="23"/>
  <c r="AI49" i="23"/>
  <c r="W49" i="23"/>
  <c r="Q49" i="23"/>
  <c r="R49" i="23"/>
  <c r="EK48" i="23"/>
  <c r="CV48" i="23"/>
  <c r="CU48" i="23"/>
  <c r="CW48" i="23"/>
  <c r="CQ48" i="23"/>
  <c r="CP48" i="23"/>
  <c r="CR48" i="23"/>
  <c r="CH48" i="23"/>
  <c r="CG48" i="23"/>
  <c r="CI48" i="23"/>
  <c r="CK48" i="23"/>
  <c r="BX48" i="23"/>
  <c r="BW48" i="23"/>
  <c r="BZ48" i="23"/>
  <c r="AS48" i="23"/>
  <c r="AT48" i="23"/>
  <c r="AI48" i="23"/>
  <c r="W48" i="23"/>
  <c r="Q48" i="23"/>
  <c r="R48" i="23"/>
  <c r="EK47" i="23"/>
  <c r="CV47" i="23"/>
  <c r="CU47" i="23"/>
  <c r="CW47" i="23"/>
  <c r="CQ47" i="23"/>
  <c r="CP47" i="23"/>
  <c r="CH47" i="23"/>
  <c r="CG47" i="23"/>
  <c r="CI47" i="23"/>
  <c r="BX47" i="23"/>
  <c r="BW47" i="23"/>
  <c r="AS47" i="23"/>
  <c r="AT47" i="23"/>
  <c r="AI47" i="23"/>
  <c r="W47" i="23"/>
  <c r="Q47" i="23"/>
  <c r="R47" i="23"/>
  <c r="EK46" i="23"/>
  <c r="CV46" i="23"/>
  <c r="CU46" i="23"/>
  <c r="CW46" i="23"/>
  <c r="CQ46" i="23"/>
  <c r="CP46" i="23"/>
  <c r="CR46" i="23"/>
  <c r="CH46" i="23"/>
  <c r="CG46" i="23"/>
  <c r="CI46" i="23"/>
  <c r="BX46" i="23"/>
  <c r="BW46" i="23"/>
  <c r="AS46" i="23"/>
  <c r="AT46" i="23"/>
  <c r="AI46" i="23"/>
  <c r="W46" i="23"/>
  <c r="Q46" i="23"/>
  <c r="R46" i="23"/>
  <c r="EK45" i="23"/>
  <c r="CV45" i="23"/>
  <c r="CU45" i="23"/>
  <c r="CW45" i="23"/>
  <c r="CQ45" i="23"/>
  <c r="CP45" i="23"/>
  <c r="CH45" i="23"/>
  <c r="CG45" i="23"/>
  <c r="CI45" i="23"/>
  <c r="BX45" i="23"/>
  <c r="BW45" i="23"/>
  <c r="AS45" i="23"/>
  <c r="AT45" i="23"/>
  <c r="AI45" i="23"/>
  <c r="W45" i="23"/>
  <c r="Q45" i="23"/>
  <c r="R45" i="23"/>
  <c r="EK44" i="23"/>
  <c r="CV44" i="23"/>
  <c r="CU44" i="23"/>
  <c r="CW44" i="23"/>
  <c r="CQ44" i="23"/>
  <c r="CP44" i="23"/>
  <c r="CH44" i="23"/>
  <c r="CG44" i="23"/>
  <c r="CI44" i="23"/>
  <c r="BX44" i="23"/>
  <c r="BW44" i="23"/>
  <c r="BY44" i="23"/>
  <c r="AS44" i="23"/>
  <c r="AT44" i="23"/>
  <c r="AI44" i="23"/>
  <c r="W44" i="23"/>
  <c r="Q44" i="23"/>
  <c r="S44" i="23"/>
  <c r="DN44" i="23"/>
  <c r="R44" i="23"/>
  <c r="EK43" i="23"/>
  <c r="CV43" i="23"/>
  <c r="CU43" i="23"/>
  <c r="CW43" i="23"/>
  <c r="CQ43" i="23"/>
  <c r="CP43" i="23"/>
  <c r="CG43" i="23"/>
  <c r="CI43" i="23"/>
  <c r="CH43" i="23"/>
  <c r="CK43" i="23"/>
  <c r="BX43" i="23"/>
  <c r="BW43" i="23"/>
  <c r="AS43" i="23"/>
  <c r="AT43" i="23"/>
  <c r="AI43" i="23"/>
  <c r="W43" i="23"/>
  <c r="Q43" i="23"/>
  <c r="R43" i="23"/>
  <c r="EK42" i="23"/>
  <c r="CV42" i="23"/>
  <c r="CU42" i="23"/>
  <c r="CW42" i="23"/>
  <c r="CQ42" i="23"/>
  <c r="CP42" i="23"/>
  <c r="CR42" i="23"/>
  <c r="CH42" i="23"/>
  <c r="CG42" i="23"/>
  <c r="CI42" i="23"/>
  <c r="BX42" i="23"/>
  <c r="BW42" i="23"/>
  <c r="AS42" i="23"/>
  <c r="AT42" i="23"/>
  <c r="AI42" i="23"/>
  <c r="W42" i="23"/>
  <c r="Q42" i="23"/>
  <c r="R42" i="23"/>
  <c r="EK41" i="23"/>
  <c r="CV41" i="23"/>
  <c r="CU41" i="23"/>
  <c r="CW41" i="23"/>
  <c r="CY41" i="23"/>
  <c r="CQ41" i="23"/>
  <c r="CP41" i="23"/>
  <c r="CR41" i="23"/>
  <c r="CH41" i="23"/>
  <c r="CG41" i="23"/>
  <c r="CI41" i="23"/>
  <c r="BX41" i="23"/>
  <c r="BW41" i="23"/>
  <c r="AS41" i="23"/>
  <c r="AT41" i="23"/>
  <c r="AI41" i="23"/>
  <c r="W41" i="23"/>
  <c r="Q41" i="23"/>
  <c r="R41" i="23"/>
  <c r="EK40" i="23"/>
  <c r="CV40" i="23"/>
  <c r="CU40" i="23"/>
  <c r="CW40" i="23"/>
  <c r="CQ40" i="23"/>
  <c r="CP40" i="23"/>
  <c r="CH40" i="23"/>
  <c r="CG40" i="23"/>
  <c r="CI40" i="23"/>
  <c r="BX40" i="23"/>
  <c r="BW40" i="23"/>
  <c r="AS40" i="23"/>
  <c r="AT40" i="23"/>
  <c r="AI40" i="23"/>
  <c r="W40" i="23"/>
  <c r="Q40" i="23"/>
  <c r="R40" i="23"/>
  <c r="EK39" i="23"/>
  <c r="CV39" i="23"/>
  <c r="CU39" i="23"/>
  <c r="CW39" i="23"/>
  <c r="CQ39" i="23"/>
  <c r="CP39" i="23"/>
  <c r="CH39" i="23"/>
  <c r="CG39" i="23"/>
  <c r="CI39" i="23"/>
  <c r="BX39" i="23"/>
  <c r="BW39" i="23"/>
  <c r="AS39" i="23"/>
  <c r="AT39" i="23"/>
  <c r="AI39" i="23"/>
  <c r="W39" i="23"/>
  <c r="Q39" i="23"/>
  <c r="R39" i="23"/>
  <c r="EK38" i="23"/>
  <c r="CV38" i="23"/>
  <c r="CU38" i="23"/>
  <c r="CW38" i="23"/>
  <c r="CQ38" i="23"/>
  <c r="CP38" i="23"/>
  <c r="CH38" i="23"/>
  <c r="CG38" i="23"/>
  <c r="CI38" i="23"/>
  <c r="BX38" i="23"/>
  <c r="BW38" i="23"/>
  <c r="AS38" i="23"/>
  <c r="AT38" i="23"/>
  <c r="AI38" i="23"/>
  <c r="W38" i="23"/>
  <c r="Q38" i="23"/>
  <c r="R38" i="23"/>
  <c r="EK37" i="23"/>
  <c r="CV37" i="23"/>
  <c r="CU37" i="23"/>
  <c r="CW37" i="23"/>
  <c r="CQ37" i="23"/>
  <c r="CP37" i="23"/>
  <c r="CR37" i="23"/>
  <c r="CH37" i="23"/>
  <c r="CG37" i="23"/>
  <c r="CI37" i="23"/>
  <c r="BX37" i="23"/>
  <c r="BW37" i="23"/>
  <c r="AS37" i="23"/>
  <c r="AT37" i="23"/>
  <c r="AI37" i="23"/>
  <c r="W37" i="23"/>
  <c r="Q37" i="23"/>
  <c r="EK36" i="23"/>
  <c r="CV36" i="23"/>
  <c r="CU36" i="23"/>
  <c r="CW36" i="23"/>
  <c r="CQ36" i="23"/>
  <c r="CP36" i="23"/>
  <c r="CH36" i="23"/>
  <c r="CG36" i="23"/>
  <c r="CI36" i="23"/>
  <c r="BX36" i="23"/>
  <c r="BW36" i="23"/>
  <c r="AS36" i="23"/>
  <c r="AT36" i="23"/>
  <c r="AI36" i="23"/>
  <c r="W36" i="23"/>
  <c r="Q36" i="23"/>
  <c r="R36" i="23"/>
  <c r="EK35" i="23"/>
  <c r="CV35" i="23"/>
  <c r="CU35" i="23"/>
  <c r="CW35" i="23"/>
  <c r="CQ35" i="23"/>
  <c r="CP35" i="23"/>
  <c r="CR35" i="23"/>
  <c r="CH35" i="23"/>
  <c r="CG35" i="23"/>
  <c r="CI35" i="23"/>
  <c r="CK35" i="23"/>
  <c r="BW35" i="23"/>
  <c r="BX35" i="23"/>
  <c r="BY35" i="23"/>
  <c r="BZ35" i="23"/>
  <c r="AS35" i="23"/>
  <c r="AT35" i="23"/>
  <c r="AI35" i="23"/>
  <c r="W35" i="23"/>
  <c r="Q35" i="23"/>
  <c r="EK34" i="23"/>
  <c r="CV34" i="23"/>
  <c r="CU34" i="23"/>
  <c r="CW34" i="23"/>
  <c r="CQ34" i="23"/>
  <c r="CP34" i="23"/>
  <c r="CR34" i="23"/>
  <c r="CH34" i="23"/>
  <c r="CG34" i="23"/>
  <c r="CI34" i="23"/>
  <c r="BX34" i="23"/>
  <c r="BW34" i="23"/>
  <c r="AS34" i="23"/>
  <c r="AT34" i="23"/>
  <c r="AI34" i="23"/>
  <c r="W34" i="23"/>
  <c r="Q34" i="23"/>
  <c r="R34" i="23"/>
  <c r="EK33" i="23"/>
  <c r="CV33" i="23"/>
  <c r="CU33" i="23"/>
  <c r="CW33" i="23"/>
  <c r="CQ33" i="23"/>
  <c r="CP33" i="23"/>
  <c r="CH33" i="23"/>
  <c r="CG33" i="23"/>
  <c r="CI33" i="23"/>
  <c r="CK33" i="23"/>
  <c r="BX33" i="23"/>
  <c r="BW33" i="23"/>
  <c r="AS33" i="23"/>
  <c r="AT33" i="23"/>
  <c r="AI33" i="23"/>
  <c r="W33" i="23"/>
  <c r="Q33" i="23"/>
  <c r="R33" i="23"/>
  <c r="EK32" i="23"/>
  <c r="CV32" i="23"/>
  <c r="CU32" i="23"/>
  <c r="CW32" i="23"/>
  <c r="CQ32" i="23"/>
  <c r="CP32" i="23"/>
  <c r="CH32" i="23"/>
  <c r="CG32" i="23"/>
  <c r="CI32" i="23"/>
  <c r="CK32" i="23"/>
  <c r="BX32" i="23"/>
  <c r="BW32" i="23"/>
  <c r="BZ32" i="23"/>
  <c r="AS32" i="23"/>
  <c r="AT32" i="23"/>
  <c r="AI32" i="23"/>
  <c r="W32" i="23"/>
  <c r="Q32" i="23"/>
  <c r="R32" i="23"/>
  <c r="EK31" i="23"/>
  <c r="CV31" i="23"/>
  <c r="CU31" i="23"/>
  <c r="CW31" i="23"/>
  <c r="CQ31" i="23"/>
  <c r="CP31" i="23"/>
  <c r="CH31" i="23"/>
  <c r="CG31" i="23"/>
  <c r="CI31" i="23"/>
  <c r="BX31" i="23"/>
  <c r="BW31" i="23"/>
  <c r="AT31" i="23"/>
  <c r="AI31" i="23"/>
  <c r="W31" i="23"/>
  <c r="Q31" i="23"/>
  <c r="EK30" i="23"/>
  <c r="CV30" i="23"/>
  <c r="CU30" i="23"/>
  <c r="CW30" i="23"/>
  <c r="CQ30" i="23"/>
  <c r="CP30" i="23"/>
  <c r="CH30" i="23"/>
  <c r="CG30" i="23"/>
  <c r="CI30" i="23"/>
  <c r="BX30" i="23"/>
  <c r="BW30" i="23"/>
  <c r="BZ30" i="23"/>
  <c r="BY30" i="23"/>
  <c r="AT30" i="23"/>
  <c r="AI30" i="23"/>
  <c r="W30" i="23"/>
  <c r="Q30" i="23"/>
  <c r="S30" i="23"/>
  <c r="EK29" i="23"/>
  <c r="CV29" i="23"/>
  <c r="CU29" i="23"/>
  <c r="CW29" i="23"/>
  <c r="CY29" i="23"/>
  <c r="CQ29" i="23"/>
  <c r="CP29" i="23"/>
  <c r="CH29" i="23"/>
  <c r="CG29" i="23"/>
  <c r="CI29" i="23"/>
  <c r="BX29" i="23"/>
  <c r="BW29" i="23"/>
  <c r="AS29" i="23"/>
  <c r="AT29" i="23"/>
  <c r="AI29" i="23"/>
  <c r="W29" i="23"/>
  <c r="Q29" i="23"/>
  <c r="S29" i="23"/>
  <c r="EK28" i="23"/>
  <c r="CV28" i="23"/>
  <c r="CU28" i="23"/>
  <c r="CW28" i="23"/>
  <c r="CQ28" i="23"/>
  <c r="CP28" i="23"/>
  <c r="CH28" i="23"/>
  <c r="CG28" i="23"/>
  <c r="CI28" i="23"/>
  <c r="BX28" i="23"/>
  <c r="BW28" i="23"/>
  <c r="AS28" i="23"/>
  <c r="AT28" i="23"/>
  <c r="AI28" i="23"/>
  <c r="W28" i="23"/>
  <c r="Q28" i="23"/>
  <c r="S28" i="23"/>
  <c r="EK27" i="23"/>
  <c r="CV27" i="23"/>
  <c r="CU27" i="23"/>
  <c r="CW27" i="23"/>
  <c r="CQ27" i="23"/>
  <c r="CP27" i="23"/>
  <c r="CH27" i="23"/>
  <c r="CG27" i="23"/>
  <c r="CI27" i="23"/>
  <c r="BX27" i="23"/>
  <c r="BW27" i="23"/>
  <c r="AS27" i="23"/>
  <c r="AT27" i="23"/>
  <c r="AI27" i="23"/>
  <c r="W27" i="23"/>
  <c r="Q27" i="23"/>
  <c r="EK26" i="23"/>
  <c r="CV26" i="23"/>
  <c r="CU26" i="23"/>
  <c r="CW26" i="23"/>
  <c r="CQ26" i="23"/>
  <c r="CP26" i="23"/>
  <c r="CH26" i="23"/>
  <c r="CG26" i="23"/>
  <c r="CI26" i="23"/>
  <c r="BX26" i="23"/>
  <c r="BW26" i="23"/>
  <c r="AS26" i="23"/>
  <c r="AT26" i="23"/>
  <c r="AI26" i="23"/>
  <c r="W26" i="23"/>
  <c r="Q26" i="23"/>
  <c r="S26" i="23"/>
  <c r="EK25" i="23"/>
  <c r="CV25" i="23"/>
  <c r="CU25" i="23"/>
  <c r="CW25" i="23"/>
  <c r="CQ25" i="23"/>
  <c r="CP25" i="23"/>
  <c r="CH25" i="23"/>
  <c r="CG25" i="23"/>
  <c r="CI25" i="23"/>
  <c r="BX25" i="23"/>
  <c r="BW25" i="23"/>
  <c r="AS25" i="23"/>
  <c r="AT25" i="23"/>
  <c r="AI25" i="23"/>
  <c r="W25" i="23"/>
  <c r="Q25" i="23"/>
  <c r="S25" i="23"/>
  <c r="EK24" i="23"/>
  <c r="CV24" i="23"/>
  <c r="CU24" i="23"/>
  <c r="CW24" i="23"/>
  <c r="CQ24" i="23"/>
  <c r="CP24" i="23"/>
  <c r="CH24" i="23"/>
  <c r="CG24" i="23"/>
  <c r="CI24" i="23"/>
  <c r="BX24" i="23"/>
  <c r="BW24" i="23"/>
  <c r="AS24" i="23"/>
  <c r="AT24" i="23"/>
  <c r="AI24" i="23"/>
  <c r="W24" i="23"/>
  <c r="Q24" i="23"/>
  <c r="S24" i="23"/>
  <c r="EK23" i="23"/>
  <c r="CV23" i="23"/>
  <c r="CU23" i="23"/>
  <c r="CW23" i="23"/>
  <c r="CQ23" i="23"/>
  <c r="CP23" i="23"/>
  <c r="CR23" i="23"/>
  <c r="CH23" i="23"/>
  <c r="CG23" i="23"/>
  <c r="CI23" i="23"/>
  <c r="BX23" i="23"/>
  <c r="BW23" i="23"/>
  <c r="BZ23" i="23"/>
  <c r="AS23" i="23"/>
  <c r="AT23" i="23"/>
  <c r="AI23" i="23"/>
  <c r="W23" i="23"/>
  <c r="Q23" i="23"/>
  <c r="S23" i="23"/>
  <c r="EK22" i="23"/>
  <c r="CV22" i="23"/>
  <c r="CU22" i="23"/>
  <c r="CW22" i="23"/>
  <c r="CQ22" i="23"/>
  <c r="CP22" i="23"/>
  <c r="CH22" i="23"/>
  <c r="CG22" i="23"/>
  <c r="CI22" i="23"/>
  <c r="BX22" i="23"/>
  <c r="BW22" i="23"/>
  <c r="AS22" i="23"/>
  <c r="AT22" i="23"/>
  <c r="AI22" i="23"/>
  <c r="W22" i="23"/>
  <c r="Q22" i="23"/>
  <c r="S22" i="23"/>
  <c r="EK21" i="23"/>
  <c r="CV21" i="23"/>
  <c r="CU21" i="23"/>
  <c r="CW21" i="23"/>
  <c r="CQ21" i="23"/>
  <c r="CP21" i="23"/>
  <c r="CH21" i="23"/>
  <c r="CG21" i="23"/>
  <c r="CI21" i="23"/>
  <c r="BX21" i="23"/>
  <c r="BW21" i="23"/>
  <c r="AS21" i="23"/>
  <c r="AT21" i="23"/>
  <c r="AI21" i="23"/>
  <c r="W21" i="23"/>
  <c r="Q21" i="23"/>
  <c r="S21" i="23"/>
  <c r="EK20" i="23"/>
  <c r="CV20" i="23"/>
  <c r="CU20" i="23"/>
  <c r="CW20" i="23"/>
  <c r="CQ20" i="23"/>
  <c r="CP20" i="23"/>
  <c r="CH20" i="23"/>
  <c r="CG20" i="23"/>
  <c r="CI20" i="23"/>
  <c r="BX20" i="23"/>
  <c r="BW20" i="23"/>
  <c r="AS20" i="23"/>
  <c r="AT20" i="23"/>
  <c r="AI20" i="23"/>
  <c r="W20" i="23"/>
  <c r="Q20" i="23"/>
  <c r="S20" i="23"/>
  <c r="EK19" i="23"/>
  <c r="CV19" i="23"/>
  <c r="CU19" i="23"/>
  <c r="CW19" i="23"/>
  <c r="CQ19" i="23"/>
  <c r="CP19" i="23"/>
  <c r="CR19" i="23"/>
  <c r="CH19" i="23"/>
  <c r="CG19" i="23"/>
  <c r="CI19" i="23"/>
  <c r="BX19" i="23"/>
  <c r="BW19" i="23"/>
  <c r="BZ19" i="23"/>
  <c r="AS19" i="23"/>
  <c r="AT19" i="23"/>
  <c r="AI19" i="23"/>
  <c r="W19" i="23"/>
  <c r="Q19" i="23"/>
  <c r="S19" i="23"/>
  <c r="EK18" i="23"/>
  <c r="CV18" i="23"/>
  <c r="CU18" i="23"/>
  <c r="CW18" i="23"/>
  <c r="CY18" i="23"/>
  <c r="CQ18" i="23"/>
  <c r="CP18" i="23"/>
  <c r="CH18" i="23"/>
  <c r="CG18" i="23"/>
  <c r="CI18" i="23"/>
  <c r="BX18" i="23"/>
  <c r="BW18" i="23"/>
  <c r="AS18" i="23"/>
  <c r="AT18" i="23"/>
  <c r="AI18" i="23"/>
  <c r="W18" i="23"/>
  <c r="Q18" i="23"/>
  <c r="S18" i="23"/>
  <c r="EK17" i="23"/>
  <c r="CV17" i="23"/>
  <c r="CU17" i="23"/>
  <c r="CW17" i="23"/>
  <c r="CQ17" i="23"/>
  <c r="CP17" i="23"/>
  <c r="CH17" i="23"/>
  <c r="CG17" i="23"/>
  <c r="CI17" i="23"/>
  <c r="BX17" i="23"/>
  <c r="BW17" i="23"/>
  <c r="AS17" i="23"/>
  <c r="AT17" i="23"/>
  <c r="AI17" i="23"/>
  <c r="W17" i="23"/>
  <c r="Q17" i="23"/>
  <c r="EK16" i="23"/>
  <c r="CV16" i="23"/>
  <c r="CU16" i="23"/>
  <c r="CW16" i="23"/>
  <c r="CQ16" i="23"/>
  <c r="CP16" i="23"/>
  <c r="CH16" i="23"/>
  <c r="CG16" i="23"/>
  <c r="CI16" i="23"/>
  <c r="BX16" i="23"/>
  <c r="BW16" i="23"/>
  <c r="BY16" i="23"/>
  <c r="AS16" i="23"/>
  <c r="AT16" i="23"/>
  <c r="AI16" i="23"/>
  <c r="W16" i="23"/>
  <c r="Q16" i="23"/>
  <c r="S16" i="23"/>
  <c r="EK15" i="23"/>
  <c r="CV15" i="23"/>
  <c r="CU15" i="23"/>
  <c r="CW15" i="23"/>
  <c r="CQ15" i="23"/>
  <c r="CP15" i="23"/>
  <c r="CH15" i="23"/>
  <c r="CG15" i="23"/>
  <c r="CI15" i="23"/>
  <c r="BX15" i="23"/>
  <c r="BW15" i="23"/>
  <c r="AS15" i="23"/>
  <c r="AT15" i="23"/>
  <c r="AI15" i="23"/>
  <c r="W15" i="23"/>
  <c r="Q15" i="23"/>
  <c r="R15" i="23"/>
  <c r="EO15" i="23"/>
  <c r="S15" i="23"/>
  <c r="EK14" i="23"/>
  <c r="CV14" i="23"/>
  <c r="CU14" i="23"/>
  <c r="CW14" i="23"/>
  <c r="CQ14" i="23"/>
  <c r="CP14" i="23"/>
  <c r="CH14" i="23"/>
  <c r="CG14" i="23"/>
  <c r="CI14" i="23"/>
  <c r="BX14" i="23"/>
  <c r="BW14" i="23"/>
  <c r="AS14" i="23"/>
  <c r="AT14" i="23"/>
  <c r="AI14" i="23"/>
  <c r="W14" i="23"/>
  <c r="Q14" i="23"/>
  <c r="S14" i="23"/>
  <c r="EK13" i="23"/>
  <c r="CV13" i="23"/>
  <c r="CU13" i="23"/>
  <c r="CW13" i="23"/>
  <c r="CQ13" i="23"/>
  <c r="CP13" i="23"/>
  <c r="CH13" i="23"/>
  <c r="CG13" i="23"/>
  <c r="CI13" i="23"/>
  <c r="BX13" i="23"/>
  <c r="BW13" i="23"/>
  <c r="AS13" i="23"/>
  <c r="AT13" i="23"/>
  <c r="AI13" i="23"/>
  <c r="W13" i="23"/>
  <c r="Q13" i="23"/>
  <c r="S13" i="23"/>
  <c r="EK12" i="23"/>
  <c r="CV12" i="23"/>
  <c r="CU12" i="23"/>
  <c r="CW12" i="23"/>
  <c r="CQ12" i="23"/>
  <c r="CP12" i="23"/>
  <c r="CR12" i="23"/>
  <c r="CH12" i="23"/>
  <c r="CG12" i="23"/>
  <c r="CI12" i="23"/>
  <c r="BX12" i="23"/>
  <c r="BW12" i="23"/>
  <c r="AS12" i="23"/>
  <c r="AT12" i="23"/>
  <c r="AI12" i="23"/>
  <c r="W12" i="23"/>
  <c r="Q12" i="23"/>
  <c r="S12" i="23"/>
  <c r="EK11" i="23"/>
  <c r="CV11" i="23"/>
  <c r="CU11" i="23"/>
  <c r="CW11" i="23"/>
  <c r="CY11" i="23"/>
  <c r="CQ11" i="23"/>
  <c r="CP11" i="23"/>
  <c r="CH11" i="23"/>
  <c r="CG11" i="23"/>
  <c r="CI11" i="23"/>
  <c r="BX11" i="23"/>
  <c r="BW11" i="23"/>
  <c r="AS11" i="23"/>
  <c r="AT11" i="23"/>
  <c r="AI11" i="23"/>
  <c r="W11" i="23"/>
  <c r="Q11" i="23"/>
  <c r="S11" i="23"/>
  <c r="EK10" i="23"/>
  <c r="CV10" i="23"/>
  <c r="CU10" i="23"/>
  <c r="CW10" i="23"/>
  <c r="CQ10" i="23"/>
  <c r="CP10" i="23"/>
  <c r="CH10" i="23"/>
  <c r="CG10" i="23"/>
  <c r="CI10" i="23"/>
  <c r="BX10" i="23"/>
  <c r="BW10" i="23"/>
  <c r="AS10" i="23"/>
  <c r="AT10" i="23"/>
  <c r="AI10" i="23"/>
  <c r="W10" i="23"/>
  <c r="Q10" i="23"/>
  <c r="S10" i="23"/>
  <c r="EK9" i="23"/>
  <c r="CV9" i="23"/>
  <c r="CU9" i="23"/>
  <c r="CW9" i="23"/>
  <c r="CQ9" i="23"/>
  <c r="CP9" i="23"/>
  <c r="CH9" i="23"/>
  <c r="CG9" i="23"/>
  <c r="CI9" i="23"/>
  <c r="BX9" i="23"/>
  <c r="BW9" i="23"/>
  <c r="AS9" i="23"/>
  <c r="AT9" i="23"/>
  <c r="AI9" i="23"/>
  <c r="W9" i="23"/>
  <c r="Q9" i="23"/>
  <c r="S9" i="23"/>
  <c r="EK8" i="23"/>
  <c r="CV8" i="23"/>
  <c r="CU8" i="23"/>
  <c r="CW8" i="23"/>
  <c r="CQ8" i="23"/>
  <c r="CP8" i="23"/>
  <c r="CH8" i="23"/>
  <c r="CG8" i="23"/>
  <c r="CI8" i="23"/>
  <c r="BX8" i="23"/>
  <c r="BW8" i="23"/>
  <c r="AS8" i="23"/>
  <c r="AT8" i="23"/>
  <c r="AI8" i="23"/>
  <c r="W8" i="23"/>
  <c r="Q8" i="23"/>
  <c r="R8" i="23"/>
  <c r="B198" i="22"/>
  <c r="B149" i="22"/>
  <c r="A149" i="22"/>
  <c r="EK131" i="22"/>
  <c r="CV131" i="22"/>
  <c r="CU131" i="22"/>
  <c r="CW131" i="22"/>
  <c r="CQ131" i="22"/>
  <c r="CP131" i="22"/>
  <c r="CH131" i="22"/>
  <c r="CG131" i="22"/>
  <c r="CI131" i="22"/>
  <c r="BX131" i="22"/>
  <c r="BW131" i="22"/>
  <c r="AS131" i="22"/>
  <c r="AT131" i="22"/>
  <c r="AI131" i="22"/>
  <c r="AI130" i="22"/>
  <c r="AJ131" i="22"/>
  <c r="W131" i="22"/>
  <c r="Q131" i="22"/>
  <c r="R131" i="22"/>
  <c r="EK130" i="22"/>
  <c r="CV130" i="22"/>
  <c r="CU130" i="22"/>
  <c r="CW130" i="22"/>
  <c r="CQ130" i="22"/>
  <c r="CP130" i="22"/>
  <c r="CG130" i="22"/>
  <c r="CI130" i="22"/>
  <c r="CH130" i="22"/>
  <c r="BX130" i="22"/>
  <c r="BW130" i="22"/>
  <c r="AS130" i="22"/>
  <c r="AT130" i="22"/>
  <c r="W130" i="22"/>
  <c r="Q130" i="22"/>
  <c r="EK129" i="22"/>
  <c r="CV129" i="22"/>
  <c r="CU129" i="22"/>
  <c r="CW129" i="22"/>
  <c r="CY129" i="22"/>
  <c r="CQ129" i="22"/>
  <c r="CP129" i="22"/>
  <c r="CH129" i="22"/>
  <c r="CG129" i="22"/>
  <c r="CI129" i="22"/>
  <c r="CK129" i="22"/>
  <c r="BX129" i="22"/>
  <c r="BW129" i="22"/>
  <c r="AS129" i="22"/>
  <c r="AT129" i="22"/>
  <c r="AI129" i="22"/>
  <c r="W129" i="22"/>
  <c r="Q129" i="22"/>
  <c r="EK128" i="22"/>
  <c r="CV128" i="22"/>
  <c r="CU128" i="22"/>
  <c r="CW128" i="22"/>
  <c r="CQ128" i="22"/>
  <c r="CP128" i="22"/>
  <c r="CH128" i="22"/>
  <c r="CG128" i="22"/>
  <c r="CI128" i="22"/>
  <c r="BX128" i="22"/>
  <c r="BW128" i="22"/>
  <c r="AS128" i="22"/>
  <c r="AT128" i="22"/>
  <c r="AI128" i="22"/>
  <c r="W128" i="22"/>
  <c r="Q128" i="22"/>
  <c r="S128" i="22"/>
  <c r="EK127" i="22"/>
  <c r="CV127" i="22"/>
  <c r="CU127" i="22"/>
  <c r="CW127" i="22"/>
  <c r="CQ127" i="22"/>
  <c r="CP127" i="22"/>
  <c r="CH127" i="22"/>
  <c r="CG127" i="22"/>
  <c r="CI127" i="22"/>
  <c r="BX127" i="22"/>
  <c r="BW127" i="22"/>
  <c r="AS127" i="22"/>
  <c r="AT127" i="22"/>
  <c r="AI127" i="22"/>
  <c r="W127" i="22"/>
  <c r="Q127" i="22"/>
  <c r="EK126" i="22"/>
  <c r="CV126" i="22"/>
  <c r="CU126" i="22"/>
  <c r="CW126" i="22"/>
  <c r="CQ126" i="22"/>
  <c r="CP126" i="22"/>
  <c r="CH126" i="22"/>
  <c r="CG126" i="22"/>
  <c r="CI126" i="22"/>
  <c r="BX126" i="22"/>
  <c r="BW126" i="22"/>
  <c r="AS126" i="22"/>
  <c r="AT126" i="22"/>
  <c r="AI126" i="22"/>
  <c r="W126" i="22"/>
  <c r="Q126" i="22"/>
  <c r="EK125" i="22"/>
  <c r="CV125" i="22"/>
  <c r="CU125" i="22"/>
  <c r="CW125" i="22"/>
  <c r="CQ125" i="22"/>
  <c r="CP125" i="22"/>
  <c r="CH125" i="22"/>
  <c r="CG125" i="22"/>
  <c r="CI125" i="22"/>
  <c r="BX125" i="22"/>
  <c r="BW125" i="22"/>
  <c r="AS125" i="22"/>
  <c r="AT125" i="22"/>
  <c r="AI125" i="22"/>
  <c r="W125" i="22"/>
  <c r="Q125" i="22"/>
  <c r="R125" i="22"/>
  <c r="DM125" i="22"/>
  <c r="EK124" i="22"/>
  <c r="CV124" i="22"/>
  <c r="CU124" i="22"/>
  <c r="CW124" i="22"/>
  <c r="CQ124" i="22"/>
  <c r="CP124" i="22"/>
  <c r="CH124" i="22"/>
  <c r="CG124" i="22"/>
  <c r="CI124" i="22"/>
  <c r="BX124" i="22"/>
  <c r="BW124" i="22"/>
  <c r="AS124" i="22"/>
  <c r="AT124" i="22"/>
  <c r="AI124" i="22"/>
  <c r="W124" i="22"/>
  <c r="Q124" i="22"/>
  <c r="S124" i="22"/>
  <c r="EK123" i="22"/>
  <c r="CV123" i="22"/>
  <c r="CU123" i="22"/>
  <c r="CW123" i="22"/>
  <c r="CQ123" i="22"/>
  <c r="CP123" i="22"/>
  <c r="CH123" i="22"/>
  <c r="CG123" i="22"/>
  <c r="CI123" i="22"/>
  <c r="BX123" i="22"/>
  <c r="BW123" i="22"/>
  <c r="AS123" i="22"/>
  <c r="AT123" i="22"/>
  <c r="AI123" i="22"/>
  <c r="W123" i="22"/>
  <c r="Q123" i="22"/>
  <c r="EK122" i="22"/>
  <c r="CV122" i="22"/>
  <c r="CU122" i="22"/>
  <c r="CW122" i="22"/>
  <c r="CQ122" i="22"/>
  <c r="CP122" i="22"/>
  <c r="CH122" i="22"/>
  <c r="CG122" i="22"/>
  <c r="CI122" i="22"/>
  <c r="BX122" i="22"/>
  <c r="BW122" i="22"/>
  <c r="AS122" i="22"/>
  <c r="AT122" i="22"/>
  <c r="AI122" i="22"/>
  <c r="W122" i="22"/>
  <c r="Q122" i="22"/>
  <c r="EK121" i="22"/>
  <c r="CV121" i="22"/>
  <c r="CU121" i="22"/>
  <c r="CW121" i="22"/>
  <c r="CQ121" i="22"/>
  <c r="CP121" i="22"/>
  <c r="CH121" i="22"/>
  <c r="CG121" i="22"/>
  <c r="CI121" i="22"/>
  <c r="BX121" i="22"/>
  <c r="BW121" i="22"/>
  <c r="AS121" i="22"/>
  <c r="AT121" i="22"/>
  <c r="AI121" i="22"/>
  <c r="W121" i="22"/>
  <c r="Q121" i="22"/>
  <c r="S121" i="22"/>
  <c r="EK120" i="22"/>
  <c r="CV120" i="22"/>
  <c r="CU120" i="22"/>
  <c r="CW120" i="22"/>
  <c r="CQ120" i="22"/>
  <c r="CP120" i="22"/>
  <c r="CH120" i="22"/>
  <c r="CG120" i="22"/>
  <c r="CI120" i="22"/>
  <c r="BX120" i="22"/>
  <c r="BW120" i="22"/>
  <c r="AS120" i="22"/>
  <c r="AT120" i="22"/>
  <c r="AI120" i="22"/>
  <c r="W120" i="22"/>
  <c r="Q120" i="22"/>
  <c r="R120" i="22"/>
  <c r="EK119" i="22"/>
  <c r="CV119" i="22"/>
  <c r="CU119" i="22"/>
  <c r="CW119" i="22"/>
  <c r="CQ119" i="22"/>
  <c r="CP119" i="22"/>
  <c r="CH119" i="22"/>
  <c r="CG119" i="22"/>
  <c r="CI119" i="22"/>
  <c r="BX119" i="22"/>
  <c r="BW119" i="22"/>
  <c r="AS119" i="22"/>
  <c r="AT119" i="22"/>
  <c r="AI119" i="22"/>
  <c r="W119" i="22"/>
  <c r="Q119" i="22"/>
  <c r="S119" i="22"/>
  <c r="EK118" i="22"/>
  <c r="CV118" i="22"/>
  <c r="CU118" i="22"/>
  <c r="CW118" i="22"/>
  <c r="CQ118" i="22"/>
  <c r="CP118" i="22"/>
  <c r="CH118" i="22"/>
  <c r="CG118" i="22"/>
  <c r="CI118" i="22"/>
  <c r="BX118" i="22"/>
  <c r="BW118" i="22"/>
  <c r="AS118" i="22"/>
  <c r="AT118" i="22"/>
  <c r="AI118" i="22"/>
  <c r="W118" i="22"/>
  <c r="Q118" i="22"/>
  <c r="R118" i="22"/>
  <c r="EK117" i="22"/>
  <c r="CV117" i="22"/>
  <c r="CU117" i="22"/>
  <c r="CW117" i="22"/>
  <c r="CQ117" i="22"/>
  <c r="CP117" i="22"/>
  <c r="CH117" i="22"/>
  <c r="CG117" i="22"/>
  <c r="CI117" i="22"/>
  <c r="BX117" i="22"/>
  <c r="BW117" i="22"/>
  <c r="AS117" i="22"/>
  <c r="AT117" i="22"/>
  <c r="AI117" i="22"/>
  <c r="W117" i="22"/>
  <c r="Q117" i="22"/>
  <c r="EK116" i="22"/>
  <c r="CV116" i="22"/>
  <c r="CU116" i="22"/>
  <c r="CW116" i="22"/>
  <c r="CQ116" i="22"/>
  <c r="CP116" i="22"/>
  <c r="CH116" i="22"/>
  <c r="CG116" i="22"/>
  <c r="CI116" i="22"/>
  <c r="BX116" i="22"/>
  <c r="BW116" i="22"/>
  <c r="AS116" i="22"/>
  <c r="AT116" i="22"/>
  <c r="AI116" i="22"/>
  <c r="W116" i="22"/>
  <c r="Q116" i="22"/>
  <c r="S116" i="22"/>
  <c r="EK115" i="22"/>
  <c r="CV115" i="22"/>
  <c r="CU115" i="22"/>
  <c r="CW115" i="22"/>
  <c r="CQ115" i="22"/>
  <c r="CP115" i="22"/>
  <c r="CH115" i="22"/>
  <c r="CG115" i="22"/>
  <c r="CI115" i="22"/>
  <c r="BX115" i="22"/>
  <c r="BW115" i="22"/>
  <c r="AS115" i="22"/>
  <c r="AT115" i="22"/>
  <c r="AI115" i="22"/>
  <c r="W115" i="22"/>
  <c r="Q115" i="22"/>
  <c r="EK114" i="22"/>
  <c r="CV114" i="22"/>
  <c r="CU114" i="22"/>
  <c r="CW114" i="22"/>
  <c r="CQ114" i="22"/>
  <c r="CP114" i="22"/>
  <c r="CH114" i="22"/>
  <c r="CI114" i="22"/>
  <c r="BX114" i="22"/>
  <c r="BW114" i="22"/>
  <c r="AS114" i="22"/>
  <c r="AT114" i="22"/>
  <c r="AI114" i="22"/>
  <c r="W114" i="22"/>
  <c r="Q114" i="22"/>
  <c r="EK113" i="22"/>
  <c r="CV113" i="22"/>
  <c r="CU113" i="22"/>
  <c r="CW113" i="22"/>
  <c r="CQ113" i="22"/>
  <c r="CP113" i="22"/>
  <c r="CH113" i="22"/>
  <c r="CG113" i="22"/>
  <c r="CI113" i="22"/>
  <c r="BX113" i="22"/>
  <c r="BW113" i="22"/>
  <c r="AS113" i="22"/>
  <c r="AT113" i="22"/>
  <c r="AI113" i="22"/>
  <c r="W113" i="22"/>
  <c r="Q113" i="22"/>
  <c r="EK112" i="22"/>
  <c r="CV112" i="22"/>
  <c r="CU112" i="22"/>
  <c r="CW112" i="22"/>
  <c r="CQ112" i="22"/>
  <c r="CP112" i="22"/>
  <c r="CH112" i="22"/>
  <c r="CG112" i="22"/>
  <c r="CI112" i="22"/>
  <c r="BX112" i="22"/>
  <c r="BW112" i="22"/>
  <c r="AS112" i="22"/>
  <c r="AT112" i="22"/>
  <c r="AI112" i="22"/>
  <c r="W112" i="22"/>
  <c r="Q112" i="22"/>
  <c r="R112" i="22"/>
  <c r="EK111" i="22"/>
  <c r="CV111" i="22"/>
  <c r="CU111" i="22"/>
  <c r="CW111" i="22"/>
  <c r="CQ111" i="22"/>
  <c r="CP111" i="22"/>
  <c r="CH111" i="22"/>
  <c r="CG111" i="22"/>
  <c r="CI111" i="22"/>
  <c r="BX111" i="22"/>
  <c r="BW111" i="22"/>
  <c r="AS111" i="22"/>
  <c r="AT111" i="22"/>
  <c r="AI111" i="22"/>
  <c r="W111" i="22"/>
  <c r="Q111" i="22"/>
  <c r="EK110" i="22"/>
  <c r="CV110" i="22"/>
  <c r="CU110" i="22"/>
  <c r="CW110" i="22"/>
  <c r="CQ110" i="22"/>
  <c r="CP110" i="22"/>
  <c r="CH110" i="22"/>
  <c r="CG110" i="22"/>
  <c r="CI110" i="22"/>
  <c r="BX110" i="22"/>
  <c r="BW110" i="22"/>
  <c r="AS110" i="22"/>
  <c r="AT110" i="22"/>
  <c r="AI110" i="22"/>
  <c r="W110" i="22"/>
  <c r="Q110" i="22"/>
  <c r="EK109" i="22"/>
  <c r="CV109" i="22"/>
  <c r="CU109" i="22"/>
  <c r="CW109" i="22"/>
  <c r="CQ109" i="22"/>
  <c r="CP109" i="22"/>
  <c r="CH109" i="22"/>
  <c r="CG109" i="22"/>
  <c r="CI109" i="22"/>
  <c r="BX109" i="22"/>
  <c r="BW109" i="22"/>
  <c r="AS109" i="22"/>
  <c r="AT109" i="22"/>
  <c r="AI109" i="22"/>
  <c r="W109" i="22"/>
  <c r="Q109" i="22"/>
  <c r="S109" i="22"/>
  <c r="EM109" i="22"/>
  <c r="EK108" i="22"/>
  <c r="CV108" i="22"/>
  <c r="CU108" i="22"/>
  <c r="CW108" i="22"/>
  <c r="CQ108" i="22"/>
  <c r="CP108" i="22"/>
  <c r="CH108" i="22"/>
  <c r="CG108" i="22"/>
  <c r="CI108" i="22"/>
  <c r="BX108" i="22"/>
  <c r="BW108" i="22"/>
  <c r="AS108" i="22"/>
  <c r="AT108" i="22"/>
  <c r="AI108" i="22"/>
  <c r="W108" i="22"/>
  <c r="Q108" i="22"/>
  <c r="S108" i="22"/>
  <c r="EK107" i="22"/>
  <c r="CV107" i="22"/>
  <c r="CU107" i="22"/>
  <c r="CW107" i="22"/>
  <c r="CQ107" i="22"/>
  <c r="CP107" i="22"/>
  <c r="CH107" i="22"/>
  <c r="CG107" i="22"/>
  <c r="CI107" i="22"/>
  <c r="BX107" i="22"/>
  <c r="BW107" i="22"/>
  <c r="AS107" i="22"/>
  <c r="AT107" i="22"/>
  <c r="AI107" i="22"/>
  <c r="W107" i="22"/>
  <c r="Q107" i="22"/>
  <c r="EK106" i="22"/>
  <c r="CV106" i="22"/>
  <c r="CU106" i="22"/>
  <c r="CW106" i="22"/>
  <c r="CQ106" i="22"/>
  <c r="CP106" i="22"/>
  <c r="CH106" i="22"/>
  <c r="CG106" i="22"/>
  <c r="CI106" i="22"/>
  <c r="BX106" i="22"/>
  <c r="BW106" i="22"/>
  <c r="AS106" i="22"/>
  <c r="AT106" i="22"/>
  <c r="AI106" i="22"/>
  <c r="W106" i="22"/>
  <c r="Q106" i="22"/>
  <c r="EK105" i="22"/>
  <c r="CV105" i="22"/>
  <c r="CU105" i="22"/>
  <c r="CW105" i="22"/>
  <c r="CQ105" i="22"/>
  <c r="CP105" i="22"/>
  <c r="CH105" i="22"/>
  <c r="CG105" i="22"/>
  <c r="CI105" i="22"/>
  <c r="BX105" i="22"/>
  <c r="BW105" i="22"/>
  <c r="AS105" i="22"/>
  <c r="AT105" i="22"/>
  <c r="AI105" i="22"/>
  <c r="W105" i="22"/>
  <c r="Q105" i="22"/>
  <c r="S105" i="22"/>
  <c r="EK104" i="22"/>
  <c r="CV104" i="22"/>
  <c r="CU104" i="22"/>
  <c r="CW104" i="22"/>
  <c r="CQ104" i="22"/>
  <c r="CP104" i="22"/>
  <c r="CH104" i="22"/>
  <c r="CG104" i="22"/>
  <c r="CI104" i="22"/>
  <c r="BX104" i="22"/>
  <c r="BW104" i="22"/>
  <c r="AS104" i="22"/>
  <c r="AT104" i="22"/>
  <c r="AI104" i="22"/>
  <c r="W104" i="22"/>
  <c r="Q104" i="22"/>
  <c r="R104" i="22"/>
  <c r="EK103" i="22"/>
  <c r="CV103" i="22"/>
  <c r="CU103" i="22"/>
  <c r="CW103" i="22"/>
  <c r="CQ103" i="22"/>
  <c r="CP103" i="22"/>
  <c r="CH103" i="22"/>
  <c r="CG103" i="22"/>
  <c r="CI103" i="22"/>
  <c r="BX103" i="22"/>
  <c r="BW103" i="22"/>
  <c r="AS103" i="22"/>
  <c r="AT103" i="22"/>
  <c r="AI103" i="22"/>
  <c r="W103" i="22"/>
  <c r="Q103" i="22"/>
  <c r="R103" i="22"/>
  <c r="DM103" i="22"/>
  <c r="EK102" i="22"/>
  <c r="CV102" i="22"/>
  <c r="CU102" i="22"/>
  <c r="CW102" i="22"/>
  <c r="CQ102" i="22"/>
  <c r="CP102" i="22"/>
  <c r="CH102" i="22"/>
  <c r="CG102" i="22"/>
  <c r="CI102" i="22"/>
  <c r="BX102" i="22"/>
  <c r="BW102" i="22"/>
  <c r="AS102" i="22"/>
  <c r="AT102" i="22"/>
  <c r="AI102" i="22"/>
  <c r="W102" i="22"/>
  <c r="Q102" i="22"/>
  <c r="R102" i="22"/>
  <c r="DM102" i="22"/>
  <c r="EK101" i="22"/>
  <c r="CV101" i="22"/>
  <c r="CU101" i="22"/>
  <c r="CW101" i="22"/>
  <c r="CQ101" i="22"/>
  <c r="CP101" i="22"/>
  <c r="CH101" i="22"/>
  <c r="CG101" i="22"/>
  <c r="CI101" i="22"/>
  <c r="BX101" i="22"/>
  <c r="BW101" i="22"/>
  <c r="AS101" i="22"/>
  <c r="AT101" i="22"/>
  <c r="AI101" i="22"/>
  <c r="W101" i="22"/>
  <c r="Q101" i="22"/>
  <c r="S101" i="22"/>
  <c r="EK100" i="22"/>
  <c r="CV100" i="22"/>
  <c r="CU100" i="22"/>
  <c r="CW100" i="22"/>
  <c r="CQ100" i="22"/>
  <c r="CP100" i="22"/>
  <c r="CH100" i="22"/>
  <c r="CG100" i="22"/>
  <c r="CI100" i="22"/>
  <c r="BX100" i="22"/>
  <c r="BW100" i="22"/>
  <c r="AS100" i="22"/>
  <c r="AT100" i="22"/>
  <c r="AI100" i="22"/>
  <c r="W100" i="22"/>
  <c r="Q100" i="22"/>
  <c r="R100" i="22"/>
  <c r="EK99" i="22"/>
  <c r="CV99" i="22"/>
  <c r="CU99" i="22"/>
  <c r="CW99" i="22"/>
  <c r="CQ99" i="22"/>
  <c r="CP99" i="22"/>
  <c r="CH99" i="22"/>
  <c r="CG99" i="22"/>
  <c r="CI99" i="22"/>
  <c r="BX99" i="22"/>
  <c r="BW99" i="22"/>
  <c r="AS99" i="22"/>
  <c r="AT99" i="22"/>
  <c r="AI99" i="22"/>
  <c r="W99" i="22"/>
  <c r="Q99" i="22"/>
  <c r="S99" i="22"/>
  <c r="EK98" i="22"/>
  <c r="CV98" i="22"/>
  <c r="CU98" i="22"/>
  <c r="CW98" i="22"/>
  <c r="CQ98" i="22"/>
  <c r="CP98" i="22"/>
  <c r="CH98" i="22"/>
  <c r="CG98" i="22"/>
  <c r="CI98" i="22"/>
  <c r="BX98" i="22"/>
  <c r="BW98" i="22"/>
  <c r="AS98" i="22"/>
  <c r="AT98" i="22"/>
  <c r="AI98" i="22"/>
  <c r="W98" i="22"/>
  <c r="Q98" i="22"/>
  <c r="S98" i="22"/>
  <c r="DZ98" i="22"/>
  <c r="EK97" i="22"/>
  <c r="CV97" i="22"/>
  <c r="CU97" i="22"/>
  <c r="CW97" i="22"/>
  <c r="CQ97" i="22"/>
  <c r="CP97" i="22"/>
  <c r="CH97" i="22"/>
  <c r="CG97" i="22"/>
  <c r="CI97" i="22"/>
  <c r="BX97" i="22"/>
  <c r="BW97" i="22"/>
  <c r="AS97" i="22"/>
  <c r="AT97" i="22"/>
  <c r="AI97" i="22"/>
  <c r="W97" i="22"/>
  <c r="Q97" i="22"/>
  <c r="S97" i="22"/>
  <c r="EK96" i="22"/>
  <c r="CV96" i="22"/>
  <c r="CU96" i="22"/>
  <c r="CW96" i="22"/>
  <c r="CQ96" i="22"/>
  <c r="CP96" i="22"/>
  <c r="CH96" i="22"/>
  <c r="CG96" i="22"/>
  <c r="CI96" i="22"/>
  <c r="BX96" i="22"/>
  <c r="BW96" i="22"/>
  <c r="AS96" i="22"/>
  <c r="AT96" i="22"/>
  <c r="AI96" i="22"/>
  <c r="W96" i="22"/>
  <c r="Q96" i="22"/>
  <c r="R96" i="22"/>
  <c r="EK95" i="22"/>
  <c r="CV95" i="22"/>
  <c r="CU95" i="22"/>
  <c r="CW95" i="22"/>
  <c r="CQ95" i="22"/>
  <c r="CP95" i="22"/>
  <c r="CH95" i="22"/>
  <c r="CG95" i="22"/>
  <c r="CI95" i="22"/>
  <c r="BX95" i="22"/>
  <c r="BW95" i="22"/>
  <c r="AS95" i="22"/>
  <c r="AT95" i="22"/>
  <c r="AI95" i="22"/>
  <c r="W95" i="22"/>
  <c r="Q95" i="22"/>
  <c r="S95" i="22"/>
  <c r="EM95" i="22"/>
  <c r="EK94" i="22"/>
  <c r="CV94" i="22"/>
  <c r="CU94" i="22"/>
  <c r="CW94" i="22"/>
  <c r="CQ94" i="22"/>
  <c r="CP94" i="22"/>
  <c r="CH94" i="22"/>
  <c r="CG94" i="22"/>
  <c r="CI94" i="22"/>
  <c r="BX94" i="22"/>
  <c r="BW94" i="22"/>
  <c r="AS94" i="22"/>
  <c r="AT94" i="22"/>
  <c r="AI94" i="22"/>
  <c r="W94" i="22"/>
  <c r="Q94" i="22"/>
  <c r="R94" i="22"/>
  <c r="EK93" i="22"/>
  <c r="CV93" i="22"/>
  <c r="CU93" i="22"/>
  <c r="CW93" i="22"/>
  <c r="CQ93" i="22"/>
  <c r="CP93" i="22"/>
  <c r="CH93" i="22"/>
  <c r="CG93" i="22"/>
  <c r="CI93" i="22"/>
  <c r="BX93" i="22"/>
  <c r="BW93" i="22"/>
  <c r="AS93" i="22"/>
  <c r="AT93" i="22"/>
  <c r="AI93" i="22"/>
  <c r="W93" i="22"/>
  <c r="Q93" i="22"/>
  <c r="R93" i="22"/>
  <c r="DM93" i="22"/>
  <c r="EK92" i="22"/>
  <c r="CV92" i="22"/>
  <c r="CU92" i="22"/>
  <c r="CW92" i="22"/>
  <c r="CQ92" i="22"/>
  <c r="CP92" i="22"/>
  <c r="CH92" i="22"/>
  <c r="CG92" i="22"/>
  <c r="CI92" i="22"/>
  <c r="BX92" i="22"/>
  <c r="BW92" i="22"/>
  <c r="AS92" i="22"/>
  <c r="AT92" i="22"/>
  <c r="AI92" i="22"/>
  <c r="W92" i="22"/>
  <c r="Q92" i="22"/>
  <c r="S92" i="22"/>
  <c r="EK91" i="22"/>
  <c r="CV91" i="22"/>
  <c r="CU91" i="22"/>
  <c r="CW91" i="22"/>
  <c r="CQ91" i="22"/>
  <c r="CP91" i="22"/>
  <c r="CH91" i="22"/>
  <c r="CG91" i="22"/>
  <c r="CI91" i="22"/>
  <c r="BX91" i="22"/>
  <c r="BW91" i="22"/>
  <c r="AS91" i="22"/>
  <c r="AT91" i="22"/>
  <c r="AI91" i="22"/>
  <c r="W91" i="22"/>
  <c r="Q91" i="22"/>
  <c r="R91" i="22"/>
  <c r="EK90" i="22"/>
  <c r="CV90" i="22"/>
  <c r="CU90" i="22"/>
  <c r="CW90" i="22"/>
  <c r="CQ90" i="22"/>
  <c r="CP90" i="22"/>
  <c r="CH90" i="22"/>
  <c r="CG90" i="22"/>
  <c r="CI90" i="22"/>
  <c r="BX90" i="22"/>
  <c r="BW90" i="22"/>
  <c r="AS90" i="22"/>
  <c r="AT90" i="22"/>
  <c r="AI90" i="22"/>
  <c r="W90" i="22"/>
  <c r="Q90" i="22"/>
  <c r="R90" i="22"/>
  <c r="EK89" i="22"/>
  <c r="CV89" i="22"/>
  <c r="CU89" i="22"/>
  <c r="CW89" i="22"/>
  <c r="CQ89" i="22"/>
  <c r="CP89" i="22"/>
  <c r="CH89" i="22"/>
  <c r="CG89" i="22"/>
  <c r="CI89" i="22"/>
  <c r="BX89" i="22"/>
  <c r="BW89" i="22"/>
  <c r="AS89" i="22"/>
  <c r="AT89" i="22"/>
  <c r="AI89" i="22"/>
  <c r="W89" i="22"/>
  <c r="Q89" i="22"/>
  <c r="R89" i="22"/>
  <c r="DM89" i="22"/>
  <c r="EK88" i="22"/>
  <c r="CV88" i="22"/>
  <c r="CU88" i="22"/>
  <c r="CW88" i="22"/>
  <c r="CQ88" i="22"/>
  <c r="CP88" i="22"/>
  <c r="CH88" i="22"/>
  <c r="CG88" i="22"/>
  <c r="CI88" i="22"/>
  <c r="BX88" i="22"/>
  <c r="BW88" i="22"/>
  <c r="AS88" i="22"/>
  <c r="AT88" i="22"/>
  <c r="AI88" i="22"/>
  <c r="W88" i="22"/>
  <c r="Q88" i="22"/>
  <c r="S88" i="22"/>
  <c r="EK87" i="22"/>
  <c r="CV87" i="22"/>
  <c r="CU87" i="22"/>
  <c r="CW87" i="22"/>
  <c r="CQ87" i="22"/>
  <c r="CP87" i="22"/>
  <c r="CH87" i="22"/>
  <c r="CG87" i="22"/>
  <c r="CI87" i="22"/>
  <c r="BX87" i="22"/>
  <c r="BW87" i="22"/>
  <c r="AS87" i="22"/>
  <c r="AT87" i="22"/>
  <c r="AI87" i="22"/>
  <c r="W87" i="22"/>
  <c r="Q87" i="22"/>
  <c r="R87" i="22"/>
  <c r="DM87" i="22"/>
  <c r="EK86" i="22"/>
  <c r="CV86" i="22"/>
  <c r="CU86" i="22"/>
  <c r="CW86" i="22"/>
  <c r="CQ86" i="22"/>
  <c r="CP86" i="22"/>
  <c r="CH86" i="22"/>
  <c r="CG86" i="22"/>
  <c r="CI86" i="22"/>
  <c r="BX86" i="22"/>
  <c r="BW86" i="22"/>
  <c r="AS86" i="22"/>
  <c r="AT86" i="22"/>
  <c r="AI86" i="22"/>
  <c r="W86" i="22"/>
  <c r="Q86" i="22"/>
  <c r="EK85" i="22"/>
  <c r="CV85" i="22"/>
  <c r="CU85" i="22"/>
  <c r="CW85" i="22"/>
  <c r="CQ85" i="22"/>
  <c r="CP85" i="22"/>
  <c r="CH85" i="22"/>
  <c r="CG85" i="22"/>
  <c r="CI85" i="22"/>
  <c r="BX85" i="22"/>
  <c r="BW85" i="22"/>
  <c r="AS85" i="22"/>
  <c r="AT85" i="22"/>
  <c r="AI85" i="22"/>
  <c r="W85" i="22"/>
  <c r="Q85" i="22"/>
  <c r="S85" i="22"/>
  <c r="EK84" i="22"/>
  <c r="CV84" i="22"/>
  <c r="CU84" i="22"/>
  <c r="CW84" i="22"/>
  <c r="CQ84" i="22"/>
  <c r="CP84" i="22"/>
  <c r="CH84" i="22"/>
  <c r="CG84" i="22"/>
  <c r="CI84" i="22"/>
  <c r="BX84" i="22"/>
  <c r="BW84" i="22"/>
  <c r="AS84" i="22"/>
  <c r="AT84" i="22"/>
  <c r="AI84" i="22"/>
  <c r="W84" i="22"/>
  <c r="Q84" i="22"/>
  <c r="EK83" i="22"/>
  <c r="CV83" i="22"/>
  <c r="CU83" i="22"/>
  <c r="CW83" i="22"/>
  <c r="CQ83" i="22"/>
  <c r="CP83" i="22"/>
  <c r="CH83" i="22"/>
  <c r="CG83" i="22"/>
  <c r="CI83" i="22"/>
  <c r="BX83" i="22"/>
  <c r="BW83" i="22"/>
  <c r="AS83" i="22"/>
  <c r="AT83" i="22"/>
  <c r="AI83" i="22"/>
  <c r="W83" i="22"/>
  <c r="Q83" i="22"/>
  <c r="S83" i="22"/>
  <c r="EK82" i="22"/>
  <c r="CV82" i="22"/>
  <c r="CU82" i="22"/>
  <c r="CW82" i="22"/>
  <c r="CQ82" i="22"/>
  <c r="CP82" i="22"/>
  <c r="CH82" i="22"/>
  <c r="CG82" i="22"/>
  <c r="CI82" i="22"/>
  <c r="BX82" i="22"/>
  <c r="BW82" i="22"/>
  <c r="AS82" i="22"/>
  <c r="AT82" i="22"/>
  <c r="AI82" i="22"/>
  <c r="W82" i="22"/>
  <c r="Q82" i="22"/>
  <c r="S82" i="22"/>
  <c r="DZ82" i="22"/>
  <c r="EK81" i="22"/>
  <c r="CV81" i="22"/>
  <c r="CU81" i="22"/>
  <c r="CW81" i="22"/>
  <c r="CQ81" i="22"/>
  <c r="CP81" i="22"/>
  <c r="CH81" i="22"/>
  <c r="CG81" i="22"/>
  <c r="CI81" i="22"/>
  <c r="BX81" i="22"/>
  <c r="BW81" i="22"/>
  <c r="AS81" i="22"/>
  <c r="AT81" i="22"/>
  <c r="AI81" i="22"/>
  <c r="W81" i="22"/>
  <c r="Q81" i="22"/>
  <c r="S81" i="22"/>
  <c r="EK80" i="22"/>
  <c r="CV80" i="22"/>
  <c r="CU80" i="22"/>
  <c r="CW80" i="22"/>
  <c r="CQ80" i="22"/>
  <c r="CP80" i="22"/>
  <c r="CH80" i="22"/>
  <c r="CG80" i="22"/>
  <c r="CI80" i="22"/>
  <c r="BX80" i="22"/>
  <c r="BW80" i="22"/>
  <c r="AS80" i="22"/>
  <c r="AT80" i="22"/>
  <c r="AI80" i="22"/>
  <c r="W80" i="22"/>
  <c r="Q80" i="22"/>
  <c r="EK79" i="22"/>
  <c r="CV79" i="22"/>
  <c r="CU79" i="22"/>
  <c r="CW79" i="22"/>
  <c r="CQ79" i="22"/>
  <c r="CP79" i="22"/>
  <c r="CH79" i="22"/>
  <c r="CG79" i="22"/>
  <c r="CI79" i="22"/>
  <c r="BX79" i="22"/>
  <c r="BW79" i="22"/>
  <c r="AS79" i="22"/>
  <c r="AT79" i="22"/>
  <c r="AI79" i="22"/>
  <c r="W79" i="22"/>
  <c r="Q79" i="22"/>
  <c r="S79" i="22"/>
  <c r="EK78" i="22"/>
  <c r="CV78" i="22"/>
  <c r="CU78" i="22"/>
  <c r="CW78" i="22"/>
  <c r="CQ78" i="22"/>
  <c r="CP78" i="22"/>
  <c r="CH78" i="22"/>
  <c r="CG78" i="22"/>
  <c r="CI78" i="22"/>
  <c r="BX78" i="22"/>
  <c r="BW78" i="22"/>
  <c r="AS78" i="22"/>
  <c r="AT78" i="22"/>
  <c r="AI78" i="22"/>
  <c r="W78" i="22"/>
  <c r="Q78" i="22"/>
  <c r="S78" i="22"/>
  <c r="DN78" i="22"/>
  <c r="EK77" i="22"/>
  <c r="CV77" i="22"/>
  <c r="CU77" i="22"/>
  <c r="CW77" i="22"/>
  <c r="CQ77" i="22"/>
  <c r="CP77" i="22"/>
  <c r="CH77" i="22"/>
  <c r="CG77" i="22"/>
  <c r="CI77" i="22"/>
  <c r="BX77" i="22"/>
  <c r="BW77" i="22"/>
  <c r="AS77" i="22"/>
  <c r="AT77" i="22"/>
  <c r="AI77" i="22"/>
  <c r="W77" i="22"/>
  <c r="Q77" i="22"/>
  <c r="S77" i="22"/>
  <c r="DN77" i="22"/>
  <c r="EK76" i="22"/>
  <c r="CV76" i="22"/>
  <c r="CU76" i="22"/>
  <c r="CW76" i="22"/>
  <c r="CQ76" i="22"/>
  <c r="CP76" i="22"/>
  <c r="CH76" i="22"/>
  <c r="CI76" i="22"/>
  <c r="BX76" i="22"/>
  <c r="BW76" i="22"/>
  <c r="AS76" i="22"/>
  <c r="AT76" i="22"/>
  <c r="AI76" i="22"/>
  <c r="W76" i="22"/>
  <c r="Q76" i="22"/>
  <c r="S76" i="22"/>
  <c r="EK75" i="22"/>
  <c r="CV75" i="22"/>
  <c r="CU75" i="22"/>
  <c r="CW75" i="22"/>
  <c r="CQ75" i="22"/>
  <c r="CP75" i="22"/>
  <c r="CH75" i="22"/>
  <c r="CG75" i="22"/>
  <c r="CI75" i="22"/>
  <c r="BX75" i="22"/>
  <c r="BW75" i="22"/>
  <c r="AS75" i="22"/>
  <c r="AT75" i="22"/>
  <c r="AI75" i="22"/>
  <c r="W75" i="22"/>
  <c r="Q75" i="22"/>
  <c r="EK74" i="22"/>
  <c r="CV74" i="22"/>
  <c r="CU74" i="22"/>
  <c r="CW74" i="22"/>
  <c r="CQ74" i="22"/>
  <c r="CP74" i="22"/>
  <c r="CH74" i="22"/>
  <c r="CG74" i="22"/>
  <c r="CI74" i="22"/>
  <c r="BX74" i="22"/>
  <c r="BW74" i="22"/>
  <c r="AS74" i="22"/>
  <c r="AT74" i="22"/>
  <c r="AI74" i="22"/>
  <c r="W74" i="22"/>
  <c r="Q74" i="22"/>
  <c r="EK73" i="22"/>
  <c r="CV73" i="22"/>
  <c r="CU73" i="22"/>
  <c r="CW73" i="22"/>
  <c r="CQ73" i="22"/>
  <c r="CP73" i="22"/>
  <c r="CH73" i="22"/>
  <c r="CG73" i="22"/>
  <c r="CI73" i="22"/>
  <c r="BX73" i="22"/>
  <c r="BW73" i="22"/>
  <c r="AS73" i="22"/>
  <c r="AT73" i="22"/>
  <c r="AI73" i="22"/>
  <c r="W73" i="22"/>
  <c r="Q73" i="22"/>
  <c r="S73" i="22"/>
  <c r="EK72" i="22"/>
  <c r="CV72" i="22"/>
  <c r="CU72" i="22"/>
  <c r="CW72" i="22"/>
  <c r="CQ72" i="22"/>
  <c r="CP72" i="22"/>
  <c r="CH72" i="22"/>
  <c r="CG72" i="22"/>
  <c r="CI72" i="22"/>
  <c r="BX72" i="22"/>
  <c r="BW72" i="22"/>
  <c r="AS72" i="22"/>
  <c r="AT72" i="22"/>
  <c r="AI72" i="22"/>
  <c r="W72" i="22"/>
  <c r="Q72" i="22"/>
  <c r="S72" i="22"/>
  <c r="DN72" i="22"/>
  <c r="EK71" i="22"/>
  <c r="CV71" i="22"/>
  <c r="CU71" i="22"/>
  <c r="CW71" i="22"/>
  <c r="CQ71" i="22"/>
  <c r="CP71" i="22"/>
  <c r="CH71" i="22"/>
  <c r="CG71" i="22"/>
  <c r="CI71" i="22"/>
  <c r="BX71" i="22"/>
  <c r="BW71" i="22"/>
  <c r="AS71" i="22"/>
  <c r="AT71" i="22"/>
  <c r="AI71" i="22"/>
  <c r="W71" i="22"/>
  <c r="Q71" i="22"/>
  <c r="R71" i="22"/>
  <c r="EK70" i="22"/>
  <c r="CV70" i="22"/>
  <c r="CU70" i="22"/>
  <c r="CW70" i="22"/>
  <c r="CQ70" i="22"/>
  <c r="CP70" i="22"/>
  <c r="CH70" i="22"/>
  <c r="CG70" i="22"/>
  <c r="CI70" i="22"/>
  <c r="BX70" i="22"/>
  <c r="BW70" i="22"/>
  <c r="AS70" i="22"/>
  <c r="AT70" i="22"/>
  <c r="AI70" i="22"/>
  <c r="W70" i="22"/>
  <c r="Q70" i="22"/>
  <c r="S70" i="22"/>
  <c r="DN70" i="22"/>
  <c r="EK69" i="22"/>
  <c r="CV69" i="22"/>
  <c r="CU69" i="22"/>
  <c r="CW69" i="22"/>
  <c r="CQ69" i="22"/>
  <c r="CP69" i="22"/>
  <c r="CH69" i="22"/>
  <c r="CG69" i="22"/>
  <c r="CI69" i="22"/>
  <c r="BX69" i="22"/>
  <c r="BW69" i="22"/>
  <c r="AS69" i="22"/>
  <c r="AT69" i="22"/>
  <c r="AI69" i="22"/>
  <c r="W69" i="22"/>
  <c r="Q69" i="22"/>
  <c r="EK68" i="22"/>
  <c r="CV68" i="22"/>
  <c r="CU68" i="22"/>
  <c r="CW68" i="22"/>
  <c r="CQ68" i="22"/>
  <c r="CP68" i="22"/>
  <c r="CH68" i="22"/>
  <c r="CG68" i="22"/>
  <c r="CI68" i="22"/>
  <c r="BX68" i="22"/>
  <c r="BW68" i="22"/>
  <c r="AS68" i="22"/>
  <c r="AT68" i="22"/>
  <c r="AI68" i="22"/>
  <c r="W68" i="22"/>
  <c r="Q68" i="22"/>
  <c r="S68" i="22"/>
  <c r="EK67" i="22"/>
  <c r="CV67" i="22"/>
  <c r="CU67" i="22"/>
  <c r="CW67" i="22"/>
  <c r="CQ67" i="22"/>
  <c r="CP67" i="22"/>
  <c r="CH67" i="22"/>
  <c r="CG67" i="22"/>
  <c r="CI67" i="22"/>
  <c r="BX67" i="22"/>
  <c r="BW67" i="22"/>
  <c r="AS67" i="22"/>
  <c r="AT67" i="22"/>
  <c r="AI67" i="22"/>
  <c r="W67" i="22"/>
  <c r="Q67" i="22"/>
  <c r="S67" i="22"/>
  <c r="EM67" i="22"/>
  <c r="EK66" i="22"/>
  <c r="CV66" i="22"/>
  <c r="CU66" i="22"/>
  <c r="CW66" i="22"/>
  <c r="CQ66" i="22"/>
  <c r="CP66" i="22"/>
  <c r="CH66" i="22"/>
  <c r="CG66" i="22"/>
  <c r="CI66" i="22"/>
  <c r="BX66" i="22"/>
  <c r="BW66" i="22"/>
  <c r="AS66" i="22"/>
  <c r="AT66" i="22"/>
  <c r="AI66" i="22"/>
  <c r="W66" i="22"/>
  <c r="Q66" i="22"/>
  <c r="S66" i="22"/>
  <c r="EK65" i="22"/>
  <c r="CV65" i="22"/>
  <c r="CU65" i="22"/>
  <c r="CW65" i="22"/>
  <c r="CQ65" i="22"/>
  <c r="CP65" i="22"/>
  <c r="CH65" i="22"/>
  <c r="CG65" i="22"/>
  <c r="CI65" i="22"/>
  <c r="BX65" i="22"/>
  <c r="BW65" i="22"/>
  <c r="AS65" i="22"/>
  <c r="AT65" i="22"/>
  <c r="AI65" i="22"/>
  <c r="W65" i="22"/>
  <c r="Q65" i="22"/>
  <c r="S65" i="22"/>
  <c r="EK64" i="22"/>
  <c r="CV64" i="22"/>
  <c r="CU64" i="22"/>
  <c r="CW64" i="22"/>
  <c r="CQ64" i="22"/>
  <c r="CP64" i="22"/>
  <c r="CH64" i="22"/>
  <c r="CG64" i="22"/>
  <c r="CI64" i="22"/>
  <c r="BX64" i="22"/>
  <c r="BW64" i="22"/>
  <c r="AS64" i="22"/>
  <c r="AT64" i="22"/>
  <c r="AI64" i="22"/>
  <c r="W64" i="22"/>
  <c r="Q64" i="22"/>
  <c r="S64" i="22"/>
  <c r="EK63" i="22"/>
  <c r="CV63" i="22"/>
  <c r="CU63" i="22"/>
  <c r="CW63" i="22"/>
  <c r="CQ63" i="22"/>
  <c r="CP63" i="22"/>
  <c r="CH63" i="22"/>
  <c r="CG63" i="22"/>
  <c r="CI63" i="22"/>
  <c r="BX63" i="22"/>
  <c r="BW63" i="22"/>
  <c r="AS63" i="22"/>
  <c r="AT63" i="22"/>
  <c r="AI63" i="22"/>
  <c r="W63" i="22"/>
  <c r="Q63" i="22"/>
  <c r="EK62" i="22"/>
  <c r="CV62" i="22"/>
  <c r="CU62" i="22"/>
  <c r="CW62" i="22"/>
  <c r="CQ62" i="22"/>
  <c r="CP62" i="22"/>
  <c r="CH62" i="22"/>
  <c r="CG62" i="22"/>
  <c r="CI62" i="22"/>
  <c r="BX62" i="22"/>
  <c r="BW62" i="22"/>
  <c r="AS62" i="22"/>
  <c r="AT62" i="22"/>
  <c r="AI62" i="22"/>
  <c r="W62" i="22"/>
  <c r="Q62" i="22"/>
  <c r="R62" i="22"/>
  <c r="EK61" i="22"/>
  <c r="CV61" i="22"/>
  <c r="CU61" i="22"/>
  <c r="CW61" i="22"/>
  <c r="CQ61" i="22"/>
  <c r="CP61" i="22"/>
  <c r="CH61" i="22"/>
  <c r="CG61" i="22"/>
  <c r="CI61" i="22"/>
  <c r="BX61" i="22"/>
  <c r="BW61" i="22"/>
  <c r="AS61" i="22"/>
  <c r="AT61" i="22"/>
  <c r="AI61" i="22"/>
  <c r="W61" i="22"/>
  <c r="Q61" i="22"/>
  <c r="S61" i="22"/>
  <c r="EP61" i="22"/>
  <c r="EK60" i="22"/>
  <c r="CV60" i="22"/>
  <c r="CU60" i="22"/>
  <c r="CW60" i="22"/>
  <c r="CQ60" i="22"/>
  <c r="CP60" i="22"/>
  <c r="CH60" i="22"/>
  <c r="CG60" i="22"/>
  <c r="CI60" i="22"/>
  <c r="BX60" i="22"/>
  <c r="BW60" i="22"/>
  <c r="AS60" i="22"/>
  <c r="AT60" i="22"/>
  <c r="AI60" i="22"/>
  <c r="W60" i="22"/>
  <c r="Q60" i="22"/>
  <c r="EK59" i="22"/>
  <c r="CV59" i="22"/>
  <c r="CU59" i="22"/>
  <c r="CW59" i="22"/>
  <c r="CQ59" i="22"/>
  <c r="CP59" i="22"/>
  <c r="CH59" i="22"/>
  <c r="CG59" i="22"/>
  <c r="CI59" i="22"/>
  <c r="BX59" i="22"/>
  <c r="BW59" i="22"/>
  <c r="AS59" i="22"/>
  <c r="AT59" i="22"/>
  <c r="AI59" i="22"/>
  <c r="W59" i="22"/>
  <c r="Q59" i="22"/>
  <c r="S59" i="22"/>
  <c r="EK58" i="22"/>
  <c r="CV58" i="22"/>
  <c r="CU58" i="22"/>
  <c r="CW58" i="22"/>
  <c r="CQ58" i="22"/>
  <c r="CP58" i="22"/>
  <c r="CH58" i="22"/>
  <c r="CG58" i="22"/>
  <c r="CI58" i="22"/>
  <c r="BX58" i="22"/>
  <c r="BW58" i="22"/>
  <c r="AS58" i="22"/>
  <c r="AT58" i="22"/>
  <c r="AI58" i="22"/>
  <c r="W58" i="22"/>
  <c r="Q58" i="22"/>
  <c r="R58" i="22"/>
  <c r="EK57" i="22"/>
  <c r="CV57" i="22"/>
  <c r="CU57" i="22"/>
  <c r="CW57" i="22"/>
  <c r="CQ57" i="22"/>
  <c r="CP57" i="22"/>
  <c r="CH57" i="22"/>
  <c r="CG57" i="22"/>
  <c r="CI57" i="22"/>
  <c r="BX57" i="22"/>
  <c r="BW57" i="22"/>
  <c r="AS57" i="22"/>
  <c r="AT57" i="22"/>
  <c r="AI57" i="22"/>
  <c r="W57" i="22"/>
  <c r="Q57" i="22"/>
  <c r="R57" i="22"/>
  <c r="DY57" i="22"/>
  <c r="EK56" i="22"/>
  <c r="CV56" i="22"/>
  <c r="CU56" i="22"/>
  <c r="CW56" i="22"/>
  <c r="CQ56" i="22"/>
  <c r="CP56" i="22"/>
  <c r="CH56" i="22"/>
  <c r="CG56" i="22"/>
  <c r="CI56" i="22"/>
  <c r="BX56" i="22"/>
  <c r="BW56" i="22"/>
  <c r="AS56" i="22"/>
  <c r="AT56" i="22"/>
  <c r="AI56" i="22"/>
  <c r="W56" i="22"/>
  <c r="Q56" i="22"/>
  <c r="EK55" i="22"/>
  <c r="CV55" i="22"/>
  <c r="CU55" i="22"/>
  <c r="CW55" i="22"/>
  <c r="CQ55" i="22"/>
  <c r="CP55" i="22"/>
  <c r="CH55" i="22"/>
  <c r="CG55" i="22"/>
  <c r="CI55" i="22"/>
  <c r="BX55" i="22"/>
  <c r="BW55" i="22"/>
  <c r="AS55" i="22"/>
  <c r="AT55" i="22"/>
  <c r="AI55" i="22"/>
  <c r="W55" i="22"/>
  <c r="Q55" i="22"/>
  <c r="S55" i="22"/>
  <c r="EK54" i="22"/>
  <c r="CV54" i="22"/>
  <c r="CU54" i="22"/>
  <c r="CW54" i="22"/>
  <c r="CQ54" i="22"/>
  <c r="CP54" i="22"/>
  <c r="CH54" i="22"/>
  <c r="CG54" i="22"/>
  <c r="CI54" i="22"/>
  <c r="BX54" i="22"/>
  <c r="BW54" i="22"/>
  <c r="AS54" i="22"/>
  <c r="AT54" i="22"/>
  <c r="AI54" i="22"/>
  <c r="W54" i="22"/>
  <c r="Q54" i="22"/>
  <c r="R54" i="22"/>
  <c r="EK53" i="22"/>
  <c r="CV53" i="22"/>
  <c r="CU53" i="22"/>
  <c r="CW53" i="22"/>
  <c r="CQ53" i="22"/>
  <c r="CP53" i="22"/>
  <c r="CH53" i="22"/>
  <c r="CG53" i="22"/>
  <c r="CI53" i="22"/>
  <c r="BX53" i="22"/>
  <c r="BW53" i="22"/>
  <c r="AS53" i="22"/>
  <c r="AT53" i="22"/>
  <c r="AI53" i="22"/>
  <c r="W53" i="22"/>
  <c r="Q53" i="22"/>
  <c r="S53" i="22"/>
  <c r="EK52" i="22"/>
  <c r="CV52" i="22"/>
  <c r="CU52" i="22"/>
  <c r="CW52" i="22"/>
  <c r="CQ52" i="22"/>
  <c r="CP52" i="22"/>
  <c r="CH52" i="22"/>
  <c r="CG52" i="22"/>
  <c r="CI52" i="22"/>
  <c r="BX52" i="22"/>
  <c r="BW52" i="22"/>
  <c r="AS52" i="22"/>
  <c r="AT52" i="22"/>
  <c r="AI52" i="22"/>
  <c r="W52" i="22"/>
  <c r="Q52" i="22"/>
  <c r="EK51" i="22"/>
  <c r="CV51" i="22"/>
  <c r="CU51" i="22"/>
  <c r="CW51" i="22"/>
  <c r="CQ51" i="22"/>
  <c r="CP51" i="22"/>
  <c r="CH51" i="22"/>
  <c r="CG51" i="22"/>
  <c r="CI51" i="22"/>
  <c r="BX51" i="22"/>
  <c r="BW51" i="22"/>
  <c r="AS51" i="22"/>
  <c r="AT51" i="22"/>
  <c r="AI51" i="22"/>
  <c r="W51" i="22"/>
  <c r="Q51" i="22"/>
  <c r="S51" i="22"/>
  <c r="EK50" i="22"/>
  <c r="CV50" i="22"/>
  <c r="CU50" i="22"/>
  <c r="CW50" i="22"/>
  <c r="CQ50" i="22"/>
  <c r="CP50" i="22"/>
  <c r="CH50" i="22"/>
  <c r="CG50" i="22"/>
  <c r="CI50" i="22"/>
  <c r="BX50" i="22"/>
  <c r="BW50" i="22"/>
  <c r="AS50" i="22"/>
  <c r="AT50" i="22"/>
  <c r="AI50" i="22"/>
  <c r="W50" i="22"/>
  <c r="Q50" i="22"/>
  <c r="R50" i="22"/>
  <c r="EK49" i="22"/>
  <c r="CV49" i="22"/>
  <c r="CU49" i="22"/>
  <c r="CW49" i="22"/>
  <c r="CQ49" i="22"/>
  <c r="CP49" i="22"/>
  <c r="CH49" i="22"/>
  <c r="CG49" i="22"/>
  <c r="CI49" i="22"/>
  <c r="BX49" i="22"/>
  <c r="BW49" i="22"/>
  <c r="AS49" i="22"/>
  <c r="AT49" i="22"/>
  <c r="AI49" i="22"/>
  <c r="W49" i="22"/>
  <c r="Q49" i="22"/>
  <c r="R49" i="22"/>
  <c r="EK48" i="22"/>
  <c r="CV48" i="22"/>
  <c r="CU48" i="22"/>
  <c r="CW48" i="22"/>
  <c r="CQ48" i="22"/>
  <c r="CP48" i="22"/>
  <c r="CH48" i="22"/>
  <c r="CG48" i="22"/>
  <c r="CI48" i="22"/>
  <c r="BX48" i="22"/>
  <c r="BW48" i="22"/>
  <c r="AS48" i="22"/>
  <c r="AT48" i="22"/>
  <c r="AI48" i="22"/>
  <c r="W48" i="22"/>
  <c r="Q48" i="22"/>
  <c r="EK47" i="22"/>
  <c r="CV47" i="22"/>
  <c r="CU47" i="22"/>
  <c r="CW47" i="22"/>
  <c r="CQ47" i="22"/>
  <c r="CP47" i="22"/>
  <c r="CH47" i="22"/>
  <c r="CG47" i="22"/>
  <c r="CI47" i="22"/>
  <c r="BX47" i="22"/>
  <c r="BW47" i="22"/>
  <c r="AS47" i="22"/>
  <c r="AT47" i="22"/>
  <c r="AI47" i="22"/>
  <c r="W47" i="22"/>
  <c r="Q47" i="22"/>
  <c r="S47" i="22"/>
  <c r="EK46" i="22"/>
  <c r="CV46" i="22"/>
  <c r="CU46" i="22"/>
  <c r="CW46" i="22"/>
  <c r="CQ46" i="22"/>
  <c r="CP46" i="22"/>
  <c r="CH46" i="22"/>
  <c r="CG46" i="22"/>
  <c r="CI46" i="22"/>
  <c r="BX46" i="22"/>
  <c r="BW46" i="22"/>
  <c r="AS46" i="22"/>
  <c r="AT46" i="22"/>
  <c r="AI46" i="22"/>
  <c r="W46" i="22"/>
  <c r="Q46" i="22"/>
  <c r="S46" i="22"/>
  <c r="EK45" i="22"/>
  <c r="CV45" i="22"/>
  <c r="CU45" i="22"/>
  <c r="CW45" i="22"/>
  <c r="CQ45" i="22"/>
  <c r="CP45" i="22"/>
  <c r="CH45" i="22"/>
  <c r="CG45" i="22"/>
  <c r="CI45" i="22"/>
  <c r="BX45" i="22"/>
  <c r="BW45" i="22"/>
  <c r="AS45" i="22"/>
  <c r="AT45" i="22"/>
  <c r="AI45" i="22"/>
  <c r="W45" i="22"/>
  <c r="Q45" i="22"/>
  <c r="S45" i="22"/>
  <c r="EK44" i="22"/>
  <c r="CV44" i="22"/>
  <c r="CU44" i="22"/>
  <c r="CW44" i="22"/>
  <c r="CQ44" i="22"/>
  <c r="CP44" i="22"/>
  <c r="CH44" i="22"/>
  <c r="CG44" i="22"/>
  <c r="CI44" i="22"/>
  <c r="BX44" i="22"/>
  <c r="BW44" i="22"/>
  <c r="AS44" i="22"/>
  <c r="AT44" i="22"/>
  <c r="AI44" i="22"/>
  <c r="W44" i="22"/>
  <c r="Q44" i="22"/>
  <c r="S44" i="22"/>
  <c r="EK43" i="22"/>
  <c r="CV43" i="22"/>
  <c r="CU43" i="22"/>
  <c r="CW43" i="22"/>
  <c r="CQ43" i="22"/>
  <c r="CP43" i="22"/>
  <c r="CH43" i="22"/>
  <c r="CG43" i="22"/>
  <c r="CI43" i="22"/>
  <c r="BX43" i="22"/>
  <c r="BW43" i="22"/>
  <c r="AS43" i="22"/>
  <c r="AT43" i="22"/>
  <c r="AI43" i="22"/>
  <c r="W43" i="22"/>
  <c r="Q43" i="22"/>
  <c r="S43" i="22"/>
  <c r="EK42" i="22"/>
  <c r="CV42" i="22"/>
  <c r="CU42" i="22"/>
  <c r="CW42" i="22"/>
  <c r="CQ42" i="22"/>
  <c r="CP42" i="22"/>
  <c r="CH42" i="22"/>
  <c r="CG42" i="22"/>
  <c r="CI42" i="22"/>
  <c r="BX42" i="22"/>
  <c r="BW42" i="22"/>
  <c r="AS42" i="22"/>
  <c r="AT42" i="22"/>
  <c r="AI42" i="22"/>
  <c r="W42" i="22"/>
  <c r="Q42" i="22"/>
  <c r="S42" i="22"/>
  <c r="EK41" i="22"/>
  <c r="CV41" i="22"/>
  <c r="CU41" i="22"/>
  <c r="CW41" i="22"/>
  <c r="CQ41" i="22"/>
  <c r="CP41" i="22"/>
  <c r="CH41" i="22"/>
  <c r="CG41" i="22"/>
  <c r="CI41" i="22"/>
  <c r="BX41" i="22"/>
  <c r="BW41" i="22"/>
  <c r="AS41" i="22"/>
  <c r="AT41" i="22"/>
  <c r="AI41" i="22"/>
  <c r="W41" i="22"/>
  <c r="Q41" i="22"/>
  <c r="S41" i="22"/>
  <c r="EK40" i="22"/>
  <c r="CV40" i="22"/>
  <c r="CU40" i="22"/>
  <c r="CW40" i="22"/>
  <c r="CQ40" i="22"/>
  <c r="CP40" i="22"/>
  <c r="CH40" i="22"/>
  <c r="CG40" i="22"/>
  <c r="CI40" i="22"/>
  <c r="BX40" i="22"/>
  <c r="BW40" i="22"/>
  <c r="AS40" i="22"/>
  <c r="AT40" i="22"/>
  <c r="AI40" i="22"/>
  <c r="W40" i="22"/>
  <c r="Q40" i="22"/>
  <c r="S40" i="22"/>
  <c r="EK39" i="22"/>
  <c r="CV39" i="22"/>
  <c r="CU39" i="22"/>
  <c r="CW39" i="22"/>
  <c r="CQ39" i="22"/>
  <c r="CP39" i="22"/>
  <c r="CH39" i="22"/>
  <c r="CG39" i="22"/>
  <c r="CI39" i="22"/>
  <c r="BX39" i="22"/>
  <c r="BW39" i="22"/>
  <c r="AS39" i="22"/>
  <c r="AT39" i="22"/>
  <c r="AI39" i="22"/>
  <c r="W39" i="22"/>
  <c r="Q39" i="22"/>
  <c r="S39" i="22"/>
  <c r="EK38" i="22"/>
  <c r="CV38" i="22"/>
  <c r="CU38" i="22"/>
  <c r="CW38" i="22"/>
  <c r="CQ38" i="22"/>
  <c r="CP38" i="22"/>
  <c r="CH38" i="22"/>
  <c r="CG38" i="22"/>
  <c r="CI38" i="22"/>
  <c r="BX38" i="22"/>
  <c r="BW38" i="22"/>
  <c r="AS38" i="22"/>
  <c r="AT38" i="22"/>
  <c r="AI38" i="22"/>
  <c r="W38" i="22"/>
  <c r="Q38" i="22"/>
  <c r="S38" i="22"/>
  <c r="EK37" i="22"/>
  <c r="CV37" i="22"/>
  <c r="CU37" i="22"/>
  <c r="CW37" i="22"/>
  <c r="CQ37" i="22"/>
  <c r="CP37" i="22"/>
  <c r="CH37" i="22"/>
  <c r="CG37" i="22"/>
  <c r="CI37" i="22"/>
  <c r="BX37" i="22"/>
  <c r="BW37" i="22"/>
  <c r="AS37" i="22"/>
  <c r="AT37" i="22"/>
  <c r="AI37" i="22"/>
  <c r="W37" i="22"/>
  <c r="Q37" i="22"/>
  <c r="S37" i="22"/>
  <c r="EK36" i="22"/>
  <c r="CV36" i="22"/>
  <c r="CU36" i="22"/>
  <c r="CW36" i="22"/>
  <c r="CQ36" i="22"/>
  <c r="CP36" i="22"/>
  <c r="CH36" i="22"/>
  <c r="CG36" i="22"/>
  <c r="CI36" i="22"/>
  <c r="BX36" i="22"/>
  <c r="BW36" i="22"/>
  <c r="AS36" i="22"/>
  <c r="AT36" i="22"/>
  <c r="AI36" i="22"/>
  <c r="W36" i="22"/>
  <c r="Q36" i="22"/>
  <c r="S36" i="22"/>
  <c r="EK35" i="22"/>
  <c r="CV35" i="22"/>
  <c r="CU35" i="22"/>
  <c r="CW35" i="22"/>
  <c r="CQ35" i="22"/>
  <c r="CP35" i="22"/>
  <c r="CH35" i="22"/>
  <c r="CG35" i="22"/>
  <c r="CI35" i="22"/>
  <c r="BX35" i="22"/>
  <c r="BW35" i="22"/>
  <c r="AS35" i="22"/>
  <c r="AT35" i="22"/>
  <c r="AI35" i="22"/>
  <c r="W35" i="22"/>
  <c r="Q35" i="22"/>
  <c r="S35" i="22"/>
  <c r="EK34" i="22"/>
  <c r="CV34" i="22"/>
  <c r="CU34" i="22"/>
  <c r="CW34" i="22"/>
  <c r="CQ34" i="22"/>
  <c r="CP34" i="22"/>
  <c r="CH34" i="22"/>
  <c r="CG34" i="22"/>
  <c r="CI34" i="22"/>
  <c r="BX34" i="22"/>
  <c r="BW34" i="22"/>
  <c r="AS34" i="22"/>
  <c r="AT34" i="22"/>
  <c r="AI34" i="22"/>
  <c r="W34" i="22"/>
  <c r="Q34" i="22"/>
  <c r="S34" i="22"/>
  <c r="EK33" i="22"/>
  <c r="CV33" i="22"/>
  <c r="CU33" i="22"/>
  <c r="CW33" i="22"/>
  <c r="CQ33" i="22"/>
  <c r="CP33" i="22"/>
  <c r="CH33" i="22"/>
  <c r="CG33" i="22"/>
  <c r="CI33" i="22"/>
  <c r="BX33" i="22"/>
  <c r="BW33" i="22"/>
  <c r="AS33" i="22"/>
  <c r="AT33" i="22"/>
  <c r="AI33" i="22"/>
  <c r="W33" i="22"/>
  <c r="Q33" i="22"/>
  <c r="S33" i="22"/>
  <c r="EK32" i="22"/>
  <c r="CV32" i="22"/>
  <c r="CU32" i="22"/>
  <c r="CW32" i="22"/>
  <c r="CQ32" i="22"/>
  <c r="CP32" i="22"/>
  <c r="CH32" i="22"/>
  <c r="CG32" i="22"/>
  <c r="CI32" i="22"/>
  <c r="BX32" i="22"/>
  <c r="BW32" i="22"/>
  <c r="AS32" i="22"/>
  <c r="AT32" i="22"/>
  <c r="AI32" i="22"/>
  <c r="W32" i="22"/>
  <c r="Q32" i="22"/>
  <c r="S32" i="22"/>
  <c r="EK31" i="22"/>
  <c r="CV31" i="22"/>
  <c r="CU31" i="22"/>
  <c r="CW31" i="22"/>
  <c r="CQ31" i="22"/>
  <c r="CP31" i="22"/>
  <c r="CH31" i="22"/>
  <c r="CG31" i="22"/>
  <c r="CI31" i="22"/>
  <c r="BX31" i="22"/>
  <c r="BW31" i="22"/>
  <c r="AT31" i="22"/>
  <c r="AI31" i="22"/>
  <c r="W31" i="22"/>
  <c r="Q31" i="22"/>
  <c r="R31" i="22"/>
  <c r="EK30" i="22"/>
  <c r="CV30" i="22"/>
  <c r="CU30" i="22"/>
  <c r="CW30" i="22"/>
  <c r="CQ30" i="22"/>
  <c r="CP30" i="22"/>
  <c r="CH30" i="22"/>
  <c r="CG30" i="22"/>
  <c r="CI30" i="22"/>
  <c r="BX30" i="22"/>
  <c r="BW30" i="22"/>
  <c r="AT30" i="22"/>
  <c r="AI30" i="22"/>
  <c r="W30" i="22"/>
  <c r="Q30" i="22"/>
  <c r="S30" i="22"/>
  <c r="EP30" i="22"/>
  <c r="EK29" i="22"/>
  <c r="CV29" i="22"/>
  <c r="CU29" i="22"/>
  <c r="CW29" i="22"/>
  <c r="CQ29" i="22"/>
  <c r="CP29" i="22"/>
  <c r="CH29" i="22"/>
  <c r="CG29" i="22"/>
  <c r="CI29" i="22"/>
  <c r="BX29" i="22"/>
  <c r="BW29" i="22"/>
  <c r="AS29" i="22"/>
  <c r="AT29" i="22"/>
  <c r="AI29" i="22"/>
  <c r="W29" i="22"/>
  <c r="Q29" i="22"/>
  <c r="R29" i="22"/>
  <c r="EK28" i="22"/>
  <c r="CV28" i="22"/>
  <c r="CU28" i="22"/>
  <c r="CW28" i="22"/>
  <c r="CQ28" i="22"/>
  <c r="CP28" i="22"/>
  <c r="CH28" i="22"/>
  <c r="CG28" i="22"/>
  <c r="CI28" i="22"/>
  <c r="BX28" i="22"/>
  <c r="BW28" i="22"/>
  <c r="AS28" i="22"/>
  <c r="AT28" i="22"/>
  <c r="AI28" i="22"/>
  <c r="W28" i="22"/>
  <c r="Q28" i="22"/>
  <c r="R28" i="22"/>
  <c r="EK27" i="22"/>
  <c r="CV27" i="22"/>
  <c r="CU27" i="22"/>
  <c r="CW27" i="22"/>
  <c r="CQ27" i="22"/>
  <c r="CP27" i="22"/>
  <c r="CH27" i="22"/>
  <c r="CG27" i="22"/>
  <c r="CI27" i="22"/>
  <c r="BX27" i="22"/>
  <c r="BW27" i="22"/>
  <c r="AS27" i="22"/>
  <c r="AT27" i="22"/>
  <c r="AI27" i="22"/>
  <c r="W27" i="22"/>
  <c r="Q27" i="22"/>
  <c r="EK26" i="22"/>
  <c r="CV26" i="22"/>
  <c r="CU26" i="22"/>
  <c r="CW26" i="22"/>
  <c r="CQ26" i="22"/>
  <c r="CP26" i="22"/>
  <c r="CH26" i="22"/>
  <c r="CG26" i="22"/>
  <c r="CI26" i="22"/>
  <c r="BX26" i="22"/>
  <c r="BW26" i="22"/>
  <c r="AS26" i="22"/>
  <c r="AT26" i="22"/>
  <c r="AI26" i="22"/>
  <c r="W26" i="22"/>
  <c r="Q26" i="22"/>
  <c r="S26" i="22"/>
  <c r="EK25" i="22"/>
  <c r="CV25" i="22"/>
  <c r="CU25" i="22"/>
  <c r="CW25" i="22"/>
  <c r="CQ25" i="22"/>
  <c r="CP25" i="22"/>
  <c r="CH25" i="22"/>
  <c r="CG25" i="22"/>
  <c r="CI25" i="22"/>
  <c r="BX25" i="22"/>
  <c r="BW25" i="22"/>
  <c r="AS25" i="22"/>
  <c r="AT25" i="22"/>
  <c r="AI25" i="22"/>
  <c r="W25" i="22"/>
  <c r="Q25" i="22"/>
  <c r="R25" i="22"/>
  <c r="EK24" i="22"/>
  <c r="CU24" i="22"/>
  <c r="CQ24" i="22"/>
  <c r="CP24" i="22"/>
  <c r="CH24" i="22"/>
  <c r="CG24" i="22"/>
  <c r="CI24" i="22"/>
  <c r="BX24" i="22"/>
  <c r="BW24" i="22"/>
  <c r="AS24" i="22"/>
  <c r="AT24" i="22"/>
  <c r="AI24" i="22"/>
  <c r="W24" i="22"/>
  <c r="Q24" i="22"/>
  <c r="R24" i="22"/>
  <c r="EK23" i="22"/>
  <c r="CV23" i="22"/>
  <c r="CU23" i="22"/>
  <c r="CW23" i="22"/>
  <c r="CQ23" i="22"/>
  <c r="CP23" i="22"/>
  <c r="CH23" i="22"/>
  <c r="CG23" i="22"/>
  <c r="CI23" i="22"/>
  <c r="BX23" i="22"/>
  <c r="BW23" i="22"/>
  <c r="AS23" i="22"/>
  <c r="AT23" i="22"/>
  <c r="AI23" i="22"/>
  <c r="W23" i="22"/>
  <c r="Q23" i="22"/>
  <c r="S23" i="22"/>
  <c r="EK22" i="22"/>
  <c r="CV22" i="22"/>
  <c r="CU22" i="22"/>
  <c r="CW22" i="22"/>
  <c r="CQ22" i="22"/>
  <c r="CP22" i="22"/>
  <c r="CH22" i="22"/>
  <c r="CG22" i="22"/>
  <c r="CI22" i="22"/>
  <c r="BX22" i="22"/>
  <c r="BW22" i="22"/>
  <c r="AS22" i="22"/>
  <c r="AT22" i="22"/>
  <c r="AI22" i="22"/>
  <c r="W22" i="22"/>
  <c r="Q22" i="22"/>
  <c r="S22" i="22"/>
  <c r="DN22" i="22"/>
  <c r="EK21" i="22"/>
  <c r="CV21" i="22"/>
  <c r="CU21" i="22"/>
  <c r="CW21" i="22"/>
  <c r="CQ21" i="22"/>
  <c r="CP21" i="22"/>
  <c r="CH21" i="22"/>
  <c r="CG21" i="22"/>
  <c r="CI21" i="22"/>
  <c r="BX21" i="22"/>
  <c r="BW21" i="22"/>
  <c r="AS21" i="22"/>
  <c r="AT21" i="22"/>
  <c r="AI21" i="22"/>
  <c r="W21" i="22"/>
  <c r="Q21" i="22"/>
  <c r="R21" i="22"/>
  <c r="EK20" i="22"/>
  <c r="CV20" i="22"/>
  <c r="CU20" i="22"/>
  <c r="CW20" i="22"/>
  <c r="CQ20" i="22"/>
  <c r="CP20" i="22"/>
  <c r="CH20" i="22"/>
  <c r="CG20" i="22"/>
  <c r="CI20" i="22"/>
  <c r="BX20" i="22"/>
  <c r="BW20" i="22"/>
  <c r="AS20" i="22"/>
  <c r="AT20" i="22"/>
  <c r="AI20" i="22"/>
  <c r="W20" i="22"/>
  <c r="Q20" i="22"/>
  <c r="S20" i="22"/>
  <c r="DN20" i="22"/>
  <c r="EK19" i="22"/>
  <c r="CV19" i="22"/>
  <c r="CU19" i="22"/>
  <c r="CW19" i="22"/>
  <c r="CQ19" i="22"/>
  <c r="CP19" i="22"/>
  <c r="CH19" i="22"/>
  <c r="CG19" i="22"/>
  <c r="CI19" i="22"/>
  <c r="BX19" i="22"/>
  <c r="BW19" i="22"/>
  <c r="AS19" i="22"/>
  <c r="AT19" i="22"/>
  <c r="AI19" i="22"/>
  <c r="W19" i="22"/>
  <c r="Q19" i="22"/>
  <c r="R19" i="22"/>
  <c r="DY19" i="22"/>
  <c r="EK18" i="22"/>
  <c r="CV18" i="22"/>
  <c r="CU18" i="22"/>
  <c r="CW18" i="22"/>
  <c r="CQ18" i="22"/>
  <c r="CP18" i="22"/>
  <c r="CH18" i="22"/>
  <c r="CG18" i="22"/>
  <c r="CI18" i="22"/>
  <c r="BX18" i="22"/>
  <c r="BW18" i="22"/>
  <c r="AS18" i="22"/>
  <c r="AT18" i="22"/>
  <c r="AI18" i="22"/>
  <c r="W18" i="22"/>
  <c r="Q18" i="22"/>
  <c r="R18" i="22"/>
  <c r="DY18" i="22"/>
  <c r="EK17" i="22"/>
  <c r="CV17" i="22"/>
  <c r="CU17" i="22"/>
  <c r="CW17" i="22"/>
  <c r="CQ17" i="22"/>
  <c r="CP17" i="22"/>
  <c r="CH17" i="22"/>
  <c r="CG17" i="22"/>
  <c r="CI17" i="22"/>
  <c r="BX17" i="22"/>
  <c r="BW17" i="22"/>
  <c r="AS17" i="22"/>
  <c r="AT17" i="22"/>
  <c r="AI17" i="22"/>
  <c r="W17" i="22"/>
  <c r="Q17" i="22"/>
  <c r="EK16" i="22"/>
  <c r="CV16" i="22"/>
  <c r="CU16" i="22"/>
  <c r="CW16" i="22"/>
  <c r="CQ16" i="22"/>
  <c r="CP16" i="22"/>
  <c r="CH16" i="22"/>
  <c r="CG16" i="22"/>
  <c r="CI16" i="22"/>
  <c r="BX16" i="22"/>
  <c r="BW16" i="22"/>
  <c r="AS16" i="22"/>
  <c r="AT16" i="22"/>
  <c r="AI16" i="22"/>
  <c r="W16" i="22"/>
  <c r="Q16" i="22"/>
  <c r="EK15" i="22"/>
  <c r="CV15" i="22"/>
  <c r="CU15" i="22"/>
  <c r="CW15" i="22"/>
  <c r="CQ15" i="22"/>
  <c r="CP15" i="22"/>
  <c r="CH15" i="22"/>
  <c r="CG15" i="22"/>
  <c r="CI15" i="22"/>
  <c r="BX15" i="22"/>
  <c r="BW15" i="22"/>
  <c r="AS15" i="22"/>
  <c r="AT15" i="22"/>
  <c r="AI15" i="22"/>
  <c r="W15" i="22"/>
  <c r="Q15" i="22"/>
  <c r="EK14" i="22"/>
  <c r="CV14" i="22"/>
  <c r="CU14" i="22"/>
  <c r="CW14" i="22"/>
  <c r="CQ14" i="22"/>
  <c r="CP14" i="22"/>
  <c r="CH14" i="22"/>
  <c r="CG14" i="22"/>
  <c r="CI14" i="22"/>
  <c r="BX14" i="22"/>
  <c r="BW14" i="22"/>
  <c r="AS14" i="22"/>
  <c r="AT14" i="22"/>
  <c r="AI14" i="22"/>
  <c r="W14" i="22"/>
  <c r="Q14" i="22"/>
  <c r="S14" i="22"/>
  <c r="DN14" i="22"/>
  <c r="EK13" i="22"/>
  <c r="CV13" i="22"/>
  <c r="CU13" i="22"/>
  <c r="CW13" i="22"/>
  <c r="CQ13" i="22"/>
  <c r="CP13" i="22"/>
  <c r="CH13" i="22"/>
  <c r="CG13" i="22"/>
  <c r="CI13" i="22"/>
  <c r="BX13" i="22"/>
  <c r="BW13" i="22"/>
  <c r="AS13" i="22"/>
  <c r="AT13" i="22"/>
  <c r="AI13" i="22"/>
  <c r="W13" i="22"/>
  <c r="Q13" i="22"/>
  <c r="R13" i="22"/>
  <c r="DY13" i="22"/>
  <c r="EK12" i="22"/>
  <c r="CV12" i="22"/>
  <c r="CU12" i="22"/>
  <c r="CW12" i="22"/>
  <c r="CQ12" i="22"/>
  <c r="CP12" i="22"/>
  <c r="CH12" i="22"/>
  <c r="CG12" i="22"/>
  <c r="CI12" i="22"/>
  <c r="BX12" i="22"/>
  <c r="BW12" i="22"/>
  <c r="AS12" i="22"/>
  <c r="AT12" i="22"/>
  <c r="AI12" i="22"/>
  <c r="W12" i="22"/>
  <c r="Q12" i="22"/>
  <c r="R12" i="22"/>
  <c r="EK11" i="22"/>
  <c r="CV11" i="22"/>
  <c r="CU11" i="22"/>
  <c r="CW11" i="22"/>
  <c r="CQ11" i="22"/>
  <c r="CP11" i="22"/>
  <c r="CH11" i="22"/>
  <c r="CG11" i="22"/>
  <c r="CI11" i="22"/>
  <c r="BX11" i="22"/>
  <c r="BW11" i="22"/>
  <c r="AS11" i="22"/>
  <c r="AT11" i="22"/>
  <c r="AI11" i="22"/>
  <c r="W11" i="22"/>
  <c r="Q11" i="22"/>
  <c r="EK10" i="22"/>
  <c r="CV10" i="22"/>
  <c r="CU10" i="22"/>
  <c r="CW10" i="22"/>
  <c r="CQ10" i="22"/>
  <c r="CP10" i="22"/>
  <c r="CH10" i="22"/>
  <c r="CG10" i="22"/>
  <c r="CI10" i="22"/>
  <c r="BX10" i="22"/>
  <c r="BW10" i="22"/>
  <c r="AS10" i="22"/>
  <c r="AT10" i="22"/>
  <c r="AI10" i="22"/>
  <c r="W10" i="22"/>
  <c r="Q10" i="22"/>
  <c r="EK9" i="22"/>
  <c r="CV9" i="22"/>
  <c r="CU9" i="22"/>
  <c r="CW9" i="22"/>
  <c r="CQ9" i="22"/>
  <c r="CP9" i="22"/>
  <c r="CH9" i="22"/>
  <c r="CG9" i="22"/>
  <c r="CI9" i="22"/>
  <c r="BX9" i="22"/>
  <c r="BW9" i="22"/>
  <c r="AS9" i="22"/>
  <c r="AT9" i="22"/>
  <c r="AI9" i="22"/>
  <c r="W9" i="22"/>
  <c r="Q9" i="22"/>
  <c r="R9" i="22"/>
  <c r="EK8" i="22"/>
  <c r="CV8" i="22"/>
  <c r="CU8" i="22"/>
  <c r="CW8" i="22"/>
  <c r="CQ8" i="22"/>
  <c r="CP8" i="22"/>
  <c r="CH8" i="22"/>
  <c r="CG8" i="22"/>
  <c r="CI8" i="22"/>
  <c r="BX8" i="22"/>
  <c r="BW8" i="22"/>
  <c r="AS8" i="22"/>
  <c r="AT8" i="22"/>
  <c r="AI8" i="22"/>
  <c r="W8" i="22"/>
  <c r="Q8" i="22"/>
  <c r="S8" i="22"/>
  <c r="B198" i="21"/>
  <c r="B149" i="21"/>
  <c r="A149" i="21"/>
  <c r="EK131" i="21"/>
  <c r="CV131" i="21"/>
  <c r="CU131" i="21"/>
  <c r="CW131" i="21"/>
  <c r="CQ131" i="21"/>
  <c r="CP131" i="21"/>
  <c r="CH131" i="21"/>
  <c r="CG131" i="21"/>
  <c r="CI131" i="21"/>
  <c r="BX131" i="21"/>
  <c r="BW131" i="21"/>
  <c r="AS131" i="21"/>
  <c r="AT131" i="21"/>
  <c r="AI131" i="21"/>
  <c r="W131" i="21"/>
  <c r="Q131" i="21"/>
  <c r="R131" i="21"/>
  <c r="EK130" i="21"/>
  <c r="CV130" i="21"/>
  <c r="CU130" i="21"/>
  <c r="CW130" i="21"/>
  <c r="CQ130" i="21"/>
  <c r="CP130" i="21"/>
  <c r="CH130" i="21"/>
  <c r="CG130" i="21"/>
  <c r="CI130" i="21"/>
  <c r="BX130" i="21"/>
  <c r="BW130" i="21"/>
  <c r="AS130" i="21"/>
  <c r="AT130" i="21"/>
  <c r="AI130" i="21"/>
  <c r="W130" i="21"/>
  <c r="Q130" i="21"/>
  <c r="R130" i="21"/>
  <c r="EK129" i="21"/>
  <c r="CV129" i="21"/>
  <c r="CU129" i="21"/>
  <c r="CW129" i="21"/>
  <c r="CQ129" i="21"/>
  <c r="CP129" i="21"/>
  <c r="CH129" i="21"/>
  <c r="CG129" i="21"/>
  <c r="CI129" i="21"/>
  <c r="BX129" i="21"/>
  <c r="BW129" i="21"/>
  <c r="AS129" i="21"/>
  <c r="AT129" i="21"/>
  <c r="AI129" i="21"/>
  <c r="W129" i="21"/>
  <c r="Q129" i="21"/>
  <c r="S129" i="21"/>
  <c r="EK128" i="21"/>
  <c r="CV128" i="21"/>
  <c r="CU128" i="21"/>
  <c r="CW128" i="21"/>
  <c r="CQ128" i="21"/>
  <c r="CP128" i="21"/>
  <c r="CH128" i="21"/>
  <c r="CG128" i="21"/>
  <c r="CI128" i="21"/>
  <c r="BX128" i="21"/>
  <c r="BW128" i="21"/>
  <c r="AS128" i="21"/>
  <c r="AT128" i="21"/>
  <c r="AI128" i="21"/>
  <c r="W128" i="21"/>
  <c r="Q128" i="21"/>
  <c r="S128" i="21"/>
  <c r="EK127" i="21"/>
  <c r="CV127" i="21"/>
  <c r="CU127" i="21"/>
  <c r="CW127" i="21"/>
  <c r="CQ127" i="21"/>
  <c r="CP127" i="21"/>
  <c r="CH127" i="21"/>
  <c r="CG127" i="21"/>
  <c r="CI127" i="21"/>
  <c r="BX127" i="21"/>
  <c r="BW127" i="21"/>
  <c r="AS127" i="21"/>
  <c r="AT127" i="21"/>
  <c r="AI127" i="21"/>
  <c r="W127" i="21"/>
  <c r="Q127" i="21"/>
  <c r="R127" i="21"/>
  <c r="DM127" i="21"/>
  <c r="EK126" i="21"/>
  <c r="CV126" i="21"/>
  <c r="CU126" i="21"/>
  <c r="CW126" i="21"/>
  <c r="CQ126" i="21"/>
  <c r="CP126" i="21"/>
  <c r="CH126" i="21"/>
  <c r="CG126" i="21"/>
  <c r="CI126" i="21"/>
  <c r="BX126" i="21"/>
  <c r="BW126" i="21"/>
  <c r="AS126" i="21"/>
  <c r="AT126" i="21"/>
  <c r="AI126" i="21"/>
  <c r="W126" i="21"/>
  <c r="Q126" i="21"/>
  <c r="S126" i="21"/>
  <c r="DZ126" i="21"/>
  <c r="EK125" i="21"/>
  <c r="CV125" i="21"/>
  <c r="CU125" i="21"/>
  <c r="CW125" i="21"/>
  <c r="CQ125" i="21"/>
  <c r="CP125" i="21"/>
  <c r="CH125" i="21"/>
  <c r="CG125" i="21"/>
  <c r="CI125" i="21"/>
  <c r="BX125" i="21"/>
  <c r="BW125" i="21"/>
  <c r="AS125" i="21"/>
  <c r="AT125" i="21"/>
  <c r="AI125" i="21"/>
  <c r="W125" i="21"/>
  <c r="Q125" i="21"/>
  <c r="R125" i="21"/>
  <c r="DM125" i="21"/>
  <c r="EK124" i="21"/>
  <c r="CV124" i="21"/>
  <c r="CU124" i="21"/>
  <c r="CW124" i="21"/>
  <c r="CQ124" i="21"/>
  <c r="CP124" i="21"/>
  <c r="CH124" i="21"/>
  <c r="CG124" i="21"/>
  <c r="CI124" i="21"/>
  <c r="BX124" i="21"/>
  <c r="BW124" i="21"/>
  <c r="AS124" i="21"/>
  <c r="AT124" i="21"/>
  <c r="AI124" i="21"/>
  <c r="W124" i="21"/>
  <c r="Q124" i="21"/>
  <c r="S124" i="21"/>
  <c r="EK123" i="21"/>
  <c r="CV123" i="21"/>
  <c r="CU123" i="21"/>
  <c r="CW123" i="21"/>
  <c r="CQ123" i="21"/>
  <c r="CP123" i="21"/>
  <c r="CH123" i="21"/>
  <c r="CG123" i="21"/>
  <c r="CI123" i="21"/>
  <c r="BX123" i="21"/>
  <c r="BW123" i="21"/>
  <c r="AS123" i="21"/>
  <c r="AT123" i="21"/>
  <c r="AI123" i="21"/>
  <c r="W123" i="21"/>
  <c r="Q123" i="21"/>
  <c r="R123" i="21"/>
  <c r="DM123" i="21"/>
  <c r="EK122" i="21"/>
  <c r="CV122" i="21"/>
  <c r="CU122" i="21"/>
  <c r="CW122" i="21"/>
  <c r="CQ122" i="21"/>
  <c r="CP122" i="21"/>
  <c r="CH122" i="21"/>
  <c r="CG122" i="21"/>
  <c r="CI122" i="21"/>
  <c r="BX122" i="21"/>
  <c r="BW122" i="21"/>
  <c r="AS122" i="21"/>
  <c r="AT122" i="21"/>
  <c r="AI122" i="21"/>
  <c r="W122" i="21"/>
  <c r="Q122" i="21"/>
  <c r="R122" i="21"/>
  <c r="EK121" i="21"/>
  <c r="CV121" i="21"/>
  <c r="CU121" i="21"/>
  <c r="CW121" i="21"/>
  <c r="CQ121" i="21"/>
  <c r="CP121" i="21"/>
  <c r="CH121" i="21"/>
  <c r="CG121" i="21"/>
  <c r="CI121" i="21"/>
  <c r="BX121" i="21"/>
  <c r="BW121" i="21"/>
  <c r="AS121" i="21"/>
  <c r="AT121" i="21"/>
  <c r="AI121" i="21"/>
  <c r="W121" i="21"/>
  <c r="Q121" i="21"/>
  <c r="S121" i="21"/>
  <c r="EK120" i="21"/>
  <c r="CV120" i="21"/>
  <c r="CU120" i="21"/>
  <c r="CW120" i="21"/>
  <c r="CQ120" i="21"/>
  <c r="CP120" i="21"/>
  <c r="CH120" i="21"/>
  <c r="CG120" i="21"/>
  <c r="CI120" i="21"/>
  <c r="BX120" i="21"/>
  <c r="BW120" i="21"/>
  <c r="AS120" i="21"/>
  <c r="AT120" i="21"/>
  <c r="AI120" i="21"/>
  <c r="W120" i="21"/>
  <c r="Q120" i="21"/>
  <c r="R120" i="21"/>
  <c r="DM120" i="21"/>
  <c r="EK119" i="21"/>
  <c r="CV119" i="21"/>
  <c r="CU119" i="21"/>
  <c r="CW119" i="21"/>
  <c r="CQ119" i="21"/>
  <c r="CP119" i="21"/>
  <c r="CH119" i="21"/>
  <c r="CG119" i="21"/>
  <c r="CI119" i="21"/>
  <c r="BX119" i="21"/>
  <c r="BW119" i="21"/>
  <c r="AS119" i="21"/>
  <c r="AT119" i="21"/>
  <c r="AI119" i="21"/>
  <c r="W119" i="21"/>
  <c r="Q119" i="21"/>
  <c r="R119" i="21"/>
  <c r="DM119" i="21"/>
  <c r="EK118" i="21"/>
  <c r="CV118" i="21"/>
  <c r="CU118" i="21"/>
  <c r="CW118" i="21"/>
  <c r="CQ118" i="21"/>
  <c r="CP118" i="21"/>
  <c r="CH118" i="21"/>
  <c r="CG118" i="21"/>
  <c r="CI118" i="21"/>
  <c r="BX118" i="21"/>
  <c r="BW118" i="21"/>
  <c r="AS118" i="21"/>
  <c r="AT118" i="21"/>
  <c r="AI118" i="21"/>
  <c r="W118" i="21"/>
  <c r="Q118" i="21"/>
  <c r="S118" i="21"/>
  <c r="DZ118" i="21"/>
  <c r="EK117" i="21"/>
  <c r="CV117" i="21"/>
  <c r="CU117" i="21"/>
  <c r="CW117" i="21"/>
  <c r="CQ117" i="21"/>
  <c r="CP117" i="21"/>
  <c r="CH117" i="21"/>
  <c r="CG117" i="21"/>
  <c r="CI117" i="21"/>
  <c r="BX117" i="21"/>
  <c r="BW117" i="21"/>
  <c r="AS117" i="21"/>
  <c r="AT117" i="21"/>
  <c r="AI117" i="21"/>
  <c r="W117" i="21"/>
  <c r="Q117" i="21"/>
  <c r="R117" i="21"/>
  <c r="DM117" i="21"/>
  <c r="EK116" i="21"/>
  <c r="CV116" i="21"/>
  <c r="CU116" i="21"/>
  <c r="CW116" i="21"/>
  <c r="CQ116" i="21"/>
  <c r="CP116" i="21"/>
  <c r="CH116" i="21"/>
  <c r="CG116" i="21"/>
  <c r="CI116" i="21"/>
  <c r="BX116" i="21"/>
  <c r="BW116" i="21"/>
  <c r="AS116" i="21"/>
  <c r="AT116" i="21"/>
  <c r="AI116" i="21"/>
  <c r="W116" i="21"/>
  <c r="Q116" i="21"/>
  <c r="S116" i="21"/>
  <c r="EK115" i="21"/>
  <c r="CV115" i="21"/>
  <c r="CU115" i="21"/>
  <c r="CW115" i="21"/>
  <c r="CQ115" i="21"/>
  <c r="CP115" i="21"/>
  <c r="CH115" i="21"/>
  <c r="CG115" i="21"/>
  <c r="CI115" i="21"/>
  <c r="BX115" i="21"/>
  <c r="BW115" i="21"/>
  <c r="AS115" i="21"/>
  <c r="AT115" i="21"/>
  <c r="AI115" i="21"/>
  <c r="W115" i="21"/>
  <c r="Q115" i="21"/>
  <c r="R115" i="21"/>
  <c r="DM115" i="21"/>
  <c r="EK114" i="21"/>
  <c r="CV114" i="21"/>
  <c r="CU114" i="21"/>
  <c r="CW114" i="21"/>
  <c r="CQ114" i="21"/>
  <c r="CP114" i="21"/>
  <c r="CH114" i="21"/>
  <c r="CG114" i="21"/>
  <c r="CI114" i="21"/>
  <c r="BX114" i="21"/>
  <c r="BW114" i="21"/>
  <c r="AS114" i="21"/>
  <c r="AT114" i="21"/>
  <c r="AI114" i="21"/>
  <c r="W114" i="21"/>
  <c r="Q114" i="21"/>
  <c r="R114" i="21"/>
  <c r="EK113" i="21"/>
  <c r="CV113" i="21"/>
  <c r="CU113" i="21"/>
  <c r="CW113" i="21"/>
  <c r="CQ113" i="21"/>
  <c r="CP113" i="21"/>
  <c r="CH113" i="21"/>
  <c r="CG113" i="21"/>
  <c r="CI113" i="21"/>
  <c r="BX113" i="21"/>
  <c r="BW113" i="21"/>
  <c r="AS113" i="21"/>
  <c r="AT113" i="21"/>
  <c r="AI113" i="21"/>
  <c r="W113" i="21"/>
  <c r="Q113" i="21"/>
  <c r="S113" i="21"/>
  <c r="EK112" i="21"/>
  <c r="CV112" i="21"/>
  <c r="CU112" i="21"/>
  <c r="CW112" i="21"/>
  <c r="CQ112" i="21"/>
  <c r="CP112" i="21"/>
  <c r="CH112" i="21"/>
  <c r="CG112" i="21"/>
  <c r="CI112" i="21"/>
  <c r="BX112" i="21"/>
  <c r="BW112" i="21"/>
  <c r="AS112" i="21"/>
  <c r="AT112" i="21"/>
  <c r="AI112" i="21"/>
  <c r="W112" i="21"/>
  <c r="Q112" i="21"/>
  <c r="R112" i="21"/>
  <c r="DM112" i="21"/>
  <c r="EK111" i="21"/>
  <c r="CV111" i="21"/>
  <c r="CU111" i="21"/>
  <c r="CW111" i="21"/>
  <c r="CQ111" i="21"/>
  <c r="CP111" i="21"/>
  <c r="CH111" i="21"/>
  <c r="CG111" i="21"/>
  <c r="CI111" i="21"/>
  <c r="BX111" i="21"/>
  <c r="BW111" i="21"/>
  <c r="AS111" i="21"/>
  <c r="AT111" i="21"/>
  <c r="AI111" i="21"/>
  <c r="W111" i="21"/>
  <c r="Q111" i="21"/>
  <c r="R111" i="21"/>
  <c r="DM111" i="21"/>
  <c r="EK110" i="21"/>
  <c r="CV110" i="21"/>
  <c r="CU110" i="21"/>
  <c r="CW110" i="21"/>
  <c r="CQ110" i="21"/>
  <c r="CP110" i="21"/>
  <c r="CH110" i="21"/>
  <c r="CG110" i="21"/>
  <c r="CI110" i="21"/>
  <c r="BX110" i="21"/>
  <c r="BW110" i="21"/>
  <c r="AS110" i="21"/>
  <c r="AT110" i="21"/>
  <c r="AI110" i="21"/>
  <c r="W110" i="21"/>
  <c r="Q110" i="21"/>
  <c r="S110" i="21"/>
  <c r="DZ110" i="21"/>
  <c r="EK109" i="21"/>
  <c r="CV109" i="21"/>
  <c r="CU109" i="21"/>
  <c r="CW109" i="21"/>
  <c r="CQ109" i="21"/>
  <c r="CP109" i="21"/>
  <c r="CH109" i="21"/>
  <c r="CG109" i="21"/>
  <c r="CI109" i="21"/>
  <c r="BX109" i="21"/>
  <c r="BW109" i="21"/>
  <c r="AS109" i="21"/>
  <c r="AT109" i="21"/>
  <c r="AI109" i="21"/>
  <c r="W109" i="21"/>
  <c r="Q109" i="21"/>
  <c r="R109" i="21"/>
  <c r="DM109" i="21"/>
  <c r="EK108" i="21"/>
  <c r="CV108" i="21"/>
  <c r="CU108" i="21"/>
  <c r="CW108" i="21"/>
  <c r="CQ108" i="21"/>
  <c r="CP108" i="21"/>
  <c r="CH108" i="21"/>
  <c r="CG108" i="21"/>
  <c r="CI108" i="21"/>
  <c r="BX108" i="21"/>
  <c r="BW108" i="21"/>
  <c r="AS108" i="21"/>
  <c r="AT108" i="21"/>
  <c r="AI108" i="21"/>
  <c r="W108" i="21"/>
  <c r="Q108" i="21"/>
  <c r="S108" i="21"/>
  <c r="EK107" i="21"/>
  <c r="CV107" i="21"/>
  <c r="CU107" i="21"/>
  <c r="CW107" i="21"/>
  <c r="CQ107" i="21"/>
  <c r="CP107" i="21"/>
  <c r="CH107" i="21"/>
  <c r="CG107" i="21"/>
  <c r="CI107" i="21"/>
  <c r="BX107" i="21"/>
  <c r="BW107" i="21"/>
  <c r="AS107" i="21"/>
  <c r="AT107" i="21"/>
  <c r="AI107" i="21"/>
  <c r="W107" i="21"/>
  <c r="Q107" i="21"/>
  <c r="R107" i="21"/>
  <c r="DM107" i="21"/>
  <c r="EK106" i="21"/>
  <c r="CV106" i="21"/>
  <c r="CU106" i="21"/>
  <c r="CW106" i="21"/>
  <c r="CQ106" i="21"/>
  <c r="CP106" i="21"/>
  <c r="CH106" i="21"/>
  <c r="CG106" i="21"/>
  <c r="CI106" i="21"/>
  <c r="BX106" i="21"/>
  <c r="BW106" i="21"/>
  <c r="AS106" i="21"/>
  <c r="AT106" i="21"/>
  <c r="AI106" i="21"/>
  <c r="W106" i="21"/>
  <c r="Q106" i="21"/>
  <c r="R106" i="21"/>
  <c r="EK105" i="21"/>
  <c r="CV105" i="21"/>
  <c r="CU105" i="21"/>
  <c r="CW105" i="21"/>
  <c r="CQ105" i="21"/>
  <c r="CP105" i="21"/>
  <c r="CH105" i="21"/>
  <c r="CG105" i="21"/>
  <c r="CI105" i="21"/>
  <c r="BX105" i="21"/>
  <c r="BW105" i="21"/>
  <c r="AS105" i="21"/>
  <c r="AT105" i="21"/>
  <c r="AI105" i="21"/>
  <c r="W105" i="21"/>
  <c r="Q105" i="21"/>
  <c r="S105" i="21"/>
  <c r="EK104" i="21"/>
  <c r="CV104" i="21"/>
  <c r="CU104" i="21"/>
  <c r="CW104" i="21"/>
  <c r="CQ104" i="21"/>
  <c r="CP104" i="21"/>
  <c r="CH104" i="21"/>
  <c r="CG104" i="21"/>
  <c r="CI104" i="21"/>
  <c r="BX104" i="21"/>
  <c r="BW104" i="21"/>
  <c r="AS104" i="21"/>
  <c r="AT104" i="21"/>
  <c r="AI104" i="21"/>
  <c r="W104" i="21"/>
  <c r="Q104" i="21"/>
  <c r="R104" i="21"/>
  <c r="EO104" i="21"/>
  <c r="EK103" i="21"/>
  <c r="CV103" i="21"/>
  <c r="CU103" i="21"/>
  <c r="CW103" i="21"/>
  <c r="CQ103" i="21"/>
  <c r="CP103" i="21"/>
  <c r="CH103" i="21"/>
  <c r="CG103" i="21"/>
  <c r="CI103" i="21"/>
  <c r="BX103" i="21"/>
  <c r="BW103" i="21"/>
  <c r="AS103" i="21"/>
  <c r="AT103" i="21"/>
  <c r="AI103" i="21"/>
  <c r="W103" i="21"/>
  <c r="Q103" i="21"/>
  <c r="R103" i="21"/>
  <c r="EK102" i="21"/>
  <c r="CV102" i="21"/>
  <c r="CU102" i="21"/>
  <c r="CW102" i="21"/>
  <c r="CQ102" i="21"/>
  <c r="CP102" i="21"/>
  <c r="CH102" i="21"/>
  <c r="CG102" i="21"/>
  <c r="CI102" i="21"/>
  <c r="BX102" i="21"/>
  <c r="BW102" i="21"/>
  <c r="AS102" i="21"/>
  <c r="AT102" i="21"/>
  <c r="AI102" i="21"/>
  <c r="W102" i="21"/>
  <c r="Q102" i="21"/>
  <c r="R102" i="21"/>
  <c r="EK101" i="21"/>
  <c r="CV101" i="21"/>
  <c r="CU101" i="21"/>
  <c r="CW101" i="21"/>
  <c r="CQ101" i="21"/>
  <c r="CP101" i="21"/>
  <c r="CH101" i="21"/>
  <c r="CG101" i="21"/>
  <c r="CI101" i="21"/>
  <c r="BX101" i="21"/>
  <c r="BW101" i="21"/>
  <c r="AT101" i="21"/>
  <c r="AI101" i="21"/>
  <c r="W101" i="21"/>
  <c r="Q101" i="21"/>
  <c r="S101" i="21"/>
  <c r="EK100" i="21"/>
  <c r="CV100" i="21"/>
  <c r="CU100" i="21"/>
  <c r="CW100" i="21"/>
  <c r="CQ100" i="21"/>
  <c r="CP100" i="21"/>
  <c r="CH100" i="21"/>
  <c r="CG100" i="21"/>
  <c r="CI100" i="21"/>
  <c r="BX100" i="21"/>
  <c r="BW100" i="21"/>
  <c r="AT100" i="21"/>
  <c r="AI100" i="21"/>
  <c r="W100" i="21"/>
  <c r="Q100" i="21"/>
  <c r="R100" i="21"/>
  <c r="EO100" i="21"/>
  <c r="EK99" i="21"/>
  <c r="CV99" i="21"/>
  <c r="CU99" i="21"/>
  <c r="CW99" i="21"/>
  <c r="CQ99" i="21"/>
  <c r="CP99" i="21"/>
  <c r="CH99" i="21"/>
  <c r="CG99" i="21"/>
  <c r="CI99" i="21"/>
  <c r="BX99" i="21"/>
  <c r="BW99" i="21"/>
  <c r="AS99" i="21"/>
  <c r="AT99" i="21"/>
  <c r="AI99" i="21"/>
  <c r="W99" i="21"/>
  <c r="Q99" i="21"/>
  <c r="R99" i="21"/>
  <c r="EK98" i="21"/>
  <c r="CV98" i="21"/>
  <c r="CU98" i="21"/>
  <c r="CW98" i="21"/>
  <c r="CQ98" i="21"/>
  <c r="CP98" i="21"/>
  <c r="CH98" i="21"/>
  <c r="CG98" i="21"/>
  <c r="CI98" i="21"/>
  <c r="BX98" i="21"/>
  <c r="BW98" i="21"/>
  <c r="AS98" i="21"/>
  <c r="AT98" i="21"/>
  <c r="AI98" i="21"/>
  <c r="W98" i="21"/>
  <c r="Q98" i="21"/>
  <c r="R98" i="21"/>
  <c r="EK97" i="21"/>
  <c r="CV97" i="21"/>
  <c r="CU97" i="21"/>
  <c r="CW97" i="21"/>
  <c r="CQ97" i="21"/>
  <c r="CP97" i="21"/>
  <c r="CH97" i="21"/>
  <c r="CG97" i="21"/>
  <c r="CI97" i="21"/>
  <c r="BX97" i="21"/>
  <c r="BW97" i="21"/>
  <c r="AS97" i="21"/>
  <c r="AT97" i="21"/>
  <c r="AI97" i="21"/>
  <c r="W97" i="21"/>
  <c r="Q97" i="21"/>
  <c r="S97" i="21"/>
  <c r="EK96" i="21"/>
  <c r="CV96" i="21"/>
  <c r="CU96" i="21"/>
  <c r="CW96" i="21"/>
  <c r="CQ96" i="21"/>
  <c r="CP96" i="21"/>
  <c r="CH96" i="21"/>
  <c r="CG96" i="21"/>
  <c r="CI96" i="21"/>
  <c r="BX96" i="21"/>
  <c r="BW96" i="21"/>
  <c r="AS96" i="21"/>
  <c r="AT96" i="21"/>
  <c r="AI96" i="21"/>
  <c r="W96" i="21"/>
  <c r="Q96" i="21"/>
  <c r="R96" i="21"/>
  <c r="EK95" i="21"/>
  <c r="CV95" i="21"/>
  <c r="CU95" i="21"/>
  <c r="CW95" i="21"/>
  <c r="CQ95" i="21"/>
  <c r="CP95" i="21"/>
  <c r="CH95" i="21"/>
  <c r="CG95" i="21"/>
  <c r="CI95" i="21"/>
  <c r="BX95" i="21"/>
  <c r="BW95" i="21"/>
  <c r="AS95" i="21"/>
  <c r="AT95" i="21"/>
  <c r="AI95" i="21"/>
  <c r="W95" i="21"/>
  <c r="Q95" i="21"/>
  <c r="R95" i="21"/>
  <c r="EK94" i="21"/>
  <c r="CV94" i="21"/>
  <c r="CU94" i="21"/>
  <c r="CW94" i="21"/>
  <c r="CQ94" i="21"/>
  <c r="CP94" i="21"/>
  <c r="CH94" i="21"/>
  <c r="CG94" i="21"/>
  <c r="CI94" i="21"/>
  <c r="BX94" i="21"/>
  <c r="BW94" i="21"/>
  <c r="AS94" i="21"/>
  <c r="AT94" i="21"/>
  <c r="AI94" i="21"/>
  <c r="W94" i="21"/>
  <c r="Q94" i="21"/>
  <c r="R94" i="21"/>
  <c r="EK93" i="21"/>
  <c r="CV93" i="21"/>
  <c r="CU93" i="21"/>
  <c r="CW93" i="21"/>
  <c r="CQ93" i="21"/>
  <c r="CP93" i="21"/>
  <c r="CH93" i="21"/>
  <c r="CG93" i="21"/>
  <c r="CI93" i="21"/>
  <c r="BX93" i="21"/>
  <c r="BW93" i="21"/>
  <c r="AS93" i="21"/>
  <c r="AT93" i="21"/>
  <c r="AI93" i="21"/>
  <c r="W93" i="21"/>
  <c r="Q93" i="21"/>
  <c r="S93" i="21"/>
  <c r="EK92" i="21"/>
  <c r="CV92" i="21"/>
  <c r="CU92" i="21"/>
  <c r="CW92" i="21"/>
  <c r="CQ92" i="21"/>
  <c r="CP92" i="21"/>
  <c r="CH92" i="21"/>
  <c r="CG92" i="21"/>
  <c r="CI92" i="21"/>
  <c r="BX92" i="21"/>
  <c r="BW92" i="21"/>
  <c r="AS92" i="21"/>
  <c r="AT92" i="21"/>
  <c r="AI92" i="21"/>
  <c r="W92" i="21"/>
  <c r="Q92" i="21"/>
  <c r="R92" i="21"/>
  <c r="EK91" i="21"/>
  <c r="CV91" i="21"/>
  <c r="CU91" i="21"/>
  <c r="CW91" i="21"/>
  <c r="CQ91" i="21"/>
  <c r="CP91" i="21"/>
  <c r="CH91" i="21"/>
  <c r="CG91" i="21"/>
  <c r="CI91" i="21"/>
  <c r="BX91" i="21"/>
  <c r="BW91" i="21"/>
  <c r="AS91" i="21"/>
  <c r="AT91" i="21"/>
  <c r="AI91" i="21"/>
  <c r="W91" i="21"/>
  <c r="Q91" i="21"/>
  <c r="R91" i="21"/>
  <c r="EK90" i="21"/>
  <c r="CV90" i="21"/>
  <c r="CU90" i="21"/>
  <c r="CW90" i="21"/>
  <c r="CQ90" i="21"/>
  <c r="CP90" i="21"/>
  <c r="CH90" i="21"/>
  <c r="CG90" i="21"/>
  <c r="CI90" i="21"/>
  <c r="BX90" i="21"/>
  <c r="BW90" i="21"/>
  <c r="AS90" i="21"/>
  <c r="AT90" i="21"/>
  <c r="AI90" i="21"/>
  <c r="W90" i="21"/>
  <c r="Q90" i="21"/>
  <c r="R90" i="21"/>
  <c r="EK89" i="21"/>
  <c r="CV89" i="21"/>
  <c r="CU89" i="21"/>
  <c r="CW89" i="21"/>
  <c r="CQ89" i="21"/>
  <c r="CP89" i="21"/>
  <c r="CH89" i="21"/>
  <c r="CG89" i="21"/>
  <c r="CI89" i="21"/>
  <c r="BX89" i="21"/>
  <c r="BW89" i="21"/>
  <c r="AS89" i="21"/>
  <c r="AT89" i="21"/>
  <c r="AI89" i="21"/>
  <c r="W89" i="21"/>
  <c r="Q89" i="21"/>
  <c r="R89" i="21"/>
  <c r="DM89" i="21"/>
  <c r="EK88" i="21"/>
  <c r="CV88" i="21"/>
  <c r="CU88" i="21"/>
  <c r="CW88" i="21"/>
  <c r="CQ88" i="21"/>
  <c r="CP88" i="21"/>
  <c r="CH88" i="21"/>
  <c r="CG88" i="21"/>
  <c r="CI88" i="21"/>
  <c r="BX88" i="21"/>
  <c r="BW88" i="21"/>
  <c r="AS88" i="21"/>
  <c r="AT88" i="21"/>
  <c r="AI88" i="21"/>
  <c r="W88" i="21"/>
  <c r="Q88" i="21"/>
  <c r="R88" i="21"/>
  <c r="EO88" i="21"/>
  <c r="EK87" i="21"/>
  <c r="CV87" i="21"/>
  <c r="CU87" i="21"/>
  <c r="CW87" i="21"/>
  <c r="CQ87" i="21"/>
  <c r="CP87" i="21"/>
  <c r="CH87" i="21"/>
  <c r="CG87" i="21"/>
  <c r="CI87" i="21"/>
  <c r="BX87" i="21"/>
  <c r="BW87" i="21"/>
  <c r="AS87" i="21"/>
  <c r="AT87" i="21"/>
  <c r="AI87" i="21"/>
  <c r="W87" i="21"/>
  <c r="Q87" i="21"/>
  <c r="R87" i="21"/>
  <c r="EK86" i="21"/>
  <c r="CV86" i="21"/>
  <c r="CU86" i="21"/>
  <c r="CW86" i="21"/>
  <c r="CQ86" i="21"/>
  <c r="CP86" i="21"/>
  <c r="CH86" i="21"/>
  <c r="CG86" i="21"/>
  <c r="CI86" i="21"/>
  <c r="BX86" i="21"/>
  <c r="BW86" i="21"/>
  <c r="AS86" i="21"/>
  <c r="AT86" i="21"/>
  <c r="AI86" i="21"/>
  <c r="W86" i="21"/>
  <c r="Q86" i="21"/>
  <c r="R86" i="21"/>
  <c r="EK85" i="21"/>
  <c r="CV85" i="21"/>
  <c r="CU85" i="21"/>
  <c r="CW85" i="21"/>
  <c r="CQ85" i="21"/>
  <c r="CP85" i="21"/>
  <c r="CH85" i="21"/>
  <c r="CG85" i="21"/>
  <c r="CI85" i="21"/>
  <c r="BX85" i="21"/>
  <c r="BW85" i="21"/>
  <c r="AS85" i="21"/>
  <c r="AT85" i="21"/>
  <c r="AI85" i="21"/>
  <c r="W85" i="21"/>
  <c r="Q85" i="21"/>
  <c r="S85" i="21"/>
  <c r="EK84" i="21"/>
  <c r="CV84" i="21"/>
  <c r="CU84" i="21"/>
  <c r="CW84" i="21"/>
  <c r="CQ84" i="21"/>
  <c r="CP84" i="21"/>
  <c r="CH84" i="21"/>
  <c r="CG84" i="21"/>
  <c r="CI84" i="21"/>
  <c r="BX84" i="21"/>
  <c r="BW84" i="21"/>
  <c r="AS84" i="21"/>
  <c r="AT84" i="21"/>
  <c r="AI84" i="21"/>
  <c r="W84" i="21"/>
  <c r="Q84" i="21"/>
  <c r="R84" i="21"/>
  <c r="EO84" i="21"/>
  <c r="EK83" i="21"/>
  <c r="CV83" i="21"/>
  <c r="CU83" i="21"/>
  <c r="CW83" i="21"/>
  <c r="CQ83" i="21"/>
  <c r="CP83" i="21"/>
  <c r="CH83" i="21"/>
  <c r="CG83" i="21"/>
  <c r="CI83" i="21"/>
  <c r="BX83" i="21"/>
  <c r="BW83" i="21"/>
  <c r="AS83" i="21"/>
  <c r="AT83" i="21"/>
  <c r="AI83" i="21"/>
  <c r="W83" i="21"/>
  <c r="Q83" i="21"/>
  <c r="R83" i="21"/>
  <c r="EK82" i="21"/>
  <c r="CV82" i="21"/>
  <c r="CU82" i="21"/>
  <c r="CW82" i="21"/>
  <c r="CQ82" i="21"/>
  <c r="CP82" i="21"/>
  <c r="CH82" i="21"/>
  <c r="CG82" i="21"/>
  <c r="CI82" i="21"/>
  <c r="BX82" i="21"/>
  <c r="BW82" i="21"/>
  <c r="AS82" i="21"/>
  <c r="AT82" i="21"/>
  <c r="AI82" i="21"/>
  <c r="W82" i="21"/>
  <c r="Q82" i="21"/>
  <c r="R82" i="21"/>
  <c r="EK81" i="21"/>
  <c r="CV81" i="21"/>
  <c r="CU81" i="21"/>
  <c r="CW81" i="21"/>
  <c r="CQ81" i="21"/>
  <c r="CP81" i="21"/>
  <c r="CH81" i="21"/>
  <c r="CG81" i="21"/>
  <c r="CI81" i="21"/>
  <c r="BX81" i="21"/>
  <c r="BW81" i="21"/>
  <c r="AS81" i="21"/>
  <c r="AT81" i="21"/>
  <c r="AI81" i="21"/>
  <c r="W81" i="21"/>
  <c r="Q81" i="21"/>
  <c r="R81" i="21"/>
  <c r="DM81" i="21"/>
  <c r="EK80" i="21"/>
  <c r="CV80" i="21"/>
  <c r="CU80" i="21"/>
  <c r="CW80" i="21"/>
  <c r="CQ80" i="21"/>
  <c r="CP80" i="21"/>
  <c r="CH80" i="21"/>
  <c r="CG80" i="21"/>
  <c r="CI80" i="21"/>
  <c r="BX80" i="21"/>
  <c r="BW80" i="21"/>
  <c r="AS80" i="21"/>
  <c r="AT80" i="21"/>
  <c r="AI80" i="21"/>
  <c r="W80" i="21"/>
  <c r="Q80" i="21"/>
  <c r="S80" i="21"/>
  <c r="EK79" i="21"/>
  <c r="CV79" i="21"/>
  <c r="CU79" i="21"/>
  <c r="CW79" i="21"/>
  <c r="CQ79" i="21"/>
  <c r="CP79" i="21"/>
  <c r="CH79" i="21"/>
  <c r="CG79" i="21"/>
  <c r="CI79" i="21"/>
  <c r="BX79" i="21"/>
  <c r="BW79" i="21"/>
  <c r="AS79" i="21"/>
  <c r="AT79" i="21"/>
  <c r="AI79" i="21"/>
  <c r="W79" i="21"/>
  <c r="Q79" i="21"/>
  <c r="S79" i="21"/>
  <c r="DN79" i="21"/>
  <c r="EK78" i="21"/>
  <c r="CV78" i="21"/>
  <c r="CU78" i="21"/>
  <c r="CW78" i="21"/>
  <c r="CQ78" i="21"/>
  <c r="CP78" i="21"/>
  <c r="CH78" i="21"/>
  <c r="CG78" i="21"/>
  <c r="CI78" i="21"/>
  <c r="BX78" i="21"/>
  <c r="BW78" i="21"/>
  <c r="AS78" i="21"/>
  <c r="AT78" i="21"/>
  <c r="AI78" i="21"/>
  <c r="W78" i="21"/>
  <c r="Q78" i="21"/>
  <c r="S78" i="21"/>
  <c r="DN78" i="21"/>
  <c r="EK77" i="21"/>
  <c r="CV77" i="21"/>
  <c r="CU77" i="21"/>
  <c r="CW77" i="21"/>
  <c r="CQ77" i="21"/>
  <c r="CP77" i="21"/>
  <c r="CH77" i="21"/>
  <c r="CG77" i="21"/>
  <c r="CI77" i="21"/>
  <c r="BX77" i="21"/>
  <c r="BW77" i="21"/>
  <c r="AS77" i="21"/>
  <c r="AT77" i="21"/>
  <c r="AI77" i="21"/>
  <c r="W77" i="21"/>
  <c r="Q77" i="21"/>
  <c r="S77" i="21"/>
  <c r="DN77" i="21"/>
  <c r="EK76" i="21"/>
  <c r="CV76" i="21"/>
  <c r="CU76" i="21"/>
  <c r="CW76" i="21"/>
  <c r="CQ76" i="21"/>
  <c r="CP76" i="21"/>
  <c r="CH76" i="21"/>
  <c r="CG76" i="21"/>
  <c r="CI76" i="21"/>
  <c r="BX76" i="21"/>
  <c r="BW76" i="21"/>
  <c r="AS76" i="21"/>
  <c r="AT76" i="21"/>
  <c r="AI76" i="21"/>
  <c r="W76" i="21"/>
  <c r="Q76" i="21"/>
  <c r="S76" i="21"/>
  <c r="DN76" i="21"/>
  <c r="EK75" i="21"/>
  <c r="CV75" i="21"/>
  <c r="CU75" i="21"/>
  <c r="CW75" i="21"/>
  <c r="CQ75" i="21"/>
  <c r="CP75" i="21"/>
  <c r="CH75" i="21"/>
  <c r="CG75" i="21"/>
  <c r="CI75" i="21"/>
  <c r="BX75" i="21"/>
  <c r="BW75" i="21"/>
  <c r="AS75" i="21"/>
  <c r="AT75" i="21"/>
  <c r="AI75" i="21"/>
  <c r="W75" i="21"/>
  <c r="Q75" i="21"/>
  <c r="R75" i="21"/>
  <c r="EK74" i="21"/>
  <c r="CV74" i="21"/>
  <c r="CU74" i="21"/>
  <c r="CW74" i="21"/>
  <c r="CQ74" i="21"/>
  <c r="CP74" i="21"/>
  <c r="CH74" i="21"/>
  <c r="CG74" i="21"/>
  <c r="CI74" i="21"/>
  <c r="BX74" i="21"/>
  <c r="BW74" i="21"/>
  <c r="AS74" i="21"/>
  <c r="AT74" i="21"/>
  <c r="AI74" i="21"/>
  <c r="W74" i="21"/>
  <c r="Q74" i="21"/>
  <c r="S74" i="21"/>
  <c r="DN74" i="21"/>
  <c r="EK73" i="21"/>
  <c r="CV73" i="21"/>
  <c r="CU73" i="21"/>
  <c r="CW73" i="21"/>
  <c r="CQ73" i="21"/>
  <c r="CP73" i="21"/>
  <c r="CH73" i="21"/>
  <c r="CG73" i="21"/>
  <c r="CI73" i="21"/>
  <c r="BX73" i="21"/>
  <c r="BW73" i="21"/>
  <c r="AS73" i="21"/>
  <c r="AT73" i="21"/>
  <c r="AI73" i="21"/>
  <c r="W73" i="21"/>
  <c r="Q73" i="21"/>
  <c r="R73" i="21"/>
  <c r="EK72" i="21"/>
  <c r="CV72" i="21"/>
  <c r="CU72" i="21"/>
  <c r="CW72" i="21"/>
  <c r="CQ72" i="21"/>
  <c r="CP72" i="21"/>
  <c r="CH72" i="21"/>
  <c r="CG72" i="21"/>
  <c r="CI72" i="21"/>
  <c r="BX72" i="21"/>
  <c r="BW72" i="21"/>
  <c r="AS72" i="21"/>
  <c r="AT72" i="21"/>
  <c r="AI72" i="21"/>
  <c r="W72" i="21"/>
  <c r="Q72" i="21"/>
  <c r="R72" i="21"/>
  <c r="EK71" i="21"/>
  <c r="CV71" i="21"/>
  <c r="CU71" i="21"/>
  <c r="CW71" i="21"/>
  <c r="CQ71" i="21"/>
  <c r="CP71" i="21"/>
  <c r="CH71" i="21"/>
  <c r="CG71" i="21"/>
  <c r="CI71" i="21"/>
  <c r="BX71" i="21"/>
  <c r="BW71" i="21"/>
  <c r="AS71" i="21"/>
  <c r="AT71" i="21"/>
  <c r="AI71" i="21"/>
  <c r="W71" i="21"/>
  <c r="Q71" i="21"/>
  <c r="R71" i="21"/>
  <c r="DM71" i="21"/>
  <c r="EK70" i="21"/>
  <c r="CV70" i="21"/>
  <c r="CU70" i="21"/>
  <c r="CW70" i="21"/>
  <c r="CQ70" i="21"/>
  <c r="CP70" i="21"/>
  <c r="CH70" i="21"/>
  <c r="CG70" i="21"/>
  <c r="CI70" i="21"/>
  <c r="BX70" i="21"/>
  <c r="BW70" i="21"/>
  <c r="AS70" i="21"/>
  <c r="AT70" i="21"/>
  <c r="AI70" i="21"/>
  <c r="W70" i="21"/>
  <c r="Q70" i="21"/>
  <c r="S70" i="21"/>
  <c r="EK69" i="21"/>
  <c r="CV69" i="21"/>
  <c r="CU69" i="21"/>
  <c r="CW69" i="21"/>
  <c r="CQ69" i="21"/>
  <c r="CP69" i="21"/>
  <c r="CH69" i="21"/>
  <c r="CG69" i="21"/>
  <c r="CI69" i="21"/>
  <c r="BX69" i="21"/>
  <c r="BW69" i="21"/>
  <c r="AS69" i="21"/>
  <c r="AT69" i="21"/>
  <c r="AI69" i="21"/>
  <c r="W69" i="21"/>
  <c r="Q69" i="21"/>
  <c r="R69" i="21"/>
  <c r="EK68" i="21"/>
  <c r="CV68" i="21"/>
  <c r="CU68" i="21"/>
  <c r="CW68" i="21"/>
  <c r="CQ68" i="21"/>
  <c r="CP68" i="21"/>
  <c r="CH68" i="21"/>
  <c r="CG68" i="21"/>
  <c r="CI68" i="21"/>
  <c r="BX68" i="21"/>
  <c r="BW68" i="21"/>
  <c r="AS68" i="21"/>
  <c r="AT68" i="21"/>
  <c r="AI68" i="21"/>
  <c r="W68" i="21"/>
  <c r="Q68" i="21"/>
  <c r="EK67" i="21"/>
  <c r="CV67" i="21"/>
  <c r="CU67" i="21"/>
  <c r="CW67" i="21"/>
  <c r="CQ67" i="21"/>
  <c r="CP67" i="21"/>
  <c r="CH67" i="21"/>
  <c r="CG67" i="21"/>
  <c r="CI67" i="21"/>
  <c r="BX67" i="21"/>
  <c r="BW67" i="21"/>
  <c r="AS67" i="21"/>
  <c r="AT67" i="21"/>
  <c r="AI67" i="21"/>
  <c r="W67" i="21"/>
  <c r="Q67" i="21"/>
  <c r="R67" i="21"/>
  <c r="DM67" i="21"/>
  <c r="EK66" i="21"/>
  <c r="CV66" i="21"/>
  <c r="CU66" i="21"/>
  <c r="CW66" i="21"/>
  <c r="CQ66" i="21"/>
  <c r="CP66" i="21"/>
  <c r="CH66" i="21"/>
  <c r="CG66" i="21"/>
  <c r="CI66" i="21"/>
  <c r="BX66" i="21"/>
  <c r="BW66" i="21"/>
  <c r="AS66" i="21"/>
  <c r="AT66" i="21"/>
  <c r="AI66" i="21"/>
  <c r="W66" i="21"/>
  <c r="Q66" i="21"/>
  <c r="R66" i="21"/>
  <c r="EK65" i="21"/>
  <c r="CV65" i="21"/>
  <c r="CU65" i="21"/>
  <c r="CW65" i="21"/>
  <c r="CQ65" i="21"/>
  <c r="CP65" i="21"/>
  <c r="CH65" i="21"/>
  <c r="CG65" i="21"/>
  <c r="CI65" i="21"/>
  <c r="BX65" i="21"/>
  <c r="BW65" i="21"/>
  <c r="AS65" i="21"/>
  <c r="AT65" i="21"/>
  <c r="AI65" i="21"/>
  <c r="W65" i="21"/>
  <c r="Q65" i="21"/>
  <c r="R65" i="21"/>
  <c r="EK64" i="21"/>
  <c r="CV64" i="21"/>
  <c r="CU64" i="21"/>
  <c r="CW64" i="21"/>
  <c r="CQ64" i="21"/>
  <c r="CP64" i="21"/>
  <c r="CH64" i="21"/>
  <c r="CG64" i="21"/>
  <c r="CI64" i="21"/>
  <c r="BX64" i="21"/>
  <c r="BW64" i="21"/>
  <c r="AS64" i="21"/>
  <c r="AT64" i="21"/>
  <c r="AI64" i="21"/>
  <c r="W64" i="21"/>
  <c r="Q64" i="21"/>
  <c r="R64" i="21"/>
  <c r="DM64" i="21"/>
  <c r="EK63" i="21"/>
  <c r="CV63" i="21"/>
  <c r="CU63" i="21"/>
  <c r="CW63" i="21"/>
  <c r="CQ63" i="21"/>
  <c r="CP63" i="21"/>
  <c r="CH63" i="21"/>
  <c r="CG63" i="21"/>
  <c r="CI63" i="21"/>
  <c r="BX63" i="21"/>
  <c r="BW63" i="21"/>
  <c r="AS63" i="21"/>
  <c r="AT63" i="21"/>
  <c r="AI63" i="21"/>
  <c r="W63" i="21"/>
  <c r="Q63" i="21"/>
  <c r="S63" i="21"/>
  <c r="EK62" i="21"/>
  <c r="CV62" i="21"/>
  <c r="CU62" i="21"/>
  <c r="CW62" i="21"/>
  <c r="CQ62" i="21"/>
  <c r="CP62" i="21"/>
  <c r="CH62" i="21"/>
  <c r="CG62" i="21"/>
  <c r="CI62" i="21"/>
  <c r="BX62" i="21"/>
  <c r="BW62" i="21"/>
  <c r="AS62" i="21"/>
  <c r="AT62" i="21"/>
  <c r="AI62" i="21"/>
  <c r="W62" i="21"/>
  <c r="Q62" i="21"/>
  <c r="EK61" i="21"/>
  <c r="CV61" i="21"/>
  <c r="CU61" i="21"/>
  <c r="CW61" i="21"/>
  <c r="CQ61" i="21"/>
  <c r="CP61" i="21"/>
  <c r="CH61" i="21"/>
  <c r="CG61" i="21"/>
  <c r="CI61" i="21"/>
  <c r="BX61" i="21"/>
  <c r="BW61" i="21"/>
  <c r="AS61" i="21"/>
  <c r="AT61" i="21"/>
  <c r="AI61" i="21"/>
  <c r="W61" i="21"/>
  <c r="Q61" i="21"/>
  <c r="R61" i="21"/>
  <c r="DM61" i="21"/>
  <c r="EK60" i="21"/>
  <c r="CV60" i="21"/>
  <c r="CU60" i="21"/>
  <c r="CW60" i="21"/>
  <c r="CQ60" i="21"/>
  <c r="CP60" i="21"/>
  <c r="CH60" i="21"/>
  <c r="CG60" i="21"/>
  <c r="CI60" i="21"/>
  <c r="BX60" i="21"/>
  <c r="BW60" i="21"/>
  <c r="AS60" i="21"/>
  <c r="AT60" i="21"/>
  <c r="AI60" i="21"/>
  <c r="W60" i="21"/>
  <c r="Q60" i="21"/>
  <c r="R60" i="21"/>
  <c r="EK59" i="21"/>
  <c r="CV59" i="21"/>
  <c r="CU59" i="21"/>
  <c r="CW59" i="21"/>
  <c r="CQ59" i="21"/>
  <c r="CP59" i="21"/>
  <c r="CH59" i="21"/>
  <c r="CG59" i="21"/>
  <c r="CI59" i="21"/>
  <c r="BX59" i="21"/>
  <c r="BW59" i="21"/>
  <c r="AS59" i="21"/>
  <c r="AT59" i="21"/>
  <c r="AI59" i="21"/>
  <c r="W59" i="21"/>
  <c r="Q59" i="21"/>
  <c r="R59" i="21"/>
  <c r="DM59" i="21"/>
  <c r="EK58" i="21"/>
  <c r="CV58" i="21"/>
  <c r="CU58" i="21"/>
  <c r="CW58" i="21"/>
  <c r="CQ58" i="21"/>
  <c r="CP58" i="21"/>
  <c r="CH58" i="21"/>
  <c r="CG58" i="21"/>
  <c r="CI58" i="21"/>
  <c r="BX58" i="21"/>
  <c r="BW58" i="21"/>
  <c r="AS58" i="21"/>
  <c r="AT58" i="21"/>
  <c r="AI58" i="21"/>
  <c r="W58" i="21"/>
  <c r="Q58" i="21"/>
  <c r="S58" i="21"/>
  <c r="EK57" i="21"/>
  <c r="CV57" i="21"/>
  <c r="CU57" i="21"/>
  <c r="CW57" i="21"/>
  <c r="CQ57" i="21"/>
  <c r="CP57" i="21"/>
  <c r="CH57" i="21"/>
  <c r="CG57" i="21"/>
  <c r="CI57" i="21"/>
  <c r="BX57" i="21"/>
  <c r="BW57" i="21"/>
  <c r="AS57" i="21"/>
  <c r="AT57" i="21"/>
  <c r="AI57" i="21"/>
  <c r="W57" i="21"/>
  <c r="Q57" i="21"/>
  <c r="R57" i="21"/>
  <c r="DM57" i="21"/>
  <c r="EK56" i="21"/>
  <c r="CV56" i="21"/>
  <c r="CU56" i="21"/>
  <c r="CW56" i="21"/>
  <c r="CQ56" i="21"/>
  <c r="CP56" i="21"/>
  <c r="CH56" i="21"/>
  <c r="CG56" i="21"/>
  <c r="CI56" i="21"/>
  <c r="BX56" i="21"/>
  <c r="BW56" i="21"/>
  <c r="AS56" i="21"/>
  <c r="AT56" i="21"/>
  <c r="AI56" i="21"/>
  <c r="W56" i="21"/>
  <c r="Q56" i="21"/>
  <c r="R56" i="21"/>
  <c r="EK55" i="21"/>
  <c r="CV55" i="21"/>
  <c r="CU55" i="21"/>
  <c r="CW55" i="21"/>
  <c r="CQ55" i="21"/>
  <c r="CP55" i="21"/>
  <c r="CH55" i="21"/>
  <c r="CG55" i="21"/>
  <c r="CI55" i="21"/>
  <c r="BX55" i="21"/>
  <c r="BW55" i="21"/>
  <c r="AS55" i="21"/>
  <c r="AT55" i="21"/>
  <c r="AI55" i="21"/>
  <c r="W55" i="21"/>
  <c r="Q55" i="21"/>
  <c r="S55" i="21"/>
  <c r="EK54" i="21"/>
  <c r="CV54" i="21"/>
  <c r="CU54" i="21"/>
  <c r="CW54" i="21"/>
  <c r="CQ54" i="21"/>
  <c r="CP54" i="21"/>
  <c r="CH54" i="21"/>
  <c r="CG54" i="21"/>
  <c r="CI54" i="21"/>
  <c r="BX54" i="21"/>
  <c r="BW54" i="21"/>
  <c r="AS54" i="21"/>
  <c r="AT54" i="21"/>
  <c r="AI54" i="21"/>
  <c r="W54" i="21"/>
  <c r="Q54" i="21"/>
  <c r="R54" i="21"/>
  <c r="DM54" i="21"/>
  <c r="EK53" i="21"/>
  <c r="CV53" i="21"/>
  <c r="CU53" i="21"/>
  <c r="CW53" i="21"/>
  <c r="CQ53" i="21"/>
  <c r="CP53" i="21"/>
  <c r="CH53" i="21"/>
  <c r="CG53" i="21"/>
  <c r="CI53" i="21"/>
  <c r="BX53" i="21"/>
  <c r="BW53" i="21"/>
  <c r="AS53" i="21"/>
  <c r="AT53" i="21"/>
  <c r="AI53" i="21"/>
  <c r="W53" i="21"/>
  <c r="Q53" i="21"/>
  <c r="R53" i="21"/>
  <c r="DM53" i="21"/>
  <c r="EK52" i="21"/>
  <c r="CV52" i="21"/>
  <c r="CU52" i="21"/>
  <c r="CW52" i="21"/>
  <c r="CQ52" i="21"/>
  <c r="CP52" i="21"/>
  <c r="CH52" i="21"/>
  <c r="CG52" i="21"/>
  <c r="CI52" i="21"/>
  <c r="BX52" i="21"/>
  <c r="BW52" i="21"/>
  <c r="AS52" i="21"/>
  <c r="AT52" i="21"/>
  <c r="AI52" i="21"/>
  <c r="W52" i="21"/>
  <c r="Q52" i="21"/>
  <c r="S52" i="21"/>
  <c r="DZ52" i="21"/>
  <c r="EK51" i="21"/>
  <c r="CV51" i="21"/>
  <c r="CU51" i="21"/>
  <c r="CW51" i="21"/>
  <c r="CQ51" i="21"/>
  <c r="CP51" i="21"/>
  <c r="CH51" i="21"/>
  <c r="CG51" i="21"/>
  <c r="CI51" i="21"/>
  <c r="BX51" i="21"/>
  <c r="BW51" i="21"/>
  <c r="AS51" i="21"/>
  <c r="AT51" i="21"/>
  <c r="AI51" i="21"/>
  <c r="W51" i="21"/>
  <c r="Q51" i="21"/>
  <c r="R51" i="21"/>
  <c r="DM51" i="21"/>
  <c r="EK50" i="21"/>
  <c r="CV50" i="21"/>
  <c r="CU50" i="21"/>
  <c r="CW50" i="21"/>
  <c r="CQ50" i="21"/>
  <c r="CP50" i="21"/>
  <c r="CH50" i="21"/>
  <c r="CG50" i="21"/>
  <c r="CI50" i="21"/>
  <c r="BX50" i="21"/>
  <c r="BW50" i="21"/>
  <c r="AS50" i="21"/>
  <c r="AT50" i="21"/>
  <c r="AI50" i="21"/>
  <c r="W50" i="21"/>
  <c r="Q50" i="21"/>
  <c r="S50" i="21"/>
  <c r="EK49" i="21"/>
  <c r="CV49" i="21"/>
  <c r="CU49" i="21"/>
  <c r="CW49" i="21"/>
  <c r="CQ49" i="21"/>
  <c r="CP49" i="21"/>
  <c r="CH49" i="21"/>
  <c r="CG49" i="21"/>
  <c r="CI49" i="21"/>
  <c r="BX49" i="21"/>
  <c r="BW49" i="21"/>
  <c r="AS49" i="21"/>
  <c r="AT49" i="21"/>
  <c r="AI49" i="21"/>
  <c r="W49" i="21"/>
  <c r="Q49" i="21"/>
  <c r="R49" i="21"/>
  <c r="DM49" i="21"/>
  <c r="EK48" i="21"/>
  <c r="CV48" i="21"/>
  <c r="CU48" i="21"/>
  <c r="CW48" i="21"/>
  <c r="CQ48" i="21"/>
  <c r="CP48" i="21"/>
  <c r="CH48" i="21"/>
  <c r="CG48" i="21"/>
  <c r="CI48" i="21"/>
  <c r="BX48" i="21"/>
  <c r="BW48" i="21"/>
  <c r="AS48" i="21"/>
  <c r="AT48" i="21"/>
  <c r="AI48" i="21"/>
  <c r="W48" i="21"/>
  <c r="Q48" i="21"/>
  <c r="R48" i="21"/>
  <c r="DM48" i="21"/>
  <c r="EK47" i="21"/>
  <c r="CV47" i="21"/>
  <c r="CU47" i="21"/>
  <c r="CW47" i="21"/>
  <c r="CQ47" i="21"/>
  <c r="CP47" i="21"/>
  <c r="CH47" i="21"/>
  <c r="CG47" i="21"/>
  <c r="CI47" i="21"/>
  <c r="BX47" i="21"/>
  <c r="BW47" i="21"/>
  <c r="AS47" i="21"/>
  <c r="AT47" i="21"/>
  <c r="AI47" i="21"/>
  <c r="W47" i="21"/>
  <c r="Q47" i="21"/>
  <c r="R47" i="21"/>
  <c r="DM47" i="21"/>
  <c r="EK46" i="21"/>
  <c r="CV46" i="21"/>
  <c r="CU46" i="21"/>
  <c r="CW46" i="21"/>
  <c r="CQ46" i="21"/>
  <c r="CP46" i="21"/>
  <c r="CH46" i="21"/>
  <c r="CG46" i="21"/>
  <c r="CI46" i="21"/>
  <c r="BX46" i="21"/>
  <c r="BW46" i="21"/>
  <c r="AS46" i="21"/>
  <c r="AT46" i="21"/>
  <c r="AI46" i="21"/>
  <c r="W46" i="21"/>
  <c r="Q46" i="21"/>
  <c r="EK45" i="21"/>
  <c r="CV45" i="21"/>
  <c r="CU45" i="21"/>
  <c r="CW45" i="21"/>
  <c r="CQ45" i="21"/>
  <c r="CP45" i="21"/>
  <c r="CH45" i="21"/>
  <c r="CG45" i="21"/>
  <c r="CI45" i="21"/>
  <c r="BX45" i="21"/>
  <c r="BW45" i="21"/>
  <c r="AS45" i="21"/>
  <c r="AT45" i="21"/>
  <c r="AI45" i="21"/>
  <c r="W45" i="21"/>
  <c r="Q45" i="21"/>
  <c r="R45" i="21"/>
  <c r="EK44" i="21"/>
  <c r="CV44" i="21"/>
  <c r="CU44" i="21"/>
  <c r="CW44" i="21"/>
  <c r="CQ44" i="21"/>
  <c r="CP44" i="21"/>
  <c r="CH44" i="21"/>
  <c r="CG44" i="21"/>
  <c r="CI44" i="21"/>
  <c r="BX44" i="21"/>
  <c r="BW44" i="21"/>
  <c r="AS44" i="21"/>
  <c r="AT44" i="21"/>
  <c r="AI44" i="21"/>
  <c r="W44" i="21"/>
  <c r="Q44" i="21"/>
  <c r="R44" i="21"/>
  <c r="DM44" i="21"/>
  <c r="EK43" i="21"/>
  <c r="CV43" i="21"/>
  <c r="CU43" i="21"/>
  <c r="CW43" i="21"/>
  <c r="CQ43" i="21"/>
  <c r="CP43" i="21"/>
  <c r="CH43" i="21"/>
  <c r="CG43" i="21"/>
  <c r="CI43" i="21"/>
  <c r="BX43" i="21"/>
  <c r="BW43" i="21"/>
  <c r="AS43" i="21"/>
  <c r="AT43" i="21"/>
  <c r="AI43" i="21"/>
  <c r="W43" i="21"/>
  <c r="Q43" i="21"/>
  <c r="S43" i="21"/>
  <c r="EK42" i="21"/>
  <c r="CV42" i="21"/>
  <c r="CU42" i="21"/>
  <c r="CW42" i="21"/>
  <c r="CQ42" i="21"/>
  <c r="CP42" i="21"/>
  <c r="CH42" i="21"/>
  <c r="CG42" i="21"/>
  <c r="CI42" i="21"/>
  <c r="BX42" i="21"/>
  <c r="BW42" i="21"/>
  <c r="AS42" i="21"/>
  <c r="AT42" i="21"/>
  <c r="AI42" i="21"/>
  <c r="W42" i="21"/>
  <c r="Q42" i="21"/>
  <c r="S42" i="21"/>
  <c r="EK41" i="21"/>
  <c r="CV41" i="21"/>
  <c r="CU41" i="21"/>
  <c r="CW41" i="21"/>
  <c r="CQ41" i="21"/>
  <c r="CP41" i="21"/>
  <c r="CH41" i="21"/>
  <c r="CG41" i="21"/>
  <c r="CI41" i="21"/>
  <c r="BX41" i="21"/>
  <c r="BW41" i="21"/>
  <c r="AS41" i="21"/>
  <c r="AT41" i="21"/>
  <c r="AI41" i="21"/>
  <c r="W41" i="21"/>
  <c r="Q41" i="21"/>
  <c r="S41" i="21"/>
  <c r="DZ41" i="21"/>
  <c r="EK40" i="21"/>
  <c r="CV40" i="21"/>
  <c r="CU40" i="21"/>
  <c r="CW40" i="21"/>
  <c r="CQ40" i="21"/>
  <c r="CP40" i="21"/>
  <c r="CH40" i="21"/>
  <c r="CG40" i="21"/>
  <c r="CI40" i="21"/>
  <c r="BX40" i="21"/>
  <c r="BW40" i="21"/>
  <c r="AS40" i="21"/>
  <c r="AT40" i="21"/>
  <c r="AI40" i="21"/>
  <c r="W40" i="21"/>
  <c r="Q40" i="21"/>
  <c r="R40" i="21"/>
  <c r="DM40" i="21"/>
  <c r="EK39" i="21"/>
  <c r="CV39" i="21"/>
  <c r="CU39" i="21"/>
  <c r="CW39" i="21"/>
  <c r="CQ39" i="21"/>
  <c r="CP39" i="21"/>
  <c r="CH39" i="21"/>
  <c r="CG39" i="21"/>
  <c r="CI39" i="21"/>
  <c r="BX39" i="21"/>
  <c r="BW39" i="21"/>
  <c r="AS39" i="21"/>
  <c r="AT39" i="21"/>
  <c r="AI39" i="21"/>
  <c r="W39" i="21"/>
  <c r="Q39" i="21"/>
  <c r="R39" i="21"/>
  <c r="DM39" i="21"/>
  <c r="EK38" i="21"/>
  <c r="CV38" i="21"/>
  <c r="CU38" i="21"/>
  <c r="CW38" i="21"/>
  <c r="CQ38" i="21"/>
  <c r="CP38" i="21"/>
  <c r="CH38" i="21"/>
  <c r="CG38" i="21"/>
  <c r="CI38" i="21"/>
  <c r="BX38" i="21"/>
  <c r="BW38" i="21"/>
  <c r="AS38" i="21"/>
  <c r="AT38" i="21"/>
  <c r="AI38" i="21"/>
  <c r="W38" i="21"/>
  <c r="Q38" i="21"/>
  <c r="R38" i="21"/>
  <c r="DM38" i="21"/>
  <c r="EK37" i="21"/>
  <c r="CV37" i="21"/>
  <c r="CU37" i="21"/>
  <c r="CW37" i="21"/>
  <c r="CQ37" i="21"/>
  <c r="CP37" i="21"/>
  <c r="CH37" i="21"/>
  <c r="CG37" i="21"/>
  <c r="CI37" i="21"/>
  <c r="BX37" i="21"/>
  <c r="BW37" i="21"/>
  <c r="AS37" i="21"/>
  <c r="AT37" i="21"/>
  <c r="AI37" i="21"/>
  <c r="W37" i="21"/>
  <c r="Q37" i="21"/>
  <c r="R37" i="21"/>
  <c r="EK36" i="21"/>
  <c r="CV36" i="21"/>
  <c r="CU36" i="21"/>
  <c r="CW36" i="21"/>
  <c r="CQ36" i="21"/>
  <c r="CP36" i="21"/>
  <c r="CH36" i="21"/>
  <c r="CG36" i="21"/>
  <c r="CI36" i="21"/>
  <c r="BX36" i="21"/>
  <c r="BW36" i="21"/>
  <c r="AS36" i="21"/>
  <c r="AT36" i="21"/>
  <c r="AI36" i="21"/>
  <c r="W36" i="21"/>
  <c r="Q36" i="21"/>
  <c r="S36" i="21"/>
  <c r="DZ36" i="21"/>
  <c r="EK35" i="21"/>
  <c r="CV35" i="21"/>
  <c r="CU35" i="21"/>
  <c r="CW35" i="21"/>
  <c r="CQ35" i="21"/>
  <c r="CP35" i="21"/>
  <c r="CH35" i="21"/>
  <c r="CG35" i="21"/>
  <c r="CI35" i="21"/>
  <c r="BX35" i="21"/>
  <c r="BW35" i="21"/>
  <c r="AS35" i="21"/>
  <c r="AT35" i="21"/>
  <c r="AI35" i="21"/>
  <c r="W35" i="21"/>
  <c r="Q35" i="21"/>
  <c r="S35" i="21"/>
  <c r="DN35" i="21"/>
  <c r="EK34" i="21"/>
  <c r="CV34" i="21"/>
  <c r="CU34" i="21"/>
  <c r="CW34" i="21"/>
  <c r="CQ34" i="21"/>
  <c r="CP34" i="21"/>
  <c r="CH34" i="21"/>
  <c r="CG34" i="21"/>
  <c r="CI34" i="21"/>
  <c r="BX34" i="21"/>
  <c r="BW34" i="21"/>
  <c r="AS34" i="21"/>
  <c r="AT34" i="21"/>
  <c r="AI34" i="21"/>
  <c r="W34" i="21"/>
  <c r="Q34" i="21"/>
  <c r="R34" i="21"/>
  <c r="DM34" i="21"/>
  <c r="EK33" i="21"/>
  <c r="CV33" i="21"/>
  <c r="CU33" i="21"/>
  <c r="CW33" i="21"/>
  <c r="CQ33" i="21"/>
  <c r="CP33" i="21"/>
  <c r="CH33" i="21"/>
  <c r="CG33" i="21"/>
  <c r="CI33" i="21"/>
  <c r="BX33" i="21"/>
  <c r="BW33" i="21"/>
  <c r="AS33" i="21"/>
  <c r="AT33" i="21"/>
  <c r="AI33" i="21"/>
  <c r="W33" i="21"/>
  <c r="Q33" i="21"/>
  <c r="S33" i="21"/>
  <c r="DN33" i="21"/>
  <c r="EK32" i="21"/>
  <c r="CV32" i="21"/>
  <c r="CU32" i="21"/>
  <c r="CW32" i="21"/>
  <c r="CQ32" i="21"/>
  <c r="CP32" i="21"/>
  <c r="CH32" i="21"/>
  <c r="CG32" i="21"/>
  <c r="CI32" i="21"/>
  <c r="BX32" i="21"/>
  <c r="BW32" i="21"/>
  <c r="AS32" i="21"/>
  <c r="AT32" i="21"/>
  <c r="AI32" i="21"/>
  <c r="W32" i="21"/>
  <c r="Q32" i="21"/>
  <c r="R32" i="21"/>
  <c r="DM32" i="21"/>
  <c r="EK31" i="21"/>
  <c r="CV31" i="21"/>
  <c r="CU31" i="21"/>
  <c r="CW31" i="21"/>
  <c r="CQ31" i="21"/>
  <c r="CP31" i="21"/>
  <c r="CH31" i="21"/>
  <c r="CG31" i="21"/>
  <c r="CI31" i="21"/>
  <c r="BX31" i="21"/>
  <c r="BW31" i="21"/>
  <c r="AT31" i="21"/>
  <c r="AI31" i="21"/>
  <c r="W31" i="21"/>
  <c r="Q31" i="21"/>
  <c r="R31" i="21"/>
  <c r="EK30" i="21"/>
  <c r="CV30" i="21"/>
  <c r="CU30" i="21"/>
  <c r="CW30" i="21"/>
  <c r="CQ30" i="21"/>
  <c r="CP30" i="21"/>
  <c r="CH30" i="21"/>
  <c r="CG30" i="21"/>
  <c r="CI30" i="21"/>
  <c r="BX30" i="21"/>
  <c r="BW30" i="21"/>
  <c r="AT30" i="21"/>
  <c r="AI30" i="21"/>
  <c r="W30" i="21"/>
  <c r="Q30" i="21"/>
  <c r="S30" i="21"/>
  <c r="EP30" i="21"/>
  <c r="EK29" i="21"/>
  <c r="CV29" i="21"/>
  <c r="CU29" i="21"/>
  <c r="CW29" i="21"/>
  <c r="CQ29" i="21"/>
  <c r="CP29" i="21"/>
  <c r="CH29" i="21"/>
  <c r="CG29" i="21"/>
  <c r="CI29" i="21"/>
  <c r="BX29" i="21"/>
  <c r="BW29" i="21"/>
  <c r="AS29" i="21"/>
  <c r="AT29" i="21"/>
  <c r="AI29" i="21"/>
  <c r="W29" i="21"/>
  <c r="Q29" i="21"/>
  <c r="S29" i="21"/>
  <c r="DZ29" i="21"/>
  <c r="EK28" i="21"/>
  <c r="CV28" i="21"/>
  <c r="CU28" i="21"/>
  <c r="CW28" i="21"/>
  <c r="CQ28" i="21"/>
  <c r="CP28" i="21"/>
  <c r="CH28" i="21"/>
  <c r="CG28" i="21"/>
  <c r="CI28" i="21"/>
  <c r="BX28" i="21"/>
  <c r="BW28" i="21"/>
  <c r="AS28" i="21"/>
  <c r="AT28" i="21"/>
  <c r="AI28" i="21"/>
  <c r="W28" i="21"/>
  <c r="Q28" i="21"/>
  <c r="S28" i="21"/>
  <c r="DZ28" i="21"/>
  <c r="EK27" i="21"/>
  <c r="CV27" i="21"/>
  <c r="CU27" i="21"/>
  <c r="CW27" i="21"/>
  <c r="CQ27" i="21"/>
  <c r="CP27" i="21"/>
  <c r="CH27" i="21"/>
  <c r="CG27" i="21"/>
  <c r="CI27" i="21"/>
  <c r="BX27" i="21"/>
  <c r="BW27" i="21"/>
  <c r="AS27" i="21"/>
  <c r="AT27" i="21"/>
  <c r="AI27" i="21"/>
  <c r="W27" i="21"/>
  <c r="Q27" i="21"/>
  <c r="S27" i="21"/>
  <c r="DZ27" i="21"/>
  <c r="EK26" i="21"/>
  <c r="CV26" i="21"/>
  <c r="CU26" i="21"/>
  <c r="CW26" i="21"/>
  <c r="CQ26" i="21"/>
  <c r="CP26" i="21"/>
  <c r="CH26" i="21"/>
  <c r="CG26" i="21"/>
  <c r="CI26" i="21"/>
  <c r="BX26" i="21"/>
  <c r="BW26" i="21"/>
  <c r="AS26" i="21"/>
  <c r="AT26" i="21"/>
  <c r="AI26" i="21"/>
  <c r="W26" i="21"/>
  <c r="Q26" i="21"/>
  <c r="S26" i="21"/>
  <c r="DZ26" i="21"/>
  <c r="EK25" i="21"/>
  <c r="CV25" i="21"/>
  <c r="CU25" i="21"/>
  <c r="CW25" i="21"/>
  <c r="CQ25" i="21"/>
  <c r="CP25" i="21"/>
  <c r="CH25" i="21"/>
  <c r="CG25" i="21"/>
  <c r="CI25" i="21"/>
  <c r="BX25" i="21"/>
  <c r="BW25" i="21"/>
  <c r="AS25" i="21"/>
  <c r="AT25" i="21"/>
  <c r="AI25" i="21"/>
  <c r="W25" i="21"/>
  <c r="Q25" i="21"/>
  <c r="S25" i="21"/>
  <c r="DZ25" i="21"/>
  <c r="EK24" i="21"/>
  <c r="CV24" i="21"/>
  <c r="CU24" i="21"/>
  <c r="CW24" i="21"/>
  <c r="CQ24" i="21"/>
  <c r="CP24" i="21"/>
  <c r="CH24" i="21"/>
  <c r="CG24" i="21"/>
  <c r="CI24" i="21"/>
  <c r="BX24" i="21"/>
  <c r="BW24" i="21"/>
  <c r="AS24" i="21"/>
  <c r="AT24" i="21"/>
  <c r="AI24" i="21"/>
  <c r="W24" i="21"/>
  <c r="Q24" i="21"/>
  <c r="S24" i="21"/>
  <c r="DZ24" i="21"/>
  <c r="EK23" i="21"/>
  <c r="CV23" i="21"/>
  <c r="CU23" i="21"/>
  <c r="CW23" i="21"/>
  <c r="CQ23" i="21"/>
  <c r="CP23" i="21"/>
  <c r="CH23" i="21"/>
  <c r="CG23" i="21"/>
  <c r="CI23" i="21"/>
  <c r="BX23" i="21"/>
  <c r="BW23" i="21"/>
  <c r="AS23" i="21"/>
  <c r="AT23" i="21"/>
  <c r="AI23" i="21"/>
  <c r="W23" i="21"/>
  <c r="Q23" i="21"/>
  <c r="S23" i="21"/>
  <c r="DZ23" i="21"/>
  <c r="EK22" i="21"/>
  <c r="CV22" i="21"/>
  <c r="CU22" i="21"/>
  <c r="CW22" i="21"/>
  <c r="CQ22" i="21"/>
  <c r="CP22" i="21"/>
  <c r="CH22" i="21"/>
  <c r="CG22" i="21"/>
  <c r="CI22" i="21"/>
  <c r="BX22" i="21"/>
  <c r="BW22" i="21"/>
  <c r="AS22" i="21"/>
  <c r="AT22" i="21"/>
  <c r="AI22" i="21"/>
  <c r="W22" i="21"/>
  <c r="Q22" i="21"/>
  <c r="S22" i="21"/>
  <c r="DZ22" i="21"/>
  <c r="EK21" i="21"/>
  <c r="CV21" i="21"/>
  <c r="CU21" i="21"/>
  <c r="CW21" i="21"/>
  <c r="CQ21" i="21"/>
  <c r="CP21" i="21"/>
  <c r="CH21" i="21"/>
  <c r="CG21" i="21"/>
  <c r="CI21" i="21"/>
  <c r="BX21" i="21"/>
  <c r="BW21" i="21"/>
  <c r="AS21" i="21"/>
  <c r="AT21" i="21"/>
  <c r="AI21" i="21"/>
  <c r="W21" i="21"/>
  <c r="Q21" i="21"/>
  <c r="S21" i="21"/>
  <c r="DZ21" i="21"/>
  <c r="EK20" i="21"/>
  <c r="CV20" i="21"/>
  <c r="CU20" i="21"/>
  <c r="CW20" i="21"/>
  <c r="CQ20" i="21"/>
  <c r="CP20" i="21"/>
  <c r="CH20" i="21"/>
  <c r="CG20" i="21"/>
  <c r="CI20" i="21"/>
  <c r="BX20" i="21"/>
  <c r="BW20" i="21"/>
  <c r="AS20" i="21"/>
  <c r="AT20" i="21"/>
  <c r="AI20" i="21"/>
  <c r="W20" i="21"/>
  <c r="Q20" i="21"/>
  <c r="S20" i="21"/>
  <c r="EK19" i="21"/>
  <c r="CV19" i="21"/>
  <c r="CU19" i="21"/>
  <c r="CW19" i="21"/>
  <c r="CQ19" i="21"/>
  <c r="CP19" i="21"/>
  <c r="CH19" i="21"/>
  <c r="CG19" i="21"/>
  <c r="CI19" i="21"/>
  <c r="BX19" i="21"/>
  <c r="BW19" i="21"/>
  <c r="AS19" i="21"/>
  <c r="AT19" i="21"/>
  <c r="AI19" i="21"/>
  <c r="W19" i="21"/>
  <c r="Q19" i="21"/>
  <c r="S19" i="21"/>
  <c r="EK18" i="21"/>
  <c r="CV18" i="21"/>
  <c r="CU18" i="21"/>
  <c r="CW18" i="21"/>
  <c r="CQ18" i="21"/>
  <c r="CP18" i="21"/>
  <c r="CH18" i="21"/>
  <c r="CG18" i="21"/>
  <c r="CI18" i="21"/>
  <c r="BX18" i="21"/>
  <c r="BW18" i="21"/>
  <c r="AS18" i="21"/>
  <c r="AT18" i="21"/>
  <c r="AI18" i="21"/>
  <c r="W18" i="21"/>
  <c r="Q18" i="21"/>
  <c r="S18" i="21"/>
  <c r="EK17" i="21"/>
  <c r="CV17" i="21"/>
  <c r="CU17" i="21"/>
  <c r="CW17" i="21"/>
  <c r="CQ17" i="21"/>
  <c r="CP17" i="21"/>
  <c r="CH17" i="21"/>
  <c r="CG17" i="21"/>
  <c r="CI17" i="21"/>
  <c r="BX17" i="21"/>
  <c r="BW17" i="21"/>
  <c r="AS17" i="21"/>
  <c r="AT17" i="21"/>
  <c r="AI17" i="21"/>
  <c r="W17" i="21"/>
  <c r="Q17" i="21"/>
  <c r="S17" i="21"/>
  <c r="EK16" i="21"/>
  <c r="CV16" i="21"/>
  <c r="CU16" i="21"/>
  <c r="CW16" i="21"/>
  <c r="CQ16" i="21"/>
  <c r="CP16" i="21"/>
  <c r="CH16" i="21"/>
  <c r="CG16" i="21"/>
  <c r="CI16" i="21"/>
  <c r="BX16" i="21"/>
  <c r="BW16" i="21"/>
  <c r="AS16" i="21"/>
  <c r="AT16" i="21"/>
  <c r="AI16" i="21"/>
  <c r="W16" i="21"/>
  <c r="Q16" i="21"/>
  <c r="S16" i="21"/>
  <c r="EK15" i="21"/>
  <c r="CV15" i="21"/>
  <c r="CU15" i="21"/>
  <c r="CW15" i="21"/>
  <c r="CQ15" i="21"/>
  <c r="CP15" i="21"/>
  <c r="CH15" i="21"/>
  <c r="CG15" i="21"/>
  <c r="CI15" i="21"/>
  <c r="BX15" i="21"/>
  <c r="BW15" i="21"/>
  <c r="AS15" i="21"/>
  <c r="AT15" i="21"/>
  <c r="AI15" i="21"/>
  <c r="W15" i="21"/>
  <c r="Q15" i="21"/>
  <c r="S15" i="21"/>
  <c r="EK14" i="21"/>
  <c r="CV14" i="21"/>
  <c r="CU14" i="21"/>
  <c r="CW14" i="21"/>
  <c r="CQ14" i="21"/>
  <c r="CP14" i="21"/>
  <c r="CH14" i="21"/>
  <c r="CG14" i="21"/>
  <c r="CI14" i="21"/>
  <c r="BX14" i="21"/>
  <c r="BW14" i="21"/>
  <c r="AS14" i="21"/>
  <c r="AT14" i="21"/>
  <c r="AI14" i="21"/>
  <c r="W14" i="21"/>
  <c r="Q14" i="21"/>
  <c r="S14" i="21"/>
  <c r="EK13" i="21"/>
  <c r="CV13" i="21"/>
  <c r="CU13" i="21"/>
  <c r="CW13" i="21"/>
  <c r="CQ13" i="21"/>
  <c r="CP13" i="21"/>
  <c r="CH13" i="21"/>
  <c r="CG13" i="21"/>
  <c r="CI13" i="21"/>
  <c r="BX13" i="21"/>
  <c r="BW13" i="21"/>
  <c r="AS13" i="21"/>
  <c r="AT13" i="21"/>
  <c r="AI13" i="21"/>
  <c r="W13" i="21"/>
  <c r="Q13" i="21"/>
  <c r="S13" i="21"/>
  <c r="EK12" i="21"/>
  <c r="CV12" i="21"/>
  <c r="CU12" i="21"/>
  <c r="CW12" i="21"/>
  <c r="CQ12" i="21"/>
  <c r="CP12" i="21"/>
  <c r="CH12" i="21"/>
  <c r="CG12" i="21"/>
  <c r="CI12" i="21"/>
  <c r="BX12" i="21"/>
  <c r="BW12" i="21"/>
  <c r="AS12" i="21"/>
  <c r="AT12" i="21"/>
  <c r="AI12" i="21"/>
  <c r="W12" i="21"/>
  <c r="Q12" i="21"/>
  <c r="S12" i="21"/>
  <c r="EK11" i="21"/>
  <c r="CV11" i="21"/>
  <c r="CU11" i="21"/>
  <c r="CW11" i="21"/>
  <c r="CQ11" i="21"/>
  <c r="CP11" i="21"/>
  <c r="CI11" i="21"/>
  <c r="CK11" i="21"/>
  <c r="BX11" i="21"/>
  <c r="BW11" i="21"/>
  <c r="AS11" i="21"/>
  <c r="AT11" i="21"/>
  <c r="AI11" i="21"/>
  <c r="W11" i="21"/>
  <c r="Q11" i="21"/>
  <c r="S11" i="21"/>
  <c r="EK10" i="21"/>
  <c r="CV10" i="21"/>
  <c r="CU10" i="21"/>
  <c r="CW10" i="21"/>
  <c r="CQ10" i="21"/>
  <c r="CP10" i="21"/>
  <c r="CI10" i="21"/>
  <c r="BX10" i="21"/>
  <c r="BW10" i="21"/>
  <c r="AS10" i="21"/>
  <c r="AT10" i="21"/>
  <c r="AI10" i="21"/>
  <c r="W10" i="21"/>
  <c r="Q10" i="21"/>
  <c r="S10" i="21"/>
  <c r="EK9" i="21"/>
  <c r="CV9" i="21"/>
  <c r="CU9" i="21"/>
  <c r="CW9" i="21"/>
  <c r="CQ9" i="21"/>
  <c r="CP9" i="21"/>
  <c r="CH9" i="21"/>
  <c r="CG9" i="21"/>
  <c r="CI9" i="21"/>
  <c r="BX9" i="21"/>
  <c r="BW9" i="21"/>
  <c r="AS9" i="21"/>
  <c r="AT9" i="21"/>
  <c r="AI9" i="21"/>
  <c r="W9" i="21"/>
  <c r="Q9" i="21"/>
  <c r="S9" i="21"/>
  <c r="EK8" i="21"/>
  <c r="CV8" i="21"/>
  <c r="CU8" i="21"/>
  <c r="CW8" i="21"/>
  <c r="CQ8" i="21"/>
  <c r="CP8" i="21"/>
  <c r="CG8" i="21"/>
  <c r="CI8" i="21"/>
  <c r="CK8" i="21"/>
  <c r="BX8" i="21"/>
  <c r="BW8" i="21"/>
  <c r="AS8" i="21"/>
  <c r="AT8" i="21"/>
  <c r="AI8" i="21"/>
  <c r="W8" i="21"/>
  <c r="Q8" i="21"/>
  <c r="R8" i="21"/>
  <c r="CR72" i="23"/>
  <c r="CY88" i="22"/>
  <c r="BZ79" i="22"/>
  <c r="BZ83" i="22"/>
  <c r="CR83" i="22"/>
  <c r="CR87" i="22"/>
  <c r="AJ129" i="22"/>
  <c r="BZ58" i="23"/>
  <c r="CR58" i="23"/>
  <c r="DM126" i="23"/>
  <c r="EO126" i="23"/>
  <c r="CK45" i="23"/>
  <c r="AJ61" i="23"/>
  <c r="CK60" i="23"/>
  <c r="BZ71" i="23"/>
  <c r="BY96" i="23"/>
  <c r="CK97" i="23"/>
  <c r="CY97" i="23"/>
  <c r="AJ101" i="23"/>
  <c r="CY100" i="23"/>
  <c r="CY103" i="23"/>
  <c r="CK106" i="23"/>
  <c r="CY106" i="23"/>
  <c r="CR111" i="23"/>
  <c r="BY116" i="23"/>
  <c r="CK121" i="23"/>
  <c r="CY121" i="23"/>
  <c r="AJ126" i="23"/>
  <c r="AJ127" i="23"/>
  <c r="BY128" i="23"/>
  <c r="CK129" i="23"/>
  <c r="CY129" i="23"/>
  <c r="CR10" i="23"/>
  <c r="BZ17" i="23"/>
  <c r="CR17" i="23"/>
  <c r="BZ21" i="23"/>
  <c r="CR21" i="23"/>
  <c r="AJ25" i="23"/>
  <c r="CR29" i="23"/>
  <c r="CK30" i="23"/>
  <c r="CR43" i="23"/>
  <c r="BZ45" i="23"/>
  <c r="BY48" i="23"/>
  <c r="BZ50" i="23"/>
  <c r="CR50" i="23"/>
  <c r="CR53" i="23"/>
  <c r="BZ57" i="23"/>
  <c r="BZ60" i="23"/>
  <c r="R67" i="23"/>
  <c r="EO67" i="23"/>
  <c r="R68" i="23"/>
  <c r="EO68" i="23"/>
  <c r="BZ69" i="23"/>
  <c r="R76" i="23"/>
  <c r="BY76" i="23"/>
  <c r="CK77" i="23"/>
  <c r="BZ78" i="23"/>
  <c r="AJ79" i="23"/>
  <c r="BZ79" i="23"/>
  <c r="AJ81" i="23"/>
  <c r="CK81" i="23"/>
  <c r="CY81" i="23"/>
  <c r="CY83" i="23"/>
  <c r="AJ88" i="23"/>
  <c r="R88" i="23"/>
  <c r="EO88" i="23"/>
  <c r="CR92" i="23"/>
  <c r="S95" i="23"/>
  <c r="DZ95" i="23"/>
  <c r="CY99" i="23"/>
  <c r="CK117" i="23"/>
  <c r="CY117" i="23"/>
  <c r="CR118" i="23"/>
  <c r="EM122" i="23"/>
  <c r="S126" i="23"/>
  <c r="EM126" i="23"/>
  <c r="CY60" i="23"/>
  <c r="CR30" i="23"/>
  <c r="S48" i="23"/>
  <c r="DN48" i="23"/>
  <c r="BZ66" i="23"/>
  <c r="CR66" i="23"/>
  <c r="AJ71" i="23"/>
  <c r="BZ72" i="23"/>
  <c r="BY77" i="23"/>
  <c r="BZ87" i="23"/>
  <c r="AJ92" i="23"/>
  <c r="R92" i="23"/>
  <c r="AJ95" i="23"/>
  <c r="AJ97" i="23"/>
  <c r="S103" i="23"/>
  <c r="EM103" i="23"/>
  <c r="BZ108" i="23"/>
  <c r="CR109" i="23"/>
  <c r="CR112" i="23"/>
  <c r="AJ114" i="23"/>
  <c r="BY117" i="23"/>
  <c r="S127" i="23"/>
  <c r="EP127" i="23"/>
  <c r="AJ129" i="23"/>
  <c r="CR51" i="23"/>
  <c r="BZ53" i="23"/>
  <c r="CY55" i="23"/>
  <c r="R56" i="23"/>
  <c r="EO56" i="23"/>
  <c r="AJ64" i="23"/>
  <c r="DN66" i="23"/>
  <c r="BZ68" i="23"/>
  <c r="CK73" i="23"/>
  <c r="AJ76" i="23"/>
  <c r="BY75" i="23"/>
  <c r="CK76" i="23"/>
  <c r="CK78" i="23"/>
  <c r="EM79" i="23"/>
  <c r="AJ80" i="23"/>
  <c r="CR82" i="23"/>
  <c r="BZ85" i="23"/>
  <c r="S90" i="23"/>
  <c r="EM90" i="23"/>
  <c r="CY92" i="23"/>
  <c r="S93" i="23"/>
  <c r="EM93" i="23"/>
  <c r="BY93" i="23"/>
  <c r="EL95" i="23"/>
  <c r="CY96" i="23"/>
  <c r="R97" i="23"/>
  <c r="DM97" i="23"/>
  <c r="CK98" i="23"/>
  <c r="CY101" i="23"/>
  <c r="R102" i="23"/>
  <c r="DM102" i="23"/>
  <c r="CR103" i="23"/>
  <c r="CR106" i="23"/>
  <c r="BY108" i="23"/>
  <c r="CY108" i="23"/>
  <c r="BY109" i="23"/>
  <c r="AJ111" i="23"/>
  <c r="CY111" i="23"/>
  <c r="S112" i="23"/>
  <c r="DZ112" i="23"/>
  <c r="CR114" i="23"/>
  <c r="BZ116" i="23"/>
  <c r="CR117" i="23"/>
  <c r="CY118" i="23"/>
  <c r="S120" i="23"/>
  <c r="EP120" i="23"/>
  <c r="BY120" i="23"/>
  <c r="CY124" i="23"/>
  <c r="CY125" i="23"/>
  <c r="CR126" i="23"/>
  <c r="CR127" i="23"/>
  <c r="CY128" i="23"/>
  <c r="R129" i="23"/>
  <c r="EO129" i="23"/>
  <c r="R131" i="23"/>
  <c r="EL131" i="23"/>
  <c r="AJ68" i="23"/>
  <c r="CY14" i="23"/>
  <c r="BY15" i="23"/>
  <c r="CK17" i="23"/>
  <c r="CY17" i="23"/>
  <c r="CK19" i="23"/>
  <c r="CY19" i="23"/>
  <c r="BY31" i="23"/>
  <c r="AJ50" i="23"/>
  <c r="CY9" i="23"/>
  <c r="BY20" i="23"/>
  <c r="CY26" i="23"/>
  <c r="BY33" i="23"/>
  <c r="CR33" i="23"/>
  <c r="CK37" i="23"/>
  <c r="CR38" i="23"/>
  <c r="CR45" i="23"/>
  <c r="CK47" i="23"/>
  <c r="CY48" i="23"/>
  <c r="CY59" i="23"/>
  <c r="S94" i="23"/>
  <c r="DZ94" i="23"/>
  <c r="EM97" i="23"/>
  <c r="EM114" i="23"/>
  <c r="EM129" i="23"/>
  <c r="R19" i="23"/>
  <c r="EO19" i="23"/>
  <c r="CK21" i="23"/>
  <c r="CY21" i="23"/>
  <c r="CY25" i="23"/>
  <c r="CR26" i="23"/>
  <c r="BY27" i="23"/>
  <c r="S32" i="23"/>
  <c r="EP32" i="23"/>
  <c r="S33" i="23"/>
  <c r="DN33" i="23"/>
  <c r="BZ34" i="23"/>
  <c r="BZ37" i="23"/>
  <c r="BZ40" i="23"/>
  <c r="CR40" i="23"/>
  <c r="CK42" i="23"/>
  <c r="CY46" i="23"/>
  <c r="BY49" i="23"/>
  <c r="S50" i="23"/>
  <c r="DN50" i="23"/>
  <c r="S52" i="23"/>
  <c r="DN52" i="23"/>
  <c r="BY52" i="23"/>
  <c r="CK53" i="23"/>
  <c r="CR59" i="23"/>
  <c r="R64" i="23"/>
  <c r="EO64" i="23"/>
  <c r="CY68" i="23"/>
  <c r="BZ76" i="23"/>
  <c r="R80" i="23"/>
  <c r="EO80" i="23"/>
  <c r="BZ83" i="23"/>
  <c r="CR83" i="23"/>
  <c r="BY84" i="23"/>
  <c r="BY88" i="23"/>
  <c r="AJ90" i="23"/>
  <c r="S91" i="23"/>
  <c r="EM91" i="23"/>
  <c r="BY92" i="23"/>
  <c r="AJ93" i="23"/>
  <c r="AJ94" i="23"/>
  <c r="BZ96" i="23"/>
  <c r="CR97" i="23"/>
  <c r="BZ100" i="23"/>
  <c r="AJ104" i="23"/>
  <c r="CY104" i="23"/>
  <c r="BZ105" i="23"/>
  <c r="CY109" i="23"/>
  <c r="R110" i="23"/>
  <c r="DM110" i="23"/>
  <c r="AJ116" i="23"/>
  <c r="CR115" i="23"/>
  <c r="CY116" i="23"/>
  <c r="R117" i="23"/>
  <c r="DY117" i="23"/>
  <c r="AJ118" i="23"/>
  <c r="CK118" i="23"/>
  <c r="AJ124" i="23"/>
  <c r="CY123" i="23"/>
  <c r="R124" i="23"/>
  <c r="DM124" i="23"/>
  <c r="BY124" i="23"/>
  <c r="CY126" i="23"/>
  <c r="BZ128" i="23"/>
  <c r="CR129" i="23"/>
  <c r="BZ54" i="23"/>
  <c r="CR54" i="23"/>
  <c r="EM54" i="23"/>
  <c r="BZ52" i="23"/>
  <c r="CK52" i="23"/>
  <c r="CR52" i="23"/>
  <c r="BY51" i="23"/>
  <c r="AJ52" i="23"/>
  <c r="S51" i="23"/>
  <c r="DN51" i="23"/>
  <c r="EO75" i="23"/>
  <c r="DM75" i="23"/>
  <c r="DM103" i="23"/>
  <c r="EO103" i="23"/>
  <c r="DM130" i="23"/>
  <c r="EO130" i="23"/>
  <c r="EM55" i="23"/>
  <c r="AJ99" i="23"/>
  <c r="AJ119" i="23"/>
  <c r="CK13" i="23"/>
  <c r="BY22" i="23"/>
  <c r="CK23" i="23"/>
  <c r="BZ33" i="23"/>
  <c r="BY34" i="23"/>
  <c r="AJ35" i="23"/>
  <c r="CY45" i="23"/>
  <c r="CK50" i="23"/>
  <c r="AJ53" i="23"/>
  <c r="CK54" i="23"/>
  <c r="AJ63" i="23"/>
  <c r="BY67" i="23"/>
  <c r="AJ75" i="23"/>
  <c r="AJ84" i="23"/>
  <c r="CK94" i="23"/>
  <c r="CK101" i="23"/>
  <c r="BY105" i="23"/>
  <c r="CK109" i="23"/>
  <c r="BY112" i="23"/>
  <c r="CY115" i="23"/>
  <c r="BZ9" i="23"/>
  <c r="CR9" i="23"/>
  <c r="BZ11" i="23"/>
  <c r="CR11" i="23"/>
  <c r="BY14" i="23"/>
  <c r="CK15" i="23"/>
  <c r="CY15" i="23"/>
  <c r="R21" i="23"/>
  <c r="EO21" i="23"/>
  <c r="BY24" i="23"/>
  <c r="BZ25" i="23"/>
  <c r="CR25" i="23"/>
  <c r="AJ28" i="23"/>
  <c r="CK27" i="23"/>
  <c r="CY27" i="23"/>
  <c r="R28" i="23"/>
  <c r="EO28" i="23"/>
  <c r="BY28" i="23"/>
  <c r="AJ36" i="23"/>
  <c r="AJ38" i="23"/>
  <c r="EL41" i="23"/>
  <c r="CK44" i="23"/>
  <c r="S45" i="23"/>
  <c r="DZ45" i="23"/>
  <c r="BY47" i="23"/>
  <c r="CR47" i="23"/>
  <c r="AJ48" i="23"/>
  <c r="CK51" i="23"/>
  <c r="CY52" i="23"/>
  <c r="CK56" i="23"/>
  <c r="CY56" i="23"/>
  <c r="AJ59" i="23"/>
  <c r="AJ60" i="23"/>
  <c r="CK61" i="23"/>
  <c r="CY61" i="23"/>
  <c r="BY62" i="23"/>
  <c r="DN62" i="23"/>
  <c r="EL68" i="23"/>
  <c r="AJ69" i="23"/>
  <c r="S71" i="23"/>
  <c r="EM71" i="23"/>
  <c r="CY72" i="23"/>
  <c r="BZ73" i="23"/>
  <c r="S75" i="23"/>
  <c r="CK75" i="23"/>
  <c r="EM77" i="23"/>
  <c r="CY78" i="23"/>
  <c r="CK79" i="23"/>
  <c r="CR84" i="23"/>
  <c r="CR86" i="23"/>
  <c r="CY87" i="23"/>
  <c r="CY89" i="23"/>
  <c r="CY90" i="23"/>
  <c r="CK93" i="23"/>
  <c r="CY93" i="23"/>
  <c r="CY95" i="23"/>
  <c r="R96" i="23"/>
  <c r="DM96" i="23"/>
  <c r="S98" i="23"/>
  <c r="DZ98" i="23"/>
  <c r="BY100" i="23"/>
  <c r="BZ101" i="23"/>
  <c r="CR101" i="23"/>
  <c r="S104" i="23"/>
  <c r="BY104" i="23"/>
  <c r="CY105" i="23"/>
  <c r="EM106" i="23"/>
  <c r="CY107" i="23"/>
  <c r="R108" i="23"/>
  <c r="DM108" i="23"/>
  <c r="AJ113" i="23"/>
  <c r="S118" i="23"/>
  <c r="DZ118" i="23"/>
  <c r="EO119" i="23"/>
  <c r="AJ120" i="23"/>
  <c r="CY120" i="23"/>
  <c r="BZ121" i="23"/>
  <c r="CY122" i="23"/>
  <c r="EM123" i="23"/>
  <c r="AJ125" i="23"/>
  <c r="S125" i="23"/>
  <c r="EM125" i="23"/>
  <c r="CK126" i="23"/>
  <c r="CY127" i="23"/>
  <c r="S130" i="23"/>
  <c r="EM130" i="23"/>
  <c r="CY130" i="23"/>
  <c r="EM131" i="23"/>
  <c r="CY131" i="23"/>
  <c r="AJ91" i="23"/>
  <c r="DZ93" i="23"/>
  <c r="BY8" i="23"/>
  <c r="CY13" i="23"/>
  <c r="CY23" i="23"/>
  <c r="BY32" i="23"/>
  <c r="CY33" i="23"/>
  <c r="BY39" i="23"/>
  <c r="BY45" i="23"/>
  <c r="BY46" i="23"/>
  <c r="CY54" i="23"/>
  <c r="AJ55" i="23"/>
  <c r="DN55" i="23"/>
  <c r="CK57" i="23"/>
  <c r="DN63" i="23"/>
  <c r="CK68" i="23"/>
  <c r="CK71" i="23"/>
  <c r="CY84" i="23"/>
  <c r="AJ86" i="23"/>
  <c r="EM87" i="23"/>
  <c r="CY113" i="23"/>
  <c r="R9" i="23"/>
  <c r="EO9" i="23"/>
  <c r="AJ11" i="23"/>
  <c r="R11" i="23"/>
  <c r="EO11" i="23"/>
  <c r="R13" i="23"/>
  <c r="EO13" i="23"/>
  <c r="BY13" i="23"/>
  <c r="BZ18" i="23"/>
  <c r="CR18" i="23"/>
  <c r="R23" i="23"/>
  <c r="EO23" i="23"/>
  <c r="R25" i="23"/>
  <c r="EO25" i="23"/>
  <c r="CY30" i="23"/>
  <c r="CY35" i="23"/>
  <c r="CY37" i="23"/>
  <c r="S47" i="23"/>
  <c r="DN47" i="23"/>
  <c r="AJ49" i="23"/>
  <c r="BY50" i="23"/>
  <c r="EL50" i="23"/>
  <c r="DN54" i="23"/>
  <c r="R55" i="23"/>
  <c r="EO55" i="23"/>
  <c r="AJ57" i="23"/>
  <c r="BZ61" i="23"/>
  <c r="R63" i="23"/>
  <c r="EO63" i="23"/>
  <c r="CK63" i="23"/>
  <c r="CY63" i="23"/>
  <c r="AJ65" i="23"/>
  <c r="CY67" i="23"/>
  <c r="BY71" i="23"/>
  <c r="AJ72" i="23"/>
  <c r="BZ75" i="23"/>
  <c r="BZ77" i="23"/>
  <c r="AJ78" i="23"/>
  <c r="CR78" i="23"/>
  <c r="BZ80" i="23"/>
  <c r="CR80" i="23"/>
  <c r="BZ81" i="23"/>
  <c r="R82" i="23"/>
  <c r="DM82" i="23"/>
  <c r="R83" i="23"/>
  <c r="DM83" i="23"/>
  <c r="S84" i="23"/>
  <c r="EM84" i="23"/>
  <c r="CR87" i="23"/>
  <c r="CR88" i="23"/>
  <c r="EL88" i="23"/>
  <c r="AJ89" i="23"/>
  <c r="CY91" i="23"/>
  <c r="CR93" i="23"/>
  <c r="CR95" i="23"/>
  <c r="AJ96" i="23"/>
  <c r="R101" i="23"/>
  <c r="DM101" i="23"/>
  <c r="AJ105" i="23"/>
  <c r="AJ108" i="23"/>
  <c r="CR107" i="23"/>
  <c r="EO111" i="23"/>
  <c r="AJ112" i="23"/>
  <c r="CY112" i="23"/>
  <c r="BZ113" i="23"/>
  <c r="CY114" i="23"/>
  <c r="BZ115" i="23"/>
  <c r="AJ117" i="23"/>
  <c r="CR120" i="23"/>
  <c r="AJ122" i="23"/>
  <c r="CR122" i="23"/>
  <c r="BZ124" i="23"/>
  <c r="CK125" i="23"/>
  <c r="AJ128" i="23"/>
  <c r="AJ130" i="23"/>
  <c r="CK130" i="23"/>
  <c r="EM101" i="23"/>
  <c r="DZ101" i="23"/>
  <c r="S31" i="23"/>
  <c r="DN31" i="23"/>
  <c r="R31" i="23"/>
  <c r="DY31" i="23"/>
  <c r="R37" i="23"/>
  <c r="EO37" i="23"/>
  <c r="S37" i="23"/>
  <c r="EM37" i="23"/>
  <c r="DN78" i="23"/>
  <c r="DZ78" i="23"/>
  <c r="AJ9" i="23"/>
  <c r="AJ8" i="23"/>
  <c r="S17" i="23"/>
  <c r="R17" i="23"/>
  <c r="EO17" i="23"/>
  <c r="S27" i="23"/>
  <c r="DZ27" i="23"/>
  <c r="R27" i="23"/>
  <c r="EO27" i="23"/>
  <c r="BY41" i="23"/>
  <c r="BZ41" i="23"/>
  <c r="DN45" i="23"/>
  <c r="EM81" i="23"/>
  <c r="DZ81" i="23"/>
  <c r="EM85" i="23"/>
  <c r="DZ85" i="23"/>
  <c r="DM89" i="23"/>
  <c r="DY89" i="23"/>
  <c r="BY18" i="23"/>
  <c r="CY28" i="23"/>
  <c r="CK8" i="23"/>
  <c r="BY9" i="23"/>
  <c r="CY10" i="23"/>
  <c r="BY11" i="23"/>
  <c r="AJ13" i="23"/>
  <c r="CY12" i="23"/>
  <c r="AJ15" i="23"/>
  <c r="AJ17" i="23"/>
  <c r="BY19" i="23"/>
  <c r="AJ21" i="23"/>
  <c r="CK20" i="23"/>
  <c r="CY20" i="23"/>
  <c r="BY21" i="23"/>
  <c r="AJ23" i="23"/>
  <c r="BY23" i="23"/>
  <c r="BY29" i="23"/>
  <c r="CY32" i="23"/>
  <c r="BZ36" i="23"/>
  <c r="EM113" i="23"/>
  <c r="DZ113" i="23"/>
  <c r="DM93" i="23"/>
  <c r="DY93" i="23"/>
  <c r="EM105" i="23"/>
  <c r="DZ105" i="23"/>
  <c r="R35" i="23"/>
  <c r="DM35" i="23"/>
  <c r="S35" i="23"/>
  <c r="BY43" i="23"/>
  <c r="BZ43" i="23"/>
  <c r="DN73" i="23"/>
  <c r="EM73" i="23"/>
  <c r="EP73" i="23"/>
  <c r="DZ73" i="23"/>
  <c r="DM79" i="23"/>
  <c r="EO79" i="23"/>
  <c r="DY79" i="23"/>
  <c r="DM90" i="23"/>
  <c r="EO90" i="23"/>
  <c r="DY90" i="23"/>
  <c r="DM91" i="23"/>
  <c r="DY91" i="23"/>
  <c r="EO91" i="23"/>
  <c r="EM121" i="23"/>
  <c r="DZ121" i="23"/>
  <c r="DM127" i="23"/>
  <c r="DY127" i="23"/>
  <c r="BY25" i="23"/>
  <c r="AJ27" i="23"/>
  <c r="CK28" i="23"/>
  <c r="EM82" i="23"/>
  <c r="CR14" i="23"/>
  <c r="CR16" i="23"/>
  <c r="CK31" i="23"/>
  <c r="CR32" i="23"/>
  <c r="BY37" i="23"/>
  <c r="CK39" i="23"/>
  <c r="CK41" i="23"/>
  <c r="AJ42" i="23"/>
  <c r="BZ44" i="23"/>
  <c r="CR44" i="23"/>
  <c r="EM115" i="23"/>
  <c r="CK9" i="23"/>
  <c r="BY10" i="23"/>
  <c r="CK11" i="23"/>
  <c r="BY12" i="23"/>
  <c r="BZ13" i="23"/>
  <c r="CR13" i="23"/>
  <c r="BZ15" i="23"/>
  <c r="CR15" i="23"/>
  <c r="BY17" i="23"/>
  <c r="AJ19" i="23"/>
  <c r="CK18" i="23"/>
  <c r="CR20" i="23"/>
  <c r="CR22" i="23"/>
  <c r="CR24" i="23"/>
  <c r="CK25" i="23"/>
  <c r="BZ27" i="23"/>
  <c r="CR27" i="23"/>
  <c r="BZ28" i="23"/>
  <c r="CR28" i="23"/>
  <c r="R30" i="23"/>
  <c r="DM30" i="23"/>
  <c r="BZ31" i="23"/>
  <c r="AJ33" i="23"/>
  <c r="EL33" i="23"/>
  <c r="AJ34" i="23"/>
  <c r="S36" i="23"/>
  <c r="DN36" i="23"/>
  <c r="BZ38" i="23"/>
  <c r="BZ39" i="23"/>
  <c r="S41" i="23"/>
  <c r="EM41" i="23"/>
  <c r="S43" i="23"/>
  <c r="DZ43" i="23"/>
  <c r="CY43" i="23"/>
  <c r="EP44" i="23"/>
  <c r="AJ45" i="23"/>
  <c r="EL45" i="23"/>
  <c r="AJ46" i="23"/>
  <c r="AJ47" i="23"/>
  <c r="S49" i="23"/>
  <c r="EM49" i="23"/>
  <c r="CY49" i="23"/>
  <c r="AJ51" i="23"/>
  <c r="S53" i="23"/>
  <c r="EM53" i="23"/>
  <c r="CY53" i="23"/>
  <c r="CR55" i="23"/>
  <c r="AJ56" i="23"/>
  <c r="CY57" i="23"/>
  <c r="BY58" i="23"/>
  <c r="DN58" i="23"/>
  <c r="R59" i="23"/>
  <c r="CK59" i="23"/>
  <c r="DN59" i="23"/>
  <c r="R60" i="23"/>
  <c r="EO60" i="23"/>
  <c r="AJ62" i="23"/>
  <c r="BZ62" i="23"/>
  <c r="CR62" i="23"/>
  <c r="BY63" i="23"/>
  <c r="EM63" i="23"/>
  <c r="EL64" i="23"/>
  <c r="BZ65" i="23"/>
  <c r="CK66" i="23"/>
  <c r="CY66" i="23"/>
  <c r="AJ67" i="23"/>
  <c r="EL67" i="23"/>
  <c r="CR69" i="23"/>
  <c r="CR71" i="23"/>
  <c r="R72" i="23"/>
  <c r="DY72" i="23"/>
  <c r="R73" i="23"/>
  <c r="EL73" i="23"/>
  <c r="AJ73" i="23"/>
  <c r="BY73" i="23"/>
  <c r="CY73" i="23"/>
  <c r="CR75" i="23"/>
  <c r="DY75" i="23"/>
  <c r="CR76" i="23"/>
  <c r="DM77" i="23"/>
  <c r="R78" i="23"/>
  <c r="EL78" i="23"/>
  <c r="CR79" i="23"/>
  <c r="CR81" i="23"/>
  <c r="BZ84" i="23"/>
  <c r="R85" i="23"/>
  <c r="DM85" i="23"/>
  <c r="CR85" i="23"/>
  <c r="R87" i="23"/>
  <c r="EL87" i="23"/>
  <c r="AJ87" i="23"/>
  <c r="BZ89" i="23"/>
  <c r="BZ91" i="23"/>
  <c r="BZ93" i="23"/>
  <c r="DY94" i="23"/>
  <c r="EO94" i="23"/>
  <c r="EM95" i="23"/>
  <c r="CR96" i="23"/>
  <c r="DY98" i="23"/>
  <c r="EO98" i="23"/>
  <c r="DY99" i="23"/>
  <c r="R100" i="23"/>
  <c r="EL100" i="23"/>
  <c r="AJ100" i="23"/>
  <c r="DY103" i="23"/>
  <c r="BZ104" i="23"/>
  <c r="R105" i="23"/>
  <c r="DY105" i="23"/>
  <c r="R106" i="23"/>
  <c r="R107" i="23"/>
  <c r="EL107" i="23"/>
  <c r="AJ107" i="23"/>
  <c r="CR108" i="23"/>
  <c r="EO110" i="23"/>
  <c r="DY111" i="23"/>
  <c r="BZ112" i="23"/>
  <c r="R113" i="23"/>
  <c r="DM113" i="23"/>
  <c r="R114" i="23"/>
  <c r="EL114" i="23"/>
  <c r="R115" i="23"/>
  <c r="AJ115" i="23"/>
  <c r="CR116" i="23"/>
  <c r="EL116" i="23"/>
  <c r="DY118" i="23"/>
  <c r="EO118" i="23"/>
  <c r="DY119" i="23"/>
  <c r="BZ120" i="23"/>
  <c r="R121" i="23"/>
  <c r="DM121" i="23"/>
  <c r="R122" i="23"/>
  <c r="EL122" i="23"/>
  <c r="R123" i="23"/>
  <c r="EL123" i="23"/>
  <c r="AJ123" i="23"/>
  <c r="CR124" i="23"/>
  <c r="DY126" i="23"/>
  <c r="BZ127" i="23"/>
  <c r="EL127" i="23"/>
  <c r="CR128" i="23"/>
  <c r="EL128" i="23"/>
  <c r="DY130" i="23"/>
  <c r="BZ131" i="23"/>
  <c r="AJ30" i="23"/>
  <c r="AJ44" i="23"/>
  <c r="AJ66" i="23"/>
  <c r="EO83" i="23"/>
  <c r="EM94" i="23"/>
  <c r="DZ97" i="23"/>
  <c r="EM98" i="23"/>
  <c r="EM102" i="23"/>
  <c r="DZ109" i="23"/>
  <c r="EM110" i="23"/>
  <c r="DZ117" i="23"/>
  <c r="DZ125" i="23"/>
  <c r="DZ129" i="23"/>
  <c r="BZ47" i="23"/>
  <c r="CY47" i="23"/>
  <c r="EP48" i="23"/>
  <c r="EL49" i="23"/>
  <c r="BZ51" i="23"/>
  <c r="CY51" i="23"/>
  <c r="EP52" i="23"/>
  <c r="EL53" i="23"/>
  <c r="AJ54" i="23"/>
  <c r="BY55" i="23"/>
  <c r="CK58" i="23"/>
  <c r="CY58" i="23"/>
  <c r="EM58" i="23"/>
  <c r="CY65" i="23"/>
  <c r="BY66" i="23"/>
  <c r="CK67" i="23"/>
  <c r="CY77" i="23"/>
  <c r="DZ77" i="23"/>
  <c r="EP77" i="23"/>
  <c r="EM89" i="23"/>
  <c r="DZ89" i="23"/>
  <c r="EL91" i="23"/>
  <c r="DY95" i="23"/>
  <c r="EO99" i="23"/>
  <c r="EL104" i="23"/>
  <c r="EL112" i="23"/>
  <c r="EL120" i="23"/>
  <c r="CR39" i="23"/>
  <c r="BZ42" i="23"/>
  <c r="CY44" i="23"/>
  <c r="BZ46" i="23"/>
  <c r="CY50" i="23"/>
  <c r="BY54" i="23"/>
  <c r="CK55" i="23"/>
  <c r="AJ58" i="23"/>
  <c r="BY59" i="23"/>
  <c r="EM59" i="23"/>
  <c r="CK62" i="23"/>
  <c r="CY62" i="23"/>
  <c r="EM62" i="23"/>
  <c r="BZ67" i="23"/>
  <c r="CK69" i="23"/>
  <c r="CY69" i="23"/>
  <c r="CY71" i="23"/>
  <c r="CY75" i="23"/>
  <c r="CR77" i="23"/>
  <c r="DY77" i="23"/>
  <c r="BY79" i="23"/>
  <c r="CY79" i="23"/>
  <c r="DZ79" i="23"/>
  <c r="EP79" i="23"/>
  <c r="DY82" i="23"/>
  <c r="EO82" i="23"/>
  <c r="BZ88" i="23"/>
  <c r="CR89" i="23"/>
  <c r="CR91" i="23"/>
  <c r="BZ92" i="23"/>
  <c r="BZ95" i="23"/>
  <c r="EO95" i="23"/>
  <c r="BZ97" i="23"/>
  <c r="BZ99" i="23"/>
  <c r="EL99" i="23"/>
  <c r="CR100" i="23"/>
  <c r="BZ103" i="23"/>
  <c r="EL103" i="23"/>
  <c r="CR105" i="23"/>
  <c r="BZ109" i="23"/>
  <c r="BZ111" i="23"/>
  <c r="EL111" i="23"/>
  <c r="CR113" i="23"/>
  <c r="BZ117" i="23"/>
  <c r="BZ119" i="23"/>
  <c r="EL119" i="23"/>
  <c r="CR121" i="23"/>
  <c r="BZ125" i="23"/>
  <c r="EM127" i="23"/>
  <c r="BZ129" i="23"/>
  <c r="CK46" i="23"/>
  <c r="S46" i="23"/>
  <c r="EM46" i="23"/>
  <c r="EL46" i="23"/>
  <c r="S131" i="22"/>
  <c r="DN131" i="22"/>
  <c r="BY42" i="23"/>
  <c r="AJ43" i="23"/>
  <c r="CY42" i="23"/>
  <c r="S42" i="23"/>
  <c r="DN42" i="23"/>
  <c r="EL42" i="23"/>
  <c r="CR69" i="22"/>
  <c r="CK40" i="23"/>
  <c r="BY40" i="23"/>
  <c r="CY40" i="23"/>
  <c r="AJ41" i="23"/>
  <c r="S40" i="23"/>
  <c r="DN40" i="23"/>
  <c r="CY39" i="23"/>
  <c r="AJ40" i="23"/>
  <c r="S39" i="23"/>
  <c r="EM39" i="23"/>
  <c r="CK38" i="23"/>
  <c r="BY38" i="23"/>
  <c r="AJ39" i="23"/>
  <c r="CY38" i="23"/>
  <c r="S38" i="23"/>
  <c r="DN38" i="23"/>
  <c r="EL38" i="23"/>
  <c r="CR36" i="23"/>
  <c r="CK36" i="23"/>
  <c r="BY36" i="23"/>
  <c r="AJ37" i="23"/>
  <c r="CY36" i="23"/>
  <c r="CK34" i="23"/>
  <c r="CY34" i="23"/>
  <c r="S34" i="23"/>
  <c r="EM34" i="23"/>
  <c r="EL34" i="23"/>
  <c r="CR31" i="23"/>
  <c r="AJ31" i="23"/>
  <c r="CY31" i="23"/>
  <c r="AJ32" i="23"/>
  <c r="BZ29" i="23"/>
  <c r="AJ29" i="23"/>
  <c r="R29" i="23"/>
  <c r="EO29" i="23"/>
  <c r="CK29" i="23"/>
  <c r="BZ26" i="23"/>
  <c r="BY26" i="23"/>
  <c r="AJ26" i="23"/>
  <c r="CK26" i="23"/>
  <c r="R26" i="23"/>
  <c r="EO26" i="23"/>
  <c r="BZ24" i="23"/>
  <c r="CY24" i="23"/>
  <c r="AJ24" i="23"/>
  <c r="R24" i="23"/>
  <c r="EO24" i="23"/>
  <c r="CK24" i="23"/>
  <c r="BZ22" i="23"/>
  <c r="CY22" i="23"/>
  <c r="AJ22" i="23"/>
  <c r="CK22" i="23"/>
  <c r="R22" i="23"/>
  <c r="EO22" i="23"/>
  <c r="BZ20" i="23"/>
  <c r="AJ20" i="23"/>
  <c r="R20" i="23"/>
  <c r="EO20" i="23"/>
  <c r="AJ18" i="23"/>
  <c r="R18" i="23"/>
  <c r="EO18" i="23"/>
  <c r="BZ16" i="23"/>
  <c r="CY16" i="23"/>
  <c r="AJ16" i="23"/>
  <c r="R16" i="23"/>
  <c r="EO16" i="23"/>
  <c r="CK16" i="23"/>
  <c r="BZ14" i="23"/>
  <c r="AJ14" i="23"/>
  <c r="R14" i="23"/>
  <c r="EO14" i="23"/>
  <c r="CK14" i="23"/>
  <c r="BZ12" i="23"/>
  <c r="AJ12" i="23"/>
  <c r="CK12" i="23"/>
  <c r="R12" i="23"/>
  <c r="EO12" i="23"/>
  <c r="BZ10" i="23"/>
  <c r="AJ10" i="23"/>
  <c r="CK10" i="23"/>
  <c r="R10" i="23"/>
  <c r="EO10" i="23"/>
  <c r="BZ8" i="23"/>
  <c r="CY8" i="23"/>
  <c r="CR8" i="23"/>
  <c r="EM119" i="22"/>
  <c r="BZ73" i="22"/>
  <c r="CR10" i="22"/>
  <c r="CR45" i="22"/>
  <c r="CR60" i="22"/>
  <c r="S62" i="22"/>
  <c r="EM62" i="22"/>
  <c r="AJ89" i="22"/>
  <c r="CK105" i="22"/>
  <c r="CR109" i="22"/>
  <c r="BZ113" i="22"/>
  <c r="BZ117" i="22"/>
  <c r="CR117" i="22"/>
  <c r="R105" i="22"/>
  <c r="DM105" i="22"/>
  <c r="R108" i="22"/>
  <c r="EL108" i="22"/>
  <c r="AJ72" i="22"/>
  <c r="S89" i="22"/>
  <c r="DN89" i="22"/>
  <c r="BZ77" i="22"/>
  <c r="CR102" i="22"/>
  <c r="S120" i="22"/>
  <c r="EP120" i="22"/>
  <c r="CR94" i="22"/>
  <c r="AJ9" i="22"/>
  <c r="CK8" i="22"/>
  <c r="S25" i="22"/>
  <c r="DN25" i="22"/>
  <c r="CY27" i="22"/>
  <c r="BZ32" i="22"/>
  <c r="CR36" i="22"/>
  <c r="CR95" i="22"/>
  <c r="CR99" i="22"/>
  <c r="CK102" i="22"/>
  <c r="CR116" i="22"/>
  <c r="AJ120" i="22"/>
  <c r="CR125" i="22"/>
  <c r="AJ105" i="22"/>
  <c r="CY17" i="22"/>
  <c r="R51" i="22"/>
  <c r="DM51" i="22"/>
  <c r="S54" i="22"/>
  <c r="DN54" i="22"/>
  <c r="R72" i="22"/>
  <c r="DM72" i="22"/>
  <c r="BZ75" i="22"/>
  <c r="BY85" i="22"/>
  <c r="CY92" i="22"/>
  <c r="CY113" i="22"/>
  <c r="CK117" i="22"/>
  <c r="CR118" i="22"/>
  <c r="R124" i="22"/>
  <c r="DY124" i="22"/>
  <c r="S75" i="22"/>
  <c r="DN75" i="22"/>
  <c r="R75" i="22"/>
  <c r="EO75" i="22"/>
  <c r="CY85" i="22"/>
  <c r="CY104" i="22"/>
  <c r="CR16" i="22"/>
  <c r="AJ19" i="22"/>
  <c r="S19" i="22"/>
  <c r="DN19" i="22"/>
  <c r="CK29" i="22"/>
  <c r="BZ30" i="22"/>
  <c r="CR37" i="22"/>
  <c r="BY61" i="22"/>
  <c r="AJ86" i="22"/>
  <c r="CR90" i="22"/>
  <c r="AJ98" i="22"/>
  <c r="R98" i="22"/>
  <c r="DM98" i="22"/>
  <c r="EM105" i="22"/>
  <c r="CK60" i="22"/>
  <c r="CY76" i="22"/>
  <c r="CY82" i="22"/>
  <c r="CK85" i="22"/>
  <c r="BY92" i="22"/>
  <c r="BZ9" i="22"/>
  <c r="CR33" i="22"/>
  <c r="CR40" i="22"/>
  <c r="AJ42" i="22"/>
  <c r="R70" i="22"/>
  <c r="DM70" i="22"/>
  <c r="BY70" i="22"/>
  <c r="BZ88" i="22"/>
  <c r="BZ93" i="22"/>
  <c r="CR97" i="22"/>
  <c r="AJ99" i="22"/>
  <c r="BY104" i="22"/>
  <c r="CR121" i="22"/>
  <c r="BZ124" i="22"/>
  <c r="CY127" i="22"/>
  <c r="R128" i="22"/>
  <c r="DY128" i="22"/>
  <c r="BY88" i="22"/>
  <c r="BZ87" i="22"/>
  <c r="BZ62" i="22"/>
  <c r="CR62" i="22"/>
  <c r="CK23" i="22"/>
  <c r="CK26" i="22"/>
  <c r="CK30" i="22"/>
  <c r="BZ43" i="22"/>
  <c r="CK93" i="22"/>
  <c r="BY120" i="22"/>
  <c r="CK121" i="22"/>
  <c r="CR122" i="22"/>
  <c r="CY50" i="22"/>
  <c r="AJ52" i="22"/>
  <c r="CK52" i="22"/>
  <c r="CY54" i="22"/>
  <c r="CR55" i="22"/>
  <c r="CY58" i="22"/>
  <c r="R59" i="22"/>
  <c r="DM59" i="22"/>
  <c r="BY71" i="22"/>
  <c r="BY75" i="22"/>
  <c r="R79" i="22"/>
  <c r="DM79" i="22"/>
  <c r="AJ81" i="22"/>
  <c r="CR93" i="22"/>
  <c r="R99" i="22"/>
  <c r="DM99" i="22"/>
  <c r="AJ103" i="22"/>
  <c r="BY124" i="22"/>
  <c r="AJ24" i="22"/>
  <c r="CY23" i="22"/>
  <c r="CY47" i="22"/>
  <c r="BY78" i="22"/>
  <c r="CY93" i="22"/>
  <c r="CK113" i="22"/>
  <c r="R23" i="22"/>
  <c r="DM23" i="22"/>
  <c r="AJ25" i="22"/>
  <c r="R26" i="22"/>
  <c r="EO26" i="22"/>
  <c r="S28" i="22"/>
  <c r="DN28" i="22"/>
  <c r="R30" i="22"/>
  <c r="DM30" i="22"/>
  <c r="CR32" i="22"/>
  <c r="CK34" i="22"/>
  <c r="BZ36" i="22"/>
  <c r="CR44" i="22"/>
  <c r="CR46" i="22"/>
  <c r="CR52" i="22"/>
  <c r="BZ54" i="22"/>
  <c r="CR54" i="22"/>
  <c r="R61" i="22"/>
  <c r="EL61" i="22"/>
  <c r="EM61" i="22"/>
  <c r="CR70" i="22"/>
  <c r="R73" i="22"/>
  <c r="DM73" i="22"/>
  <c r="AJ77" i="22"/>
  <c r="R77" i="22"/>
  <c r="EO77" i="22"/>
  <c r="AJ79" i="22"/>
  <c r="BZ81" i="22"/>
  <c r="CR81" i="22"/>
  <c r="AJ83" i="22"/>
  <c r="CY83" i="22"/>
  <c r="AJ87" i="22"/>
  <c r="S87" i="22"/>
  <c r="DN87" i="22"/>
  <c r="AJ88" i="22"/>
  <c r="R92" i="22"/>
  <c r="EL92" i="22"/>
  <c r="S93" i="22"/>
  <c r="EM93" i="22"/>
  <c r="S96" i="22"/>
  <c r="EP96" i="22"/>
  <c r="R101" i="22"/>
  <c r="DY101" i="22"/>
  <c r="CR103" i="22"/>
  <c r="AJ106" i="22"/>
  <c r="CR108" i="22"/>
  <c r="CR112" i="22"/>
  <c r="CR119" i="22"/>
  <c r="R121" i="22"/>
  <c r="DM121" i="22"/>
  <c r="BZ123" i="22"/>
  <c r="EL128" i="22"/>
  <c r="CY14" i="22"/>
  <c r="CR30" i="22"/>
  <c r="BZ45" i="22"/>
  <c r="CR53" i="22"/>
  <c r="CY55" i="22"/>
  <c r="CY70" i="22"/>
  <c r="CY78" i="22"/>
  <c r="CK80" i="22"/>
  <c r="CY86" i="22"/>
  <c r="BY96" i="22"/>
  <c r="CK97" i="22"/>
  <c r="AJ100" i="22"/>
  <c r="CY100" i="22"/>
  <c r="BY108" i="22"/>
  <c r="CK109" i="22"/>
  <c r="CY112" i="22"/>
  <c r="AJ114" i="22"/>
  <c r="CK9" i="22"/>
  <c r="CY19" i="22"/>
  <c r="AJ23" i="22"/>
  <c r="CY22" i="22"/>
  <c r="S29" i="22"/>
  <c r="DN29" i="22"/>
  <c r="CK48" i="22"/>
  <c r="CY48" i="22"/>
  <c r="S57" i="22"/>
  <c r="EP57" i="22"/>
  <c r="CR57" i="22"/>
  <c r="CY72" i="22"/>
  <c r="CY74" i="22"/>
  <c r="CK79" i="22"/>
  <c r="AJ82" i="22"/>
  <c r="EM83" i="22"/>
  <c r="S102" i="22"/>
  <c r="DZ102" i="22"/>
  <c r="S103" i="22"/>
  <c r="EM103" i="22"/>
  <c r="CY111" i="22"/>
  <c r="CY120" i="22"/>
  <c r="CY124" i="22"/>
  <c r="CY11" i="22"/>
  <c r="CY20" i="22"/>
  <c r="CK36" i="22"/>
  <c r="BZ37" i="22"/>
  <c r="CY65" i="22"/>
  <c r="CY80" i="22"/>
  <c r="CY95" i="22"/>
  <c r="BY101" i="22"/>
  <c r="CY109" i="22"/>
  <c r="CR110" i="22"/>
  <c r="CY123" i="22"/>
  <c r="CK125" i="22"/>
  <c r="CR9" i="22"/>
  <c r="CY15" i="22"/>
  <c r="CR19" i="22"/>
  <c r="CR22" i="22"/>
  <c r="S31" i="22"/>
  <c r="EP31" i="22"/>
  <c r="CK32" i="22"/>
  <c r="BZ33" i="22"/>
  <c r="CR38" i="22"/>
  <c r="CY40" i="22"/>
  <c r="CR43" i="22"/>
  <c r="CR48" i="22"/>
  <c r="R55" i="22"/>
  <c r="DM55" i="22"/>
  <c r="S58" i="22"/>
  <c r="DZ58" i="22"/>
  <c r="CY67" i="22"/>
  <c r="R68" i="22"/>
  <c r="EL68" i="22"/>
  <c r="BZ70" i="22"/>
  <c r="CK73" i="22"/>
  <c r="CK75" i="22"/>
  <c r="R76" i="22"/>
  <c r="DY76" i="22"/>
  <c r="CK77" i="22"/>
  <c r="BZ78" i="22"/>
  <c r="CK81" i="22"/>
  <c r="CY81" i="22"/>
  <c r="CR82" i="22"/>
  <c r="EM82" i="22"/>
  <c r="BZ84" i="22"/>
  <c r="CR84" i="22"/>
  <c r="CY87" i="22"/>
  <c r="AJ90" i="22"/>
  <c r="S90" i="22"/>
  <c r="DZ90" i="22"/>
  <c r="AJ91" i="22"/>
  <c r="CR91" i="22"/>
  <c r="AJ95" i="22"/>
  <c r="R95" i="22"/>
  <c r="DM95" i="22"/>
  <c r="AJ96" i="22"/>
  <c r="CY96" i="22"/>
  <c r="R97" i="22"/>
  <c r="DM97" i="22"/>
  <c r="CR98" i="22"/>
  <c r="EM99" i="22"/>
  <c r="CY99" i="22"/>
  <c r="S100" i="22"/>
  <c r="EM100" i="22"/>
  <c r="BY100" i="22"/>
  <c r="AJ102" i="22"/>
  <c r="CY102" i="22"/>
  <c r="BZ104" i="22"/>
  <c r="CY108" i="22"/>
  <c r="R109" i="22"/>
  <c r="DM109" i="22"/>
  <c r="BZ111" i="22"/>
  <c r="CY115" i="22"/>
  <c r="R116" i="22"/>
  <c r="EO116" i="22"/>
  <c r="AJ119" i="22"/>
  <c r="CK118" i="22"/>
  <c r="R119" i="22"/>
  <c r="DM119" i="22"/>
  <c r="CR120" i="22"/>
  <c r="EM121" i="22"/>
  <c r="CR124" i="22"/>
  <c r="BZ127" i="22"/>
  <c r="CR128" i="22"/>
  <c r="DY9" i="22"/>
  <c r="DM9" i="22"/>
  <c r="DM94" i="22"/>
  <c r="EO94" i="22"/>
  <c r="DY94" i="22"/>
  <c r="DM118" i="22"/>
  <c r="DY118" i="22"/>
  <c r="EO118" i="22"/>
  <c r="EO71" i="22"/>
  <c r="DM71" i="22"/>
  <c r="DM90" i="22"/>
  <c r="DY90" i="22"/>
  <c r="EO90" i="22"/>
  <c r="DM91" i="22"/>
  <c r="DY91" i="22"/>
  <c r="EM79" i="22"/>
  <c r="CR8" i="22"/>
  <c r="AJ10" i="22"/>
  <c r="AJ21" i="22"/>
  <c r="CY33" i="22"/>
  <c r="CY37" i="22"/>
  <c r="CY43" i="22"/>
  <c r="CY45" i="22"/>
  <c r="CY64" i="22"/>
  <c r="CK72" i="22"/>
  <c r="AJ80" i="22"/>
  <c r="CY90" i="22"/>
  <c r="CY91" i="22"/>
  <c r="AJ92" i="22"/>
  <c r="CK101" i="22"/>
  <c r="CR106" i="22"/>
  <c r="CY116" i="22"/>
  <c r="BY8" i="22"/>
  <c r="S9" i="22"/>
  <c r="DN9" i="22"/>
  <c r="BY9" i="22"/>
  <c r="CY12" i="22"/>
  <c r="CR13" i="22"/>
  <c r="S21" i="22"/>
  <c r="EM21" i="22"/>
  <c r="CR24" i="22"/>
  <c r="CY25" i="22"/>
  <c r="CK27" i="22"/>
  <c r="EM30" i="22"/>
  <c r="CK47" i="22"/>
  <c r="S49" i="22"/>
  <c r="EM49" i="22"/>
  <c r="CR49" i="22"/>
  <c r="AJ60" i="22"/>
  <c r="CK61" i="22"/>
  <c r="AJ64" i="22"/>
  <c r="BY65" i="22"/>
  <c r="AJ67" i="22"/>
  <c r="CK66" i="22"/>
  <c r="CY66" i="22"/>
  <c r="CY68" i="22"/>
  <c r="BZ69" i="22"/>
  <c r="S71" i="22"/>
  <c r="DN71" i="22"/>
  <c r="CK71" i="22"/>
  <c r="AJ73" i="22"/>
  <c r="CR72" i="22"/>
  <c r="BY73" i="22"/>
  <c r="BZ74" i="22"/>
  <c r="CR74" i="22"/>
  <c r="AJ76" i="22"/>
  <c r="CK76" i="22"/>
  <c r="BY77" i="22"/>
  <c r="R78" i="22"/>
  <c r="DY78" i="22"/>
  <c r="BY79" i="22"/>
  <c r="R82" i="22"/>
  <c r="DY82" i="22"/>
  <c r="R83" i="22"/>
  <c r="DY83" i="22"/>
  <c r="BY84" i="22"/>
  <c r="BZ85" i="22"/>
  <c r="CY89" i="22"/>
  <c r="S91" i="22"/>
  <c r="DZ91" i="22"/>
  <c r="AJ93" i="22"/>
  <c r="BZ92" i="22"/>
  <c r="S94" i="22"/>
  <c r="DZ94" i="22"/>
  <c r="CY94" i="22"/>
  <c r="CR96" i="22"/>
  <c r="EL96" i="22"/>
  <c r="CY98" i="22"/>
  <c r="CR100" i="22"/>
  <c r="CR101" i="22"/>
  <c r="EL103" i="22"/>
  <c r="S104" i="22"/>
  <c r="EM104" i="22"/>
  <c r="CR105" i="22"/>
  <c r="AJ109" i="22"/>
  <c r="CY110" i="22"/>
  <c r="S112" i="22"/>
  <c r="EM112" i="22"/>
  <c r="BY112" i="22"/>
  <c r="EL112" i="22"/>
  <c r="BY117" i="22"/>
  <c r="S118" i="22"/>
  <c r="DZ118" i="22"/>
  <c r="CY118" i="22"/>
  <c r="CR123" i="22"/>
  <c r="S125" i="22"/>
  <c r="EM125" i="22"/>
  <c r="AJ126" i="22"/>
  <c r="CY130" i="22"/>
  <c r="CY131" i="22"/>
  <c r="EM73" i="22"/>
  <c r="EM77" i="22"/>
  <c r="AJ84" i="22"/>
  <c r="CY13" i="22"/>
  <c r="CY30" i="22"/>
  <c r="CK33" i="22"/>
  <c r="CK37" i="22"/>
  <c r="CK43" i="22"/>
  <c r="CK45" i="22"/>
  <c r="BZ46" i="22"/>
  <c r="AJ50" i="22"/>
  <c r="CY51" i="22"/>
  <c r="BY58" i="22"/>
  <c r="CR59" i="22"/>
  <c r="CY60" i="22"/>
  <c r="AJ65" i="22"/>
  <c r="AJ71" i="22"/>
  <c r="CY101" i="22"/>
  <c r="DY102" i="22"/>
  <c r="CY105" i="22"/>
  <c r="CR114" i="22"/>
  <c r="AJ125" i="22"/>
  <c r="BY128" i="22"/>
  <c r="R20" i="22"/>
  <c r="DY20" i="22"/>
  <c r="CR25" i="22"/>
  <c r="AJ26" i="22"/>
  <c r="CR27" i="22"/>
  <c r="AJ30" i="22"/>
  <c r="DZ30" i="22"/>
  <c r="BZ31" i="22"/>
  <c r="BZ35" i="22"/>
  <c r="CK38" i="22"/>
  <c r="CY38" i="22"/>
  <c r="CR41" i="22"/>
  <c r="CK46" i="22"/>
  <c r="CR47" i="22"/>
  <c r="CY49" i="22"/>
  <c r="S50" i="22"/>
  <c r="DZ50" i="22"/>
  <c r="BY50" i="22"/>
  <c r="CR51" i="22"/>
  <c r="CY52" i="22"/>
  <c r="CR56" i="22"/>
  <c r="AJ58" i="22"/>
  <c r="CY59" i="22"/>
  <c r="AJ62" i="22"/>
  <c r="CK62" i="22"/>
  <c r="CY62" i="22"/>
  <c r="BY67" i="22"/>
  <c r="BZ68" i="22"/>
  <c r="CR68" i="22"/>
  <c r="BZ71" i="22"/>
  <c r="CR73" i="22"/>
  <c r="BZ76" i="22"/>
  <c r="CR76" i="22"/>
  <c r="AJ78" i="22"/>
  <c r="CR79" i="22"/>
  <c r="R81" i="22"/>
  <c r="EO81" i="22"/>
  <c r="R85" i="22"/>
  <c r="EO85" i="22"/>
  <c r="R88" i="22"/>
  <c r="DM88" i="22"/>
  <c r="CR89" i="22"/>
  <c r="AJ94" i="22"/>
  <c r="AJ97" i="22"/>
  <c r="BZ96" i="22"/>
  <c r="AJ101" i="22"/>
  <c r="BZ100" i="22"/>
  <c r="EO102" i="22"/>
  <c r="AJ104" i="22"/>
  <c r="CR104" i="22"/>
  <c r="CY106" i="22"/>
  <c r="BZ107" i="22"/>
  <c r="CR107" i="22"/>
  <c r="BZ108" i="22"/>
  <c r="AJ110" i="22"/>
  <c r="AJ113" i="22"/>
  <c r="BZ115" i="22"/>
  <c r="BY116" i="22"/>
  <c r="CY119" i="22"/>
  <c r="AJ121" i="22"/>
  <c r="BZ120" i="22"/>
  <c r="AJ122" i="22"/>
  <c r="CR126" i="22"/>
  <c r="CY128" i="22"/>
  <c r="BZ129" i="22"/>
  <c r="BZ131" i="22"/>
  <c r="R11" i="22"/>
  <c r="DY11" i="22"/>
  <c r="S11" i="22"/>
  <c r="DZ11" i="22"/>
  <c r="BY38" i="22"/>
  <c r="BZ38" i="22"/>
  <c r="R69" i="22"/>
  <c r="EL69" i="22"/>
  <c r="S69" i="22"/>
  <c r="R84" i="22"/>
  <c r="DY84" i="22"/>
  <c r="S84" i="22"/>
  <c r="DN84" i="22"/>
  <c r="S86" i="22"/>
  <c r="DZ86" i="22"/>
  <c r="R86" i="22"/>
  <c r="DM86" i="22"/>
  <c r="R107" i="22"/>
  <c r="S107" i="22"/>
  <c r="EM107" i="22"/>
  <c r="AJ111" i="22"/>
  <c r="AJ112" i="22"/>
  <c r="R114" i="22"/>
  <c r="EL114" i="22"/>
  <c r="S114" i="22"/>
  <c r="EP114" i="22"/>
  <c r="AJ117" i="22"/>
  <c r="AJ118" i="22"/>
  <c r="R122" i="22"/>
  <c r="EL122" i="22"/>
  <c r="S122" i="22"/>
  <c r="EP122" i="22"/>
  <c r="R129" i="22"/>
  <c r="EL129" i="22"/>
  <c r="S129" i="22"/>
  <c r="R16" i="22"/>
  <c r="EL16" i="22"/>
  <c r="S16" i="22"/>
  <c r="DZ16" i="22"/>
  <c r="R17" i="22"/>
  <c r="EL17" i="22"/>
  <c r="S17" i="22"/>
  <c r="EP17" i="22"/>
  <c r="DN23" i="22"/>
  <c r="EM23" i="22"/>
  <c r="R27" i="22"/>
  <c r="DY27" i="22"/>
  <c r="S27" i="22"/>
  <c r="DN27" i="22"/>
  <c r="S63" i="22"/>
  <c r="DZ63" i="22"/>
  <c r="R63" i="22"/>
  <c r="EL63" i="22"/>
  <c r="DN73" i="22"/>
  <c r="EP73" i="22"/>
  <c r="DZ73" i="22"/>
  <c r="R74" i="22"/>
  <c r="DY74" i="22"/>
  <c r="S74" i="22"/>
  <c r="EM74" i="22"/>
  <c r="DN79" i="22"/>
  <c r="DZ79" i="22"/>
  <c r="EP79" i="22"/>
  <c r="R80" i="22"/>
  <c r="EL80" i="22"/>
  <c r="S80" i="22"/>
  <c r="DZ80" i="22"/>
  <c r="DZ89" i="22"/>
  <c r="R110" i="22"/>
  <c r="EL110" i="22"/>
  <c r="S110" i="22"/>
  <c r="DN110" i="22"/>
  <c r="R115" i="22"/>
  <c r="EL115" i="22"/>
  <c r="S115" i="22"/>
  <c r="EM115" i="22"/>
  <c r="R123" i="22"/>
  <c r="EL123" i="22"/>
  <c r="S123" i="22"/>
  <c r="DZ123" i="22"/>
  <c r="AJ127" i="22"/>
  <c r="AJ128" i="22"/>
  <c r="R130" i="22"/>
  <c r="DM130" i="22"/>
  <c r="S130" i="22"/>
  <c r="EM130" i="22"/>
  <c r="CK16" i="22"/>
  <c r="CY16" i="22"/>
  <c r="CY18" i="22"/>
  <c r="CK19" i="22"/>
  <c r="S24" i="22"/>
  <c r="DN24" i="22"/>
  <c r="CY29" i="22"/>
  <c r="AJ31" i="22"/>
  <c r="CR31" i="22"/>
  <c r="CK41" i="22"/>
  <c r="CY41" i="22"/>
  <c r="BZ42" i="22"/>
  <c r="AJ48" i="22"/>
  <c r="BY53" i="22"/>
  <c r="BY57" i="22"/>
  <c r="CK69" i="22"/>
  <c r="DZ72" i="22"/>
  <c r="CY84" i="22"/>
  <c r="CY97" i="22"/>
  <c r="CY103" i="22"/>
  <c r="CY107" i="22"/>
  <c r="CY114" i="22"/>
  <c r="CY122" i="22"/>
  <c r="CY125" i="22"/>
  <c r="R10" i="22"/>
  <c r="DM10" i="22"/>
  <c r="S10" i="22"/>
  <c r="DN10" i="22"/>
  <c r="R15" i="22"/>
  <c r="DY15" i="22"/>
  <c r="S15" i="22"/>
  <c r="EP15" i="22"/>
  <c r="CW24" i="22"/>
  <c r="CV24" i="22"/>
  <c r="AJ69" i="22"/>
  <c r="AJ70" i="22"/>
  <c r="EM81" i="22"/>
  <c r="DZ81" i="22"/>
  <c r="EM85" i="22"/>
  <c r="DZ85" i="22"/>
  <c r="EL87" i="22"/>
  <c r="AJ107" i="22"/>
  <c r="AJ108" i="22"/>
  <c r="R111" i="22"/>
  <c r="EL111" i="22"/>
  <c r="S111" i="22"/>
  <c r="EM111" i="22"/>
  <c r="R117" i="22"/>
  <c r="EO117" i="22"/>
  <c r="S117" i="22"/>
  <c r="EP117" i="22"/>
  <c r="R126" i="22"/>
  <c r="EL126" i="22"/>
  <c r="S126" i="22"/>
  <c r="DN126" i="22"/>
  <c r="BY41" i="22"/>
  <c r="BZ41" i="22"/>
  <c r="AJ74" i="22"/>
  <c r="AJ75" i="22"/>
  <c r="R106" i="22"/>
  <c r="EL106" i="22"/>
  <c r="S106" i="22"/>
  <c r="R113" i="22"/>
  <c r="EL113" i="22"/>
  <c r="S113" i="22"/>
  <c r="DN113" i="22"/>
  <c r="AJ115" i="22"/>
  <c r="AJ116" i="22"/>
  <c r="AJ123" i="22"/>
  <c r="AJ124" i="22"/>
  <c r="R127" i="22"/>
  <c r="EL127" i="22"/>
  <c r="S127" i="22"/>
  <c r="EM127" i="22"/>
  <c r="AJ85" i="22"/>
  <c r="CY8" i="22"/>
  <c r="EO9" i="22"/>
  <c r="CK12" i="22"/>
  <c r="AJ16" i="22"/>
  <c r="AJ17" i="22"/>
  <c r="CY21" i="22"/>
  <c r="CK25" i="22"/>
  <c r="BY30" i="22"/>
  <c r="CR35" i="22"/>
  <c r="BY49" i="22"/>
  <c r="CY63" i="22"/>
  <c r="CK68" i="22"/>
  <c r="CK89" i="22"/>
  <c r="CY117" i="22"/>
  <c r="CY121" i="22"/>
  <c r="CY126" i="22"/>
  <c r="AJ130" i="22"/>
  <c r="CR130" i="22"/>
  <c r="CR131" i="22"/>
  <c r="CY53" i="22"/>
  <c r="BY54" i="22"/>
  <c r="CK63" i="22"/>
  <c r="CK64" i="22"/>
  <c r="CY79" i="22"/>
  <c r="EM97" i="22"/>
  <c r="EM98" i="22"/>
  <c r="EM101" i="22"/>
  <c r="CY9" i="22"/>
  <c r="EL9" i="22"/>
  <c r="CK11" i="22"/>
  <c r="AJ12" i="22"/>
  <c r="AJ15" i="22"/>
  <c r="CK15" i="22"/>
  <c r="CK17" i="22"/>
  <c r="CK21" i="22"/>
  <c r="BY31" i="22"/>
  <c r="AJ32" i="22"/>
  <c r="AJ33" i="22"/>
  <c r="BY35" i="22"/>
  <c r="AJ36" i="22"/>
  <c r="AJ37" i="22"/>
  <c r="CK39" i="22"/>
  <c r="CY39" i="22"/>
  <c r="AJ43" i="22"/>
  <c r="CK49" i="22"/>
  <c r="CK53" i="22"/>
  <c r="BY55" i="22"/>
  <c r="CK57" i="22"/>
  <c r="CR61" i="22"/>
  <c r="BY62" i="22"/>
  <c r="CK65" i="22"/>
  <c r="BY66" i="22"/>
  <c r="AJ68" i="22"/>
  <c r="CK67" i="22"/>
  <c r="CY71" i="22"/>
  <c r="CY75" i="22"/>
  <c r="CY77" i="22"/>
  <c r="DZ77" i="22"/>
  <c r="EP77" i="22"/>
  <c r="EO87" i="22"/>
  <c r="EO91" i="22"/>
  <c r="DY103" i="22"/>
  <c r="DZ105" i="22"/>
  <c r="DZ109" i="22"/>
  <c r="DZ121" i="22"/>
  <c r="BY51" i="22"/>
  <c r="CY57" i="22"/>
  <c r="BY59" i="22"/>
  <c r="CY73" i="22"/>
  <c r="CR86" i="22"/>
  <c r="DY87" i="22"/>
  <c r="DZ97" i="22"/>
  <c r="DZ101" i="22"/>
  <c r="BY10" i="22"/>
  <c r="CR11" i="22"/>
  <c r="CR15" i="22"/>
  <c r="CR17" i="22"/>
  <c r="CR18" i="22"/>
  <c r="CR21" i="22"/>
  <c r="CR23" i="22"/>
  <c r="AJ28" i="22"/>
  <c r="CK28" i="22"/>
  <c r="CR29" i="22"/>
  <c r="CK31" i="22"/>
  <c r="CY31" i="22"/>
  <c r="BY32" i="22"/>
  <c r="CY32" i="22"/>
  <c r="BY33" i="22"/>
  <c r="AJ34" i="22"/>
  <c r="CK35" i="22"/>
  <c r="CY35" i="22"/>
  <c r="BY36" i="22"/>
  <c r="CY36" i="22"/>
  <c r="BY37" i="22"/>
  <c r="AJ38" i="22"/>
  <c r="AJ39" i="22"/>
  <c r="BZ39" i="22"/>
  <c r="CR39" i="22"/>
  <c r="BY43" i="22"/>
  <c r="AJ44" i="22"/>
  <c r="CK44" i="22"/>
  <c r="CY44" i="22"/>
  <c r="BY45" i="22"/>
  <c r="AJ47" i="22"/>
  <c r="CK54" i="22"/>
  <c r="AJ56" i="22"/>
  <c r="BZ58" i="22"/>
  <c r="CY61" i="22"/>
  <c r="BY63" i="22"/>
  <c r="BY64" i="22"/>
  <c r="AJ66" i="22"/>
  <c r="BY69" i="22"/>
  <c r="CY69" i="22"/>
  <c r="CR71" i="22"/>
  <c r="DY71" i="22"/>
  <c r="CR75" i="22"/>
  <c r="CR77" i="22"/>
  <c r="CR78" i="22"/>
  <c r="CR80" i="22"/>
  <c r="CR85" i="22"/>
  <c r="CR88" i="22"/>
  <c r="BZ91" i="22"/>
  <c r="EL91" i="22"/>
  <c r="CR92" i="22"/>
  <c r="BZ95" i="22"/>
  <c r="BZ97" i="22"/>
  <c r="BZ99" i="22"/>
  <c r="BZ101" i="22"/>
  <c r="BZ103" i="22"/>
  <c r="EO103" i="22"/>
  <c r="BZ109" i="22"/>
  <c r="CR111" i="22"/>
  <c r="BZ112" i="22"/>
  <c r="CR113" i="22"/>
  <c r="CR115" i="22"/>
  <c r="BZ116" i="22"/>
  <c r="BZ119" i="22"/>
  <c r="BZ125" i="22"/>
  <c r="CR127" i="22"/>
  <c r="BZ128" i="22"/>
  <c r="CR129" i="22"/>
  <c r="CK58" i="22"/>
  <c r="CR58" i="22"/>
  <c r="CY56" i="22"/>
  <c r="CK56" i="22"/>
  <c r="AJ54" i="22"/>
  <c r="R53" i="22"/>
  <c r="DY53" i="22"/>
  <c r="EP53" i="22"/>
  <c r="EM53" i="22"/>
  <c r="BZ50" i="22"/>
  <c r="CK50" i="22"/>
  <c r="CR50" i="22"/>
  <c r="BY47" i="22"/>
  <c r="R47" i="22"/>
  <c r="DM47" i="22"/>
  <c r="BY46" i="22"/>
  <c r="CY46" i="22"/>
  <c r="BZ44" i="22"/>
  <c r="BY44" i="22"/>
  <c r="AJ45" i="22"/>
  <c r="CK42" i="22"/>
  <c r="CY42" i="22"/>
  <c r="BY42" i="22"/>
  <c r="CR42" i="22"/>
  <c r="CK40" i="22"/>
  <c r="BZ40" i="22"/>
  <c r="BY40" i="22"/>
  <c r="AJ41" i="22"/>
  <c r="BY39" i="22"/>
  <c r="AJ40" i="22"/>
  <c r="BZ34" i="22"/>
  <c r="BY34" i="22"/>
  <c r="CY34" i="22"/>
  <c r="AJ35" i="22"/>
  <c r="CR34" i="22"/>
  <c r="AJ29" i="22"/>
  <c r="CY28" i="22"/>
  <c r="CR28" i="22"/>
  <c r="AJ27" i="22"/>
  <c r="CY26" i="22"/>
  <c r="CR26" i="22"/>
  <c r="DN26" i="22"/>
  <c r="EM26" i="22"/>
  <c r="CK24" i="22"/>
  <c r="AJ22" i="22"/>
  <c r="CK22" i="22"/>
  <c r="R22" i="22"/>
  <c r="EO22" i="22"/>
  <c r="EM22" i="22"/>
  <c r="CK20" i="22"/>
  <c r="AJ20" i="22"/>
  <c r="CR20" i="22"/>
  <c r="EM20" i="22"/>
  <c r="CK18" i="22"/>
  <c r="AJ18" i="22"/>
  <c r="S18" i="22"/>
  <c r="DN18" i="22"/>
  <c r="EL18" i="22"/>
  <c r="CK14" i="22"/>
  <c r="AJ14" i="22"/>
  <c r="R14" i="22"/>
  <c r="DY14" i="22"/>
  <c r="CR14" i="22"/>
  <c r="EM14" i="22"/>
  <c r="CK13" i="22"/>
  <c r="S13" i="22"/>
  <c r="DN13" i="22"/>
  <c r="AJ13" i="22"/>
  <c r="CR12" i="22"/>
  <c r="S12" i="22"/>
  <c r="DN12" i="22"/>
  <c r="AJ11" i="22"/>
  <c r="CY10" i="22"/>
  <c r="CK10" i="22"/>
  <c r="BZ10" i="22"/>
  <c r="BZ8" i="22"/>
  <c r="R8" i="22"/>
  <c r="EL8" i="22"/>
  <c r="CR130" i="21"/>
  <c r="CK108" i="21"/>
  <c r="CK112" i="21"/>
  <c r="CK116" i="21"/>
  <c r="CK120" i="21"/>
  <c r="CR111" i="21"/>
  <c r="CY113" i="21"/>
  <c r="AJ114" i="21"/>
  <c r="CK107" i="21"/>
  <c r="CK111" i="21"/>
  <c r="CK115" i="21"/>
  <c r="CK119" i="21"/>
  <c r="CK123" i="21"/>
  <c r="CY11" i="21"/>
  <c r="CK106" i="21"/>
  <c r="CK110" i="21"/>
  <c r="CK114" i="21"/>
  <c r="CK118" i="21"/>
  <c r="CK122" i="21"/>
  <c r="CK105" i="21"/>
  <c r="CK109" i="21"/>
  <c r="CK113" i="21"/>
  <c r="CK117" i="21"/>
  <c r="CK121" i="21"/>
  <c r="R129" i="21"/>
  <c r="DM129" i="21"/>
  <c r="BY129" i="21"/>
  <c r="CY130" i="21"/>
  <c r="BZ131" i="21"/>
  <c r="CR131" i="21"/>
  <c r="CY126" i="21"/>
  <c r="R128" i="21"/>
  <c r="DM128" i="21"/>
  <c r="CR129" i="21"/>
  <c r="AJ12" i="21"/>
  <c r="R21" i="21"/>
  <c r="EO21" i="21"/>
  <c r="S54" i="21"/>
  <c r="DN54" i="21"/>
  <c r="S61" i="21"/>
  <c r="DZ61" i="21"/>
  <c r="AJ79" i="21"/>
  <c r="BZ92" i="21"/>
  <c r="CR92" i="21"/>
  <c r="R41" i="21"/>
  <c r="DM41" i="21"/>
  <c r="CR51" i="21"/>
  <c r="CR73" i="21"/>
  <c r="R97" i="21"/>
  <c r="DM97" i="21"/>
  <c r="AJ30" i="21"/>
  <c r="BZ31" i="21"/>
  <c r="AJ55" i="21"/>
  <c r="BZ63" i="21"/>
  <c r="CR79" i="21"/>
  <c r="AJ113" i="21"/>
  <c r="CR112" i="21"/>
  <c r="BY9" i="21"/>
  <c r="CK12" i="21"/>
  <c r="AJ34" i="21"/>
  <c r="S34" i="21"/>
  <c r="DN34" i="21"/>
  <c r="S75" i="21"/>
  <c r="DN75" i="21"/>
  <c r="S89" i="21"/>
  <c r="DZ89" i="21"/>
  <c r="CY12" i="21"/>
  <c r="AJ93" i="21"/>
  <c r="BZ11" i="21"/>
  <c r="BZ21" i="21"/>
  <c r="R25" i="21"/>
  <c r="EO25" i="21"/>
  <c r="CK31" i="21"/>
  <c r="AJ32" i="21"/>
  <c r="R35" i="21"/>
  <c r="EO35" i="21"/>
  <c r="R55" i="21"/>
  <c r="DM55" i="21"/>
  <c r="S57" i="21"/>
  <c r="DZ57" i="21"/>
  <c r="BY62" i="21"/>
  <c r="CR102" i="21"/>
  <c r="R110" i="21"/>
  <c r="EL110" i="21"/>
  <c r="BY114" i="21"/>
  <c r="S117" i="21"/>
  <c r="EM117" i="21"/>
  <c r="AJ119" i="21"/>
  <c r="CR124" i="21"/>
  <c r="CK15" i="21"/>
  <c r="BY126" i="21"/>
  <c r="CY37" i="21"/>
  <c r="AJ41" i="21"/>
  <c r="CY54" i="21"/>
  <c r="BY55" i="21"/>
  <c r="AJ76" i="21"/>
  <c r="AJ77" i="21"/>
  <c r="AJ118" i="21"/>
  <c r="AJ122" i="21"/>
  <c r="AJ43" i="21"/>
  <c r="R43" i="21"/>
  <c r="EO43" i="21"/>
  <c r="S49" i="21"/>
  <c r="DZ49" i="21"/>
  <c r="R52" i="21"/>
  <c r="DM52" i="21"/>
  <c r="CY55" i="21"/>
  <c r="BZ59" i="21"/>
  <c r="BY65" i="21"/>
  <c r="CR65" i="21"/>
  <c r="S81" i="21"/>
  <c r="DN81" i="21"/>
  <c r="BY81" i="21"/>
  <c r="CR84" i="21"/>
  <c r="S100" i="21"/>
  <c r="DN100" i="21"/>
  <c r="S102" i="21"/>
  <c r="EM102" i="21"/>
  <c r="BZ104" i="21"/>
  <c r="CR127" i="21"/>
  <c r="CY15" i="21"/>
  <c r="AJ37" i="21"/>
  <c r="CR45" i="21"/>
  <c r="CK48" i="21"/>
  <c r="BY49" i="21"/>
  <c r="CY51" i="21"/>
  <c r="BY57" i="21"/>
  <c r="AJ63" i="21"/>
  <c r="CR63" i="21"/>
  <c r="CK66" i="21"/>
  <c r="R74" i="21"/>
  <c r="DY74" i="21"/>
  <c r="CY76" i="21"/>
  <c r="AJ88" i="21"/>
  <c r="BY89" i="21"/>
  <c r="CK94" i="21"/>
  <c r="S95" i="21"/>
  <c r="DZ95" i="21"/>
  <c r="CR95" i="21"/>
  <c r="CY101" i="21"/>
  <c r="CY105" i="21"/>
  <c r="S106" i="21"/>
  <c r="DZ106" i="21"/>
  <c r="CR118" i="21"/>
  <c r="AJ121" i="21"/>
  <c r="CR121" i="21"/>
  <c r="BY125" i="21"/>
  <c r="CR125" i="21"/>
  <c r="CY129" i="21"/>
  <c r="CY19" i="21"/>
  <c r="CK41" i="21"/>
  <c r="CK56" i="21"/>
  <c r="AJ110" i="21"/>
  <c r="BY112" i="21"/>
  <c r="CR114" i="21"/>
  <c r="CR117" i="21"/>
  <c r="CY119" i="21"/>
  <c r="BY121" i="21"/>
  <c r="S122" i="21"/>
  <c r="DZ122" i="21"/>
  <c r="CR37" i="21"/>
  <c r="CK39" i="21"/>
  <c r="CY41" i="21"/>
  <c r="CR44" i="21"/>
  <c r="CY45" i="21"/>
  <c r="CY13" i="21"/>
  <c r="CY17" i="21"/>
  <c r="BY19" i="21"/>
  <c r="BZ28" i="21"/>
  <c r="CR28" i="21"/>
  <c r="BY29" i="21"/>
  <c r="R36" i="21"/>
  <c r="DM36" i="21"/>
  <c r="BY36" i="21"/>
  <c r="CK45" i="21"/>
  <c r="S48" i="21"/>
  <c r="DZ48" i="21"/>
  <c r="BY51" i="21"/>
  <c r="CK52" i="21"/>
  <c r="S53" i="21"/>
  <c r="DZ53" i="21"/>
  <c r="CR54" i="21"/>
  <c r="R58" i="21"/>
  <c r="DM58" i="21"/>
  <c r="BY58" i="21"/>
  <c r="CY64" i="21"/>
  <c r="BY69" i="21"/>
  <c r="CY70" i="21"/>
  <c r="CK71" i="21"/>
  <c r="CY71" i="21"/>
  <c r="AJ75" i="21"/>
  <c r="BZ74" i="21"/>
  <c r="BY76" i="21"/>
  <c r="CR88" i="21"/>
  <c r="BZ90" i="21"/>
  <c r="CR91" i="21"/>
  <c r="CY95" i="21"/>
  <c r="AJ98" i="21"/>
  <c r="CK98" i="21"/>
  <c r="CY98" i="21"/>
  <c r="CR99" i="21"/>
  <c r="AJ102" i="21"/>
  <c r="CK102" i="21"/>
  <c r="R105" i="21"/>
  <c r="DM105" i="21"/>
  <c r="AJ106" i="21"/>
  <c r="BZ107" i="21"/>
  <c r="CR107" i="21"/>
  <c r="BY108" i="21"/>
  <c r="CR110" i="21"/>
  <c r="R113" i="21"/>
  <c r="DM113" i="21"/>
  <c r="BY113" i="21"/>
  <c r="CR116" i="21"/>
  <c r="BY120" i="21"/>
  <c r="AJ125" i="21"/>
  <c r="CY125" i="21"/>
  <c r="AJ9" i="21"/>
  <c r="DN29" i="21"/>
  <c r="S37" i="21"/>
  <c r="DZ37" i="21"/>
  <c r="AJ46" i="21"/>
  <c r="S65" i="21"/>
  <c r="DZ65" i="21"/>
  <c r="AJ66" i="21"/>
  <c r="S109" i="21"/>
  <c r="EP109" i="21"/>
  <c r="S120" i="21"/>
  <c r="EM120" i="21"/>
  <c r="CY8" i="21"/>
  <c r="BZ22" i="21"/>
  <c r="R29" i="21"/>
  <c r="EO29" i="21"/>
  <c r="CR30" i="21"/>
  <c r="CK32" i="21"/>
  <c r="CR41" i="21"/>
  <c r="CR43" i="21"/>
  <c r="BY54" i="21"/>
  <c r="CY58" i="21"/>
  <c r="S60" i="21"/>
  <c r="DZ60" i="21"/>
  <c r="BY60" i="21"/>
  <c r="CY60" i="21"/>
  <c r="CY62" i="21"/>
  <c r="R63" i="21"/>
  <c r="EO63" i="21"/>
  <c r="BZ66" i="21"/>
  <c r="CR66" i="21"/>
  <c r="CR67" i="21"/>
  <c r="S73" i="21"/>
  <c r="EM73" i="21"/>
  <c r="CK76" i="21"/>
  <c r="CR77" i="21"/>
  <c r="CR78" i="21"/>
  <c r="S84" i="21"/>
  <c r="EM84" i="21"/>
  <c r="CY84" i="21"/>
  <c r="R85" i="21"/>
  <c r="DM85" i="21"/>
  <c r="CY87" i="21"/>
  <c r="BZ88" i="21"/>
  <c r="CY91" i="21"/>
  <c r="CR94" i="21"/>
  <c r="BZ98" i="21"/>
  <c r="CR98" i="21"/>
  <c r="BZ100" i="21"/>
  <c r="CR100" i="21"/>
  <c r="AJ104" i="21"/>
  <c r="CY107" i="21"/>
  <c r="R108" i="21"/>
  <c r="DM108" i="21"/>
  <c r="AJ111" i="21"/>
  <c r="CY112" i="21"/>
  <c r="BZ115" i="21"/>
  <c r="CR115" i="21"/>
  <c r="R124" i="21"/>
  <c r="DM124" i="21"/>
  <c r="BY124" i="21"/>
  <c r="CY124" i="21"/>
  <c r="S127" i="21"/>
  <c r="DZ127" i="21"/>
  <c r="CY127" i="21"/>
  <c r="BY128" i="21"/>
  <c r="CR128" i="21"/>
  <c r="AJ130" i="21"/>
  <c r="CY131" i="21"/>
  <c r="DN27" i="21"/>
  <c r="DZ75" i="21"/>
  <c r="AJ14" i="21"/>
  <c r="BY16" i="21"/>
  <c r="CY25" i="21"/>
  <c r="CR31" i="21"/>
  <c r="CY43" i="21"/>
  <c r="AJ47" i="21"/>
  <c r="CR53" i="21"/>
  <c r="S56" i="21"/>
  <c r="DZ56" i="21"/>
  <c r="CY63" i="21"/>
  <c r="CR64" i="21"/>
  <c r="BZ71" i="21"/>
  <c r="CR71" i="21"/>
  <c r="BY72" i="21"/>
  <c r="AJ74" i="21"/>
  <c r="R76" i="21"/>
  <c r="DY76" i="21"/>
  <c r="CR76" i="21"/>
  <c r="R79" i="21"/>
  <c r="EO79" i="21"/>
  <c r="AJ80" i="21"/>
  <c r="CK80" i="21"/>
  <c r="CY81" i="21"/>
  <c r="CR87" i="21"/>
  <c r="CY88" i="21"/>
  <c r="CR96" i="21"/>
  <c r="BY97" i="21"/>
  <c r="R101" i="21"/>
  <c r="DM101" i="21"/>
  <c r="BY101" i="21"/>
  <c r="S104" i="21"/>
  <c r="EM104" i="21"/>
  <c r="BZ106" i="21"/>
  <c r="CR106" i="21"/>
  <c r="AJ109" i="21"/>
  <c r="CR108" i="21"/>
  <c r="AJ117" i="21"/>
  <c r="CY117" i="21"/>
  <c r="R118" i="21"/>
  <c r="EO118" i="21"/>
  <c r="BY118" i="21"/>
  <c r="CY118" i="21"/>
  <c r="S123" i="21"/>
  <c r="DZ123" i="21"/>
  <c r="BY123" i="21"/>
  <c r="CR126" i="21"/>
  <c r="AJ127" i="21"/>
  <c r="CK127" i="21"/>
  <c r="AJ129" i="21"/>
  <c r="CR90" i="21"/>
  <c r="S90" i="21"/>
  <c r="EM90" i="21"/>
  <c r="CR86" i="21"/>
  <c r="CK86" i="22"/>
  <c r="CK86" i="30"/>
  <c r="CK86" i="31"/>
  <c r="DY86" i="24"/>
  <c r="S86" i="26"/>
  <c r="EM86" i="26"/>
  <c r="S86" i="23"/>
  <c r="EM86" i="23"/>
  <c r="CR86" i="25"/>
  <c r="R86" i="27"/>
  <c r="DM86" i="27"/>
  <c r="CR86" i="27"/>
  <c r="CK86" i="29"/>
  <c r="DM86" i="23"/>
  <c r="DY86" i="23"/>
  <c r="EO86" i="23"/>
  <c r="DM86" i="29"/>
  <c r="EL86" i="29"/>
  <c r="EM86" i="31"/>
  <c r="DZ86" i="31"/>
  <c r="EL86" i="27"/>
  <c r="S86" i="25"/>
  <c r="DN86" i="25"/>
  <c r="DZ86" i="28"/>
  <c r="EO86" i="24"/>
  <c r="EL86" i="25"/>
  <c r="DY86" i="29"/>
  <c r="DZ86" i="30"/>
  <c r="DY86" i="31"/>
  <c r="EO86" i="31"/>
  <c r="DZ86" i="26"/>
  <c r="EM86" i="29"/>
  <c r="DY86" i="30"/>
  <c r="EO86" i="30"/>
  <c r="CR80" i="21"/>
  <c r="R80" i="21"/>
  <c r="DY80" i="21"/>
  <c r="EO107" i="21"/>
  <c r="CY14" i="21"/>
  <c r="BY18" i="21"/>
  <c r="CK21" i="21"/>
  <c r="BZ33" i="21"/>
  <c r="CY44" i="21"/>
  <c r="BY46" i="21"/>
  <c r="BY47" i="21"/>
  <c r="CY52" i="21"/>
  <c r="CR70" i="21"/>
  <c r="AJ81" i="21"/>
  <c r="AJ86" i="21"/>
  <c r="BY90" i="21"/>
  <c r="CY99" i="21"/>
  <c r="CR103" i="21"/>
  <c r="EO111" i="21"/>
  <c r="CR113" i="21"/>
  <c r="EO120" i="21"/>
  <c r="CY128" i="21"/>
  <c r="BY130" i="21"/>
  <c r="CY10" i="21"/>
  <c r="CK16" i="21"/>
  <c r="CY23" i="21"/>
  <c r="AJ28" i="21"/>
  <c r="CK29" i="21"/>
  <c r="BY30" i="21"/>
  <c r="CK37" i="21"/>
  <c r="CK44" i="21"/>
  <c r="S47" i="21"/>
  <c r="DN47" i="21"/>
  <c r="CY47" i="21"/>
  <c r="AJ49" i="21"/>
  <c r="CK49" i="21"/>
  <c r="CY49" i="21"/>
  <c r="EO49" i="21"/>
  <c r="CK57" i="21"/>
  <c r="CY57" i="21"/>
  <c r="EO57" i="21"/>
  <c r="CK65" i="21"/>
  <c r="AJ67" i="21"/>
  <c r="BY68" i="21"/>
  <c r="CK74" i="21"/>
  <c r="CY74" i="21"/>
  <c r="CK78" i="21"/>
  <c r="CY78" i="21"/>
  <c r="AJ82" i="21"/>
  <c r="CK82" i="21"/>
  <c r="CY82" i="21"/>
  <c r="CR83" i="21"/>
  <c r="AJ84" i="21"/>
  <c r="BY85" i="21"/>
  <c r="BY93" i="21"/>
  <c r="AJ94" i="21"/>
  <c r="AJ95" i="21"/>
  <c r="CK95" i="21"/>
  <c r="CY97" i="21"/>
  <c r="CY100" i="21"/>
  <c r="CY103" i="21"/>
  <c r="CR104" i="21"/>
  <c r="BY106" i="21"/>
  <c r="CY108" i="21"/>
  <c r="S112" i="21"/>
  <c r="DN112" i="21"/>
  <c r="S114" i="21"/>
  <c r="DZ114" i="21"/>
  <c r="BY116" i="21"/>
  <c r="CY116" i="21"/>
  <c r="CY121" i="21"/>
  <c r="EL122" i="21"/>
  <c r="AJ123" i="21"/>
  <c r="CY123" i="21"/>
  <c r="EO123" i="21"/>
  <c r="S125" i="21"/>
  <c r="EM125" i="21"/>
  <c r="S130" i="21"/>
  <c r="DZ130" i="21"/>
  <c r="EL130" i="21"/>
  <c r="AJ48" i="21"/>
  <c r="CY69" i="21"/>
  <c r="CY109" i="21"/>
  <c r="AJ115" i="21"/>
  <c r="AJ116" i="21"/>
  <c r="CY120" i="21"/>
  <c r="CY122" i="21"/>
  <c r="AJ126" i="21"/>
  <c r="BY13" i="21"/>
  <c r="CK14" i="21"/>
  <c r="CK17" i="21"/>
  <c r="CY21" i="21"/>
  <c r="CK25" i="21"/>
  <c r="CY38" i="21"/>
  <c r="CY42" i="21"/>
  <c r="CR47" i="21"/>
  <c r="CY56" i="21"/>
  <c r="CY59" i="21"/>
  <c r="CK63" i="21"/>
  <c r="CY65" i="21"/>
  <c r="CY67" i="21"/>
  <c r="CK69" i="21"/>
  <c r="BY74" i="21"/>
  <c r="CY80" i="21"/>
  <c r="CK86" i="21"/>
  <c r="CY89" i="21"/>
  <c r="CY96" i="21"/>
  <c r="BY105" i="21"/>
  <c r="CY111" i="21"/>
  <c r="CY114" i="21"/>
  <c r="CK9" i="21"/>
  <c r="CY9" i="21"/>
  <c r="BY12" i="21"/>
  <c r="BY15" i="21"/>
  <c r="AJ16" i="21"/>
  <c r="CY16" i="21"/>
  <c r="CK19" i="21"/>
  <c r="BY20" i="21"/>
  <c r="EM25" i="21"/>
  <c r="BY27" i="21"/>
  <c r="CY29" i="21"/>
  <c r="CY34" i="21"/>
  <c r="BY39" i="21"/>
  <c r="CY39" i="21"/>
  <c r="CK43" i="21"/>
  <c r="AJ44" i="21"/>
  <c r="BY45" i="21"/>
  <c r="BY10" i="21"/>
  <c r="CK13" i="21"/>
  <c r="BY14" i="21"/>
  <c r="BY17" i="21"/>
  <c r="AJ18" i="21"/>
  <c r="CK18" i="21"/>
  <c r="CY18" i="21"/>
  <c r="BZ23" i="21"/>
  <c r="BY25" i="21"/>
  <c r="CK27" i="21"/>
  <c r="CR33" i="21"/>
  <c r="CR34" i="21"/>
  <c r="BZ37" i="21"/>
  <c r="S38" i="21"/>
  <c r="EP38" i="21"/>
  <c r="BY38" i="21"/>
  <c r="BY41" i="21"/>
  <c r="BZ43" i="21"/>
  <c r="CY46" i="21"/>
  <c r="BZ49" i="21"/>
  <c r="CR49" i="21"/>
  <c r="S51" i="21"/>
  <c r="DN51" i="21"/>
  <c r="AJ53" i="21"/>
  <c r="CK53" i="21"/>
  <c r="CY53" i="21"/>
  <c r="EO53" i="21"/>
  <c r="CR55" i="21"/>
  <c r="AJ56" i="21"/>
  <c r="CR56" i="21"/>
  <c r="BZ57" i="21"/>
  <c r="CR57" i="21"/>
  <c r="BY59" i="21"/>
  <c r="CR60" i="21"/>
  <c r="EL60" i="21"/>
  <c r="CR61" i="21"/>
  <c r="AJ64" i="21"/>
  <c r="CK64" i="21"/>
  <c r="CY66" i="21"/>
  <c r="CR69" i="21"/>
  <c r="AJ70" i="21"/>
  <c r="S71" i="21"/>
  <c r="EP71" i="21"/>
  <c r="BY71" i="21"/>
  <c r="CR74" i="21"/>
  <c r="CR75" i="21"/>
  <c r="BZ76" i="21"/>
  <c r="R77" i="21"/>
  <c r="EL77" i="21"/>
  <c r="BZ78" i="21"/>
  <c r="BZ80" i="21"/>
  <c r="BZ82" i="21"/>
  <c r="CR82" i="21"/>
  <c r="CY83" i="21"/>
  <c r="BZ84" i="21"/>
  <c r="CY85" i="21"/>
  <c r="S86" i="21"/>
  <c r="EP86" i="21"/>
  <c r="S88" i="21"/>
  <c r="DN88" i="21"/>
  <c r="AJ90" i="21"/>
  <c r="CK90" i="21"/>
  <c r="S91" i="21"/>
  <c r="DZ91" i="21"/>
  <c r="CY92" i="21"/>
  <c r="R93" i="21"/>
  <c r="DM93" i="21"/>
  <c r="CY93" i="21"/>
  <c r="BZ96" i="21"/>
  <c r="AJ100" i="21"/>
  <c r="CY104" i="21"/>
  <c r="S107" i="21"/>
  <c r="DZ107" i="21"/>
  <c r="BY107" i="21"/>
  <c r="BY109" i="21"/>
  <c r="CR109" i="21"/>
  <c r="BY110" i="21"/>
  <c r="CY110" i="21"/>
  <c r="S111" i="21"/>
  <c r="DZ111" i="21"/>
  <c r="CY115" i="21"/>
  <c r="R116" i="21"/>
  <c r="EL116" i="21"/>
  <c r="BY117" i="21"/>
  <c r="EO117" i="21"/>
  <c r="CR119" i="21"/>
  <c r="CR120" i="21"/>
  <c r="R121" i="21"/>
  <c r="EL121" i="21"/>
  <c r="BY122" i="21"/>
  <c r="CR122" i="21"/>
  <c r="BZ123" i="21"/>
  <c r="CR123" i="21"/>
  <c r="R126" i="21"/>
  <c r="EO126" i="21"/>
  <c r="EO127" i="21"/>
  <c r="CK130" i="21"/>
  <c r="AJ131" i="21"/>
  <c r="CK131" i="21"/>
  <c r="DM45" i="21"/>
  <c r="EO45" i="21"/>
  <c r="BZ48" i="21"/>
  <c r="BY48" i="21"/>
  <c r="BZ64" i="21"/>
  <c r="BY64" i="21"/>
  <c r="DM66" i="21"/>
  <c r="EO66" i="21"/>
  <c r="S68" i="21"/>
  <c r="DZ68" i="21"/>
  <c r="R68" i="21"/>
  <c r="DM68" i="21"/>
  <c r="DM92" i="21"/>
  <c r="DY92" i="21"/>
  <c r="EL92" i="21"/>
  <c r="DM96" i="21"/>
  <c r="DY96" i="21"/>
  <c r="EL96" i="21"/>
  <c r="DM99" i="21"/>
  <c r="EO99" i="21"/>
  <c r="DY99" i="21"/>
  <c r="DM103" i="21"/>
  <c r="EO103" i="21"/>
  <c r="DY103" i="21"/>
  <c r="BZ119" i="21"/>
  <c r="BY119" i="21"/>
  <c r="BZ53" i="21"/>
  <c r="BY53" i="21"/>
  <c r="S62" i="21"/>
  <c r="EM62" i="21"/>
  <c r="R62" i="21"/>
  <c r="DM62" i="21"/>
  <c r="BZ86" i="21"/>
  <c r="BY86" i="21"/>
  <c r="DM100" i="21"/>
  <c r="DY100" i="21"/>
  <c r="EL100" i="21"/>
  <c r="DM104" i="21"/>
  <c r="DY104" i="21"/>
  <c r="EL104" i="21"/>
  <c r="BZ111" i="21"/>
  <c r="BY111" i="21"/>
  <c r="DM130" i="21"/>
  <c r="EO130" i="21"/>
  <c r="AJ54" i="21"/>
  <c r="DZ77" i="21"/>
  <c r="AJ89" i="21"/>
  <c r="AJ91" i="21"/>
  <c r="AJ112" i="21"/>
  <c r="BZ9" i="21"/>
  <c r="CR9" i="21"/>
  <c r="BZ12" i="21"/>
  <c r="CR12" i="21"/>
  <c r="BZ16" i="21"/>
  <c r="CR16" i="21"/>
  <c r="BZ18" i="21"/>
  <c r="CR18" i="21"/>
  <c r="DN21" i="21"/>
  <c r="AJ22" i="21"/>
  <c r="BY23" i="21"/>
  <c r="CK24" i="21"/>
  <c r="BZ27" i="21"/>
  <c r="EM27" i="21"/>
  <c r="BZ29" i="21"/>
  <c r="EM29" i="21"/>
  <c r="CK30" i="21"/>
  <c r="CY30" i="21"/>
  <c r="S31" i="21"/>
  <c r="DN31" i="21"/>
  <c r="CK35" i="21"/>
  <c r="BY37" i="21"/>
  <c r="BY40" i="21"/>
  <c r="CY40" i="21"/>
  <c r="BY42" i="21"/>
  <c r="BY43" i="21"/>
  <c r="CK47" i="21"/>
  <c r="BY50" i="21"/>
  <c r="EO51" i="21"/>
  <c r="AJ52" i="21"/>
  <c r="EO54" i="21"/>
  <c r="BY63" i="21"/>
  <c r="S64" i="21"/>
  <c r="DZ64" i="21"/>
  <c r="EO64" i="21"/>
  <c r="EL65" i="21"/>
  <c r="EL66" i="21"/>
  <c r="S69" i="21"/>
  <c r="DZ69" i="21"/>
  <c r="EL69" i="21"/>
  <c r="BY78" i="21"/>
  <c r="EP79" i="21"/>
  <c r="BY80" i="21"/>
  <c r="S82" i="21"/>
  <c r="EP82" i="21"/>
  <c r="BY82" i="21"/>
  <c r="S83" i="21"/>
  <c r="DN83" i="21"/>
  <c r="AJ85" i="21"/>
  <c r="S87" i="21"/>
  <c r="DN87" i="21"/>
  <c r="AJ92" i="21"/>
  <c r="AJ96" i="21"/>
  <c r="AJ97" i="21"/>
  <c r="AJ99" i="21"/>
  <c r="AJ103" i="21"/>
  <c r="CK103" i="21"/>
  <c r="CY106" i="21"/>
  <c r="EO112" i="21"/>
  <c r="EL114" i="21"/>
  <c r="S119" i="21"/>
  <c r="DZ119" i="21"/>
  <c r="EO119" i="21"/>
  <c r="AJ124" i="21"/>
  <c r="EO125" i="21"/>
  <c r="CK128" i="21"/>
  <c r="S131" i="21"/>
  <c r="DZ131" i="21"/>
  <c r="BY131" i="21"/>
  <c r="S46" i="21"/>
  <c r="EM46" i="21"/>
  <c r="R46" i="21"/>
  <c r="DM46" i="21"/>
  <c r="BZ52" i="21"/>
  <c r="BY52" i="21"/>
  <c r="DM69" i="21"/>
  <c r="EO69" i="21"/>
  <c r="AJ72" i="21"/>
  <c r="AJ71" i="21"/>
  <c r="EM76" i="21"/>
  <c r="EM80" i="21"/>
  <c r="DM83" i="21"/>
  <c r="EO83" i="21"/>
  <c r="DY83" i="21"/>
  <c r="DM87" i="21"/>
  <c r="EO87" i="21"/>
  <c r="DY87" i="21"/>
  <c r="BZ94" i="21"/>
  <c r="BY94" i="21"/>
  <c r="DM122" i="21"/>
  <c r="EO122" i="21"/>
  <c r="DM131" i="21"/>
  <c r="EO131" i="21"/>
  <c r="DM60" i="21"/>
  <c r="EO60" i="21"/>
  <c r="DM65" i="21"/>
  <c r="EO65" i="21"/>
  <c r="EM74" i="21"/>
  <c r="DM84" i="21"/>
  <c r="DY84" i="21"/>
  <c r="EL84" i="21"/>
  <c r="DM88" i="21"/>
  <c r="DY88" i="21"/>
  <c r="EL88" i="21"/>
  <c r="DM91" i="21"/>
  <c r="EO91" i="21"/>
  <c r="DY91" i="21"/>
  <c r="DM95" i="21"/>
  <c r="EO95" i="21"/>
  <c r="DY95" i="21"/>
  <c r="BZ102" i="21"/>
  <c r="BY102" i="21"/>
  <c r="DM114" i="21"/>
  <c r="EO114" i="21"/>
  <c r="BZ127" i="21"/>
  <c r="BY127" i="21"/>
  <c r="AJ10" i="21"/>
  <c r="AJ13" i="21"/>
  <c r="AJ15" i="21"/>
  <c r="AJ17" i="21"/>
  <c r="AJ19" i="21"/>
  <c r="AJ21" i="21"/>
  <c r="EM28" i="21"/>
  <c r="EP77" i="21"/>
  <c r="AJ105" i="21"/>
  <c r="AJ107" i="21"/>
  <c r="AJ128" i="21"/>
  <c r="BY8" i="21"/>
  <c r="BY11" i="21"/>
  <c r="CR11" i="21"/>
  <c r="BZ13" i="21"/>
  <c r="CR13" i="21"/>
  <c r="BZ15" i="21"/>
  <c r="CR15" i="21"/>
  <c r="BZ17" i="21"/>
  <c r="CR17" i="21"/>
  <c r="BY21" i="21"/>
  <c r="BZ25" i="21"/>
  <c r="CK26" i="21"/>
  <c r="BY28" i="21"/>
  <c r="DN28" i="21"/>
  <c r="CY32" i="21"/>
  <c r="R33" i="21"/>
  <c r="DY33" i="21"/>
  <c r="CK34" i="21"/>
  <c r="BZ41" i="21"/>
  <c r="S45" i="21"/>
  <c r="DZ45" i="21"/>
  <c r="EL45" i="21"/>
  <c r="EO47" i="21"/>
  <c r="CK51" i="21"/>
  <c r="CK54" i="21"/>
  <c r="AJ65" i="21"/>
  <c r="S66" i="21"/>
  <c r="EP66" i="21"/>
  <c r="BY66" i="21"/>
  <c r="AJ73" i="21"/>
  <c r="CY75" i="21"/>
  <c r="DZ79" i="21"/>
  <c r="AJ83" i="21"/>
  <c r="AJ87" i="21"/>
  <c r="CK87" i="21"/>
  <c r="CY90" i="21"/>
  <c r="S92" i="21"/>
  <c r="EM92" i="21"/>
  <c r="EO92" i="21"/>
  <c r="S94" i="21"/>
  <c r="DN94" i="21"/>
  <c r="S96" i="21"/>
  <c r="EP96" i="21"/>
  <c r="EO96" i="21"/>
  <c r="S98" i="21"/>
  <c r="DN98" i="21"/>
  <c r="BY98" i="21"/>
  <c r="S99" i="21"/>
  <c r="DN99" i="21"/>
  <c r="AJ101" i="21"/>
  <c r="S103" i="21"/>
  <c r="DN103" i="21"/>
  <c r="AJ108" i="21"/>
  <c r="EO109" i="21"/>
  <c r="S115" i="21"/>
  <c r="DZ115" i="21"/>
  <c r="BY115" i="21"/>
  <c r="EO115" i="21"/>
  <c r="AJ120" i="21"/>
  <c r="CK125" i="21"/>
  <c r="BZ44" i="21"/>
  <c r="CR48" i="21"/>
  <c r="CY50" i="21"/>
  <c r="CR52" i="21"/>
  <c r="EL53" i="21"/>
  <c r="BZ55" i="21"/>
  <c r="CK55" i="21"/>
  <c r="CK58" i="21"/>
  <c r="BZ60" i="21"/>
  <c r="CK60" i="21"/>
  <c r="CR62" i="21"/>
  <c r="EL64" i="21"/>
  <c r="CY68" i="21"/>
  <c r="BZ72" i="21"/>
  <c r="CY73" i="21"/>
  <c r="CY77" i="21"/>
  <c r="CY79" i="21"/>
  <c r="CR81" i="21"/>
  <c r="EL81" i="21"/>
  <c r="CK83" i="21"/>
  <c r="BZ85" i="21"/>
  <c r="CY86" i="21"/>
  <c r="CR89" i="21"/>
  <c r="EL89" i="21"/>
  <c r="CK91" i="21"/>
  <c r="BZ93" i="21"/>
  <c r="CY94" i="21"/>
  <c r="CR97" i="21"/>
  <c r="CK99" i="21"/>
  <c r="BZ101" i="21"/>
  <c r="CY102" i="21"/>
  <c r="CR105" i="21"/>
  <c r="BZ108" i="21"/>
  <c r="BZ110" i="21"/>
  <c r="EL111" i="21"/>
  <c r="BZ113" i="21"/>
  <c r="BZ116" i="21"/>
  <c r="BZ118" i="21"/>
  <c r="EL119" i="21"/>
  <c r="BZ121" i="21"/>
  <c r="BZ124" i="21"/>
  <c r="CK124" i="21"/>
  <c r="BZ126" i="21"/>
  <c r="CK126" i="21"/>
  <c r="EL127" i="21"/>
  <c r="BZ129" i="21"/>
  <c r="CK129" i="21"/>
  <c r="EM21" i="21"/>
  <c r="CK23" i="21"/>
  <c r="AJ24" i="21"/>
  <c r="BZ24" i="21"/>
  <c r="CR24" i="21"/>
  <c r="DN25" i="21"/>
  <c r="AJ26" i="21"/>
  <c r="CY27" i="21"/>
  <c r="CK28" i="21"/>
  <c r="CY28" i="21"/>
  <c r="AJ29" i="21"/>
  <c r="BY31" i="21"/>
  <c r="CY31" i="21"/>
  <c r="BZ32" i="21"/>
  <c r="BY33" i="21"/>
  <c r="BZ34" i="21"/>
  <c r="AJ38" i="21"/>
  <c r="CR38" i="21"/>
  <c r="CK42" i="21"/>
  <c r="BZ45" i="21"/>
  <c r="BZ47" i="21"/>
  <c r="EL47" i="21"/>
  <c r="CY48" i="21"/>
  <c r="EL49" i="21"/>
  <c r="AJ51" i="21"/>
  <c r="BZ51" i="21"/>
  <c r="EL51" i="21"/>
  <c r="BZ54" i="21"/>
  <c r="EL54" i="21"/>
  <c r="EL57" i="21"/>
  <c r="BZ58" i="21"/>
  <c r="AJ60" i="21"/>
  <c r="CR59" i="21"/>
  <c r="CY61" i="21"/>
  <c r="BZ65" i="21"/>
  <c r="AJ68" i="21"/>
  <c r="CR68" i="21"/>
  <c r="BZ69" i="21"/>
  <c r="CY72" i="21"/>
  <c r="EM77" i="21"/>
  <c r="AJ78" i="21"/>
  <c r="EM79" i="21"/>
  <c r="BZ81" i="21"/>
  <c r="CR85" i="21"/>
  <c r="BZ89" i="21"/>
  <c r="CR93" i="21"/>
  <c r="BZ97" i="21"/>
  <c r="CR101" i="21"/>
  <c r="BZ105" i="21"/>
  <c r="EL107" i="21"/>
  <c r="BZ109" i="21"/>
  <c r="EL109" i="21"/>
  <c r="BZ112" i="21"/>
  <c r="EL112" i="21"/>
  <c r="BZ114" i="21"/>
  <c r="EL115" i="21"/>
  <c r="BZ117" i="21"/>
  <c r="EL117" i="21"/>
  <c r="BZ120" i="21"/>
  <c r="EL120" i="21"/>
  <c r="BZ122" i="21"/>
  <c r="EL123" i="21"/>
  <c r="BZ125" i="21"/>
  <c r="EL125" i="21"/>
  <c r="BZ128" i="21"/>
  <c r="BZ130" i="21"/>
  <c r="R78" i="21"/>
  <c r="EO78" i="21"/>
  <c r="EM78" i="21"/>
  <c r="CR72" i="21"/>
  <c r="CK72" i="21"/>
  <c r="S72" i="21"/>
  <c r="DN72" i="21"/>
  <c r="DY72" i="21"/>
  <c r="DM72" i="21"/>
  <c r="EO72" i="21"/>
  <c r="EL72" i="21"/>
  <c r="BZ70" i="21"/>
  <c r="BY70" i="21"/>
  <c r="CK70" i="21"/>
  <c r="R70" i="21"/>
  <c r="DM70" i="21"/>
  <c r="BZ68" i="21"/>
  <c r="AJ69" i="21"/>
  <c r="CK68" i="21"/>
  <c r="BZ67" i="21"/>
  <c r="BY67" i="21"/>
  <c r="S67" i="21"/>
  <c r="DN67" i="21"/>
  <c r="CK67" i="21"/>
  <c r="EL67" i="21"/>
  <c r="EO67" i="21"/>
  <c r="BZ62" i="21"/>
  <c r="AJ62" i="21"/>
  <c r="CK62" i="21"/>
  <c r="BZ61" i="21"/>
  <c r="BY61" i="21"/>
  <c r="AJ61" i="21"/>
  <c r="CK61" i="21"/>
  <c r="EO61" i="21"/>
  <c r="EL61" i="21"/>
  <c r="AJ59" i="21"/>
  <c r="S59" i="21"/>
  <c r="DN59" i="21"/>
  <c r="CK59" i="21"/>
  <c r="EL59" i="21"/>
  <c r="EO59" i="21"/>
  <c r="CR58" i="21"/>
  <c r="AJ58" i="21"/>
  <c r="BZ56" i="21"/>
  <c r="BY56" i="21"/>
  <c r="AJ57" i="21"/>
  <c r="DM56" i="21"/>
  <c r="EO56" i="21"/>
  <c r="EL56" i="21"/>
  <c r="CR50" i="21"/>
  <c r="BZ50" i="21"/>
  <c r="AJ50" i="21"/>
  <c r="CK50" i="21"/>
  <c r="R50" i="21"/>
  <c r="DM50" i="21"/>
  <c r="EO48" i="21"/>
  <c r="EL48" i="21"/>
  <c r="CR46" i="21"/>
  <c r="BZ46" i="21"/>
  <c r="CK46" i="21"/>
  <c r="BY44" i="21"/>
  <c r="AJ45" i="21"/>
  <c r="S44" i="21"/>
  <c r="DZ44" i="21"/>
  <c r="EO44" i="21"/>
  <c r="EL44" i="21"/>
  <c r="CR42" i="21"/>
  <c r="BZ42" i="21"/>
  <c r="AJ42" i="21"/>
  <c r="R42" i="21"/>
  <c r="DM42" i="21"/>
  <c r="CR40" i="21"/>
  <c r="BZ40" i="21"/>
  <c r="AJ40" i="21"/>
  <c r="CK40" i="21"/>
  <c r="S40" i="21"/>
  <c r="DZ40" i="21"/>
  <c r="EL40" i="21"/>
  <c r="EO40" i="21"/>
  <c r="CR39" i="21"/>
  <c r="BZ39" i="21"/>
  <c r="S39" i="21"/>
  <c r="DN39" i="21"/>
  <c r="EO39" i="21"/>
  <c r="EL39" i="21"/>
  <c r="BZ38" i="21"/>
  <c r="AJ39" i="21"/>
  <c r="CK38" i="21"/>
  <c r="EL38" i="21"/>
  <c r="EO38" i="21"/>
  <c r="BZ36" i="21"/>
  <c r="AJ36" i="21"/>
  <c r="CY36" i="21"/>
  <c r="CR36" i="21"/>
  <c r="BY35" i="21"/>
  <c r="BZ35" i="21"/>
  <c r="AJ35" i="21"/>
  <c r="CY35" i="21"/>
  <c r="CR35" i="21"/>
  <c r="EM35" i="21"/>
  <c r="DZ35" i="21"/>
  <c r="EP35" i="21"/>
  <c r="CY33" i="21"/>
  <c r="DZ33" i="21"/>
  <c r="EP33" i="21"/>
  <c r="CK33" i="21"/>
  <c r="EM33" i="21"/>
  <c r="AJ33" i="21"/>
  <c r="CR32" i="21"/>
  <c r="S32" i="21"/>
  <c r="DN32" i="21"/>
  <c r="AJ31" i="21"/>
  <c r="BZ26" i="21"/>
  <c r="AJ27" i="21"/>
  <c r="BY24" i="21"/>
  <c r="AJ25" i="21"/>
  <c r="CY24" i="21"/>
  <c r="EM24" i="21"/>
  <c r="DN24" i="21"/>
  <c r="EM23" i="21"/>
  <c r="DN23" i="21"/>
  <c r="CK22" i="21"/>
  <c r="AJ23" i="21"/>
  <c r="BZ20" i="21"/>
  <c r="CY20" i="21"/>
  <c r="CK20" i="21"/>
  <c r="CR20" i="21"/>
  <c r="BZ19" i="21"/>
  <c r="AJ20" i="21"/>
  <c r="CR19" i="21"/>
  <c r="BZ14" i="21"/>
  <c r="CR14" i="21"/>
  <c r="BZ10" i="21"/>
  <c r="AJ11" i="21"/>
  <c r="CK10" i="21"/>
  <c r="CR10" i="21"/>
  <c r="BZ8" i="21"/>
  <c r="CR8" i="21"/>
  <c r="EO9" i="31"/>
  <c r="DY9" i="31"/>
  <c r="EL9" i="31"/>
  <c r="EM9" i="31"/>
  <c r="EO11" i="31"/>
  <c r="DY11" i="31"/>
  <c r="EO13" i="31"/>
  <c r="DY13" i="31"/>
  <c r="EL15" i="31"/>
  <c r="EM15" i="31"/>
  <c r="EO17" i="31"/>
  <c r="DY17" i="31"/>
  <c r="EL17" i="31"/>
  <c r="EM17" i="31"/>
  <c r="EO21" i="31"/>
  <c r="DY21" i="31"/>
  <c r="EL23" i="31"/>
  <c r="EM23" i="31"/>
  <c r="EO25" i="31"/>
  <c r="DY25" i="31"/>
  <c r="EL27" i="31"/>
  <c r="EM27" i="31"/>
  <c r="EO29" i="31"/>
  <c r="DY29" i="31"/>
  <c r="EL29" i="31"/>
  <c r="EM29" i="31"/>
  <c r="DZ47" i="31"/>
  <c r="DN47" i="31"/>
  <c r="EP47" i="31"/>
  <c r="DZ49" i="31"/>
  <c r="DN49" i="31"/>
  <c r="EP49" i="31"/>
  <c r="DZ51" i="31"/>
  <c r="DN51" i="31"/>
  <c r="EP51" i="31"/>
  <c r="DZ53" i="31"/>
  <c r="DN53" i="31"/>
  <c r="EP53" i="31"/>
  <c r="DZ55" i="31"/>
  <c r="DN55" i="31"/>
  <c r="EP55" i="31"/>
  <c r="DZ57" i="31"/>
  <c r="DN57" i="31"/>
  <c r="EM57" i="31"/>
  <c r="EP57" i="31"/>
  <c r="DN8" i="31"/>
  <c r="DZ8" i="31"/>
  <c r="EO36" i="31"/>
  <c r="EL36" i="31"/>
  <c r="DM36" i="31"/>
  <c r="EO40" i="31"/>
  <c r="EL40" i="31"/>
  <c r="DM40" i="31"/>
  <c r="EO42" i="31"/>
  <c r="EL42" i="31"/>
  <c r="DM42" i="31"/>
  <c r="EO44" i="31"/>
  <c r="EL44" i="31"/>
  <c r="DM44" i="31"/>
  <c r="EO46" i="31"/>
  <c r="EL46" i="31"/>
  <c r="DM46" i="31"/>
  <c r="EO48" i="31"/>
  <c r="EL48" i="31"/>
  <c r="DM48" i="31"/>
  <c r="EO50" i="31"/>
  <c r="EL50" i="31"/>
  <c r="DM50" i="31"/>
  <c r="EO52" i="31"/>
  <c r="EL52" i="31"/>
  <c r="DM52" i="31"/>
  <c r="EO54" i="31"/>
  <c r="EL54" i="31"/>
  <c r="DM54" i="31"/>
  <c r="EO56" i="31"/>
  <c r="EL56" i="31"/>
  <c r="DM56" i="31"/>
  <c r="EL8" i="31"/>
  <c r="EM8" i="31"/>
  <c r="EO10" i="31"/>
  <c r="DY10" i="31"/>
  <c r="EL10" i="31"/>
  <c r="EM10" i="31"/>
  <c r="EO12" i="31"/>
  <c r="DY12" i="31"/>
  <c r="EL12" i="31"/>
  <c r="EM12" i="31"/>
  <c r="EO14" i="31"/>
  <c r="DY14" i="31"/>
  <c r="EL14" i="31"/>
  <c r="EM14" i="31"/>
  <c r="EO16" i="31"/>
  <c r="DY16" i="31"/>
  <c r="EL16" i="31"/>
  <c r="EM16" i="31"/>
  <c r="EO18" i="31"/>
  <c r="DY18" i="31"/>
  <c r="EL18" i="31"/>
  <c r="EM18" i="31"/>
  <c r="EO20" i="31"/>
  <c r="DY20" i="31"/>
  <c r="EL20" i="31"/>
  <c r="EM20" i="31"/>
  <c r="EO22" i="31"/>
  <c r="DY22" i="31"/>
  <c r="EL22" i="31"/>
  <c r="EM22" i="31"/>
  <c r="EO24" i="31"/>
  <c r="DY24" i="31"/>
  <c r="EL24" i="31"/>
  <c r="EM24" i="31"/>
  <c r="EO26" i="31"/>
  <c r="DY26" i="31"/>
  <c r="EL26" i="31"/>
  <c r="EM26" i="31"/>
  <c r="EO28" i="31"/>
  <c r="DY28" i="31"/>
  <c r="EL28" i="31"/>
  <c r="EM28" i="31"/>
  <c r="DY30" i="31"/>
  <c r="DM30" i="31"/>
  <c r="EO30" i="31"/>
  <c r="R31" i="31"/>
  <c r="S31" i="31"/>
  <c r="DZ32" i="31"/>
  <c r="DN32" i="31"/>
  <c r="EP32" i="31"/>
  <c r="DZ34" i="31"/>
  <c r="DN34" i="31"/>
  <c r="EP34" i="31"/>
  <c r="DZ36" i="31"/>
  <c r="DN36" i="31"/>
  <c r="EP36" i="31"/>
  <c r="DZ38" i="31"/>
  <c r="DN38" i="31"/>
  <c r="EP38" i="31"/>
  <c r="DZ40" i="31"/>
  <c r="DN40" i="31"/>
  <c r="EP40" i="31"/>
  <c r="DZ42" i="31"/>
  <c r="DN42" i="31"/>
  <c r="EP42" i="31"/>
  <c r="DZ44" i="31"/>
  <c r="DN44" i="31"/>
  <c r="EP44" i="31"/>
  <c r="DZ46" i="31"/>
  <c r="DN46" i="31"/>
  <c r="EP46" i="31"/>
  <c r="DZ48" i="31"/>
  <c r="DN48" i="31"/>
  <c r="EP48" i="31"/>
  <c r="DZ50" i="31"/>
  <c r="DN50" i="31"/>
  <c r="EP50" i="31"/>
  <c r="DZ52" i="31"/>
  <c r="DN52" i="31"/>
  <c r="EP52" i="31"/>
  <c r="DZ54" i="31"/>
  <c r="DN54" i="31"/>
  <c r="EP54" i="31"/>
  <c r="DZ56" i="31"/>
  <c r="DN56" i="31"/>
  <c r="EP56" i="31"/>
  <c r="DM9" i="31"/>
  <c r="DM13" i="31"/>
  <c r="DM21" i="31"/>
  <c r="EM58" i="31"/>
  <c r="BY31" i="31"/>
  <c r="AJ32" i="31"/>
  <c r="CK32" i="31"/>
  <c r="BY33" i="31"/>
  <c r="CK34" i="31"/>
  <c r="BY35" i="31"/>
  <c r="CK36" i="31"/>
  <c r="BY37" i="31"/>
  <c r="CK38" i="31"/>
  <c r="BY39" i="31"/>
  <c r="CK40" i="31"/>
  <c r="BY41" i="31"/>
  <c r="CK42" i="31"/>
  <c r="BY43" i="31"/>
  <c r="CK44" i="31"/>
  <c r="BY45" i="31"/>
  <c r="CK46" i="31"/>
  <c r="BY47" i="31"/>
  <c r="CK48" i="31"/>
  <c r="BY49" i="31"/>
  <c r="CK50" i="31"/>
  <c r="BY51" i="31"/>
  <c r="CK52" i="31"/>
  <c r="BY53" i="31"/>
  <c r="CK54" i="31"/>
  <c r="BY55" i="31"/>
  <c r="CK56" i="31"/>
  <c r="BY57" i="31"/>
  <c r="R72" i="31"/>
  <c r="EL72" i="31"/>
  <c r="EL11" i="31"/>
  <c r="EM11" i="31"/>
  <c r="EL13" i="31"/>
  <c r="EM13" i="31"/>
  <c r="EO15" i="31"/>
  <c r="DY15" i="31"/>
  <c r="EO19" i="31"/>
  <c r="DY19" i="31"/>
  <c r="EL19" i="31"/>
  <c r="EM19" i="31"/>
  <c r="EL21" i="31"/>
  <c r="EM21" i="31"/>
  <c r="EO23" i="31"/>
  <c r="DY23" i="31"/>
  <c r="EL25" i="31"/>
  <c r="EM25" i="31"/>
  <c r="EO27" i="31"/>
  <c r="DY27" i="31"/>
  <c r="DZ33" i="31"/>
  <c r="DN33" i="31"/>
  <c r="EP33" i="31"/>
  <c r="DZ35" i="31"/>
  <c r="DN35" i="31"/>
  <c r="EP35" i="31"/>
  <c r="DZ37" i="31"/>
  <c r="DN37" i="31"/>
  <c r="EP37" i="31"/>
  <c r="DZ39" i="31"/>
  <c r="DN39" i="31"/>
  <c r="EP39" i="31"/>
  <c r="DZ41" i="31"/>
  <c r="DN41" i="31"/>
  <c r="EP41" i="31"/>
  <c r="DZ43" i="31"/>
  <c r="DN43" i="31"/>
  <c r="EP43" i="31"/>
  <c r="DZ45" i="31"/>
  <c r="DN45" i="31"/>
  <c r="EP45" i="31"/>
  <c r="DZ58" i="31"/>
  <c r="DN58" i="31"/>
  <c r="EP58" i="31"/>
  <c r="BZ30" i="31"/>
  <c r="BY30" i="31"/>
  <c r="EO32" i="31"/>
  <c r="EL32" i="31"/>
  <c r="DM32" i="31"/>
  <c r="EO34" i="31"/>
  <c r="EL34" i="31"/>
  <c r="DM34" i="31"/>
  <c r="EO38" i="31"/>
  <c r="EL38" i="31"/>
  <c r="DM38" i="31"/>
  <c r="EO33" i="31"/>
  <c r="EL33" i="31"/>
  <c r="DM33" i="31"/>
  <c r="EO35" i="31"/>
  <c r="EL35" i="31"/>
  <c r="DM35" i="31"/>
  <c r="EO37" i="31"/>
  <c r="EL37" i="31"/>
  <c r="DM37" i="31"/>
  <c r="EO39" i="31"/>
  <c r="EL39" i="31"/>
  <c r="DM39" i="31"/>
  <c r="EO41" i="31"/>
  <c r="EL41" i="31"/>
  <c r="DM41" i="31"/>
  <c r="EO43" i="31"/>
  <c r="EL43" i="31"/>
  <c r="DM43" i="31"/>
  <c r="EO45" i="31"/>
  <c r="EL45" i="31"/>
  <c r="DM45" i="31"/>
  <c r="EO47" i="31"/>
  <c r="EL47" i="31"/>
  <c r="DM47" i="31"/>
  <c r="EO49" i="31"/>
  <c r="EL49" i="31"/>
  <c r="DM49" i="31"/>
  <c r="EO51" i="31"/>
  <c r="EL51" i="31"/>
  <c r="DM51" i="31"/>
  <c r="EO53" i="31"/>
  <c r="EL53" i="31"/>
  <c r="DM53" i="31"/>
  <c r="EO55" i="31"/>
  <c r="EL55" i="31"/>
  <c r="DM55" i="31"/>
  <c r="EO57" i="31"/>
  <c r="EL57" i="31"/>
  <c r="DY57" i="31"/>
  <c r="DM57" i="31"/>
  <c r="EP8" i="31"/>
  <c r="DM11" i="31"/>
  <c r="DM17" i="31"/>
  <c r="DM19" i="31"/>
  <c r="DM23" i="31"/>
  <c r="DM25" i="31"/>
  <c r="DM29" i="31"/>
  <c r="DM10" i="31"/>
  <c r="DM12" i="31"/>
  <c r="DM14" i="31"/>
  <c r="DM16" i="31"/>
  <c r="DM18" i="31"/>
  <c r="DM20" i="31"/>
  <c r="DM22" i="31"/>
  <c r="DM24" i="31"/>
  <c r="DM26" i="31"/>
  <c r="DM28" i="31"/>
  <c r="CY30" i="31"/>
  <c r="EL30" i="31"/>
  <c r="DY32" i="31"/>
  <c r="EM33" i="31"/>
  <c r="DY34" i="31"/>
  <c r="EM35" i="31"/>
  <c r="DY36" i="31"/>
  <c r="EM37" i="31"/>
  <c r="DY38" i="31"/>
  <c r="EM39" i="31"/>
  <c r="DY40" i="31"/>
  <c r="EM41" i="31"/>
  <c r="DY42" i="31"/>
  <c r="EM43" i="31"/>
  <c r="DY44" i="31"/>
  <c r="EM45" i="31"/>
  <c r="DY46" i="31"/>
  <c r="EM47" i="31"/>
  <c r="DY48" i="31"/>
  <c r="EM49" i="31"/>
  <c r="DY50" i="31"/>
  <c r="EM51" i="31"/>
  <c r="DY52" i="31"/>
  <c r="EM53" i="31"/>
  <c r="DY54" i="31"/>
  <c r="EM55" i="31"/>
  <c r="DY56" i="31"/>
  <c r="R76" i="31"/>
  <c r="EL76" i="31"/>
  <c r="EP87" i="31"/>
  <c r="DN87" i="31"/>
  <c r="DZ87" i="31"/>
  <c r="EP92" i="31"/>
  <c r="DN92" i="31"/>
  <c r="EM92" i="31"/>
  <c r="BZ94" i="31"/>
  <c r="BY94" i="31"/>
  <c r="DM96" i="31"/>
  <c r="EO96" i="31"/>
  <c r="DY96" i="31"/>
  <c r="EP103" i="31"/>
  <c r="DN103" i="31"/>
  <c r="DZ103" i="31"/>
  <c r="EP108" i="31"/>
  <c r="DN108" i="31"/>
  <c r="EM108" i="31"/>
  <c r="BZ110" i="31"/>
  <c r="BY110" i="31"/>
  <c r="DM112" i="31"/>
  <c r="EO112" i="31"/>
  <c r="DY112" i="31"/>
  <c r="EP119" i="31"/>
  <c r="DN119" i="31"/>
  <c r="DZ119" i="31"/>
  <c r="EP124" i="31"/>
  <c r="DN124" i="31"/>
  <c r="EM124" i="31"/>
  <c r="BZ126" i="31"/>
  <c r="BY126" i="31"/>
  <c r="DM128" i="31"/>
  <c r="EO128" i="31"/>
  <c r="DY128" i="31"/>
  <c r="DY8" i="31"/>
  <c r="DZ30" i="31"/>
  <c r="DY58" i="31"/>
  <c r="BY59" i="31"/>
  <c r="DN59" i="31"/>
  <c r="EM59" i="31"/>
  <c r="CR60" i="31"/>
  <c r="R61" i="31"/>
  <c r="DY62" i="31"/>
  <c r="EP62" i="31"/>
  <c r="BY63" i="31"/>
  <c r="DN63" i="31"/>
  <c r="EM63" i="31"/>
  <c r="CR64" i="31"/>
  <c r="R65" i="31"/>
  <c r="DY66" i="31"/>
  <c r="EP66" i="31"/>
  <c r="BY67" i="31"/>
  <c r="DN67" i="31"/>
  <c r="EM67" i="31"/>
  <c r="CR68" i="31"/>
  <c r="R69" i="31"/>
  <c r="DY70" i="31"/>
  <c r="EP70" i="31"/>
  <c r="BY71" i="31"/>
  <c r="DN71" i="31"/>
  <c r="EM71" i="31"/>
  <c r="CR72" i="31"/>
  <c r="R73" i="31"/>
  <c r="DY74" i="31"/>
  <c r="EP74" i="31"/>
  <c r="BY75" i="31"/>
  <c r="DN75" i="31"/>
  <c r="EM75" i="31"/>
  <c r="CR76" i="31"/>
  <c r="DY77" i="31"/>
  <c r="BZ79" i="31"/>
  <c r="BZ80" i="31"/>
  <c r="BY81" i="31"/>
  <c r="EO81" i="31"/>
  <c r="CK82" i="31"/>
  <c r="EL88" i="31"/>
  <c r="DZ92" i="31"/>
  <c r="DY93" i="31"/>
  <c r="BY97" i="31"/>
  <c r="EO97" i="31"/>
  <c r="CK98" i="31"/>
  <c r="EL104" i="31"/>
  <c r="DZ108" i="31"/>
  <c r="DY109" i="31"/>
  <c r="BY113" i="31"/>
  <c r="EO113" i="31"/>
  <c r="CK114" i="31"/>
  <c r="EL120" i="31"/>
  <c r="DZ124" i="31"/>
  <c r="DY125" i="31"/>
  <c r="BY129" i="31"/>
  <c r="EO129" i="31"/>
  <c r="CK130" i="31"/>
  <c r="EO80" i="31"/>
  <c r="DY80" i="31"/>
  <c r="EL80" i="31"/>
  <c r="EM80" i="31"/>
  <c r="EP84" i="31"/>
  <c r="DN84" i="31"/>
  <c r="EM84" i="31"/>
  <c r="BZ86" i="31"/>
  <c r="BY86" i="31"/>
  <c r="DM88" i="31"/>
  <c r="EO88" i="31"/>
  <c r="DY88" i="31"/>
  <c r="EP95" i="31"/>
  <c r="DN95" i="31"/>
  <c r="DZ95" i="31"/>
  <c r="EP100" i="31"/>
  <c r="DN100" i="31"/>
  <c r="EM100" i="31"/>
  <c r="BZ102" i="31"/>
  <c r="BY102" i="31"/>
  <c r="DM104" i="31"/>
  <c r="EO104" i="31"/>
  <c r="DY104" i="31"/>
  <c r="EP111" i="31"/>
  <c r="DN111" i="31"/>
  <c r="DZ111" i="31"/>
  <c r="EP116" i="31"/>
  <c r="DN116" i="31"/>
  <c r="EM116" i="31"/>
  <c r="BZ118" i="31"/>
  <c r="BY118" i="31"/>
  <c r="DM120" i="31"/>
  <c r="EO120" i="31"/>
  <c r="DY120" i="31"/>
  <c r="EP127" i="31"/>
  <c r="DN127" i="31"/>
  <c r="DZ127" i="31"/>
  <c r="BZ82" i="31"/>
  <c r="BY82" i="31"/>
  <c r="DM84" i="31"/>
  <c r="EO84" i="31"/>
  <c r="DY84" i="31"/>
  <c r="EP91" i="31"/>
  <c r="DN91" i="31"/>
  <c r="DZ91" i="31"/>
  <c r="EP96" i="31"/>
  <c r="DN96" i="31"/>
  <c r="EM96" i="31"/>
  <c r="BZ98" i="31"/>
  <c r="BY98" i="31"/>
  <c r="DM100" i="31"/>
  <c r="EO100" i="31"/>
  <c r="DY100" i="31"/>
  <c r="EP107" i="31"/>
  <c r="DN107" i="31"/>
  <c r="DZ107" i="31"/>
  <c r="EP112" i="31"/>
  <c r="DN112" i="31"/>
  <c r="EM112" i="31"/>
  <c r="BZ114" i="31"/>
  <c r="BY114" i="31"/>
  <c r="DM116" i="31"/>
  <c r="EO116" i="31"/>
  <c r="DY116" i="31"/>
  <c r="EP123" i="31"/>
  <c r="DN123" i="31"/>
  <c r="DZ123" i="31"/>
  <c r="EP128" i="31"/>
  <c r="DN128" i="31"/>
  <c r="EM128" i="31"/>
  <c r="BZ130" i="31"/>
  <c r="BY130" i="31"/>
  <c r="EO78" i="31"/>
  <c r="DY78" i="31"/>
  <c r="EP80" i="31"/>
  <c r="DN80" i="31"/>
  <c r="EP83" i="31"/>
  <c r="DN83" i="31"/>
  <c r="DZ83" i="31"/>
  <c r="EP88" i="31"/>
  <c r="DN88" i="31"/>
  <c r="EM88" i="31"/>
  <c r="BZ90" i="31"/>
  <c r="BY90" i="31"/>
  <c r="DM92" i="31"/>
  <c r="EO92" i="31"/>
  <c r="DY92" i="31"/>
  <c r="EP99" i="31"/>
  <c r="DN99" i="31"/>
  <c r="DZ99" i="31"/>
  <c r="EP104" i="31"/>
  <c r="DN104" i="31"/>
  <c r="EM104" i="31"/>
  <c r="BZ106" i="31"/>
  <c r="BY106" i="31"/>
  <c r="DM108" i="31"/>
  <c r="EO108" i="31"/>
  <c r="DY108" i="31"/>
  <c r="EP115" i="31"/>
  <c r="DN115" i="31"/>
  <c r="DZ115" i="31"/>
  <c r="EP120" i="31"/>
  <c r="DN120" i="31"/>
  <c r="EM120" i="31"/>
  <c r="BZ122" i="31"/>
  <c r="BY122" i="31"/>
  <c r="DM124" i="31"/>
  <c r="EO124" i="31"/>
  <c r="DY124" i="31"/>
  <c r="EP131" i="31"/>
  <c r="DN131" i="31"/>
  <c r="DZ131" i="31"/>
  <c r="DM58" i="31"/>
  <c r="EL58" i="31"/>
  <c r="EP60" i="31"/>
  <c r="EP64" i="31"/>
  <c r="EP68" i="31"/>
  <c r="EP72" i="31"/>
  <c r="EP76" i="31"/>
  <c r="DZ84" i="31"/>
  <c r="EO89" i="31"/>
  <c r="DZ100" i="31"/>
  <c r="EO105" i="31"/>
  <c r="DZ116" i="31"/>
  <c r="EO121" i="31"/>
  <c r="DZ9" i="31"/>
  <c r="DZ10" i="31"/>
  <c r="DZ11" i="31"/>
  <c r="DZ12" i="31"/>
  <c r="DZ13" i="31"/>
  <c r="DZ14" i="31"/>
  <c r="DZ15" i="31"/>
  <c r="DZ16" i="31"/>
  <c r="DZ17" i="31"/>
  <c r="DZ18" i="31"/>
  <c r="DZ19" i="31"/>
  <c r="DZ20" i="31"/>
  <c r="DZ21" i="31"/>
  <c r="DZ22" i="31"/>
  <c r="DZ23" i="31"/>
  <c r="DZ24" i="31"/>
  <c r="DZ25" i="31"/>
  <c r="DZ26" i="31"/>
  <c r="DZ27" i="31"/>
  <c r="DZ28" i="31"/>
  <c r="DZ29" i="31"/>
  <c r="DY59" i="31"/>
  <c r="EP59" i="31"/>
  <c r="BY60" i="31"/>
  <c r="DN60" i="31"/>
  <c r="EM60" i="31"/>
  <c r="DY63" i="31"/>
  <c r="EP63" i="31"/>
  <c r="BY64" i="31"/>
  <c r="DN64" i="31"/>
  <c r="EM64" i="31"/>
  <c r="DY67" i="31"/>
  <c r="EP67" i="31"/>
  <c r="BY68" i="31"/>
  <c r="DN68" i="31"/>
  <c r="EM68" i="31"/>
  <c r="DY71" i="31"/>
  <c r="EP71" i="31"/>
  <c r="BY72" i="31"/>
  <c r="DN72" i="31"/>
  <c r="EM72" i="31"/>
  <c r="DY75" i="31"/>
  <c r="EP75" i="31"/>
  <c r="BY76" i="31"/>
  <c r="DN76" i="31"/>
  <c r="EM76" i="31"/>
  <c r="EO85" i="31"/>
  <c r="EM95" i="31"/>
  <c r="DZ96" i="31"/>
  <c r="EO101" i="31"/>
  <c r="EM111" i="31"/>
  <c r="DZ112" i="31"/>
  <c r="EO117" i="31"/>
  <c r="EM127" i="31"/>
  <c r="DZ128" i="31"/>
  <c r="CR59" i="31"/>
  <c r="DM59" i="31"/>
  <c r="R60" i="31"/>
  <c r="EP61" i="31"/>
  <c r="CR63" i="31"/>
  <c r="DM63" i="31"/>
  <c r="R64" i="31"/>
  <c r="EL64" i="31"/>
  <c r="EP65" i="31"/>
  <c r="CR67" i="31"/>
  <c r="DM67" i="31"/>
  <c r="R68" i="31"/>
  <c r="EP69" i="31"/>
  <c r="CR71" i="31"/>
  <c r="DM71" i="31"/>
  <c r="EP73" i="31"/>
  <c r="CR75" i="31"/>
  <c r="DM75" i="31"/>
  <c r="EL78" i="31"/>
  <c r="DY79" i="31"/>
  <c r="EL84" i="31"/>
  <c r="DZ88" i="31"/>
  <c r="DY89" i="31"/>
  <c r="BY93" i="31"/>
  <c r="EO93" i="31"/>
  <c r="CK94" i="31"/>
  <c r="EL100" i="31"/>
  <c r="DZ104" i="31"/>
  <c r="DY105" i="31"/>
  <c r="BY109" i="31"/>
  <c r="EO109" i="31"/>
  <c r="CK110" i="31"/>
  <c r="EL116" i="31"/>
  <c r="DZ120" i="31"/>
  <c r="DY121" i="31"/>
  <c r="BY125" i="31"/>
  <c r="EO125" i="31"/>
  <c r="CK126" i="31"/>
  <c r="EP82" i="31"/>
  <c r="DN82" i="31"/>
  <c r="EP86" i="31"/>
  <c r="DN86" i="31"/>
  <c r="EP90" i="31"/>
  <c r="DN90" i="31"/>
  <c r="EP94" i="31"/>
  <c r="DN94" i="31"/>
  <c r="EP98" i="31"/>
  <c r="DN98" i="31"/>
  <c r="EP102" i="31"/>
  <c r="DN102" i="31"/>
  <c r="EP106" i="31"/>
  <c r="DN106" i="31"/>
  <c r="EP110" i="31"/>
  <c r="DN110" i="31"/>
  <c r="EP114" i="31"/>
  <c r="DN114" i="31"/>
  <c r="EP118" i="31"/>
  <c r="DN118" i="31"/>
  <c r="EP122" i="31"/>
  <c r="DN122" i="31"/>
  <c r="EP126" i="31"/>
  <c r="DN126" i="31"/>
  <c r="EP130" i="31"/>
  <c r="DN130" i="31"/>
  <c r="EL77" i="31"/>
  <c r="EL79" i="31"/>
  <c r="EL82" i="31"/>
  <c r="BY83" i="31"/>
  <c r="CK84" i="31"/>
  <c r="EL86" i="31"/>
  <c r="BY87" i="31"/>
  <c r="CK88" i="31"/>
  <c r="EL90" i="31"/>
  <c r="BY91" i="31"/>
  <c r="CK92" i="31"/>
  <c r="EL94" i="31"/>
  <c r="BY95" i="31"/>
  <c r="CK96" i="31"/>
  <c r="EL98" i="31"/>
  <c r="BY99" i="31"/>
  <c r="CK100" i="31"/>
  <c r="EL102" i="31"/>
  <c r="BY103" i="31"/>
  <c r="CK104" i="31"/>
  <c r="EL106" i="31"/>
  <c r="BY107" i="31"/>
  <c r="CK108" i="31"/>
  <c r="EL110" i="31"/>
  <c r="BY111" i="31"/>
  <c r="CK112" i="31"/>
  <c r="EL114" i="31"/>
  <c r="BY115" i="31"/>
  <c r="CK116" i="31"/>
  <c r="EL118" i="31"/>
  <c r="BY119" i="31"/>
  <c r="CK120" i="31"/>
  <c r="EL122" i="31"/>
  <c r="BY123" i="31"/>
  <c r="CK124" i="31"/>
  <c r="EL126" i="31"/>
  <c r="BY127" i="31"/>
  <c r="CK128" i="31"/>
  <c r="EL130" i="31"/>
  <c r="BY131" i="31"/>
  <c r="EP81" i="31"/>
  <c r="DN81" i="31"/>
  <c r="EP85" i="31"/>
  <c r="DN85" i="31"/>
  <c r="EP89" i="31"/>
  <c r="DN89" i="31"/>
  <c r="EP93" i="31"/>
  <c r="DN93" i="31"/>
  <c r="EP97" i="31"/>
  <c r="DN97" i="31"/>
  <c r="EP101" i="31"/>
  <c r="DN101" i="31"/>
  <c r="EP105" i="31"/>
  <c r="DN105" i="31"/>
  <c r="EP109" i="31"/>
  <c r="DN109" i="31"/>
  <c r="EP113" i="31"/>
  <c r="DN113" i="31"/>
  <c r="EP117" i="31"/>
  <c r="DN117" i="31"/>
  <c r="EP121" i="31"/>
  <c r="DN121" i="31"/>
  <c r="EP125" i="31"/>
  <c r="DN125" i="31"/>
  <c r="EP129" i="31"/>
  <c r="DN129" i="31"/>
  <c r="EL81" i="31"/>
  <c r="CK83" i="31"/>
  <c r="EL85" i="31"/>
  <c r="CK87" i="31"/>
  <c r="EL89" i="31"/>
  <c r="CK91" i="31"/>
  <c r="EL93" i="31"/>
  <c r="CK95" i="31"/>
  <c r="EL97" i="31"/>
  <c r="CK99" i="31"/>
  <c r="EL101" i="31"/>
  <c r="CK103" i="31"/>
  <c r="EL105" i="31"/>
  <c r="CK107" i="31"/>
  <c r="EL109" i="31"/>
  <c r="CK111" i="31"/>
  <c r="EL113" i="31"/>
  <c r="CK115" i="31"/>
  <c r="EL117" i="31"/>
  <c r="CK119" i="31"/>
  <c r="EL121" i="31"/>
  <c r="CK123" i="31"/>
  <c r="EL125" i="31"/>
  <c r="CK127" i="31"/>
  <c r="EL129" i="31"/>
  <c r="CK131" i="31"/>
  <c r="DN31" i="30"/>
  <c r="EP31" i="30"/>
  <c r="DZ31" i="30"/>
  <c r="EP8" i="30"/>
  <c r="EM8" i="30"/>
  <c r="DZ8" i="30"/>
  <c r="DN8" i="30"/>
  <c r="EP39" i="30"/>
  <c r="DN39" i="30"/>
  <c r="EP43" i="30"/>
  <c r="DN43" i="30"/>
  <c r="EP55" i="30"/>
  <c r="DN55" i="30"/>
  <c r="EP59" i="30"/>
  <c r="DN59" i="30"/>
  <c r="EP63" i="30"/>
  <c r="DN63" i="30"/>
  <c r="EP67" i="30"/>
  <c r="DN67" i="30"/>
  <c r="EP71" i="30"/>
  <c r="DN71" i="30"/>
  <c r="EP75" i="30"/>
  <c r="DN75" i="30"/>
  <c r="EP79" i="30"/>
  <c r="DN79" i="30"/>
  <c r="EP84" i="30"/>
  <c r="DN84" i="30"/>
  <c r="EM84" i="30"/>
  <c r="BZ86" i="30"/>
  <c r="BY86" i="30"/>
  <c r="DM88" i="30"/>
  <c r="EO88" i="30"/>
  <c r="DY88" i="30"/>
  <c r="EP95" i="30"/>
  <c r="DN95" i="30"/>
  <c r="DZ95" i="30"/>
  <c r="EP100" i="30"/>
  <c r="DN100" i="30"/>
  <c r="EM100" i="30"/>
  <c r="BZ102" i="30"/>
  <c r="BY102" i="30"/>
  <c r="EP111" i="30"/>
  <c r="DN111" i="30"/>
  <c r="DZ111" i="30"/>
  <c r="EP116" i="30"/>
  <c r="DN116" i="30"/>
  <c r="EM116" i="30"/>
  <c r="BZ118" i="30"/>
  <c r="BY118" i="30"/>
  <c r="DM120" i="30"/>
  <c r="EO120" i="30"/>
  <c r="DY120" i="30"/>
  <c r="EP127" i="30"/>
  <c r="DN127" i="30"/>
  <c r="DZ127" i="30"/>
  <c r="EP42" i="30"/>
  <c r="DN42" i="30"/>
  <c r="EP46" i="30"/>
  <c r="DN46" i="30"/>
  <c r="EP54" i="30"/>
  <c r="DN54" i="30"/>
  <c r="EP74" i="30"/>
  <c r="DN74" i="30"/>
  <c r="DM84" i="30"/>
  <c r="EO84" i="30"/>
  <c r="DY84" i="30"/>
  <c r="EP91" i="30"/>
  <c r="DN91" i="30"/>
  <c r="DZ91" i="30"/>
  <c r="BZ98" i="30"/>
  <c r="BY98" i="30"/>
  <c r="DM100" i="30"/>
  <c r="EO100" i="30"/>
  <c r="DY100" i="30"/>
  <c r="EP38" i="30"/>
  <c r="DN38" i="30"/>
  <c r="EP41" i="30"/>
  <c r="DN41" i="30"/>
  <c r="EP45" i="30"/>
  <c r="DN45" i="30"/>
  <c r="EP49" i="30"/>
  <c r="DN49" i="30"/>
  <c r="EP53" i="30"/>
  <c r="DN53" i="30"/>
  <c r="EP57" i="30"/>
  <c r="DN57" i="30"/>
  <c r="EP61" i="30"/>
  <c r="DN61" i="30"/>
  <c r="EP65" i="30"/>
  <c r="DN65" i="30"/>
  <c r="EP69" i="30"/>
  <c r="DN69" i="30"/>
  <c r="EP73" i="30"/>
  <c r="DN73" i="30"/>
  <c r="EP77" i="30"/>
  <c r="DN77" i="30"/>
  <c r="EP87" i="30"/>
  <c r="DN87" i="30"/>
  <c r="DZ87" i="30"/>
  <c r="EP92" i="30"/>
  <c r="DN92" i="30"/>
  <c r="EM92" i="30"/>
  <c r="BZ94" i="30"/>
  <c r="BY94" i="30"/>
  <c r="DM96" i="30"/>
  <c r="EO96" i="30"/>
  <c r="DY96" i="30"/>
  <c r="EP103" i="30"/>
  <c r="DN103" i="30"/>
  <c r="DZ103" i="30"/>
  <c r="EP108" i="30"/>
  <c r="DN108" i="30"/>
  <c r="EM108" i="30"/>
  <c r="BZ110" i="30"/>
  <c r="BY110" i="30"/>
  <c r="DM112" i="30"/>
  <c r="EO112" i="30"/>
  <c r="DY112" i="30"/>
  <c r="EP119" i="30"/>
  <c r="DN119" i="30"/>
  <c r="DZ119" i="30"/>
  <c r="EP124" i="30"/>
  <c r="DN124" i="30"/>
  <c r="EM124" i="30"/>
  <c r="BZ126" i="30"/>
  <c r="BY126" i="30"/>
  <c r="DM128" i="30"/>
  <c r="EO128" i="30"/>
  <c r="DY128" i="30"/>
  <c r="EO8" i="30"/>
  <c r="DZ11" i="30"/>
  <c r="DZ13" i="30"/>
  <c r="DZ20" i="30"/>
  <c r="DZ21" i="30"/>
  <c r="DZ22" i="30"/>
  <c r="EP25" i="30"/>
  <c r="EP29" i="30"/>
  <c r="AJ31" i="30"/>
  <c r="DZ84" i="30"/>
  <c r="EO89" i="30"/>
  <c r="DZ100" i="30"/>
  <c r="EO105" i="30"/>
  <c r="DZ116" i="30"/>
  <c r="EO121" i="30"/>
  <c r="DY8" i="30"/>
  <c r="DY10" i="30"/>
  <c r="EM10" i="30"/>
  <c r="DY11" i="30"/>
  <c r="EM12" i="30"/>
  <c r="DY13" i="30"/>
  <c r="DY14" i="30"/>
  <c r="EM14" i="30"/>
  <c r="DY15" i="30"/>
  <c r="DY18" i="30"/>
  <c r="DY19" i="30"/>
  <c r="EM20" i="30"/>
  <c r="DY21" i="30"/>
  <c r="EM22" i="30"/>
  <c r="DY23" i="30"/>
  <c r="DY24" i="30"/>
  <c r="EP24" i="30"/>
  <c r="BY25" i="30"/>
  <c r="DN25" i="30"/>
  <c r="DN29" i="30"/>
  <c r="DZ33" i="30"/>
  <c r="DZ39" i="30"/>
  <c r="DY40" i="30"/>
  <c r="EO44" i="30"/>
  <c r="EO48" i="30"/>
  <c r="EO52" i="30"/>
  <c r="DY56" i="30"/>
  <c r="EO60" i="30"/>
  <c r="DY64" i="30"/>
  <c r="DY68" i="30"/>
  <c r="DZ71" i="30"/>
  <c r="EO72" i="30"/>
  <c r="DY76" i="30"/>
  <c r="DZ79" i="30"/>
  <c r="EO85" i="30"/>
  <c r="EM95" i="30"/>
  <c r="EO101" i="30"/>
  <c r="EM111" i="30"/>
  <c r="DN9" i="30"/>
  <c r="DN10" i="30"/>
  <c r="DN11" i="30"/>
  <c r="DN12" i="30"/>
  <c r="DN13" i="30"/>
  <c r="DN14" i="30"/>
  <c r="DN15" i="30"/>
  <c r="DN16" i="30"/>
  <c r="DN17" i="30"/>
  <c r="DN18" i="30"/>
  <c r="DN19" i="30"/>
  <c r="DN20" i="30"/>
  <c r="DN21" i="30"/>
  <c r="DN22" i="30"/>
  <c r="DN23" i="30"/>
  <c r="DN24" i="30"/>
  <c r="EM24" i="30"/>
  <c r="CR25" i="30"/>
  <c r="R26" i="30"/>
  <c r="DY27" i="30"/>
  <c r="EP27" i="30"/>
  <c r="BY28" i="30"/>
  <c r="DN28" i="30"/>
  <c r="EM28" i="30"/>
  <c r="CR29" i="30"/>
  <c r="R30" i="30"/>
  <c r="DZ30" i="30"/>
  <c r="DY31" i="30"/>
  <c r="EO31" i="30"/>
  <c r="EL32" i="30"/>
  <c r="DY33" i="30"/>
  <c r="EO33" i="30"/>
  <c r="EL34" i="30"/>
  <c r="DY35" i="30"/>
  <c r="EO35" i="30"/>
  <c r="EL36" i="30"/>
  <c r="DY37" i="30"/>
  <c r="EO37" i="30"/>
  <c r="BY38" i="30"/>
  <c r="DZ38" i="30"/>
  <c r="CK39" i="30"/>
  <c r="DY39" i="30"/>
  <c r="EO39" i="30"/>
  <c r="EL41" i="30"/>
  <c r="BY42" i="30"/>
  <c r="DZ42" i="30"/>
  <c r="CK43" i="30"/>
  <c r="DY43" i="30"/>
  <c r="EO43" i="30"/>
  <c r="EL45" i="30"/>
  <c r="BY46" i="30"/>
  <c r="DZ46" i="30"/>
  <c r="CK47" i="30"/>
  <c r="DY47" i="30"/>
  <c r="EO47" i="30"/>
  <c r="EL49" i="30"/>
  <c r="BY50" i="30"/>
  <c r="CK51" i="30"/>
  <c r="DY51" i="30"/>
  <c r="EO51" i="30"/>
  <c r="EL53" i="30"/>
  <c r="BY54" i="30"/>
  <c r="DZ54" i="30"/>
  <c r="CK55" i="30"/>
  <c r="DY55" i="30"/>
  <c r="EO55" i="30"/>
  <c r="EL57" i="30"/>
  <c r="BY58" i="30"/>
  <c r="CK59" i="30"/>
  <c r="DY59" i="30"/>
  <c r="EO59" i="30"/>
  <c r="EL61" i="30"/>
  <c r="BY62" i="30"/>
  <c r="CK63" i="30"/>
  <c r="DY63" i="30"/>
  <c r="EO63" i="30"/>
  <c r="EL65" i="30"/>
  <c r="BY66" i="30"/>
  <c r="CK67" i="30"/>
  <c r="DY67" i="30"/>
  <c r="EO67" i="30"/>
  <c r="EL69" i="30"/>
  <c r="BY70" i="30"/>
  <c r="CK71" i="30"/>
  <c r="DY71" i="30"/>
  <c r="EO71" i="30"/>
  <c r="EL73" i="30"/>
  <c r="BY74" i="30"/>
  <c r="DZ74" i="30"/>
  <c r="CK75" i="30"/>
  <c r="DY75" i="30"/>
  <c r="EO75" i="30"/>
  <c r="EL77" i="30"/>
  <c r="BY78" i="30"/>
  <c r="CK79" i="30"/>
  <c r="DY79" i="30"/>
  <c r="EO79" i="30"/>
  <c r="BY81" i="30"/>
  <c r="EO81" i="30"/>
  <c r="CK82" i="30"/>
  <c r="EL88" i="30"/>
  <c r="EM91" i="30"/>
  <c r="DZ92" i="30"/>
  <c r="DY93" i="30"/>
  <c r="BY97" i="30"/>
  <c r="EO97" i="30"/>
  <c r="CK98" i="30"/>
  <c r="EL104" i="30"/>
  <c r="DZ108" i="30"/>
  <c r="DY109" i="30"/>
  <c r="BY113" i="30"/>
  <c r="EO113" i="30"/>
  <c r="CK114" i="30"/>
  <c r="EL120" i="30"/>
  <c r="DZ124" i="30"/>
  <c r="DY125" i="30"/>
  <c r="BY129" i="30"/>
  <c r="EO129" i="30"/>
  <c r="CK130" i="30"/>
  <c r="EP47" i="30"/>
  <c r="DN47" i="30"/>
  <c r="EP51" i="30"/>
  <c r="DN51" i="30"/>
  <c r="DM80" i="30"/>
  <c r="EO80" i="30"/>
  <c r="DY80" i="30"/>
  <c r="EL80" i="30"/>
  <c r="EM80" i="30"/>
  <c r="DM104" i="30"/>
  <c r="EO104" i="30"/>
  <c r="DY104" i="30"/>
  <c r="EP50" i="30"/>
  <c r="DN50" i="30"/>
  <c r="EP58" i="30"/>
  <c r="DN58" i="30"/>
  <c r="EP62" i="30"/>
  <c r="DN62" i="30"/>
  <c r="EP66" i="30"/>
  <c r="DN66" i="30"/>
  <c r="EP70" i="30"/>
  <c r="DN70" i="30"/>
  <c r="EP78" i="30"/>
  <c r="DN78" i="30"/>
  <c r="BZ82" i="30"/>
  <c r="BY82" i="30"/>
  <c r="EP96" i="30"/>
  <c r="DN96" i="30"/>
  <c r="EM96" i="30"/>
  <c r="EP107" i="30"/>
  <c r="DN107" i="30"/>
  <c r="DZ107" i="30"/>
  <c r="EP112" i="30"/>
  <c r="DN112" i="30"/>
  <c r="EM112" i="30"/>
  <c r="BZ114" i="30"/>
  <c r="BY114" i="30"/>
  <c r="DM116" i="30"/>
  <c r="EO116" i="30"/>
  <c r="DY116" i="30"/>
  <c r="EP123" i="30"/>
  <c r="DN123" i="30"/>
  <c r="DZ123" i="30"/>
  <c r="EP128" i="30"/>
  <c r="DN128" i="30"/>
  <c r="EM128" i="30"/>
  <c r="BZ130" i="30"/>
  <c r="BY130" i="30"/>
  <c r="EP40" i="30"/>
  <c r="DN40" i="30"/>
  <c r="EP44" i="30"/>
  <c r="DN44" i="30"/>
  <c r="EP48" i="30"/>
  <c r="DN48" i="30"/>
  <c r="EP52" i="30"/>
  <c r="DN52" i="30"/>
  <c r="EP56" i="30"/>
  <c r="DN56" i="30"/>
  <c r="EP60" i="30"/>
  <c r="DN60" i="30"/>
  <c r="EP64" i="30"/>
  <c r="DN64" i="30"/>
  <c r="EP68" i="30"/>
  <c r="DN68" i="30"/>
  <c r="EP72" i="30"/>
  <c r="DN72" i="30"/>
  <c r="EP76" i="30"/>
  <c r="DN76" i="30"/>
  <c r="EP80" i="30"/>
  <c r="DN80" i="30"/>
  <c r="EP83" i="30"/>
  <c r="DN83" i="30"/>
  <c r="DZ83" i="30"/>
  <c r="EP88" i="30"/>
  <c r="DN88" i="30"/>
  <c r="EM88" i="30"/>
  <c r="BZ90" i="30"/>
  <c r="BY90" i="30"/>
  <c r="DM92" i="30"/>
  <c r="EO92" i="30"/>
  <c r="DY92" i="30"/>
  <c r="EP99" i="30"/>
  <c r="DN99" i="30"/>
  <c r="DZ99" i="30"/>
  <c r="EP104" i="30"/>
  <c r="DN104" i="30"/>
  <c r="EM104" i="30"/>
  <c r="BZ106" i="30"/>
  <c r="BY106" i="30"/>
  <c r="DM108" i="30"/>
  <c r="EO108" i="30"/>
  <c r="DY108" i="30"/>
  <c r="EP115" i="30"/>
  <c r="DN115" i="30"/>
  <c r="DZ115" i="30"/>
  <c r="EP120" i="30"/>
  <c r="DN120" i="30"/>
  <c r="EM120" i="30"/>
  <c r="BZ122" i="30"/>
  <c r="BY122" i="30"/>
  <c r="DM124" i="30"/>
  <c r="EO124" i="30"/>
  <c r="DY124" i="30"/>
  <c r="EP131" i="30"/>
  <c r="DN131" i="30"/>
  <c r="DZ131" i="30"/>
  <c r="DZ9" i="30"/>
  <c r="DZ10" i="30"/>
  <c r="DZ12" i="30"/>
  <c r="DZ14" i="30"/>
  <c r="DZ15" i="30"/>
  <c r="DZ16" i="30"/>
  <c r="DZ17" i="30"/>
  <c r="DZ18" i="30"/>
  <c r="DZ19" i="30"/>
  <c r="DZ23" i="30"/>
  <c r="EL31" i="30"/>
  <c r="DY9" i="30"/>
  <c r="EM9" i="30"/>
  <c r="EM11" i="30"/>
  <c r="DY12" i="30"/>
  <c r="EM13" i="30"/>
  <c r="EM15" i="30"/>
  <c r="DY16" i="30"/>
  <c r="EM16" i="30"/>
  <c r="DY17" i="30"/>
  <c r="EM17" i="30"/>
  <c r="EM18" i="30"/>
  <c r="EM19" i="30"/>
  <c r="DY20" i="30"/>
  <c r="EM21" i="30"/>
  <c r="DY22" i="30"/>
  <c r="EM23" i="30"/>
  <c r="EM25" i="30"/>
  <c r="DY28" i="30"/>
  <c r="EP28" i="30"/>
  <c r="BY29" i="30"/>
  <c r="EM29" i="30"/>
  <c r="EP33" i="30"/>
  <c r="DZ35" i="30"/>
  <c r="EP35" i="30"/>
  <c r="DZ37" i="30"/>
  <c r="EP37" i="30"/>
  <c r="EO40" i="30"/>
  <c r="DZ43" i="30"/>
  <c r="DY44" i="30"/>
  <c r="DZ47" i="30"/>
  <c r="DY48" i="30"/>
  <c r="DY52" i="30"/>
  <c r="DZ55" i="30"/>
  <c r="EO56" i="30"/>
  <c r="DZ59" i="30"/>
  <c r="DY60" i="30"/>
  <c r="DZ63" i="30"/>
  <c r="EO64" i="30"/>
  <c r="DZ67" i="30"/>
  <c r="EO68" i="30"/>
  <c r="DY72" i="30"/>
  <c r="DZ75" i="30"/>
  <c r="EO76" i="30"/>
  <c r="DZ112" i="30"/>
  <c r="EO117" i="30"/>
  <c r="EM127" i="30"/>
  <c r="DZ128" i="30"/>
  <c r="DM24" i="30"/>
  <c r="R25" i="30"/>
  <c r="EL25" i="30"/>
  <c r="EP26" i="30"/>
  <c r="CR28" i="30"/>
  <c r="DM28" i="30"/>
  <c r="R29" i="30"/>
  <c r="EM30" i="30"/>
  <c r="EM31" i="30"/>
  <c r="EM33" i="30"/>
  <c r="EM35" i="30"/>
  <c r="EM37" i="30"/>
  <c r="CK38" i="30"/>
  <c r="DY38" i="30"/>
  <c r="EO38" i="30"/>
  <c r="EM39" i="30"/>
  <c r="EL40" i="30"/>
  <c r="BY41" i="30"/>
  <c r="CK42" i="30"/>
  <c r="EM43" i="30"/>
  <c r="EL44" i="30"/>
  <c r="BY45" i="30"/>
  <c r="CK46" i="30"/>
  <c r="EM47" i="30"/>
  <c r="EL48" i="30"/>
  <c r="BY49" i="30"/>
  <c r="CK50" i="30"/>
  <c r="EM51" i="30"/>
  <c r="EL52" i="30"/>
  <c r="BY53" i="30"/>
  <c r="CK54" i="30"/>
  <c r="EM55" i="30"/>
  <c r="EL56" i="30"/>
  <c r="BY57" i="30"/>
  <c r="CK58" i="30"/>
  <c r="EM59" i="30"/>
  <c r="EL60" i="30"/>
  <c r="BY61" i="30"/>
  <c r="CK62" i="30"/>
  <c r="EM63" i="30"/>
  <c r="EL64" i="30"/>
  <c r="BY65" i="30"/>
  <c r="CK66" i="30"/>
  <c r="EM67" i="30"/>
  <c r="EL68" i="30"/>
  <c r="BY69" i="30"/>
  <c r="CK70" i="30"/>
  <c r="EM71" i="30"/>
  <c r="EL72" i="30"/>
  <c r="BY73" i="30"/>
  <c r="CK74" i="30"/>
  <c r="EM75" i="30"/>
  <c r="EL76" i="30"/>
  <c r="BY77" i="30"/>
  <c r="CK78" i="30"/>
  <c r="EM79" i="30"/>
  <c r="EL84" i="30"/>
  <c r="DZ88" i="30"/>
  <c r="DY89" i="30"/>
  <c r="BY93" i="30"/>
  <c r="EO93" i="30"/>
  <c r="CK94" i="30"/>
  <c r="EL100" i="30"/>
  <c r="DZ104" i="30"/>
  <c r="DY105" i="30"/>
  <c r="BY109" i="30"/>
  <c r="EO109" i="30"/>
  <c r="CK110" i="30"/>
  <c r="EL116" i="30"/>
  <c r="DZ120" i="30"/>
  <c r="DY121" i="30"/>
  <c r="BY125" i="30"/>
  <c r="EO125" i="30"/>
  <c r="CK126" i="30"/>
  <c r="EP82" i="30"/>
  <c r="DN82" i="30"/>
  <c r="EP86" i="30"/>
  <c r="DN86" i="30"/>
  <c r="EP90" i="30"/>
  <c r="DN90" i="30"/>
  <c r="EP94" i="30"/>
  <c r="DN94" i="30"/>
  <c r="EP98" i="30"/>
  <c r="DN98" i="30"/>
  <c r="EP102" i="30"/>
  <c r="DN102" i="30"/>
  <c r="EP106" i="30"/>
  <c r="DN106" i="30"/>
  <c r="EP110" i="30"/>
  <c r="DN110" i="30"/>
  <c r="EP114" i="30"/>
  <c r="DN114" i="30"/>
  <c r="EP118" i="30"/>
  <c r="DN118" i="30"/>
  <c r="EP122" i="30"/>
  <c r="DN122" i="30"/>
  <c r="EP126" i="30"/>
  <c r="DN126" i="30"/>
  <c r="EP130" i="30"/>
  <c r="DN130" i="30"/>
  <c r="EL82" i="30"/>
  <c r="BY83" i="30"/>
  <c r="CK84" i="30"/>
  <c r="EL86" i="30"/>
  <c r="BY87" i="30"/>
  <c r="CK88" i="30"/>
  <c r="EL90" i="30"/>
  <c r="BY91" i="30"/>
  <c r="CK92" i="30"/>
  <c r="EL94" i="30"/>
  <c r="BY95" i="30"/>
  <c r="CK96" i="30"/>
  <c r="EL98" i="30"/>
  <c r="BY99" i="30"/>
  <c r="CK100" i="30"/>
  <c r="EL102" i="30"/>
  <c r="BY103" i="30"/>
  <c r="CK104" i="30"/>
  <c r="EL106" i="30"/>
  <c r="BY107" i="30"/>
  <c r="CK108" i="30"/>
  <c r="EL110" i="30"/>
  <c r="BY111" i="30"/>
  <c r="CK112" i="30"/>
  <c r="EL114" i="30"/>
  <c r="BY115" i="30"/>
  <c r="CK116" i="30"/>
  <c r="EL118" i="30"/>
  <c r="BY119" i="30"/>
  <c r="CK120" i="30"/>
  <c r="EL122" i="30"/>
  <c r="BY123" i="30"/>
  <c r="CK124" i="30"/>
  <c r="EL126" i="30"/>
  <c r="BY127" i="30"/>
  <c r="CK128" i="30"/>
  <c r="EL130" i="30"/>
  <c r="BY131" i="30"/>
  <c r="EP81" i="30"/>
  <c r="DN81" i="30"/>
  <c r="EP85" i="30"/>
  <c r="DN85" i="30"/>
  <c r="EP89" i="30"/>
  <c r="DN89" i="30"/>
  <c r="EP93" i="30"/>
  <c r="DN93" i="30"/>
  <c r="EP97" i="30"/>
  <c r="DN97" i="30"/>
  <c r="EP101" i="30"/>
  <c r="DN101" i="30"/>
  <c r="EP105" i="30"/>
  <c r="DN105" i="30"/>
  <c r="EP109" i="30"/>
  <c r="DN109" i="30"/>
  <c r="EP113" i="30"/>
  <c r="DN113" i="30"/>
  <c r="EP117" i="30"/>
  <c r="DN117" i="30"/>
  <c r="EP121" i="30"/>
  <c r="DN121" i="30"/>
  <c r="EP125" i="30"/>
  <c r="DN125" i="30"/>
  <c r="EP129" i="30"/>
  <c r="DN129" i="30"/>
  <c r="EL81" i="30"/>
  <c r="CK83" i="30"/>
  <c r="EL85" i="30"/>
  <c r="CK87" i="30"/>
  <c r="EL89" i="30"/>
  <c r="CK91" i="30"/>
  <c r="EL93" i="30"/>
  <c r="CK95" i="30"/>
  <c r="EL97" i="30"/>
  <c r="CK99" i="30"/>
  <c r="EL101" i="30"/>
  <c r="CK103" i="30"/>
  <c r="EL105" i="30"/>
  <c r="CK107" i="30"/>
  <c r="EL109" i="30"/>
  <c r="CK111" i="30"/>
  <c r="EL113" i="30"/>
  <c r="CK115" i="30"/>
  <c r="EL117" i="30"/>
  <c r="CK119" i="30"/>
  <c r="EL121" i="30"/>
  <c r="CK123" i="30"/>
  <c r="EL125" i="30"/>
  <c r="CK127" i="30"/>
  <c r="EL129" i="30"/>
  <c r="CK131" i="30"/>
  <c r="DM9" i="29"/>
  <c r="DY9" i="29"/>
  <c r="EO9" i="29"/>
  <c r="EL9" i="29"/>
  <c r="EP14" i="29"/>
  <c r="DZ14" i="29"/>
  <c r="DN14" i="29"/>
  <c r="EM14" i="29"/>
  <c r="DM25" i="29"/>
  <c r="DY25" i="29"/>
  <c r="EO25" i="29"/>
  <c r="EL25" i="29"/>
  <c r="DN30" i="29"/>
  <c r="EP30" i="29"/>
  <c r="DZ30" i="29"/>
  <c r="DM13" i="29"/>
  <c r="DY13" i="29"/>
  <c r="EO13" i="29"/>
  <c r="EL13" i="29"/>
  <c r="EP18" i="29"/>
  <c r="DZ18" i="29"/>
  <c r="DN18" i="29"/>
  <c r="EM18" i="29"/>
  <c r="DM29" i="29"/>
  <c r="DY29" i="29"/>
  <c r="EO29" i="29"/>
  <c r="EL29" i="29"/>
  <c r="DM17" i="29"/>
  <c r="DY17" i="29"/>
  <c r="EO17" i="29"/>
  <c r="EL17" i="29"/>
  <c r="EP22" i="29"/>
  <c r="DZ22" i="29"/>
  <c r="DN22" i="29"/>
  <c r="EM22" i="29"/>
  <c r="EP10" i="29"/>
  <c r="DZ10" i="29"/>
  <c r="DN10" i="29"/>
  <c r="EM10" i="29"/>
  <c r="DM21" i="29"/>
  <c r="DY21" i="29"/>
  <c r="EO21" i="29"/>
  <c r="EL21" i="29"/>
  <c r="EP26" i="29"/>
  <c r="DZ26" i="29"/>
  <c r="DN26" i="29"/>
  <c r="EM26" i="29"/>
  <c r="DM90" i="29"/>
  <c r="DY90" i="29"/>
  <c r="EL90" i="29"/>
  <c r="EO90" i="29"/>
  <c r="DM83" i="29"/>
  <c r="EL83" i="29"/>
  <c r="EP84" i="29"/>
  <c r="EM84" i="29"/>
  <c r="EP87" i="29"/>
  <c r="DN87" i="29"/>
  <c r="EP89" i="29"/>
  <c r="DZ89" i="29"/>
  <c r="EP93" i="29"/>
  <c r="EM93" i="29"/>
  <c r="DM99" i="29"/>
  <c r="DY99" i="29"/>
  <c r="EO99" i="29"/>
  <c r="DM100" i="29"/>
  <c r="DY100" i="29"/>
  <c r="R102" i="29"/>
  <c r="S102" i="29"/>
  <c r="EP103" i="29"/>
  <c r="EM103" i="29"/>
  <c r="DN103" i="29"/>
  <c r="EP104" i="29"/>
  <c r="EM104" i="29"/>
  <c r="DZ104" i="29"/>
  <c r="EP109" i="29"/>
  <c r="EM109" i="29"/>
  <c r="DM115" i="29"/>
  <c r="DY115" i="29"/>
  <c r="EO115" i="29"/>
  <c r="DM116" i="29"/>
  <c r="DY116" i="29"/>
  <c r="R118" i="29"/>
  <c r="S118" i="29"/>
  <c r="EP119" i="29"/>
  <c r="EM119" i="29"/>
  <c r="DN119" i="29"/>
  <c r="EP120" i="29"/>
  <c r="EM120" i="29"/>
  <c r="DZ120" i="29"/>
  <c r="EP125" i="29"/>
  <c r="EM125" i="29"/>
  <c r="DM131" i="29"/>
  <c r="DY131" i="29"/>
  <c r="EO131" i="29"/>
  <c r="DM81" i="29"/>
  <c r="EO81" i="29"/>
  <c r="DM84" i="29"/>
  <c r="DY84" i="29"/>
  <c r="DM87" i="29"/>
  <c r="EL87" i="29"/>
  <c r="EP88" i="29"/>
  <c r="EM88" i="29"/>
  <c r="EP91" i="29"/>
  <c r="EM91" i="29"/>
  <c r="DN91" i="29"/>
  <c r="EP92" i="29"/>
  <c r="EM92" i="29"/>
  <c r="DZ92" i="29"/>
  <c r="EP97" i="29"/>
  <c r="EM97" i="29"/>
  <c r="DM103" i="29"/>
  <c r="DY103" i="29"/>
  <c r="EO103" i="29"/>
  <c r="DM104" i="29"/>
  <c r="DY104" i="29"/>
  <c r="R106" i="29"/>
  <c r="S106" i="29"/>
  <c r="EP107" i="29"/>
  <c r="EM107" i="29"/>
  <c r="DN107" i="29"/>
  <c r="EP108" i="29"/>
  <c r="EM108" i="29"/>
  <c r="DZ108" i="29"/>
  <c r="EP113" i="29"/>
  <c r="EM113" i="29"/>
  <c r="DM119" i="29"/>
  <c r="DY119" i="29"/>
  <c r="EO119" i="29"/>
  <c r="DM120" i="29"/>
  <c r="DY120" i="29"/>
  <c r="R122" i="29"/>
  <c r="S122" i="29"/>
  <c r="EP123" i="29"/>
  <c r="EM123" i="29"/>
  <c r="DN123" i="29"/>
  <c r="EP124" i="29"/>
  <c r="EM124" i="29"/>
  <c r="DZ124" i="29"/>
  <c r="EP129" i="29"/>
  <c r="EM129" i="29"/>
  <c r="EP81" i="29"/>
  <c r="DZ81" i="29"/>
  <c r="DM85" i="29"/>
  <c r="EO85" i="29"/>
  <c r="DM88" i="29"/>
  <c r="DY88" i="29"/>
  <c r="DM91" i="29"/>
  <c r="DY91" i="29"/>
  <c r="EO91" i="29"/>
  <c r="DM92" i="29"/>
  <c r="DY92" i="29"/>
  <c r="R94" i="29"/>
  <c r="S94" i="29"/>
  <c r="EP95" i="29"/>
  <c r="EM95" i="29"/>
  <c r="DN95" i="29"/>
  <c r="EP96" i="29"/>
  <c r="EM96" i="29"/>
  <c r="DZ96" i="29"/>
  <c r="EP101" i="29"/>
  <c r="EM101" i="29"/>
  <c r="DM107" i="29"/>
  <c r="DY107" i="29"/>
  <c r="EO107" i="29"/>
  <c r="DM108" i="29"/>
  <c r="DY108" i="29"/>
  <c r="R110" i="29"/>
  <c r="S110" i="29"/>
  <c r="EP111" i="29"/>
  <c r="EM111" i="29"/>
  <c r="DN111" i="29"/>
  <c r="EP112" i="29"/>
  <c r="EM112" i="29"/>
  <c r="DZ112" i="29"/>
  <c r="EP117" i="29"/>
  <c r="EM117" i="29"/>
  <c r="DM123" i="29"/>
  <c r="DY123" i="29"/>
  <c r="EO123" i="29"/>
  <c r="DM124" i="29"/>
  <c r="DY124" i="29"/>
  <c r="R126" i="29"/>
  <c r="S126" i="29"/>
  <c r="EP127" i="29"/>
  <c r="EM127" i="29"/>
  <c r="DN127" i="29"/>
  <c r="EP128" i="29"/>
  <c r="EM128" i="29"/>
  <c r="DZ128" i="29"/>
  <c r="EP83" i="29"/>
  <c r="DN83" i="29"/>
  <c r="EP85" i="29"/>
  <c r="DZ85" i="29"/>
  <c r="DM95" i="29"/>
  <c r="DY95" i="29"/>
  <c r="EO95" i="29"/>
  <c r="DM96" i="29"/>
  <c r="DY96" i="29"/>
  <c r="R98" i="29"/>
  <c r="S98" i="29"/>
  <c r="EP105" i="29"/>
  <c r="EM105" i="29"/>
  <c r="DM111" i="29"/>
  <c r="DY111" i="29"/>
  <c r="EO111" i="29"/>
  <c r="DM112" i="29"/>
  <c r="DY112" i="29"/>
  <c r="R114" i="29"/>
  <c r="S114" i="29"/>
  <c r="EP121" i="29"/>
  <c r="EM121" i="29"/>
  <c r="DM127" i="29"/>
  <c r="DY127" i="29"/>
  <c r="EO127" i="29"/>
  <c r="DM128" i="29"/>
  <c r="DY128" i="29"/>
  <c r="R130" i="29"/>
  <c r="S130" i="29"/>
  <c r="AJ10" i="29"/>
  <c r="DY10" i="29"/>
  <c r="DZ11" i="29"/>
  <c r="AJ14" i="29"/>
  <c r="DY14" i="29"/>
  <c r="DZ15" i="29"/>
  <c r="AJ18" i="29"/>
  <c r="DY18" i="29"/>
  <c r="DZ19" i="29"/>
  <c r="AJ22" i="29"/>
  <c r="DY22" i="29"/>
  <c r="DZ23" i="29"/>
  <c r="AJ26" i="29"/>
  <c r="DY26" i="29"/>
  <c r="DZ27" i="29"/>
  <c r="AJ30" i="29"/>
  <c r="EL30" i="29"/>
  <c r="DM32" i="29"/>
  <c r="EL32" i="29"/>
  <c r="DN33" i="29"/>
  <c r="DM36" i="29"/>
  <c r="EL36" i="29"/>
  <c r="DN37" i="29"/>
  <c r="DM40" i="29"/>
  <c r="EL40" i="29"/>
  <c r="DN41" i="29"/>
  <c r="DM44" i="29"/>
  <c r="EL44" i="29"/>
  <c r="DN45" i="29"/>
  <c r="DM48" i="29"/>
  <c r="EL48" i="29"/>
  <c r="DN49" i="29"/>
  <c r="DM52" i="29"/>
  <c r="EL52" i="29"/>
  <c r="DN53" i="29"/>
  <c r="DM56" i="29"/>
  <c r="EL56" i="29"/>
  <c r="DN57" i="29"/>
  <c r="DM60" i="29"/>
  <c r="EL60" i="29"/>
  <c r="DN61" i="29"/>
  <c r="DM64" i="29"/>
  <c r="EL64" i="29"/>
  <c r="DN65" i="29"/>
  <c r="DM68" i="29"/>
  <c r="EL68" i="29"/>
  <c r="DN69" i="29"/>
  <c r="DM72" i="29"/>
  <c r="EL72" i="29"/>
  <c r="DN73" i="29"/>
  <c r="DM76" i="29"/>
  <c r="EL76" i="29"/>
  <c r="DN77" i="29"/>
  <c r="DM80" i="29"/>
  <c r="EL80" i="29"/>
  <c r="DN82" i="29"/>
  <c r="DN84" i="29"/>
  <c r="EM87" i="29"/>
  <c r="AJ95" i="29"/>
  <c r="EO100" i="29"/>
  <c r="DZ103" i="29"/>
  <c r="DN104" i="29"/>
  <c r="AJ111" i="29"/>
  <c r="EO116" i="29"/>
  <c r="DZ119" i="29"/>
  <c r="DN120" i="29"/>
  <c r="AJ127" i="29"/>
  <c r="DZ8" i="29"/>
  <c r="EO8" i="29"/>
  <c r="EL10" i="29"/>
  <c r="DY11" i="29"/>
  <c r="EM11" i="29"/>
  <c r="DZ12" i="29"/>
  <c r="EL14" i="29"/>
  <c r="DY15" i="29"/>
  <c r="EM15" i="29"/>
  <c r="DZ16" i="29"/>
  <c r="EL18" i="29"/>
  <c r="DY19" i="29"/>
  <c r="EM19" i="29"/>
  <c r="DZ20" i="29"/>
  <c r="EL22" i="29"/>
  <c r="DY23" i="29"/>
  <c r="EM23" i="29"/>
  <c r="DZ24" i="29"/>
  <c r="EL26" i="29"/>
  <c r="DY27" i="29"/>
  <c r="EM27" i="29"/>
  <c r="DZ28" i="29"/>
  <c r="DM33" i="29"/>
  <c r="EL33" i="29"/>
  <c r="BZ34" i="29"/>
  <c r="AJ36" i="29"/>
  <c r="S36" i="29"/>
  <c r="EM36" i="29"/>
  <c r="DM37" i="29"/>
  <c r="EL37" i="29"/>
  <c r="BZ38" i="29"/>
  <c r="AJ40" i="29"/>
  <c r="DM41" i="29"/>
  <c r="EL41" i="29"/>
  <c r="BZ42" i="29"/>
  <c r="AJ44" i="29"/>
  <c r="DM45" i="29"/>
  <c r="EL45" i="29"/>
  <c r="BZ46" i="29"/>
  <c r="AJ48" i="29"/>
  <c r="DM49" i="29"/>
  <c r="EL49" i="29"/>
  <c r="BZ50" i="29"/>
  <c r="AJ52" i="29"/>
  <c r="S52" i="29"/>
  <c r="EM52" i="29"/>
  <c r="DM53" i="29"/>
  <c r="EL53" i="29"/>
  <c r="BZ54" i="29"/>
  <c r="AJ56" i="29"/>
  <c r="DM57" i="29"/>
  <c r="EL57" i="29"/>
  <c r="BZ58" i="29"/>
  <c r="AJ60" i="29"/>
  <c r="DM61" i="29"/>
  <c r="EL61" i="29"/>
  <c r="BZ62" i="29"/>
  <c r="AJ64" i="29"/>
  <c r="DM65" i="29"/>
  <c r="EL65" i="29"/>
  <c r="BZ66" i="29"/>
  <c r="AJ68" i="29"/>
  <c r="S68" i="29"/>
  <c r="EM68" i="29"/>
  <c r="DM69" i="29"/>
  <c r="EL69" i="29"/>
  <c r="BZ70" i="29"/>
  <c r="AJ72" i="29"/>
  <c r="DM73" i="29"/>
  <c r="EL73" i="29"/>
  <c r="BZ74" i="29"/>
  <c r="AJ76" i="29"/>
  <c r="DM77" i="29"/>
  <c r="EL77" i="29"/>
  <c r="BZ78" i="29"/>
  <c r="AJ80" i="29"/>
  <c r="EL84" i="29"/>
  <c r="DN86" i="29"/>
  <c r="BY88" i="29"/>
  <c r="DN88" i="29"/>
  <c r="DN89" i="29"/>
  <c r="EM89" i="29"/>
  <c r="DZ91" i="29"/>
  <c r="DN92" i="29"/>
  <c r="AJ99" i="29"/>
  <c r="EL99" i="29"/>
  <c r="EL100" i="29"/>
  <c r="EO104" i="29"/>
  <c r="DZ107" i="29"/>
  <c r="DN108" i="29"/>
  <c r="AJ115" i="29"/>
  <c r="EL115" i="29"/>
  <c r="EL116" i="29"/>
  <c r="EO120" i="29"/>
  <c r="DZ123" i="29"/>
  <c r="DN124" i="29"/>
  <c r="DY8" i="29"/>
  <c r="EM8" i="29"/>
  <c r="S9" i="29"/>
  <c r="DN11" i="29"/>
  <c r="EL11" i="29"/>
  <c r="DY12" i="29"/>
  <c r="EM12" i="29"/>
  <c r="S13" i="29"/>
  <c r="DN15" i="29"/>
  <c r="EL15" i="29"/>
  <c r="DY16" i="29"/>
  <c r="EM16" i="29"/>
  <c r="S17" i="29"/>
  <c r="DN19" i="29"/>
  <c r="EL19" i="29"/>
  <c r="DY20" i="29"/>
  <c r="EM20" i="29"/>
  <c r="S21" i="29"/>
  <c r="DN23" i="29"/>
  <c r="EL23" i="29"/>
  <c r="DY24" i="29"/>
  <c r="EM24" i="29"/>
  <c r="S25" i="29"/>
  <c r="DN27" i="29"/>
  <c r="EL27" i="29"/>
  <c r="DY28" i="29"/>
  <c r="EM28" i="29"/>
  <c r="S29" i="29"/>
  <c r="DY30" i="29"/>
  <c r="EO30" i="29"/>
  <c r="BZ31" i="29"/>
  <c r="AJ33" i="29"/>
  <c r="EM33" i="29"/>
  <c r="DM34" i="29"/>
  <c r="EL34" i="29"/>
  <c r="BZ35" i="29"/>
  <c r="AJ37" i="29"/>
  <c r="EM37" i="29"/>
  <c r="DM38" i="29"/>
  <c r="EL38" i="29"/>
  <c r="BZ39" i="29"/>
  <c r="AJ41" i="29"/>
  <c r="EM41" i="29"/>
  <c r="DM42" i="29"/>
  <c r="EL42" i="29"/>
  <c r="BZ43" i="29"/>
  <c r="AJ45" i="29"/>
  <c r="EM45" i="29"/>
  <c r="DM46" i="29"/>
  <c r="EL46" i="29"/>
  <c r="BZ47" i="29"/>
  <c r="AJ49" i="29"/>
  <c r="EM49" i="29"/>
  <c r="DM50" i="29"/>
  <c r="EL50" i="29"/>
  <c r="BZ51" i="29"/>
  <c r="AJ53" i="29"/>
  <c r="EM53" i="29"/>
  <c r="DM54" i="29"/>
  <c r="EL54" i="29"/>
  <c r="BZ55" i="29"/>
  <c r="AJ57" i="29"/>
  <c r="EM57" i="29"/>
  <c r="DM58" i="29"/>
  <c r="EL58" i="29"/>
  <c r="BZ59" i="29"/>
  <c r="AJ61" i="29"/>
  <c r="EM61" i="29"/>
  <c r="DM62" i="29"/>
  <c r="EL62" i="29"/>
  <c r="BZ63" i="29"/>
  <c r="AJ65" i="29"/>
  <c r="EM65" i="29"/>
  <c r="DM66" i="29"/>
  <c r="EL66" i="29"/>
  <c r="BZ67" i="29"/>
  <c r="AJ69" i="29"/>
  <c r="EM69" i="29"/>
  <c r="DM70" i="29"/>
  <c r="EL70" i="29"/>
  <c r="BZ71" i="29"/>
  <c r="AJ73" i="29"/>
  <c r="EM73" i="29"/>
  <c r="DM74" i="29"/>
  <c r="EL74" i="29"/>
  <c r="BZ75" i="29"/>
  <c r="AJ77" i="29"/>
  <c r="EM77" i="29"/>
  <c r="DM78" i="29"/>
  <c r="EL78" i="29"/>
  <c r="BZ79" i="29"/>
  <c r="AJ81" i="29"/>
  <c r="DY81" i="29"/>
  <c r="DZ82" i="29"/>
  <c r="EO82" i="29"/>
  <c r="DY83" i="29"/>
  <c r="EO83" i="29"/>
  <c r="AJ86" i="29"/>
  <c r="DZ87" i="29"/>
  <c r="EL88" i="29"/>
  <c r="S90" i="29"/>
  <c r="EO92" i="29"/>
  <c r="DZ93" i="29"/>
  <c r="DZ95" i="29"/>
  <c r="DN96" i="29"/>
  <c r="AJ102" i="29"/>
  <c r="AJ103" i="29"/>
  <c r="EL103" i="29"/>
  <c r="EL104" i="29"/>
  <c r="EO108" i="29"/>
  <c r="DZ109" i="29"/>
  <c r="DZ111" i="29"/>
  <c r="DN112" i="29"/>
  <c r="AJ118" i="29"/>
  <c r="AJ119" i="29"/>
  <c r="EL119" i="29"/>
  <c r="EL120" i="29"/>
  <c r="EO124" i="29"/>
  <c r="DZ125" i="29"/>
  <c r="DZ127" i="29"/>
  <c r="DN128" i="29"/>
  <c r="BZ8" i="29"/>
  <c r="DN8" i="29"/>
  <c r="EL8" i="29"/>
  <c r="EO10" i="29"/>
  <c r="BZ12" i="29"/>
  <c r="DN12" i="29"/>
  <c r="EL12" i="29"/>
  <c r="EO14" i="29"/>
  <c r="BZ16" i="29"/>
  <c r="DN16" i="29"/>
  <c r="EL16" i="29"/>
  <c r="EO18" i="29"/>
  <c r="BZ20" i="29"/>
  <c r="DN20" i="29"/>
  <c r="EL20" i="29"/>
  <c r="EO22" i="29"/>
  <c r="BZ24" i="29"/>
  <c r="DN24" i="29"/>
  <c r="EL24" i="29"/>
  <c r="EO26" i="29"/>
  <c r="BZ28" i="29"/>
  <c r="DN28" i="29"/>
  <c r="EL28" i="29"/>
  <c r="EM30" i="29"/>
  <c r="DM31" i="29"/>
  <c r="EL31" i="29"/>
  <c r="S32" i="29"/>
  <c r="EO32" i="29"/>
  <c r="DZ33" i="29"/>
  <c r="AJ34" i="29"/>
  <c r="EM34" i="29"/>
  <c r="DM35" i="29"/>
  <c r="EL35" i="29"/>
  <c r="EO36" i="29"/>
  <c r="DZ37" i="29"/>
  <c r="AJ38" i="29"/>
  <c r="EM38" i="29"/>
  <c r="DM39" i="29"/>
  <c r="EL39" i="29"/>
  <c r="S40" i="29"/>
  <c r="EO40" i="29"/>
  <c r="DZ41" i="29"/>
  <c r="AJ42" i="29"/>
  <c r="EM42" i="29"/>
  <c r="DM43" i="29"/>
  <c r="EL43" i="29"/>
  <c r="S44" i="29"/>
  <c r="EO44" i="29"/>
  <c r="DZ45" i="29"/>
  <c r="AJ46" i="29"/>
  <c r="EM46" i="29"/>
  <c r="DM47" i="29"/>
  <c r="EL47" i="29"/>
  <c r="S48" i="29"/>
  <c r="EO48" i="29"/>
  <c r="DZ49" i="29"/>
  <c r="AJ50" i="29"/>
  <c r="EM50" i="29"/>
  <c r="DM51" i="29"/>
  <c r="EL51" i="29"/>
  <c r="EO52" i="29"/>
  <c r="DZ53" i="29"/>
  <c r="AJ54" i="29"/>
  <c r="EM54" i="29"/>
  <c r="DM55" i="29"/>
  <c r="EL55" i="29"/>
  <c r="S56" i="29"/>
  <c r="EO56" i="29"/>
  <c r="DZ57" i="29"/>
  <c r="AJ58" i="29"/>
  <c r="EM58" i="29"/>
  <c r="DM59" i="29"/>
  <c r="EL59" i="29"/>
  <c r="S60" i="29"/>
  <c r="EO60" i="29"/>
  <c r="DZ61" i="29"/>
  <c r="AJ62" i="29"/>
  <c r="EM62" i="29"/>
  <c r="DM63" i="29"/>
  <c r="EL63" i="29"/>
  <c r="S64" i="29"/>
  <c r="EO64" i="29"/>
  <c r="DZ65" i="29"/>
  <c r="AJ66" i="29"/>
  <c r="EM66" i="29"/>
  <c r="DM67" i="29"/>
  <c r="EL67" i="29"/>
  <c r="EO68" i="29"/>
  <c r="DZ69" i="29"/>
  <c r="AJ70" i="29"/>
  <c r="EM70" i="29"/>
  <c r="DM71" i="29"/>
  <c r="EL71" i="29"/>
  <c r="S72" i="29"/>
  <c r="EO72" i="29"/>
  <c r="DZ73" i="29"/>
  <c r="AJ74" i="29"/>
  <c r="EM74" i="29"/>
  <c r="DM75" i="29"/>
  <c r="EL75" i="29"/>
  <c r="S76" i="29"/>
  <c r="EO76" i="29"/>
  <c r="DZ77" i="29"/>
  <c r="AJ78" i="29"/>
  <c r="EM78" i="29"/>
  <c r="DM79" i="29"/>
  <c r="EL79" i="29"/>
  <c r="S80" i="29"/>
  <c r="EO80" i="29"/>
  <c r="BZ81" i="29"/>
  <c r="CK81" i="29"/>
  <c r="DN81" i="29"/>
  <c r="EM81" i="29"/>
  <c r="DY82" i="29"/>
  <c r="EM82" i="29"/>
  <c r="CK83" i="29"/>
  <c r="EM83" i="29"/>
  <c r="BZ84" i="29"/>
  <c r="DZ84" i="29"/>
  <c r="DY85" i="29"/>
  <c r="DZ86" i="29"/>
  <c r="EO86" i="29"/>
  <c r="DY87" i="29"/>
  <c r="EO87" i="29"/>
  <c r="R89" i="29"/>
  <c r="BY90" i="29"/>
  <c r="CY90" i="29"/>
  <c r="AJ91" i="29"/>
  <c r="EL91" i="29"/>
  <c r="EL92" i="29"/>
  <c r="BZ93" i="29"/>
  <c r="DN93" i="29"/>
  <c r="EO96" i="29"/>
  <c r="DZ97" i="29"/>
  <c r="S99" i="29"/>
  <c r="S100" i="29"/>
  <c r="BZ104" i="29"/>
  <c r="AJ106" i="29"/>
  <c r="AJ107" i="29"/>
  <c r="EL107" i="29"/>
  <c r="EL108" i="29"/>
  <c r="BZ109" i="29"/>
  <c r="DN109" i="29"/>
  <c r="EO112" i="29"/>
  <c r="DZ113" i="29"/>
  <c r="S115" i="29"/>
  <c r="S116" i="29"/>
  <c r="BZ120" i="29"/>
  <c r="AJ122" i="29"/>
  <c r="AJ123" i="29"/>
  <c r="EL123" i="29"/>
  <c r="EL124" i="29"/>
  <c r="BZ125" i="29"/>
  <c r="DN125" i="29"/>
  <c r="EO128" i="29"/>
  <c r="DZ129" i="29"/>
  <c r="S131" i="29"/>
  <c r="EL131" i="29"/>
  <c r="DM93" i="29"/>
  <c r="DY93" i="29"/>
  <c r="DM97" i="29"/>
  <c r="DY97" i="29"/>
  <c r="DM101" i="29"/>
  <c r="DY101" i="29"/>
  <c r="DM105" i="29"/>
  <c r="DY105" i="29"/>
  <c r="DM109" i="29"/>
  <c r="DY109" i="29"/>
  <c r="DM113" i="29"/>
  <c r="DY113" i="29"/>
  <c r="DM117" i="29"/>
  <c r="DY117" i="29"/>
  <c r="DM121" i="29"/>
  <c r="DY121" i="29"/>
  <c r="DM125" i="29"/>
  <c r="DY125" i="29"/>
  <c r="DM129" i="29"/>
  <c r="DY129" i="29"/>
  <c r="AJ131" i="29"/>
  <c r="BZ83" i="29"/>
  <c r="BZ87" i="29"/>
  <c r="BZ91" i="29"/>
  <c r="AJ92" i="29"/>
  <c r="BZ95" i="29"/>
  <c r="AJ96" i="29"/>
  <c r="BZ99" i="29"/>
  <c r="AJ100" i="29"/>
  <c r="BZ103" i="29"/>
  <c r="AJ104" i="29"/>
  <c r="BZ107" i="29"/>
  <c r="AJ108" i="29"/>
  <c r="BZ111" i="29"/>
  <c r="AJ112" i="29"/>
  <c r="BZ115" i="29"/>
  <c r="AJ116" i="29"/>
  <c r="BZ119" i="29"/>
  <c r="AJ120" i="29"/>
  <c r="BZ123" i="29"/>
  <c r="AJ124" i="29"/>
  <c r="BZ127" i="29"/>
  <c r="AJ128" i="29"/>
  <c r="BZ131" i="29"/>
  <c r="DY43" i="28"/>
  <c r="EO43" i="28"/>
  <c r="DM43" i="28"/>
  <c r="EL43" i="28"/>
  <c r="DY31" i="28"/>
  <c r="EO31" i="28"/>
  <c r="EL31" i="28"/>
  <c r="DM31" i="28"/>
  <c r="S32" i="28"/>
  <c r="EM32" i="28"/>
  <c r="S40" i="28"/>
  <c r="EM40" i="28"/>
  <c r="DY37" i="28"/>
  <c r="EL37" i="28"/>
  <c r="EO37" i="28"/>
  <c r="DM37" i="28"/>
  <c r="DY45" i="28"/>
  <c r="DM45" i="28"/>
  <c r="EO45" i="28"/>
  <c r="DY32" i="28"/>
  <c r="EO32" i="28"/>
  <c r="DM32" i="28"/>
  <c r="EL32" i="28"/>
  <c r="DY34" i="28"/>
  <c r="EL34" i="28"/>
  <c r="EO34" i="28"/>
  <c r="DM34" i="28"/>
  <c r="DY36" i="28"/>
  <c r="EO36" i="28"/>
  <c r="DM36" i="28"/>
  <c r="EL36" i="28"/>
  <c r="DY38" i="28"/>
  <c r="EO38" i="28"/>
  <c r="EL38" i="28"/>
  <c r="DM38" i="28"/>
  <c r="DY40" i="28"/>
  <c r="EL40" i="28"/>
  <c r="EO40" i="28"/>
  <c r="DM40" i="28"/>
  <c r="DY42" i="28"/>
  <c r="EO42" i="28"/>
  <c r="EL42" i="28"/>
  <c r="DM42" i="28"/>
  <c r="DY44" i="28"/>
  <c r="EO44" i="28"/>
  <c r="DM44" i="28"/>
  <c r="EL44" i="28"/>
  <c r="DY33" i="28"/>
  <c r="EO33" i="28"/>
  <c r="DM33" i="28"/>
  <c r="EL33" i="28"/>
  <c r="DY35" i="28"/>
  <c r="EO35" i="28"/>
  <c r="DM35" i="28"/>
  <c r="EL35" i="28"/>
  <c r="DY39" i="28"/>
  <c r="EO39" i="28"/>
  <c r="DM39" i="28"/>
  <c r="EL39" i="28"/>
  <c r="DY41" i="28"/>
  <c r="EO41" i="28"/>
  <c r="DM41" i="28"/>
  <c r="EL41" i="28"/>
  <c r="EP8" i="28"/>
  <c r="DN8" i="28"/>
  <c r="DZ8" i="28"/>
  <c r="EM8" i="28"/>
  <c r="S37" i="28"/>
  <c r="EM37" i="28"/>
  <c r="EL50" i="28"/>
  <c r="DY52" i="28"/>
  <c r="EO52" i="28"/>
  <c r="EL54" i="28"/>
  <c r="DY56" i="28"/>
  <c r="EO56" i="28"/>
  <c r="DM79" i="28"/>
  <c r="EO79" i="28"/>
  <c r="DY79" i="28"/>
  <c r="BZ83" i="28"/>
  <c r="BY83" i="28"/>
  <c r="BZ91" i="28"/>
  <c r="BY91" i="28"/>
  <c r="BZ99" i="28"/>
  <c r="BY99" i="28"/>
  <c r="DM118" i="28"/>
  <c r="EO118" i="28"/>
  <c r="DY118" i="28"/>
  <c r="EP120" i="28"/>
  <c r="DN120" i="28"/>
  <c r="EM120" i="28"/>
  <c r="DZ120" i="28"/>
  <c r="BY75" i="28"/>
  <c r="BZ75" i="28"/>
  <c r="BY79" i="28"/>
  <c r="BZ79" i="28"/>
  <c r="EP81" i="28"/>
  <c r="DN81" i="28"/>
  <c r="EM81" i="28"/>
  <c r="DZ81" i="28"/>
  <c r="DM86" i="28"/>
  <c r="EO86" i="28"/>
  <c r="DY86" i="28"/>
  <c r="EP89" i="28"/>
  <c r="DN89" i="28"/>
  <c r="EM89" i="28"/>
  <c r="DZ89" i="28"/>
  <c r="DM94" i="28"/>
  <c r="EO94" i="28"/>
  <c r="DY94" i="28"/>
  <c r="EP97" i="28"/>
  <c r="DN97" i="28"/>
  <c r="EM97" i="28"/>
  <c r="DZ97" i="28"/>
  <c r="DM102" i="28"/>
  <c r="EO102" i="28"/>
  <c r="DY102" i="28"/>
  <c r="EP105" i="28"/>
  <c r="DN105" i="28"/>
  <c r="EM105" i="28"/>
  <c r="DZ105" i="28"/>
  <c r="DM110" i="28"/>
  <c r="EO110" i="28"/>
  <c r="DY110" i="28"/>
  <c r="EP113" i="28"/>
  <c r="DN113" i="28"/>
  <c r="EM113" i="28"/>
  <c r="DZ113" i="28"/>
  <c r="EP128" i="28"/>
  <c r="DN128" i="28"/>
  <c r="EM128" i="28"/>
  <c r="DZ128" i="28"/>
  <c r="EO8" i="28"/>
  <c r="DZ10" i="28"/>
  <c r="DZ18" i="28"/>
  <c r="DZ21" i="28"/>
  <c r="DZ23" i="28"/>
  <c r="DZ25" i="28"/>
  <c r="DZ27" i="28"/>
  <c r="DY8" i="28"/>
  <c r="DY9" i="28"/>
  <c r="EM9" i="28"/>
  <c r="DY10" i="28"/>
  <c r="EM10" i="28"/>
  <c r="DY11" i="28"/>
  <c r="EM11" i="28"/>
  <c r="DY12" i="28"/>
  <c r="EM12" i="28"/>
  <c r="DY13" i="28"/>
  <c r="EM13" i="28"/>
  <c r="DY14" i="28"/>
  <c r="EM14" i="28"/>
  <c r="DY15" i="28"/>
  <c r="EM15" i="28"/>
  <c r="DY16" i="28"/>
  <c r="EM16" i="28"/>
  <c r="DY17" i="28"/>
  <c r="EM17" i="28"/>
  <c r="DY18" i="28"/>
  <c r="EM18" i="28"/>
  <c r="DY19" i="28"/>
  <c r="EM19" i="28"/>
  <c r="DY20" i="28"/>
  <c r="EM20" i="28"/>
  <c r="DY21" i="28"/>
  <c r="EM21" i="28"/>
  <c r="DY22" i="28"/>
  <c r="EM22" i="28"/>
  <c r="DY23" i="28"/>
  <c r="EM23" i="28"/>
  <c r="DY24" i="28"/>
  <c r="EM24" i="28"/>
  <c r="DY25" i="28"/>
  <c r="EM25" i="28"/>
  <c r="DY26" i="28"/>
  <c r="EM26" i="28"/>
  <c r="DY27" i="28"/>
  <c r="EM27" i="28"/>
  <c r="DY28" i="28"/>
  <c r="EM28" i="28"/>
  <c r="DY29" i="28"/>
  <c r="EM29" i="28"/>
  <c r="DZ30" i="28"/>
  <c r="EO30" i="28"/>
  <c r="BZ31" i="28"/>
  <c r="EP31" i="28"/>
  <c r="BZ32" i="28"/>
  <c r="BZ33" i="28"/>
  <c r="BZ34" i="28"/>
  <c r="BZ35" i="28"/>
  <c r="BZ36" i="28"/>
  <c r="BZ37" i="28"/>
  <c r="BZ38" i="28"/>
  <c r="BZ39" i="28"/>
  <c r="BZ40" i="28"/>
  <c r="BZ41" i="28"/>
  <c r="BZ42" i="28"/>
  <c r="BZ43" i="28"/>
  <c r="BZ44" i="28"/>
  <c r="AJ46" i="28"/>
  <c r="S46" i="28"/>
  <c r="EM46" i="28"/>
  <c r="DM47" i="28"/>
  <c r="EL47" i="28"/>
  <c r="BZ48" i="28"/>
  <c r="CY48" i="28"/>
  <c r="EM48" i="28"/>
  <c r="DM52" i="28"/>
  <c r="DM56" i="28"/>
  <c r="DY50" i="28"/>
  <c r="EO50" i="28"/>
  <c r="EL52" i="28"/>
  <c r="DY54" i="28"/>
  <c r="EO54" i="28"/>
  <c r="EL56" i="28"/>
  <c r="DY58" i="28"/>
  <c r="EO58" i="28"/>
  <c r="DY60" i="28"/>
  <c r="EO60" i="28"/>
  <c r="DY62" i="28"/>
  <c r="EO62" i="28"/>
  <c r="EL62" i="28"/>
  <c r="DY64" i="28"/>
  <c r="EO64" i="28"/>
  <c r="DY66" i="28"/>
  <c r="EO66" i="28"/>
  <c r="EL66" i="28"/>
  <c r="DY68" i="28"/>
  <c r="EO68" i="28"/>
  <c r="EL68" i="28"/>
  <c r="DN70" i="28"/>
  <c r="EP70" i="28"/>
  <c r="DZ70" i="28"/>
  <c r="BZ115" i="28"/>
  <c r="BY115" i="28"/>
  <c r="DY48" i="28"/>
  <c r="EO48" i="28"/>
  <c r="R49" i="28"/>
  <c r="S49" i="28"/>
  <c r="EL49" i="28"/>
  <c r="EM49" i="28"/>
  <c r="DY51" i="28"/>
  <c r="EO51" i="28"/>
  <c r="EL51" i="28"/>
  <c r="S51" i="28"/>
  <c r="EM51" i="28"/>
  <c r="DY53" i="28"/>
  <c r="EO53" i="28"/>
  <c r="EL53" i="28"/>
  <c r="DY55" i="28"/>
  <c r="EO55" i="28"/>
  <c r="EL55" i="28"/>
  <c r="S55" i="28"/>
  <c r="EM55" i="28"/>
  <c r="DY57" i="28"/>
  <c r="EO57" i="28"/>
  <c r="EL57" i="28"/>
  <c r="DY59" i="28"/>
  <c r="EO59" i="28"/>
  <c r="EL59" i="28"/>
  <c r="S59" i="28"/>
  <c r="EM59" i="28"/>
  <c r="DY61" i="28"/>
  <c r="EO61" i="28"/>
  <c r="EL61" i="28"/>
  <c r="DY63" i="28"/>
  <c r="EO63" i="28"/>
  <c r="EL63" i="28"/>
  <c r="S63" i="28"/>
  <c r="EM63" i="28"/>
  <c r="DY65" i="28"/>
  <c r="EO65" i="28"/>
  <c r="EL65" i="28"/>
  <c r="DY67" i="28"/>
  <c r="EO67" i="28"/>
  <c r="EL67" i="28"/>
  <c r="S67" i="28"/>
  <c r="EM67" i="28"/>
  <c r="DY69" i="28"/>
  <c r="EO69" i="28"/>
  <c r="EL69" i="28"/>
  <c r="DM73" i="28"/>
  <c r="EO73" i="28"/>
  <c r="DY73" i="28"/>
  <c r="DM77" i="28"/>
  <c r="EO77" i="28"/>
  <c r="DY77" i="28"/>
  <c r="BZ87" i="28"/>
  <c r="BY87" i="28"/>
  <c r="BZ95" i="28"/>
  <c r="BY95" i="28"/>
  <c r="BZ103" i="28"/>
  <c r="BY103" i="28"/>
  <c r="BZ111" i="28"/>
  <c r="BY111" i="28"/>
  <c r="EP117" i="28"/>
  <c r="DN117" i="28"/>
  <c r="EM117" i="28"/>
  <c r="DZ117" i="28"/>
  <c r="EP124" i="28"/>
  <c r="DN124" i="28"/>
  <c r="EM124" i="28"/>
  <c r="DZ124" i="28"/>
  <c r="DZ11" i="28"/>
  <c r="DZ13" i="28"/>
  <c r="DZ14" i="28"/>
  <c r="DZ16" i="28"/>
  <c r="DZ17" i="28"/>
  <c r="DZ19" i="28"/>
  <c r="DZ22" i="28"/>
  <c r="DZ29" i="28"/>
  <c r="EP30" i="28"/>
  <c r="AJ45" i="28"/>
  <c r="EL46" i="28"/>
  <c r="DN47" i="28"/>
  <c r="DN9" i="28"/>
  <c r="DN10" i="28"/>
  <c r="DN11" i="28"/>
  <c r="DN12" i="28"/>
  <c r="DN13" i="28"/>
  <c r="DN14" i="28"/>
  <c r="DN15" i="28"/>
  <c r="DN16" i="28"/>
  <c r="DN17" i="28"/>
  <c r="DN18" i="28"/>
  <c r="DN19" i="28"/>
  <c r="DN20" i="28"/>
  <c r="DN21" i="28"/>
  <c r="DN22" i="28"/>
  <c r="DN23" i="28"/>
  <c r="DN24" i="28"/>
  <c r="DN25" i="28"/>
  <c r="DN26" i="28"/>
  <c r="DN27" i="28"/>
  <c r="DN28" i="28"/>
  <c r="DN29" i="28"/>
  <c r="EM30" i="28"/>
  <c r="S33" i="28"/>
  <c r="EM33" i="28"/>
  <c r="S34" i="28"/>
  <c r="EM34" i="28"/>
  <c r="S35" i="28"/>
  <c r="S36" i="28"/>
  <c r="S38" i="28"/>
  <c r="S39" i="28"/>
  <c r="S41" i="28"/>
  <c r="EM41" i="28"/>
  <c r="S42" i="28"/>
  <c r="S43" i="28"/>
  <c r="S44" i="28"/>
  <c r="S45" i="28"/>
  <c r="EM45" i="28"/>
  <c r="BZ45" i="28"/>
  <c r="AJ47" i="28"/>
  <c r="EM47" i="28"/>
  <c r="DN48" i="28"/>
  <c r="AJ50" i="28"/>
  <c r="CK75" i="28"/>
  <c r="CK79" i="28"/>
  <c r="EL58" i="28"/>
  <c r="S58" i="28"/>
  <c r="EM58" i="28"/>
  <c r="EL60" i="28"/>
  <c r="EL64" i="28"/>
  <c r="S64" i="28"/>
  <c r="EM64" i="28"/>
  <c r="DM75" i="28"/>
  <c r="EO75" i="28"/>
  <c r="DY75" i="28"/>
  <c r="BZ107" i="28"/>
  <c r="BY107" i="28"/>
  <c r="DM71" i="28"/>
  <c r="EO71" i="28"/>
  <c r="DY71" i="28"/>
  <c r="BY71" i="28"/>
  <c r="BZ71" i="28"/>
  <c r="BY73" i="28"/>
  <c r="BZ73" i="28"/>
  <c r="BY77" i="28"/>
  <c r="BZ77" i="28"/>
  <c r="DM82" i="28"/>
  <c r="EO82" i="28"/>
  <c r="DY82" i="28"/>
  <c r="EP85" i="28"/>
  <c r="DN85" i="28"/>
  <c r="EM85" i="28"/>
  <c r="DZ85" i="28"/>
  <c r="DM90" i="28"/>
  <c r="EO90" i="28"/>
  <c r="DY90" i="28"/>
  <c r="EP93" i="28"/>
  <c r="DN93" i="28"/>
  <c r="EM93" i="28"/>
  <c r="DZ93" i="28"/>
  <c r="DM98" i="28"/>
  <c r="EO98" i="28"/>
  <c r="DY98" i="28"/>
  <c r="EP101" i="28"/>
  <c r="DN101" i="28"/>
  <c r="EM101" i="28"/>
  <c r="DZ101" i="28"/>
  <c r="DM106" i="28"/>
  <c r="EO106" i="28"/>
  <c r="DY106" i="28"/>
  <c r="EP109" i="28"/>
  <c r="DN109" i="28"/>
  <c r="EM109" i="28"/>
  <c r="DZ109" i="28"/>
  <c r="DM114" i="28"/>
  <c r="EO114" i="28"/>
  <c r="DY114" i="28"/>
  <c r="DZ9" i="28"/>
  <c r="DZ12" i="28"/>
  <c r="DZ15" i="28"/>
  <c r="DZ20" i="28"/>
  <c r="DZ24" i="28"/>
  <c r="DZ26" i="28"/>
  <c r="DZ28" i="28"/>
  <c r="DM46" i="28"/>
  <c r="EL45" i="28"/>
  <c r="EO46" i="28"/>
  <c r="DZ47" i="28"/>
  <c r="EP48" i="28"/>
  <c r="BZ49" i="28"/>
  <c r="EP80" i="28"/>
  <c r="DN80" i="28"/>
  <c r="EP84" i="28"/>
  <c r="DN84" i="28"/>
  <c r="EP88" i="28"/>
  <c r="DN88" i="28"/>
  <c r="EP92" i="28"/>
  <c r="DN92" i="28"/>
  <c r="EP96" i="28"/>
  <c r="DN96" i="28"/>
  <c r="EP100" i="28"/>
  <c r="DN100" i="28"/>
  <c r="EP104" i="28"/>
  <c r="DN104" i="28"/>
  <c r="EP108" i="28"/>
  <c r="DN108" i="28"/>
  <c r="EP112" i="28"/>
  <c r="DN112" i="28"/>
  <c r="EP116" i="28"/>
  <c r="DN116" i="28"/>
  <c r="EP121" i="28"/>
  <c r="DN121" i="28"/>
  <c r="EM121" i="28"/>
  <c r="EP125" i="28"/>
  <c r="DN125" i="28"/>
  <c r="EM125" i="28"/>
  <c r="EP129" i="28"/>
  <c r="DN129" i="28"/>
  <c r="EM129" i="28"/>
  <c r="S50" i="28"/>
  <c r="S52" i="28"/>
  <c r="S53" i="28"/>
  <c r="S54" i="28"/>
  <c r="S56" i="28"/>
  <c r="S57" i="28"/>
  <c r="EM57" i="28"/>
  <c r="S60" i="28"/>
  <c r="EM60" i="28"/>
  <c r="S61" i="28"/>
  <c r="S62" i="28"/>
  <c r="S65" i="28"/>
  <c r="EM65" i="28"/>
  <c r="S66" i="28"/>
  <c r="S68" i="28"/>
  <c r="EM68" i="28"/>
  <c r="S69" i="28"/>
  <c r="EL70" i="28"/>
  <c r="EL72" i="28"/>
  <c r="EP83" i="28"/>
  <c r="DN83" i="28"/>
  <c r="EP87" i="28"/>
  <c r="DN87" i="28"/>
  <c r="EP91" i="28"/>
  <c r="DN91" i="28"/>
  <c r="EP95" i="28"/>
  <c r="DN95" i="28"/>
  <c r="EP99" i="28"/>
  <c r="DN99" i="28"/>
  <c r="EP103" i="28"/>
  <c r="DN103" i="28"/>
  <c r="EP107" i="28"/>
  <c r="DN107" i="28"/>
  <c r="EP111" i="28"/>
  <c r="DN111" i="28"/>
  <c r="EP115" i="28"/>
  <c r="DN115" i="28"/>
  <c r="EP122" i="28"/>
  <c r="DN122" i="28"/>
  <c r="EM122" i="28"/>
  <c r="EP126" i="28"/>
  <c r="DN126" i="28"/>
  <c r="EM126" i="28"/>
  <c r="EP130" i="28"/>
  <c r="DN130" i="28"/>
  <c r="EM130" i="28"/>
  <c r="AJ69" i="28"/>
  <c r="EM71" i="28"/>
  <c r="DZ72" i="28"/>
  <c r="EP72" i="28"/>
  <c r="DZ74" i="28"/>
  <c r="EP74" i="28"/>
  <c r="DZ76" i="28"/>
  <c r="EP76" i="28"/>
  <c r="DZ78" i="28"/>
  <c r="EP78" i="28"/>
  <c r="DZ80" i="28"/>
  <c r="CK81" i="28"/>
  <c r="DY81" i="28"/>
  <c r="EO81" i="28"/>
  <c r="EL83" i="28"/>
  <c r="BY84" i="28"/>
  <c r="DZ84" i="28"/>
  <c r="CK85" i="28"/>
  <c r="DY85" i="28"/>
  <c r="EO85" i="28"/>
  <c r="EL87" i="28"/>
  <c r="BY88" i="28"/>
  <c r="DZ88" i="28"/>
  <c r="CK89" i="28"/>
  <c r="DY89" i="28"/>
  <c r="EO89" i="28"/>
  <c r="EL91" i="28"/>
  <c r="BY92" i="28"/>
  <c r="DZ92" i="28"/>
  <c r="CK93" i="28"/>
  <c r="DY93" i="28"/>
  <c r="EO93" i="28"/>
  <c r="EL95" i="28"/>
  <c r="BY96" i="28"/>
  <c r="DZ96" i="28"/>
  <c r="CK97" i="28"/>
  <c r="DY97" i="28"/>
  <c r="EO97" i="28"/>
  <c r="EL99" i="28"/>
  <c r="BY100" i="28"/>
  <c r="DZ100" i="28"/>
  <c r="CK101" i="28"/>
  <c r="DY101" i="28"/>
  <c r="EO101" i="28"/>
  <c r="EL103" i="28"/>
  <c r="BY104" i="28"/>
  <c r="DZ104" i="28"/>
  <c r="CK105" i="28"/>
  <c r="DY105" i="28"/>
  <c r="EO105" i="28"/>
  <c r="EL107" i="28"/>
  <c r="BY108" i="28"/>
  <c r="DZ108" i="28"/>
  <c r="CK109" i="28"/>
  <c r="DY109" i="28"/>
  <c r="EO109" i="28"/>
  <c r="EL111" i="28"/>
  <c r="BY112" i="28"/>
  <c r="DZ112" i="28"/>
  <c r="CK113" i="28"/>
  <c r="DY113" i="28"/>
  <c r="EO113" i="28"/>
  <c r="EL115" i="28"/>
  <c r="BY116" i="28"/>
  <c r="DZ116" i="28"/>
  <c r="CK117" i="28"/>
  <c r="DY117" i="28"/>
  <c r="EO117" i="28"/>
  <c r="EP82" i="28"/>
  <c r="DN82" i="28"/>
  <c r="EP86" i="28"/>
  <c r="DN86" i="28"/>
  <c r="EP90" i="28"/>
  <c r="DN90" i="28"/>
  <c r="EP94" i="28"/>
  <c r="DN94" i="28"/>
  <c r="EP98" i="28"/>
  <c r="DN98" i="28"/>
  <c r="EP102" i="28"/>
  <c r="DN102" i="28"/>
  <c r="EP106" i="28"/>
  <c r="DN106" i="28"/>
  <c r="EP110" i="28"/>
  <c r="DN110" i="28"/>
  <c r="EP114" i="28"/>
  <c r="DN114" i="28"/>
  <c r="EP118" i="28"/>
  <c r="DN118" i="28"/>
  <c r="EM118" i="28"/>
  <c r="EP119" i="28"/>
  <c r="DN119" i="28"/>
  <c r="EM119" i="28"/>
  <c r="EP123" i="28"/>
  <c r="DN123" i="28"/>
  <c r="EM123" i="28"/>
  <c r="EP127" i="28"/>
  <c r="DN127" i="28"/>
  <c r="EM127" i="28"/>
  <c r="EP131" i="28"/>
  <c r="DN131" i="28"/>
  <c r="EM131" i="28"/>
  <c r="DY70" i="28"/>
  <c r="EL71" i="28"/>
  <c r="DY72" i="28"/>
  <c r="EL73" i="28"/>
  <c r="EL75" i="28"/>
  <c r="EL77" i="28"/>
  <c r="EL79" i="28"/>
  <c r="EL82" i="28"/>
  <c r="CK84" i="28"/>
  <c r="EL86" i="28"/>
  <c r="CK88" i="28"/>
  <c r="EL90" i="28"/>
  <c r="CK92" i="28"/>
  <c r="EL94" i="28"/>
  <c r="CK96" i="28"/>
  <c r="EL98" i="28"/>
  <c r="CK100" i="28"/>
  <c r="EL102" i="28"/>
  <c r="CK104" i="28"/>
  <c r="EL106" i="28"/>
  <c r="CK108" i="28"/>
  <c r="EL110" i="28"/>
  <c r="CK112" i="28"/>
  <c r="EL114" i="28"/>
  <c r="DZ115" i="28"/>
  <c r="CK116" i="28"/>
  <c r="DY116" i="28"/>
  <c r="EO116" i="28"/>
  <c r="EL118" i="28"/>
  <c r="DZ121" i="28"/>
  <c r="DZ125" i="28"/>
  <c r="DZ129" i="28"/>
  <c r="DY119" i="28"/>
  <c r="DY120" i="28"/>
  <c r="DY121" i="28"/>
  <c r="DY122" i="28"/>
  <c r="DY123" i="28"/>
  <c r="DY124" i="28"/>
  <c r="DY125" i="28"/>
  <c r="DY126" i="28"/>
  <c r="DY127" i="28"/>
  <c r="DY128" i="28"/>
  <c r="DY129" i="28"/>
  <c r="DY130" i="28"/>
  <c r="DY131" i="28"/>
  <c r="R26" i="27"/>
  <c r="EL26" i="27"/>
  <c r="DM42" i="27"/>
  <c r="DY42" i="27"/>
  <c r="EP44" i="27"/>
  <c r="DN44" i="27"/>
  <c r="EM44" i="27"/>
  <c r="EP52" i="27"/>
  <c r="DN52" i="27"/>
  <c r="EM52" i="27"/>
  <c r="EP60" i="27"/>
  <c r="DN60" i="27"/>
  <c r="EM60" i="27"/>
  <c r="DN75" i="27"/>
  <c r="EP75" i="27"/>
  <c r="DZ75" i="27"/>
  <c r="DM91" i="27"/>
  <c r="EO91" i="27"/>
  <c r="DY91" i="27"/>
  <c r="EP94" i="27"/>
  <c r="DN94" i="27"/>
  <c r="EM94" i="27"/>
  <c r="DZ94" i="27"/>
  <c r="DM99" i="27"/>
  <c r="EO99" i="27"/>
  <c r="DY99" i="27"/>
  <c r="DM107" i="27"/>
  <c r="DY107" i="27"/>
  <c r="EO107" i="27"/>
  <c r="EP116" i="27"/>
  <c r="DN116" i="27"/>
  <c r="EM116" i="27"/>
  <c r="DZ116" i="27"/>
  <c r="EP45" i="27"/>
  <c r="DN45" i="27"/>
  <c r="EM45" i="27"/>
  <c r="EP49" i="27"/>
  <c r="DN49" i="27"/>
  <c r="EM49" i="27"/>
  <c r="EP53" i="27"/>
  <c r="DN53" i="27"/>
  <c r="EM53" i="27"/>
  <c r="EP57" i="27"/>
  <c r="DN57" i="27"/>
  <c r="EM57" i="27"/>
  <c r="EP61" i="27"/>
  <c r="DN61" i="27"/>
  <c r="EM61" i="27"/>
  <c r="EP65" i="27"/>
  <c r="DN65" i="27"/>
  <c r="EM65" i="27"/>
  <c r="DN69" i="27"/>
  <c r="EP69" i="27"/>
  <c r="DZ69" i="27"/>
  <c r="EL73" i="27"/>
  <c r="EM73" i="27"/>
  <c r="DN77" i="27"/>
  <c r="EP77" i="27"/>
  <c r="DZ77" i="27"/>
  <c r="BZ84" i="27"/>
  <c r="BY84" i="27"/>
  <c r="BZ92" i="27"/>
  <c r="BY92" i="27"/>
  <c r="BZ100" i="27"/>
  <c r="BY100" i="27"/>
  <c r="EP112" i="27"/>
  <c r="DN112" i="27"/>
  <c r="EM112" i="27"/>
  <c r="DZ112" i="27"/>
  <c r="EP128" i="27"/>
  <c r="DN128" i="27"/>
  <c r="EM128" i="27"/>
  <c r="DZ128" i="27"/>
  <c r="DZ9" i="27"/>
  <c r="DZ12" i="27"/>
  <c r="DZ13" i="27"/>
  <c r="DZ14" i="27"/>
  <c r="DZ15" i="27"/>
  <c r="DY8" i="27"/>
  <c r="EM8" i="27"/>
  <c r="DY9" i="27"/>
  <c r="EM9" i="27"/>
  <c r="DY10" i="27"/>
  <c r="EM10" i="27"/>
  <c r="DY11" i="27"/>
  <c r="EM11" i="27"/>
  <c r="DY12" i="27"/>
  <c r="EM12" i="27"/>
  <c r="DY13" i="27"/>
  <c r="EM13" i="27"/>
  <c r="DY14" i="27"/>
  <c r="EM14" i="27"/>
  <c r="DY15" i="27"/>
  <c r="EM15" i="27"/>
  <c r="DY16" i="27"/>
  <c r="EM16" i="27"/>
  <c r="DY17" i="27"/>
  <c r="EM17" i="27"/>
  <c r="DY18" i="27"/>
  <c r="EM18" i="27"/>
  <c r="DM19" i="27"/>
  <c r="EL19" i="27"/>
  <c r="AJ21" i="27"/>
  <c r="DY21" i="27"/>
  <c r="EP21" i="27"/>
  <c r="BY22" i="27"/>
  <c r="DN22" i="27"/>
  <c r="EM22" i="27"/>
  <c r="AJ25" i="27"/>
  <c r="DY25" i="27"/>
  <c r="EP25" i="27"/>
  <c r="BY26" i="27"/>
  <c r="DN26" i="27"/>
  <c r="EM26" i="27"/>
  <c r="BZ28" i="27"/>
  <c r="AJ29" i="27"/>
  <c r="DY29" i="27"/>
  <c r="EP29" i="27"/>
  <c r="DN30" i="27"/>
  <c r="EL31" i="27"/>
  <c r="DY32" i="27"/>
  <c r="EO32" i="27"/>
  <c r="DY34" i="27"/>
  <c r="EO34" i="27"/>
  <c r="DY36" i="27"/>
  <c r="EO36" i="27"/>
  <c r="DY38" i="27"/>
  <c r="EO38" i="27"/>
  <c r="DY40" i="27"/>
  <c r="EO40" i="27"/>
  <c r="EO42" i="27"/>
  <c r="EL107" i="27"/>
  <c r="EP64" i="27"/>
  <c r="DN64" i="27"/>
  <c r="EM64" i="27"/>
  <c r="EP68" i="27"/>
  <c r="DN68" i="27"/>
  <c r="EM68" i="27"/>
  <c r="EL71" i="27"/>
  <c r="EM71" i="27"/>
  <c r="EL79" i="27"/>
  <c r="EM79" i="27"/>
  <c r="DM83" i="27"/>
  <c r="EO83" i="27"/>
  <c r="DY83" i="27"/>
  <c r="EP86" i="27"/>
  <c r="DN86" i="27"/>
  <c r="EM86" i="27"/>
  <c r="DZ86" i="27"/>
  <c r="EP102" i="27"/>
  <c r="DN102" i="27"/>
  <c r="EM102" i="27"/>
  <c r="DZ102" i="27"/>
  <c r="EP43" i="27"/>
  <c r="DN43" i="27"/>
  <c r="EP46" i="27"/>
  <c r="DN46" i="27"/>
  <c r="EM46" i="27"/>
  <c r="EP50" i="27"/>
  <c r="DN50" i="27"/>
  <c r="EM50" i="27"/>
  <c r="EP54" i="27"/>
  <c r="DN54" i="27"/>
  <c r="EM54" i="27"/>
  <c r="EP58" i="27"/>
  <c r="DN58" i="27"/>
  <c r="EM58" i="27"/>
  <c r="EP62" i="27"/>
  <c r="DN62" i="27"/>
  <c r="EM62" i="27"/>
  <c r="EP66" i="27"/>
  <c r="DN66" i="27"/>
  <c r="EM66" i="27"/>
  <c r="DN71" i="27"/>
  <c r="EP71" i="27"/>
  <c r="DZ71" i="27"/>
  <c r="EL75" i="27"/>
  <c r="EM75" i="27"/>
  <c r="DN79" i="27"/>
  <c r="EP79" i="27"/>
  <c r="DZ79" i="27"/>
  <c r="EP82" i="27"/>
  <c r="DN82" i="27"/>
  <c r="EM82" i="27"/>
  <c r="DZ82" i="27"/>
  <c r="DM87" i="27"/>
  <c r="EO87" i="27"/>
  <c r="DY87" i="27"/>
  <c r="EP90" i="27"/>
  <c r="DN90" i="27"/>
  <c r="EM90" i="27"/>
  <c r="DZ90" i="27"/>
  <c r="DM95" i="27"/>
  <c r="EO95" i="27"/>
  <c r="DY95" i="27"/>
  <c r="EP98" i="27"/>
  <c r="DN98" i="27"/>
  <c r="EM98" i="27"/>
  <c r="DZ98" i="27"/>
  <c r="DM103" i="27"/>
  <c r="EO103" i="27"/>
  <c r="DY103" i="27"/>
  <c r="EP106" i="27"/>
  <c r="DN106" i="27"/>
  <c r="EM106" i="27"/>
  <c r="DZ106" i="27"/>
  <c r="EP108" i="27"/>
  <c r="DN108" i="27"/>
  <c r="EM108" i="27"/>
  <c r="DZ108" i="27"/>
  <c r="EP124" i="27"/>
  <c r="DN124" i="27"/>
  <c r="EM124" i="27"/>
  <c r="DZ124" i="27"/>
  <c r="DZ11" i="27"/>
  <c r="DZ16" i="27"/>
  <c r="DZ17" i="27"/>
  <c r="DZ18" i="27"/>
  <c r="DN19" i="27"/>
  <c r="EP22" i="27"/>
  <c r="DN8" i="27"/>
  <c r="DN9" i="27"/>
  <c r="DN10" i="27"/>
  <c r="DN11" i="27"/>
  <c r="DN12" i="27"/>
  <c r="DN13" i="27"/>
  <c r="DN14" i="27"/>
  <c r="DN15" i="27"/>
  <c r="DN16" i="27"/>
  <c r="DN17" i="27"/>
  <c r="DN18" i="27"/>
  <c r="DY20" i="27"/>
  <c r="EP20" i="27"/>
  <c r="BY21" i="27"/>
  <c r="DN21" i="27"/>
  <c r="EM21" i="27"/>
  <c r="CR22" i="27"/>
  <c r="R23" i="27"/>
  <c r="DY24" i="27"/>
  <c r="EP24" i="27"/>
  <c r="BY25" i="27"/>
  <c r="DN25" i="27"/>
  <c r="EM25" i="27"/>
  <c r="CR26" i="27"/>
  <c r="R27" i="27"/>
  <c r="DY28" i="27"/>
  <c r="EP28" i="27"/>
  <c r="BY29" i="27"/>
  <c r="DN29" i="27"/>
  <c r="EM29" i="27"/>
  <c r="DZ31" i="27"/>
  <c r="EP31" i="27"/>
  <c r="BZ32" i="27"/>
  <c r="DZ33" i="27"/>
  <c r="EP33" i="27"/>
  <c r="BZ34" i="27"/>
  <c r="DZ35" i="27"/>
  <c r="EP35" i="27"/>
  <c r="BZ36" i="27"/>
  <c r="DZ37" i="27"/>
  <c r="EP37" i="27"/>
  <c r="BZ38" i="27"/>
  <c r="DZ39" i="27"/>
  <c r="EP39" i="27"/>
  <c r="BZ40" i="27"/>
  <c r="DZ41" i="27"/>
  <c r="EP41" i="27"/>
  <c r="BZ42" i="27"/>
  <c r="EL42" i="27"/>
  <c r="DZ44" i="27"/>
  <c r="DZ52" i="27"/>
  <c r="DZ60" i="27"/>
  <c r="DZ64" i="27"/>
  <c r="DZ68" i="27"/>
  <c r="EP48" i="27"/>
  <c r="DN48" i="27"/>
  <c r="EM48" i="27"/>
  <c r="EP56" i="27"/>
  <c r="DN56" i="27"/>
  <c r="EM56" i="27"/>
  <c r="EP42" i="27"/>
  <c r="DN42" i="27"/>
  <c r="EM42" i="27"/>
  <c r="EP47" i="27"/>
  <c r="DN47" i="27"/>
  <c r="EM47" i="27"/>
  <c r="EP51" i="27"/>
  <c r="DN51" i="27"/>
  <c r="EM51" i="27"/>
  <c r="EP55" i="27"/>
  <c r="DN55" i="27"/>
  <c r="EM55" i="27"/>
  <c r="EP59" i="27"/>
  <c r="DN59" i="27"/>
  <c r="EM59" i="27"/>
  <c r="EP63" i="27"/>
  <c r="DN63" i="27"/>
  <c r="EM63" i="27"/>
  <c r="EP67" i="27"/>
  <c r="DN67" i="27"/>
  <c r="EM67" i="27"/>
  <c r="EL69" i="27"/>
  <c r="EM69" i="27"/>
  <c r="DN73" i="27"/>
  <c r="EP73" i="27"/>
  <c r="DZ73" i="27"/>
  <c r="EL77" i="27"/>
  <c r="EM77" i="27"/>
  <c r="BZ88" i="27"/>
  <c r="BY88" i="27"/>
  <c r="BZ96" i="27"/>
  <c r="BY96" i="27"/>
  <c r="BZ104" i="27"/>
  <c r="BY104" i="27"/>
  <c r="EP120" i="27"/>
  <c r="DN120" i="27"/>
  <c r="EM120" i="27"/>
  <c r="DZ120" i="27"/>
  <c r="EO8" i="27"/>
  <c r="DZ10" i="27"/>
  <c r="EM19" i="27"/>
  <c r="EP26" i="27"/>
  <c r="EM30" i="27"/>
  <c r="EM31" i="27"/>
  <c r="DY19" i="27"/>
  <c r="EP19" i="27"/>
  <c r="CR21" i="27"/>
  <c r="DM21" i="27"/>
  <c r="R22" i="27"/>
  <c r="EP23" i="27"/>
  <c r="CR25" i="27"/>
  <c r="DM25" i="27"/>
  <c r="EP27" i="27"/>
  <c r="CR29" i="27"/>
  <c r="DM29" i="27"/>
  <c r="R30" i="27"/>
  <c r="DZ30" i="27"/>
  <c r="DY31" i="27"/>
  <c r="EL32" i="27"/>
  <c r="EL34" i="27"/>
  <c r="EL36" i="27"/>
  <c r="EL38" i="27"/>
  <c r="EL40" i="27"/>
  <c r="DZ42" i="27"/>
  <c r="DZ45" i="27"/>
  <c r="DZ49" i="27"/>
  <c r="DZ53" i="27"/>
  <c r="DZ57" i="27"/>
  <c r="DZ61" i="27"/>
  <c r="DZ65" i="27"/>
  <c r="EP81" i="27"/>
  <c r="DN81" i="27"/>
  <c r="EP85" i="27"/>
  <c r="DN85" i="27"/>
  <c r="EP89" i="27"/>
  <c r="DN89" i="27"/>
  <c r="EP93" i="27"/>
  <c r="DN93" i="27"/>
  <c r="EP97" i="27"/>
  <c r="DN97" i="27"/>
  <c r="EP101" i="27"/>
  <c r="DN101" i="27"/>
  <c r="EP105" i="27"/>
  <c r="DN105" i="27"/>
  <c r="EP109" i="27"/>
  <c r="DN109" i="27"/>
  <c r="EM109" i="27"/>
  <c r="EP113" i="27"/>
  <c r="DN113" i="27"/>
  <c r="EM113" i="27"/>
  <c r="EP117" i="27"/>
  <c r="DN117" i="27"/>
  <c r="EM117" i="27"/>
  <c r="EP121" i="27"/>
  <c r="DN121" i="27"/>
  <c r="EM121" i="27"/>
  <c r="EP125" i="27"/>
  <c r="DN125" i="27"/>
  <c r="EM125" i="27"/>
  <c r="EP129" i="27"/>
  <c r="DN129" i="27"/>
  <c r="EM129" i="27"/>
  <c r="DY43" i="27"/>
  <c r="EM43" i="27"/>
  <c r="DY44" i="27"/>
  <c r="DY45" i="27"/>
  <c r="DY46" i="27"/>
  <c r="DY47" i="27"/>
  <c r="DY48" i="27"/>
  <c r="DY49" i="27"/>
  <c r="DY50" i="27"/>
  <c r="DY51" i="27"/>
  <c r="DY52" i="27"/>
  <c r="DY53" i="27"/>
  <c r="DY54" i="27"/>
  <c r="DY55" i="27"/>
  <c r="DY56" i="27"/>
  <c r="DY57" i="27"/>
  <c r="DY58" i="27"/>
  <c r="DY59" i="27"/>
  <c r="DY60" i="27"/>
  <c r="DY61" i="27"/>
  <c r="DY62" i="27"/>
  <c r="DY63" i="27"/>
  <c r="DY64" i="27"/>
  <c r="DY65" i="27"/>
  <c r="DY66" i="27"/>
  <c r="DY67" i="27"/>
  <c r="DY68" i="27"/>
  <c r="EP80" i="27"/>
  <c r="DN80" i="27"/>
  <c r="EP84" i="27"/>
  <c r="DN84" i="27"/>
  <c r="EP88" i="27"/>
  <c r="DN88" i="27"/>
  <c r="EP92" i="27"/>
  <c r="DN92" i="27"/>
  <c r="EP96" i="27"/>
  <c r="DN96" i="27"/>
  <c r="EP100" i="27"/>
  <c r="DN100" i="27"/>
  <c r="EP104" i="27"/>
  <c r="DN104" i="27"/>
  <c r="EP110" i="27"/>
  <c r="DN110" i="27"/>
  <c r="EM110" i="27"/>
  <c r="EP114" i="27"/>
  <c r="DN114" i="27"/>
  <c r="EM114" i="27"/>
  <c r="EP118" i="27"/>
  <c r="DN118" i="27"/>
  <c r="EM118" i="27"/>
  <c r="EP122" i="27"/>
  <c r="DN122" i="27"/>
  <c r="EM122" i="27"/>
  <c r="EP126" i="27"/>
  <c r="DN126" i="27"/>
  <c r="EM126" i="27"/>
  <c r="EP130" i="27"/>
  <c r="DN130" i="27"/>
  <c r="EM130" i="27"/>
  <c r="DY69" i="27"/>
  <c r="EO69" i="27"/>
  <c r="EL70" i="27"/>
  <c r="DY71" i="27"/>
  <c r="EO71" i="27"/>
  <c r="EL72" i="27"/>
  <c r="DY73" i="27"/>
  <c r="EO73" i="27"/>
  <c r="EL74" i="27"/>
  <c r="DY75" i="27"/>
  <c r="EO75" i="27"/>
  <c r="EL76" i="27"/>
  <c r="DY77" i="27"/>
  <c r="EO77" i="27"/>
  <c r="EL78" i="27"/>
  <c r="DY79" i="27"/>
  <c r="EO79" i="27"/>
  <c r="EL80" i="27"/>
  <c r="BY81" i="27"/>
  <c r="DZ81" i="27"/>
  <c r="CK82" i="27"/>
  <c r="DY82" i="27"/>
  <c r="EO82" i="27"/>
  <c r="EL84" i="27"/>
  <c r="BY85" i="27"/>
  <c r="DZ85" i="27"/>
  <c r="CK86" i="27"/>
  <c r="EO86" i="27"/>
  <c r="EL88" i="27"/>
  <c r="BY89" i="27"/>
  <c r="DZ89" i="27"/>
  <c r="CK90" i="27"/>
  <c r="DY90" i="27"/>
  <c r="EO90" i="27"/>
  <c r="EL92" i="27"/>
  <c r="BY93" i="27"/>
  <c r="DZ93" i="27"/>
  <c r="CK94" i="27"/>
  <c r="DY94" i="27"/>
  <c r="EO94" i="27"/>
  <c r="EL96" i="27"/>
  <c r="BY97" i="27"/>
  <c r="DZ97" i="27"/>
  <c r="CK98" i="27"/>
  <c r="DY98" i="27"/>
  <c r="EO98" i="27"/>
  <c r="EL100" i="27"/>
  <c r="BY101" i="27"/>
  <c r="DZ101" i="27"/>
  <c r="CK102" i="27"/>
  <c r="DY102" i="27"/>
  <c r="EO102" i="27"/>
  <c r="EL104" i="27"/>
  <c r="BY105" i="27"/>
  <c r="DZ105" i="27"/>
  <c r="CK106" i="27"/>
  <c r="DY106" i="27"/>
  <c r="EO106" i="27"/>
  <c r="EP83" i="27"/>
  <c r="DN83" i="27"/>
  <c r="EP87" i="27"/>
  <c r="DN87" i="27"/>
  <c r="EP91" i="27"/>
  <c r="DN91" i="27"/>
  <c r="EP95" i="27"/>
  <c r="DN95" i="27"/>
  <c r="EP99" i="27"/>
  <c r="DN99" i="27"/>
  <c r="EP103" i="27"/>
  <c r="DN103" i="27"/>
  <c r="EP107" i="27"/>
  <c r="DN107" i="27"/>
  <c r="EM107" i="27"/>
  <c r="EP111" i="27"/>
  <c r="DN111" i="27"/>
  <c r="EM111" i="27"/>
  <c r="EP115" i="27"/>
  <c r="DN115" i="27"/>
  <c r="EM115" i="27"/>
  <c r="EP119" i="27"/>
  <c r="DN119" i="27"/>
  <c r="EM119" i="27"/>
  <c r="EP123" i="27"/>
  <c r="DN123" i="27"/>
  <c r="EM123" i="27"/>
  <c r="EP127" i="27"/>
  <c r="DN127" i="27"/>
  <c r="EM127" i="27"/>
  <c r="EP131" i="27"/>
  <c r="DN131" i="27"/>
  <c r="EM131" i="27"/>
  <c r="CK81" i="27"/>
  <c r="EL83" i="27"/>
  <c r="CK85" i="27"/>
  <c r="EL87" i="27"/>
  <c r="CK89" i="27"/>
  <c r="EL91" i="27"/>
  <c r="CK93" i="27"/>
  <c r="EL95" i="27"/>
  <c r="CK97" i="27"/>
  <c r="EL99" i="27"/>
  <c r="CK101" i="27"/>
  <c r="EL103" i="27"/>
  <c r="CK105" i="27"/>
  <c r="DZ109" i="27"/>
  <c r="DZ113" i="27"/>
  <c r="DZ117" i="27"/>
  <c r="DZ121" i="27"/>
  <c r="DZ125" i="27"/>
  <c r="DZ129" i="27"/>
  <c r="DY108" i="27"/>
  <c r="DY109" i="27"/>
  <c r="DY110" i="27"/>
  <c r="DY111" i="27"/>
  <c r="DY112" i="27"/>
  <c r="DY113" i="27"/>
  <c r="DY114" i="27"/>
  <c r="DY115" i="27"/>
  <c r="DY116" i="27"/>
  <c r="DY117" i="27"/>
  <c r="DY118" i="27"/>
  <c r="DY119" i="27"/>
  <c r="DY120" i="27"/>
  <c r="DY121" i="27"/>
  <c r="DY122" i="27"/>
  <c r="DY123" i="27"/>
  <c r="DY124" i="27"/>
  <c r="DY125" i="27"/>
  <c r="DY126" i="27"/>
  <c r="DY127" i="27"/>
  <c r="DY128" i="27"/>
  <c r="DY129" i="27"/>
  <c r="DY130" i="27"/>
  <c r="DY131" i="27"/>
  <c r="EL130" i="27"/>
  <c r="EL131" i="27"/>
  <c r="DY33" i="26"/>
  <c r="DM33" i="26"/>
  <c r="EO33" i="26"/>
  <c r="DM43" i="26"/>
  <c r="DY43" i="26"/>
  <c r="EO43" i="26"/>
  <c r="EL43" i="26"/>
  <c r="DM46" i="26"/>
  <c r="EL46" i="26"/>
  <c r="DY46" i="26"/>
  <c r="EO46" i="26"/>
  <c r="DM62" i="26"/>
  <c r="EL62" i="26"/>
  <c r="EO62" i="26"/>
  <c r="DY62" i="26"/>
  <c r="DZ9" i="26"/>
  <c r="EP9" i="26"/>
  <c r="DN9" i="26"/>
  <c r="EM9" i="26"/>
  <c r="DY32" i="26"/>
  <c r="DM32" i="26"/>
  <c r="EO32" i="26"/>
  <c r="DY36" i="26"/>
  <c r="DM36" i="26"/>
  <c r="EO36" i="26"/>
  <c r="EP40" i="26"/>
  <c r="DZ40" i="26"/>
  <c r="EM40" i="26"/>
  <c r="DN40" i="26"/>
  <c r="DM42" i="26"/>
  <c r="EL42" i="26"/>
  <c r="DY42" i="26"/>
  <c r="EO42" i="26"/>
  <c r="EP52" i="26"/>
  <c r="DZ52" i="26"/>
  <c r="EM52" i="26"/>
  <c r="DN52" i="26"/>
  <c r="DM55" i="26"/>
  <c r="DY55" i="26"/>
  <c r="EL55" i="26"/>
  <c r="EO55" i="26"/>
  <c r="DM58" i="26"/>
  <c r="EL58" i="26"/>
  <c r="DY58" i="26"/>
  <c r="EO58" i="26"/>
  <c r="EL33" i="26"/>
  <c r="EL37" i="26"/>
  <c r="DM59" i="26"/>
  <c r="DY59" i="26"/>
  <c r="EL59" i="26"/>
  <c r="EO59" i="26"/>
  <c r="DZ10" i="26"/>
  <c r="EM10" i="26"/>
  <c r="EP10" i="26"/>
  <c r="DN10" i="26"/>
  <c r="DZ11" i="26"/>
  <c r="EP11" i="26"/>
  <c r="DN11" i="26"/>
  <c r="EM11" i="26"/>
  <c r="DZ12" i="26"/>
  <c r="EP12" i="26"/>
  <c r="EM12" i="26"/>
  <c r="DN12" i="26"/>
  <c r="DZ13" i="26"/>
  <c r="EM13" i="26"/>
  <c r="EP13" i="26"/>
  <c r="DN13" i="26"/>
  <c r="DZ14" i="26"/>
  <c r="EP14" i="26"/>
  <c r="EM14" i="26"/>
  <c r="DN14" i="26"/>
  <c r="DZ15" i="26"/>
  <c r="EM15" i="26"/>
  <c r="EP15" i="26"/>
  <c r="DN15" i="26"/>
  <c r="DZ16" i="26"/>
  <c r="EM16" i="26"/>
  <c r="EP16" i="26"/>
  <c r="DN16" i="26"/>
  <c r="DZ17" i="26"/>
  <c r="EM17" i="26"/>
  <c r="EP17" i="26"/>
  <c r="DN17" i="26"/>
  <c r="DZ18" i="26"/>
  <c r="EP18" i="26"/>
  <c r="EM18" i="26"/>
  <c r="DN18" i="26"/>
  <c r="DZ19" i="26"/>
  <c r="EM19" i="26"/>
  <c r="EP19" i="26"/>
  <c r="DN19" i="26"/>
  <c r="DZ20" i="26"/>
  <c r="EP20" i="26"/>
  <c r="EM20" i="26"/>
  <c r="DN20" i="26"/>
  <c r="DZ21" i="26"/>
  <c r="EP21" i="26"/>
  <c r="DN21" i="26"/>
  <c r="EM21" i="26"/>
  <c r="DZ22" i="26"/>
  <c r="EM22" i="26"/>
  <c r="EP22" i="26"/>
  <c r="DN22" i="26"/>
  <c r="DZ23" i="26"/>
  <c r="EP23" i="26"/>
  <c r="EM23" i="26"/>
  <c r="DN23" i="26"/>
  <c r="DZ24" i="26"/>
  <c r="EP24" i="26"/>
  <c r="DN24" i="26"/>
  <c r="EM24" i="26"/>
  <c r="DZ25" i="26"/>
  <c r="EP25" i="26"/>
  <c r="DN25" i="26"/>
  <c r="EM25" i="26"/>
  <c r="DZ26" i="26"/>
  <c r="EP26" i="26"/>
  <c r="DN26" i="26"/>
  <c r="EM26" i="26"/>
  <c r="DZ27" i="26"/>
  <c r="EP27" i="26"/>
  <c r="EM27" i="26"/>
  <c r="DN27" i="26"/>
  <c r="DZ28" i="26"/>
  <c r="EP28" i="26"/>
  <c r="DN28" i="26"/>
  <c r="EM28" i="26"/>
  <c r="DZ29" i="26"/>
  <c r="EM29" i="26"/>
  <c r="EP29" i="26"/>
  <c r="DN29" i="26"/>
  <c r="EP30" i="26"/>
  <c r="DZ30" i="26"/>
  <c r="DN30" i="26"/>
  <c r="EM30" i="26"/>
  <c r="DM35" i="26"/>
  <c r="DY35" i="26"/>
  <c r="EO35" i="26"/>
  <c r="DM39" i="26"/>
  <c r="DY39" i="26"/>
  <c r="EO39" i="26"/>
  <c r="EL39" i="26"/>
  <c r="EP48" i="26"/>
  <c r="DZ48" i="26"/>
  <c r="EM48" i="26"/>
  <c r="DN48" i="26"/>
  <c r="DM51" i="26"/>
  <c r="DY51" i="26"/>
  <c r="EO51" i="26"/>
  <c r="EL51" i="26"/>
  <c r="DM54" i="26"/>
  <c r="EL54" i="26"/>
  <c r="DY54" i="26"/>
  <c r="EO54" i="26"/>
  <c r="EL32" i="26"/>
  <c r="EL36" i="26"/>
  <c r="DM37" i="26"/>
  <c r="DY37" i="26"/>
  <c r="EO37" i="26"/>
  <c r="EP56" i="26"/>
  <c r="DZ56" i="26"/>
  <c r="EM56" i="26"/>
  <c r="DN56" i="26"/>
  <c r="EO8" i="26"/>
  <c r="DM8" i="26"/>
  <c r="DY8" i="26"/>
  <c r="EL8" i="26"/>
  <c r="DM34" i="26"/>
  <c r="DY34" i="26"/>
  <c r="EO34" i="26"/>
  <c r="DY38" i="26"/>
  <c r="EO38" i="26"/>
  <c r="DM38" i="26"/>
  <c r="EP44" i="26"/>
  <c r="DZ44" i="26"/>
  <c r="EM44" i="26"/>
  <c r="DN44" i="26"/>
  <c r="DM47" i="26"/>
  <c r="DY47" i="26"/>
  <c r="EO47" i="26"/>
  <c r="EL47" i="26"/>
  <c r="DM50" i="26"/>
  <c r="EL50" i="26"/>
  <c r="DY50" i="26"/>
  <c r="EO50" i="26"/>
  <c r="EP60" i="26"/>
  <c r="DZ60" i="26"/>
  <c r="EM60" i="26"/>
  <c r="DN60" i="26"/>
  <c r="DM64" i="26"/>
  <c r="EL64" i="26"/>
  <c r="EP62" i="26"/>
  <c r="DN62" i="26"/>
  <c r="DM63" i="26"/>
  <c r="EL63" i="26"/>
  <c r="EP66" i="26"/>
  <c r="DN66" i="26"/>
  <c r="DM67" i="26"/>
  <c r="EL67" i="26"/>
  <c r="EP70" i="26"/>
  <c r="DN70" i="26"/>
  <c r="DM71" i="26"/>
  <c r="EO71" i="26"/>
  <c r="DY71" i="26"/>
  <c r="EL71" i="26"/>
  <c r="EM71" i="26"/>
  <c r="DM79" i="26"/>
  <c r="EO79" i="26"/>
  <c r="DY79" i="26"/>
  <c r="EL79" i="26"/>
  <c r="EM79" i="26"/>
  <c r="EP82" i="26"/>
  <c r="DN82" i="26"/>
  <c r="EM82" i="26"/>
  <c r="EP85" i="26"/>
  <c r="DN85" i="26"/>
  <c r="EM85" i="26"/>
  <c r="DZ85" i="26"/>
  <c r="DM90" i="26"/>
  <c r="EO90" i="26"/>
  <c r="DY90" i="26"/>
  <c r="EP93" i="26"/>
  <c r="DN93" i="26"/>
  <c r="EM93" i="26"/>
  <c r="DZ93" i="26"/>
  <c r="DM98" i="26"/>
  <c r="EO98" i="26"/>
  <c r="DY98" i="26"/>
  <c r="EP101" i="26"/>
  <c r="DN101" i="26"/>
  <c r="EM101" i="26"/>
  <c r="DZ101" i="26"/>
  <c r="DY14" i="26"/>
  <c r="DY17" i="26"/>
  <c r="DY18" i="26"/>
  <c r="DY22" i="26"/>
  <c r="DY23" i="26"/>
  <c r="EP31" i="26"/>
  <c r="AJ44" i="26"/>
  <c r="DY44" i="26"/>
  <c r="AJ52" i="26"/>
  <c r="DZ53" i="26"/>
  <c r="EL9" i="26"/>
  <c r="EL10" i="26"/>
  <c r="EL11" i="26"/>
  <c r="EL12" i="26"/>
  <c r="EL13" i="26"/>
  <c r="EL14" i="26"/>
  <c r="EL15" i="26"/>
  <c r="EL16" i="26"/>
  <c r="EL17" i="26"/>
  <c r="EL18" i="26"/>
  <c r="EL19" i="26"/>
  <c r="EL20" i="26"/>
  <c r="EL21" i="26"/>
  <c r="EL22" i="26"/>
  <c r="EL23" i="26"/>
  <c r="EL24" i="26"/>
  <c r="EL25" i="26"/>
  <c r="EL26" i="26"/>
  <c r="EL27" i="26"/>
  <c r="EL28" i="26"/>
  <c r="EL29" i="26"/>
  <c r="DY30" i="26"/>
  <c r="DZ31" i="26"/>
  <c r="EO31" i="26"/>
  <c r="DZ32" i="26"/>
  <c r="DZ33" i="26"/>
  <c r="DZ34" i="26"/>
  <c r="DZ35" i="26"/>
  <c r="DZ36" i="26"/>
  <c r="DZ37" i="26"/>
  <c r="DZ38" i="26"/>
  <c r="EL40" i="26"/>
  <c r="DY41" i="26"/>
  <c r="EM41" i="26"/>
  <c r="DZ42" i="26"/>
  <c r="EL44" i="26"/>
  <c r="DY45" i="26"/>
  <c r="EM45" i="26"/>
  <c r="DZ46" i="26"/>
  <c r="EL48" i="26"/>
  <c r="DY49" i="26"/>
  <c r="EM49" i="26"/>
  <c r="DZ50" i="26"/>
  <c r="EL52" i="26"/>
  <c r="DY53" i="26"/>
  <c r="EM53" i="26"/>
  <c r="DZ54" i="26"/>
  <c r="EL56" i="26"/>
  <c r="DY57" i="26"/>
  <c r="EM57" i="26"/>
  <c r="DZ58" i="26"/>
  <c r="EL60" i="26"/>
  <c r="DY61" i="26"/>
  <c r="EM61" i="26"/>
  <c r="AJ63" i="26"/>
  <c r="DY64" i="26"/>
  <c r="EO64" i="26"/>
  <c r="DY68" i="26"/>
  <c r="EP77" i="26"/>
  <c r="DZ82" i="26"/>
  <c r="DM68" i="26"/>
  <c r="EL68" i="26"/>
  <c r="DM73" i="26"/>
  <c r="EO73" i="26"/>
  <c r="DY73" i="26"/>
  <c r="EL73" i="26"/>
  <c r="EM73" i="26"/>
  <c r="BZ87" i="26"/>
  <c r="BY87" i="26"/>
  <c r="BZ95" i="26"/>
  <c r="BY95" i="26"/>
  <c r="BZ103" i="26"/>
  <c r="BY103" i="26"/>
  <c r="EP108" i="26"/>
  <c r="DN108" i="26"/>
  <c r="EM108" i="26"/>
  <c r="DZ108" i="26"/>
  <c r="EP116" i="26"/>
  <c r="DN116" i="26"/>
  <c r="EM116" i="26"/>
  <c r="DZ116" i="26"/>
  <c r="EP124" i="26"/>
  <c r="DN124" i="26"/>
  <c r="EM124" i="26"/>
  <c r="DZ124" i="26"/>
  <c r="EP65" i="26"/>
  <c r="DN65" i="26"/>
  <c r="DM66" i="26"/>
  <c r="EL66" i="26"/>
  <c r="EP69" i="26"/>
  <c r="DN69" i="26"/>
  <c r="DM70" i="26"/>
  <c r="EL70" i="26"/>
  <c r="DM77" i="26"/>
  <c r="EO77" i="26"/>
  <c r="DY77" i="26"/>
  <c r="EL77" i="26"/>
  <c r="EM77" i="26"/>
  <c r="DM82" i="26"/>
  <c r="EO82" i="26"/>
  <c r="DY82" i="26"/>
  <c r="BZ84" i="26"/>
  <c r="BY84" i="26"/>
  <c r="BZ91" i="26"/>
  <c r="BY91" i="26"/>
  <c r="BZ99" i="26"/>
  <c r="BY99" i="26"/>
  <c r="EP112" i="26"/>
  <c r="DN112" i="26"/>
  <c r="EM112" i="26"/>
  <c r="DZ112" i="26"/>
  <c r="EP120" i="26"/>
  <c r="DN120" i="26"/>
  <c r="EM120" i="26"/>
  <c r="DZ120" i="26"/>
  <c r="EP128" i="26"/>
  <c r="DN128" i="26"/>
  <c r="EM128" i="26"/>
  <c r="DZ128" i="26"/>
  <c r="DY9" i="26"/>
  <c r="DY10" i="26"/>
  <c r="DY11" i="26"/>
  <c r="DY12" i="26"/>
  <c r="DY13" i="26"/>
  <c r="DY15" i="26"/>
  <c r="DY16" i="26"/>
  <c r="DY19" i="26"/>
  <c r="DY20" i="26"/>
  <c r="DY24" i="26"/>
  <c r="DY29" i="26"/>
  <c r="EO30" i="26"/>
  <c r="DZ45" i="26"/>
  <c r="AJ48" i="26"/>
  <c r="DY48" i="26"/>
  <c r="DY52" i="26"/>
  <c r="DY56" i="26"/>
  <c r="DY60" i="26"/>
  <c r="EP71" i="26"/>
  <c r="EP79" i="26"/>
  <c r="S8" i="26"/>
  <c r="DM9" i="26"/>
  <c r="DM10" i="26"/>
  <c r="DM11" i="26"/>
  <c r="DM12" i="26"/>
  <c r="DM13" i="26"/>
  <c r="DM14" i="26"/>
  <c r="DM15" i="26"/>
  <c r="DM16" i="26"/>
  <c r="DM17" i="26"/>
  <c r="DM18" i="26"/>
  <c r="DM19" i="26"/>
  <c r="DM20" i="26"/>
  <c r="DM21" i="26"/>
  <c r="DM22" i="26"/>
  <c r="DM23" i="26"/>
  <c r="DM24" i="26"/>
  <c r="DM25" i="26"/>
  <c r="DM26" i="26"/>
  <c r="DM27" i="26"/>
  <c r="DM28" i="26"/>
  <c r="DM29" i="26"/>
  <c r="EM31" i="26"/>
  <c r="EM32" i="26"/>
  <c r="EM33" i="26"/>
  <c r="EM34" i="26"/>
  <c r="EM35" i="26"/>
  <c r="EM36" i="26"/>
  <c r="EM37" i="26"/>
  <c r="EM38" i="26"/>
  <c r="DZ39" i="26"/>
  <c r="BZ41" i="26"/>
  <c r="DN41" i="26"/>
  <c r="EL41" i="26"/>
  <c r="EM42" i="26"/>
  <c r="S43" i="26"/>
  <c r="BZ45" i="26"/>
  <c r="DN45" i="26"/>
  <c r="EL45" i="26"/>
  <c r="EM46" i="26"/>
  <c r="S47" i="26"/>
  <c r="BZ49" i="26"/>
  <c r="DN49" i="26"/>
  <c r="EL49" i="26"/>
  <c r="EM50" i="26"/>
  <c r="S51" i="26"/>
  <c r="BZ53" i="26"/>
  <c r="DN53" i="26"/>
  <c r="EL53" i="26"/>
  <c r="EM54" i="26"/>
  <c r="S55" i="26"/>
  <c r="BZ57" i="26"/>
  <c r="DN57" i="26"/>
  <c r="EL57" i="26"/>
  <c r="EM58" i="26"/>
  <c r="S59" i="26"/>
  <c r="BZ61" i="26"/>
  <c r="DN61" i="26"/>
  <c r="EL61" i="26"/>
  <c r="DZ62" i="26"/>
  <c r="CK63" i="26"/>
  <c r="DY63" i="26"/>
  <c r="EO63" i="26"/>
  <c r="BY66" i="26"/>
  <c r="DZ66" i="26"/>
  <c r="CK67" i="26"/>
  <c r="DY67" i="26"/>
  <c r="EO67" i="26"/>
  <c r="BY70" i="26"/>
  <c r="DZ70" i="26"/>
  <c r="CK71" i="26"/>
  <c r="DZ71" i="26"/>
  <c r="EP75" i="26"/>
  <c r="BY77" i="26"/>
  <c r="CK79" i="26"/>
  <c r="DZ79" i="26"/>
  <c r="BY83" i="26"/>
  <c r="EP63" i="26"/>
  <c r="DN63" i="26"/>
  <c r="EP67" i="26"/>
  <c r="DN67" i="26"/>
  <c r="EP64" i="26"/>
  <c r="DN64" i="26"/>
  <c r="DM65" i="26"/>
  <c r="EL65" i="26"/>
  <c r="EP68" i="26"/>
  <c r="DN68" i="26"/>
  <c r="DM69" i="26"/>
  <c r="EL69" i="26"/>
  <c r="DM75" i="26"/>
  <c r="EO75" i="26"/>
  <c r="DY75" i="26"/>
  <c r="EL75" i="26"/>
  <c r="EM75" i="26"/>
  <c r="EP81" i="26"/>
  <c r="DN81" i="26"/>
  <c r="DZ81" i="26"/>
  <c r="DM86" i="26"/>
  <c r="EO86" i="26"/>
  <c r="DY86" i="26"/>
  <c r="EP89" i="26"/>
  <c r="DN89" i="26"/>
  <c r="EM89" i="26"/>
  <c r="DZ89" i="26"/>
  <c r="DM94" i="26"/>
  <c r="EO94" i="26"/>
  <c r="DY94" i="26"/>
  <c r="EP97" i="26"/>
  <c r="DN97" i="26"/>
  <c r="EM97" i="26"/>
  <c r="DZ97" i="26"/>
  <c r="DM102" i="26"/>
  <c r="EO102" i="26"/>
  <c r="DY102" i="26"/>
  <c r="DY21" i="26"/>
  <c r="DY25" i="26"/>
  <c r="DY26" i="26"/>
  <c r="DY27" i="26"/>
  <c r="DY28" i="26"/>
  <c r="DY40" i="26"/>
  <c r="DZ41" i="26"/>
  <c r="DZ49" i="26"/>
  <c r="AJ56" i="26"/>
  <c r="DZ57" i="26"/>
  <c r="AJ60" i="26"/>
  <c r="DZ61" i="26"/>
  <c r="EM39" i="26"/>
  <c r="EO40" i="26"/>
  <c r="BZ42" i="26"/>
  <c r="DN42" i="26"/>
  <c r="EO44" i="26"/>
  <c r="BZ46" i="26"/>
  <c r="DN46" i="26"/>
  <c r="EO48" i="26"/>
  <c r="BZ50" i="26"/>
  <c r="DN50" i="26"/>
  <c r="EO52" i="26"/>
  <c r="BZ54" i="26"/>
  <c r="DN54" i="26"/>
  <c r="EO56" i="26"/>
  <c r="BZ58" i="26"/>
  <c r="DN58" i="26"/>
  <c r="EO60" i="26"/>
  <c r="BZ62" i="26"/>
  <c r="CK62" i="26"/>
  <c r="EM63" i="26"/>
  <c r="BY65" i="26"/>
  <c r="CK66" i="26"/>
  <c r="EM67" i="26"/>
  <c r="BY69" i="26"/>
  <c r="CK70" i="26"/>
  <c r="EP73" i="26"/>
  <c r="BY75" i="26"/>
  <c r="CK77" i="26"/>
  <c r="DZ77" i="26"/>
  <c r="CK84" i="26"/>
  <c r="EP80" i="26"/>
  <c r="DN80" i="26"/>
  <c r="EP84" i="26"/>
  <c r="DN84" i="26"/>
  <c r="EP88" i="26"/>
  <c r="DN88" i="26"/>
  <c r="EP92" i="26"/>
  <c r="DN92" i="26"/>
  <c r="EP96" i="26"/>
  <c r="DN96" i="26"/>
  <c r="EP100" i="26"/>
  <c r="DN100" i="26"/>
  <c r="EP104" i="26"/>
  <c r="DN104" i="26"/>
  <c r="EM104" i="26"/>
  <c r="EP105" i="26"/>
  <c r="DN105" i="26"/>
  <c r="EM105" i="26"/>
  <c r="EP109" i="26"/>
  <c r="DN109" i="26"/>
  <c r="EM109" i="26"/>
  <c r="EP113" i="26"/>
  <c r="DN113" i="26"/>
  <c r="EM113" i="26"/>
  <c r="EP117" i="26"/>
  <c r="DN117" i="26"/>
  <c r="EM117" i="26"/>
  <c r="EP121" i="26"/>
  <c r="DN121" i="26"/>
  <c r="EM121" i="26"/>
  <c r="EP125" i="26"/>
  <c r="DN125" i="26"/>
  <c r="EM125" i="26"/>
  <c r="EP129" i="26"/>
  <c r="DN129" i="26"/>
  <c r="EM129" i="26"/>
  <c r="EP83" i="26"/>
  <c r="DN83" i="26"/>
  <c r="EP87" i="26"/>
  <c r="DN87" i="26"/>
  <c r="EP91" i="26"/>
  <c r="DN91" i="26"/>
  <c r="EP95" i="26"/>
  <c r="DN95" i="26"/>
  <c r="EP99" i="26"/>
  <c r="DN99" i="26"/>
  <c r="EP103" i="26"/>
  <c r="DN103" i="26"/>
  <c r="EP106" i="26"/>
  <c r="DN106" i="26"/>
  <c r="EM106" i="26"/>
  <c r="EP110" i="26"/>
  <c r="DN110" i="26"/>
  <c r="EM110" i="26"/>
  <c r="EP114" i="26"/>
  <c r="DN114" i="26"/>
  <c r="EM114" i="26"/>
  <c r="EP118" i="26"/>
  <c r="DN118" i="26"/>
  <c r="EM118" i="26"/>
  <c r="EP122" i="26"/>
  <c r="DN122" i="26"/>
  <c r="EM122" i="26"/>
  <c r="EP126" i="26"/>
  <c r="DN126" i="26"/>
  <c r="EM126" i="26"/>
  <c r="EP130" i="26"/>
  <c r="DN130" i="26"/>
  <c r="EM130" i="26"/>
  <c r="DZ72" i="26"/>
  <c r="EP72" i="26"/>
  <c r="DZ74" i="26"/>
  <c r="EP74" i="26"/>
  <c r="DZ76" i="26"/>
  <c r="EP76" i="26"/>
  <c r="DZ78" i="26"/>
  <c r="EP78" i="26"/>
  <c r="DZ80" i="26"/>
  <c r="CK81" i="26"/>
  <c r="DY81" i="26"/>
  <c r="EO81" i="26"/>
  <c r="EL83" i="26"/>
  <c r="DZ84" i="26"/>
  <c r="CK85" i="26"/>
  <c r="DY85" i="26"/>
  <c r="EO85" i="26"/>
  <c r="EL87" i="26"/>
  <c r="BY88" i="26"/>
  <c r="DZ88" i="26"/>
  <c r="CK89" i="26"/>
  <c r="DY89" i="26"/>
  <c r="EO89" i="26"/>
  <c r="EL91" i="26"/>
  <c r="BY92" i="26"/>
  <c r="DZ92" i="26"/>
  <c r="CK93" i="26"/>
  <c r="DY93" i="26"/>
  <c r="EO93" i="26"/>
  <c r="EL95" i="26"/>
  <c r="BY96" i="26"/>
  <c r="DZ96" i="26"/>
  <c r="CK97" i="26"/>
  <c r="DY97" i="26"/>
  <c r="EO97" i="26"/>
  <c r="EL99" i="26"/>
  <c r="BY100" i="26"/>
  <c r="DZ100" i="26"/>
  <c r="CK101" i="26"/>
  <c r="DY101" i="26"/>
  <c r="EO101" i="26"/>
  <c r="EL103" i="26"/>
  <c r="BY104" i="26"/>
  <c r="DZ104" i="26"/>
  <c r="EP86" i="26"/>
  <c r="DN86" i="26"/>
  <c r="EP90" i="26"/>
  <c r="DN90" i="26"/>
  <c r="EP94" i="26"/>
  <c r="DN94" i="26"/>
  <c r="EP98" i="26"/>
  <c r="DN98" i="26"/>
  <c r="EP102" i="26"/>
  <c r="DN102" i="26"/>
  <c r="EP107" i="26"/>
  <c r="DN107" i="26"/>
  <c r="EM107" i="26"/>
  <c r="EP111" i="26"/>
  <c r="DN111" i="26"/>
  <c r="EM111" i="26"/>
  <c r="EP115" i="26"/>
  <c r="DN115" i="26"/>
  <c r="EM115" i="26"/>
  <c r="EP119" i="26"/>
  <c r="DN119" i="26"/>
  <c r="EM119" i="26"/>
  <c r="EP123" i="26"/>
  <c r="DN123" i="26"/>
  <c r="EM123" i="26"/>
  <c r="EP127" i="26"/>
  <c r="DN127" i="26"/>
  <c r="EM127" i="26"/>
  <c r="EP131" i="26"/>
  <c r="DN131" i="26"/>
  <c r="EM131" i="26"/>
  <c r="EL86" i="26"/>
  <c r="CK88" i="26"/>
  <c r="EL90" i="26"/>
  <c r="CK92" i="26"/>
  <c r="EL94" i="26"/>
  <c r="CK96" i="26"/>
  <c r="EL98" i="26"/>
  <c r="CK100" i="26"/>
  <c r="EL102" i="26"/>
  <c r="CK104" i="26"/>
  <c r="DY105" i="26"/>
  <c r="DY106" i="26"/>
  <c r="DY107" i="26"/>
  <c r="DY108" i="26"/>
  <c r="DY109" i="26"/>
  <c r="DY110" i="26"/>
  <c r="DY111" i="26"/>
  <c r="DY112" i="26"/>
  <c r="DY113" i="26"/>
  <c r="DY114" i="26"/>
  <c r="DY115" i="26"/>
  <c r="DY116" i="26"/>
  <c r="DY117" i="26"/>
  <c r="DY118" i="26"/>
  <c r="DY119" i="26"/>
  <c r="DY120" i="26"/>
  <c r="DY121" i="26"/>
  <c r="DY122" i="26"/>
  <c r="DY123" i="26"/>
  <c r="DY124" i="26"/>
  <c r="DY125" i="26"/>
  <c r="DY126" i="26"/>
  <c r="DY127" i="26"/>
  <c r="DY128" i="26"/>
  <c r="DY129" i="26"/>
  <c r="DY130" i="26"/>
  <c r="DY131" i="26"/>
  <c r="EL131" i="26"/>
  <c r="DY14" i="25"/>
  <c r="DM14" i="25"/>
  <c r="EO14" i="25"/>
  <c r="DY18" i="25"/>
  <c r="DM18" i="25"/>
  <c r="EO18" i="25"/>
  <c r="DY13" i="25"/>
  <c r="EO13" i="25"/>
  <c r="DM13" i="25"/>
  <c r="DY17" i="25"/>
  <c r="EO17" i="25"/>
  <c r="DM17" i="25"/>
  <c r="EL14" i="25"/>
  <c r="EL18" i="25"/>
  <c r="DY9" i="25"/>
  <c r="EO9" i="25"/>
  <c r="DM9" i="25"/>
  <c r="DY12" i="25"/>
  <c r="EO12" i="25"/>
  <c r="DM12" i="25"/>
  <c r="DY16" i="25"/>
  <c r="DM16" i="25"/>
  <c r="EO16" i="25"/>
  <c r="EL13" i="25"/>
  <c r="EL17" i="25"/>
  <c r="DY10" i="25"/>
  <c r="DM10" i="25"/>
  <c r="EO10" i="25"/>
  <c r="DY11" i="25"/>
  <c r="DM11" i="25"/>
  <c r="EO11" i="25"/>
  <c r="DY15" i="25"/>
  <c r="EO15" i="25"/>
  <c r="DM15" i="25"/>
  <c r="EO19" i="25"/>
  <c r="EL19" i="25"/>
  <c r="DY19" i="25"/>
  <c r="DM19" i="25"/>
  <c r="DN31" i="25"/>
  <c r="EP31" i="25"/>
  <c r="DZ31" i="25"/>
  <c r="EP49" i="25"/>
  <c r="DN49" i="25"/>
  <c r="EM49" i="25"/>
  <c r="EP57" i="25"/>
  <c r="DN57" i="25"/>
  <c r="EM57" i="25"/>
  <c r="EP61" i="25"/>
  <c r="DN61" i="25"/>
  <c r="EM61" i="25"/>
  <c r="EP65" i="25"/>
  <c r="DN65" i="25"/>
  <c r="EM65" i="25"/>
  <c r="EP69" i="25"/>
  <c r="DN69" i="25"/>
  <c r="EM69" i="25"/>
  <c r="DN75" i="25"/>
  <c r="EP75" i="25"/>
  <c r="DZ75" i="25"/>
  <c r="BZ92" i="25"/>
  <c r="BY92" i="25"/>
  <c r="EP116" i="25"/>
  <c r="DN116" i="25"/>
  <c r="EM116" i="25"/>
  <c r="DZ116" i="25"/>
  <c r="EP42" i="25"/>
  <c r="DN42" i="25"/>
  <c r="EM42" i="25"/>
  <c r="EP46" i="25"/>
  <c r="DN46" i="25"/>
  <c r="EM46" i="25"/>
  <c r="EP50" i="25"/>
  <c r="DN50" i="25"/>
  <c r="EM50" i="25"/>
  <c r="EP54" i="25"/>
  <c r="DN54" i="25"/>
  <c r="EM54" i="25"/>
  <c r="EP58" i="25"/>
  <c r="DN58" i="25"/>
  <c r="EM58" i="25"/>
  <c r="EP62" i="25"/>
  <c r="DN62" i="25"/>
  <c r="EM62" i="25"/>
  <c r="EP66" i="25"/>
  <c r="DN66" i="25"/>
  <c r="EM66" i="25"/>
  <c r="EP70" i="25"/>
  <c r="DN70" i="25"/>
  <c r="EM70" i="25"/>
  <c r="EL73" i="25"/>
  <c r="EM73" i="25"/>
  <c r="DN77" i="25"/>
  <c r="EP77" i="25"/>
  <c r="DZ77" i="25"/>
  <c r="EP82" i="25"/>
  <c r="DN82" i="25"/>
  <c r="EM82" i="25"/>
  <c r="DZ82" i="25"/>
  <c r="DM87" i="25"/>
  <c r="EO87" i="25"/>
  <c r="DY87" i="25"/>
  <c r="EP90" i="25"/>
  <c r="DN90" i="25"/>
  <c r="EM90" i="25"/>
  <c r="DZ90" i="25"/>
  <c r="DM95" i="25"/>
  <c r="EO95" i="25"/>
  <c r="DY95" i="25"/>
  <c r="EP98" i="25"/>
  <c r="DN98" i="25"/>
  <c r="EM98" i="25"/>
  <c r="DZ98" i="25"/>
  <c r="DM103" i="25"/>
  <c r="EO103" i="25"/>
  <c r="DY103" i="25"/>
  <c r="EP106" i="25"/>
  <c r="DN106" i="25"/>
  <c r="EM106" i="25"/>
  <c r="DZ106" i="25"/>
  <c r="EP8" i="25"/>
  <c r="EL31" i="25"/>
  <c r="EL40" i="25"/>
  <c r="DZ8" i="25"/>
  <c r="EO8" i="25"/>
  <c r="S9" i="25"/>
  <c r="S10" i="25"/>
  <c r="EM10" i="25"/>
  <c r="DZ11" i="25"/>
  <c r="DZ12" i="25"/>
  <c r="DZ13" i="25"/>
  <c r="DZ14" i="25"/>
  <c r="DZ15" i="25"/>
  <c r="DZ16" i="25"/>
  <c r="DZ17" i="25"/>
  <c r="DZ18" i="25"/>
  <c r="AJ20" i="25"/>
  <c r="DY20" i="25"/>
  <c r="EP20" i="25"/>
  <c r="BY21" i="25"/>
  <c r="DN21" i="25"/>
  <c r="EM21" i="25"/>
  <c r="AJ24" i="25"/>
  <c r="DY24" i="25"/>
  <c r="EP24" i="25"/>
  <c r="BY25" i="25"/>
  <c r="DN25" i="25"/>
  <c r="EM25" i="25"/>
  <c r="BZ27" i="25"/>
  <c r="AJ28" i="25"/>
  <c r="DY28" i="25"/>
  <c r="EP28" i="25"/>
  <c r="BY29" i="25"/>
  <c r="DN29" i="25"/>
  <c r="EM29" i="25"/>
  <c r="DZ33" i="25"/>
  <c r="EP33" i="25"/>
  <c r="DZ35" i="25"/>
  <c r="EP35" i="25"/>
  <c r="DZ37" i="25"/>
  <c r="EP37" i="25"/>
  <c r="EL38" i="25"/>
  <c r="EP41" i="25"/>
  <c r="DN41" i="25"/>
  <c r="EM41" i="25"/>
  <c r="EP45" i="25"/>
  <c r="DN45" i="25"/>
  <c r="EM45" i="25"/>
  <c r="EP53" i="25"/>
  <c r="DN53" i="25"/>
  <c r="EM53" i="25"/>
  <c r="EL71" i="25"/>
  <c r="EM71" i="25"/>
  <c r="EL79" i="25"/>
  <c r="EM79" i="25"/>
  <c r="BZ84" i="25"/>
  <c r="BY84" i="25"/>
  <c r="BZ100" i="25"/>
  <c r="BY100" i="25"/>
  <c r="EP108" i="25"/>
  <c r="DN108" i="25"/>
  <c r="EM108" i="25"/>
  <c r="DZ108" i="25"/>
  <c r="EP124" i="25"/>
  <c r="DN124" i="25"/>
  <c r="EM124" i="25"/>
  <c r="DZ124" i="25"/>
  <c r="EP38" i="25"/>
  <c r="DN38" i="25"/>
  <c r="EP43" i="25"/>
  <c r="DN43" i="25"/>
  <c r="EM43" i="25"/>
  <c r="EP47" i="25"/>
  <c r="DN47" i="25"/>
  <c r="EM47" i="25"/>
  <c r="EP51" i="25"/>
  <c r="DN51" i="25"/>
  <c r="EM51" i="25"/>
  <c r="EP55" i="25"/>
  <c r="DN55" i="25"/>
  <c r="EM55" i="25"/>
  <c r="EP59" i="25"/>
  <c r="DN59" i="25"/>
  <c r="EM59" i="25"/>
  <c r="EP63" i="25"/>
  <c r="DN63" i="25"/>
  <c r="EM63" i="25"/>
  <c r="EP67" i="25"/>
  <c r="DN67" i="25"/>
  <c r="EM67" i="25"/>
  <c r="DN71" i="25"/>
  <c r="EP71" i="25"/>
  <c r="DZ71" i="25"/>
  <c r="EL75" i="25"/>
  <c r="EM75" i="25"/>
  <c r="DN79" i="25"/>
  <c r="EP79" i="25"/>
  <c r="DZ79" i="25"/>
  <c r="BZ88" i="25"/>
  <c r="BY88" i="25"/>
  <c r="BZ96" i="25"/>
  <c r="BY96" i="25"/>
  <c r="BZ104" i="25"/>
  <c r="BY104" i="25"/>
  <c r="EP112" i="25"/>
  <c r="DN112" i="25"/>
  <c r="EM112" i="25"/>
  <c r="DZ112" i="25"/>
  <c r="EP120" i="25"/>
  <c r="DN120" i="25"/>
  <c r="EM120" i="25"/>
  <c r="DZ120" i="25"/>
  <c r="EP128" i="25"/>
  <c r="DN128" i="25"/>
  <c r="EM128" i="25"/>
  <c r="DZ128" i="25"/>
  <c r="EP25" i="25"/>
  <c r="EP29" i="25"/>
  <c r="EM8" i="25"/>
  <c r="EM9" i="25"/>
  <c r="EM11" i="25"/>
  <c r="EM12" i="25"/>
  <c r="EM13" i="25"/>
  <c r="EM14" i="25"/>
  <c r="EM15" i="25"/>
  <c r="EM16" i="25"/>
  <c r="EM17" i="25"/>
  <c r="EM18" i="25"/>
  <c r="EP19" i="25"/>
  <c r="BY20" i="25"/>
  <c r="DN20" i="25"/>
  <c r="EM20" i="25"/>
  <c r="CR21" i="25"/>
  <c r="R22" i="25"/>
  <c r="DY23" i="25"/>
  <c r="EP23" i="25"/>
  <c r="BY24" i="25"/>
  <c r="DN24" i="25"/>
  <c r="EM24" i="25"/>
  <c r="CR25" i="25"/>
  <c r="R26" i="25"/>
  <c r="DY27" i="25"/>
  <c r="EP27" i="25"/>
  <c r="BY28" i="25"/>
  <c r="DN28" i="25"/>
  <c r="EM28" i="25"/>
  <c r="CR29" i="25"/>
  <c r="R30" i="25"/>
  <c r="DZ30" i="25"/>
  <c r="DY31" i="25"/>
  <c r="EO31" i="25"/>
  <c r="EL32" i="25"/>
  <c r="DY33" i="25"/>
  <c r="EO33" i="25"/>
  <c r="EL34" i="25"/>
  <c r="DY35" i="25"/>
  <c r="EO35" i="25"/>
  <c r="EL36" i="25"/>
  <c r="DY37" i="25"/>
  <c r="EO37" i="25"/>
  <c r="BY38" i="25"/>
  <c r="DZ38" i="25"/>
  <c r="CK39" i="25"/>
  <c r="DY39" i="25"/>
  <c r="EO39" i="25"/>
  <c r="DZ41" i="25"/>
  <c r="DZ45" i="25"/>
  <c r="DZ49" i="25"/>
  <c r="DZ53" i="25"/>
  <c r="DZ57" i="25"/>
  <c r="DZ61" i="25"/>
  <c r="DZ65" i="25"/>
  <c r="DZ69" i="25"/>
  <c r="EP39" i="25"/>
  <c r="DN39" i="25"/>
  <c r="DM40" i="25"/>
  <c r="DY40" i="25"/>
  <c r="EP40" i="25"/>
  <c r="DN40" i="25"/>
  <c r="EM40" i="25"/>
  <c r="EP44" i="25"/>
  <c r="DN44" i="25"/>
  <c r="EM44" i="25"/>
  <c r="EP48" i="25"/>
  <c r="DN48" i="25"/>
  <c r="EM48" i="25"/>
  <c r="EP52" i="25"/>
  <c r="DN52" i="25"/>
  <c r="EM52" i="25"/>
  <c r="EP56" i="25"/>
  <c r="DN56" i="25"/>
  <c r="EM56" i="25"/>
  <c r="EP60" i="25"/>
  <c r="DN60" i="25"/>
  <c r="EM60" i="25"/>
  <c r="EP64" i="25"/>
  <c r="DN64" i="25"/>
  <c r="EM64" i="25"/>
  <c r="EP68" i="25"/>
  <c r="DN68" i="25"/>
  <c r="EM68" i="25"/>
  <c r="DN73" i="25"/>
  <c r="EP73" i="25"/>
  <c r="DZ73" i="25"/>
  <c r="EL77" i="25"/>
  <c r="EM77" i="25"/>
  <c r="DM83" i="25"/>
  <c r="EO83" i="25"/>
  <c r="DY83" i="25"/>
  <c r="EM86" i="25"/>
  <c r="DM91" i="25"/>
  <c r="EO91" i="25"/>
  <c r="DY91" i="25"/>
  <c r="EP94" i="25"/>
  <c r="DN94" i="25"/>
  <c r="EM94" i="25"/>
  <c r="DZ94" i="25"/>
  <c r="DM99" i="25"/>
  <c r="EO99" i="25"/>
  <c r="DY99" i="25"/>
  <c r="EP102" i="25"/>
  <c r="DN102" i="25"/>
  <c r="EM102" i="25"/>
  <c r="DZ102" i="25"/>
  <c r="DM107" i="25"/>
  <c r="DY107" i="25"/>
  <c r="EO107" i="25"/>
  <c r="EP21" i="25"/>
  <c r="AJ31" i="25"/>
  <c r="DN19" i="25"/>
  <c r="CR20" i="25"/>
  <c r="DM20" i="25"/>
  <c r="R21" i="25"/>
  <c r="EP22" i="25"/>
  <c r="CR24" i="25"/>
  <c r="DM24" i="25"/>
  <c r="R25" i="25"/>
  <c r="EP26" i="25"/>
  <c r="CR28" i="25"/>
  <c r="DM28" i="25"/>
  <c r="R29" i="25"/>
  <c r="EM30" i="25"/>
  <c r="EM31" i="25"/>
  <c r="EM33" i="25"/>
  <c r="EM35" i="25"/>
  <c r="EM37" i="25"/>
  <c r="CK38" i="25"/>
  <c r="DY38" i="25"/>
  <c r="EO38" i="25"/>
  <c r="EM39" i="25"/>
  <c r="EO40" i="25"/>
  <c r="DZ42" i="25"/>
  <c r="DZ46" i="25"/>
  <c r="DZ50" i="25"/>
  <c r="DZ54" i="25"/>
  <c r="DZ58" i="25"/>
  <c r="DZ62" i="25"/>
  <c r="DZ66" i="25"/>
  <c r="DZ70" i="25"/>
  <c r="EL107" i="25"/>
  <c r="EP81" i="25"/>
  <c r="DN81" i="25"/>
  <c r="EP85" i="25"/>
  <c r="DN85" i="25"/>
  <c r="EP89" i="25"/>
  <c r="DN89" i="25"/>
  <c r="EP93" i="25"/>
  <c r="DN93" i="25"/>
  <c r="EP97" i="25"/>
  <c r="DN97" i="25"/>
  <c r="EP101" i="25"/>
  <c r="DN101" i="25"/>
  <c r="EP105" i="25"/>
  <c r="DN105" i="25"/>
  <c r="EP109" i="25"/>
  <c r="DN109" i="25"/>
  <c r="EM109" i="25"/>
  <c r="EP113" i="25"/>
  <c r="DN113" i="25"/>
  <c r="EM113" i="25"/>
  <c r="EP117" i="25"/>
  <c r="DN117" i="25"/>
  <c r="EM117" i="25"/>
  <c r="EP121" i="25"/>
  <c r="DN121" i="25"/>
  <c r="EM121" i="25"/>
  <c r="EP125" i="25"/>
  <c r="DN125" i="25"/>
  <c r="EM125" i="25"/>
  <c r="EP129" i="25"/>
  <c r="DN129" i="25"/>
  <c r="EM129" i="25"/>
  <c r="DY41" i="25"/>
  <c r="DY42" i="25"/>
  <c r="DY43" i="25"/>
  <c r="DY44" i="25"/>
  <c r="DY45" i="25"/>
  <c r="DY46" i="25"/>
  <c r="DY47" i="25"/>
  <c r="DY48" i="25"/>
  <c r="DY49" i="25"/>
  <c r="DY50" i="25"/>
  <c r="DY51" i="25"/>
  <c r="DY52" i="25"/>
  <c r="DY53" i="25"/>
  <c r="DY54" i="25"/>
  <c r="DY55" i="25"/>
  <c r="DY56" i="25"/>
  <c r="DY57" i="25"/>
  <c r="DY58" i="25"/>
  <c r="DY59" i="25"/>
  <c r="DY60" i="25"/>
  <c r="DY61" i="25"/>
  <c r="DY62" i="25"/>
  <c r="DY63" i="25"/>
  <c r="DY64" i="25"/>
  <c r="DY65" i="25"/>
  <c r="DY66" i="25"/>
  <c r="DY67" i="25"/>
  <c r="DY68" i="25"/>
  <c r="DY69" i="25"/>
  <c r="DY70" i="25"/>
  <c r="EP80" i="25"/>
  <c r="DN80" i="25"/>
  <c r="EP84" i="25"/>
  <c r="DN84" i="25"/>
  <c r="EP88" i="25"/>
  <c r="DN88" i="25"/>
  <c r="EP92" i="25"/>
  <c r="DN92" i="25"/>
  <c r="EP96" i="25"/>
  <c r="DN96" i="25"/>
  <c r="EP100" i="25"/>
  <c r="DN100" i="25"/>
  <c r="EP104" i="25"/>
  <c r="DN104" i="25"/>
  <c r="EP110" i="25"/>
  <c r="DN110" i="25"/>
  <c r="EM110" i="25"/>
  <c r="EP114" i="25"/>
  <c r="DN114" i="25"/>
  <c r="EM114" i="25"/>
  <c r="EP118" i="25"/>
  <c r="DN118" i="25"/>
  <c r="EM118" i="25"/>
  <c r="EP122" i="25"/>
  <c r="DN122" i="25"/>
  <c r="EM122" i="25"/>
  <c r="EP126" i="25"/>
  <c r="DN126" i="25"/>
  <c r="EM126" i="25"/>
  <c r="EP130" i="25"/>
  <c r="DN130" i="25"/>
  <c r="EM130" i="25"/>
  <c r="DY71" i="25"/>
  <c r="EO71" i="25"/>
  <c r="EL72" i="25"/>
  <c r="DY73" i="25"/>
  <c r="EO73" i="25"/>
  <c r="EL74" i="25"/>
  <c r="DY75" i="25"/>
  <c r="EO75" i="25"/>
  <c r="EL76" i="25"/>
  <c r="DY77" i="25"/>
  <c r="EO77" i="25"/>
  <c r="EL78" i="25"/>
  <c r="DY79" i="25"/>
  <c r="EO79" i="25"/>
  <c r="EL80" i="25"/>
  <c r="BY81" i="25"/>
  <c r="DZ81" i="25"/>
  <c r="CK82" i="25"/>
  <c r="DY82" i="25"/>
  <c r="EO82" i="25"/>
  <c r="EL84" i="25"/>
  <c r="BY85" i="25"/>
  <c r="DZ85" i="25"/>
  <c r="CK86" i="25"/>
  <c r="DY86" i="25"/>
  <c r="EO86" i="25"/>
  <c r="EL88" i="25"/>
  <c r="BY89" i="25"/>
  <c r="DZ89" i="25"/>
  <c r="CK90" i="25"/>
  <c r="DY90" i="25"/>
  <c r="EO90" i="25"/>
  <c r="EL92" i="25"/>
  <c r="BY93" i="25"/>
  <c r="DZ93" i="25"/>
  <c r="CK94" i="25"/>
  <c r="DY94" i="25"/>
  <c r="EO94" i="25"/>
  <c r="EL96" i="25"/>
  <c r="BY97" i="25"/>
  <c r="DZ97" i="25"/>
  <c r="CK98" i="25"/>
  <c r="DY98" i="25"/>
  <c r="EO98" i="25"/>
  <c r="EL100" i="25"/>
  <c r="BY101" i="25"/>
  <c r="DZ101" i="25"/>
  <c r="CK102" i="25"/>
  <c r="DY102" i="25"/>
  <c r="EO102" i="25"/>
  <c r="EL104" i="25"/>
  <c r="BY105" i="25"/>
  <c r="DZ105" i="25"/>
  <c r="CK106" i="25"/>
  <c r="DY106" i="25"/>
  <c r="EO106" i="25"/>
  <c r="EP83" i="25"/>
  <c r="DN83" i="25"/>
  <c r="EP87" i="25"/>
  <c r="DN87" i="25"/>
  <c r="EP91" i="25"/>
  <c r="DN91" i="25"/>
  <c r="EP95" i="25"/>
  <c r="DN95" i="25"/>
  <c r="EP99" i="25"/>
  <c r="DN99" i="25"/>
  <c r="EP103" i="25"/>
  <c r="DN103" i="25"/>
  <c r="EP107" i="25"/>
  <c r="DN107" i="25"/>
  <c r="EM107" i="25"/>
  <c r="EP111" i="25"/>
  <c r="DN111" i="25"/>
  <c r="EM111" i="25"/>
  <c r="EP115" i="25"/>
  <c r="DN115" i="25"/>
  <c r="EM115" i="25"/>
  <c r="EP119" i="25"/>
  <c r="DN119" i="25"/>
  <c r="EM119" i="25"/>
  <c r="EP123" i="25"/>
  <c r="DN123" i="25"/>
  <c r="EM123" i="25"/>
  <c r="EP127" i="25"/>
  <c r="DN127" i="25"/>
  <c r="EM127" i="25"/>
  <c r="EP131" i="25"/>
  <c r="DN131" i="25"/>
  <c r="EM131" i="25"/>
  <c r="CK81" i="25"/>
  <c r="EL83" i="25"/>
  <c r="CK85" i="25"/>
  <c r="EL87" i="25"/>
  <c r="CK89" i="25"/>
  <c r="EL91" i="25"/>
  <c r="CK93" i="25"/>
  <c r="EL95" i="25"/>
  <c r="CK97" i="25"/>
  <c r="EL99" i="25"/>
  <c r="CK101" i="25"/>
  <c r="EL103" i="25"/>
  <c r="CK105" i="25"/>
  <c r="DZ109" i="25"/>
  <c r="DZ113" i="25"/>
  <c r="DZ117" i="25"/>
  <c r="DZ121" i="25"/>
  <c r="DZ125" i="25"/>
  <c r="DZ129" i="25"/>
  <c r="DY108" i="25"/>
  <c r="DY109" i="25"/>
  <c r="DY110" i="25"/>
  <c r="DY111" i="25"/>
  <c r="DY112" i="25"/>
  <c r="DY113" i="25"/>
  <c r="DY114" i="25"/>
  <c r="DY115" i="25"/>
  <c r="DY116" i="25"/>
  <c r="DY117" i="25"/>
  <c r="DY118" i="25"/>
  <c r="DY119" i="25"/>
  <c r="DY120" i="25"/>
  <c r="DY121" i="25"/>
  <c r="DY122" i="25"/>
  <c r="DY123" i="25"/>
  <c r="DY124" i="25"/>
  <c r="DY125" i="25"/>
  <c r="DY126" i="25"/>
  <c r="DY127" i="25"/>
  <c r="DY128" i="25"/>
  <c r="DY129" i="25"/>
  <c r="DY130" i="25"/>
  <c r="DY131" i="25"/>
  <c r="EL130" i="25"/>
  <c r="EL131" i="25"/>
  <c r="EP8" i="24"/>
  <c r="DN8" i="24"/>
  <c r="EM8" i="24"/>
  <c r="DZ8" i="24"/>
  <c r="EP39" i="24"/>
  <c r="DN39" i="24"/>
  <c r="EP43" i="24"/>
  <c r="DN43" i="24"/>
  <c r="EP59" i="24"/>
  <c r="DN59" i="24"/>
  <c r="EP67" i="24"/>
  <c r="DN67" i="24"/>
  <c r="EP71" i="24"/>
  <c r="DN71" i="24"/>
  <c r="DM76" i="24"/>
  <c r="EL76" i="24"/>
  <c r="EP79" i="24"/>
  <c r="DN79" i="24"/>
  <c r="DM80" i="24"/>
  <c r="EO80" i="24"/>
  <c r="DY80" i="24"/>
  <c r="DM84" i="24"/>
  <c r="EO84" i="24"/>
  <c r="DY84" i="24"/>
  <c r="EP87" i="24"/>
  <c r="DN87" i="24"/>
  <c r="DZ87" i="24"/>
  <c r="BZ90" i="24"/>
  <c r="BY90" i="24"/>
  <c r="EP103" i="24"/>
  <c r="DN103" i="24"/>
  <c r="DZ103" i="24"/>
  <c r="EP108" i="24"/>
  <c r="DN108" i="24"/>
  <c r="EM108" i="24"/>
  <c r="DY15" i="24"/>
  <c r="EO15" i="24"/>
  <c r="EP34" i="24"/>
  <c r="DN34" i="24"/>
  <c r="EP38" i="24"/>
  <c r="DN38" i="24"/>
  <c r="EP46" i="24"/>
  <c r="DN46" i="24"/>
  <c r="EP58" i="24"/>
  <c r="DN58" i="24"/>
  <c r="EP66" i="24"/>
  <c r="DN66" i="24"/>
  <c r="EP70" i="24"/>
  <c r="DN70" i="24"/>
  <c r="DM79" i="24"/>
  <c r="EL79" i="24"/>
  <c r="EP83" i="24"/>
  <c r="DN83" i="24"/>
  <c r="DZ83" i="24"/>
  <c r="EP99" i="24"/>
  <c r="DN99" i="24"/>
  <c r="DZ99" i="24"/>
  <c r="EP111" i="24"/>
  <c r="DN111" i="24"/>
  <c r="DZ111" i="24"/>
  <c r="EP33" i="24"/>
  <c r="DN33" i="24"/>
  <c r="EP37" i="24"/>
  <c r="DN37" i="24"/>
  <c r="EP41" i="24"/>
  <c r="DN41" i="24"/>
  <c r="EP45" i="24"/>
  <c r="DN45" i="24"/>
  <c r="EP49" i="24"/>
  <c r="DN49" i="24"/>
  <c r="EP53" i="24"/>
  <c r="DN53" i="24"/>
  <c r="EP57" i="24"/>
  <c r="DN57" i="24"/>
  <c r="EP61" i="24"/>
  <c r="DN61" i="24"/>
  <c r="EP65" i="24"/>
  <c r="DN65" i="24"/>
  <c r="EP69" i="24"/>
  <c r="DN69" i="24"/>
  <c r="EP73" i="24"/>
  <c r="DN73" i="24"/>
  <c r="DM74" i="24"/>
  <c r="EL74" i="24"/>
  <c r="EP77" i="24"/>
  <c r="DN77" i="24"/>
  <c r="DM78" i="24"/>
  <c r="EL78" i="24"/>
  <c r="BZ82" i="24"/>
  <c r="BY82" i="24"/>
  <c r="EP88" i="24"/>
  <c r="DN88" i="24"/>
  <c r="EM88" i="24"/>
  <c r="DM92" i="24"/>
  <c r="EO92" i="24"/>
  <c r="DY92" i="24"/>
  <c r="EP95" i="24"/>
  <c r="DN95" i="24"/>
  <c r="DZ95" i="24"/>
  <c r="BZ98" i="24"/>
  <c r="BY98" i="24"/>
  <c r="EP104" i="24"/>
  <c r="DN104" i="24"/>
  <c r="EM104" i="24"/>
  <c r="EP107" i="24"/>
  <c r="DN107" i="24"/>
  <c r="DZ107" i="24"/>
  <c r="BZ110" i="24"/>
  <c r="BY110" i="24"/>
  <c r="EP116" i="24"/>
  <c r="DN116" i="24"/>
  <c r="EM116" i="24"/>
  <c r="DM120" i="24"/>
  <c r="EO120" i="24"/>
  <c r="DY120" i="24"/>
  <c r="BZ122" i="24"/>
  <c r="BY122" i="24"/>
  <c r="DM128" i="24"/>
  <c r="EO128" i="24"/>
  <c r="DY128" i="24"/>
  <c r="DM129" i="24"/>
  <c r="EL129" i="24"/>
  <c r="BZ130" i="24"/>
  <c r="BY130" i="24"/>
  <c r="DZ10" i="24"/>
  <c r="DZ11" i="24"/>
  <c r="DZ14" i="24"/>
  <c r="EP15" i="24"/>
  <c r="EL31" i="24"/>
  <c r="EM9" i="24"/>
  <c r="EM10" i="24"/>
  <c r="EM11" i="24"/>
  <c r="EM12" i="24"/>
  <c r="EM13" i="24"/>
  <c r="EM14" i="24"/>
  <c r="EL15" i="24"/>
  <c r="AJ19" i="24"/>
  <c r="AJ21" i="24"/>
  <c r="AJ23" i="24"/>
  <c r="AJ27" i="24"/>
  <c r="CK30" i="24"/>
  <c r="DY32" i="24"/>
  <c r="EO36" i="24"/>
  <c r="DZ39" i="24"/>
  <c r="DY40" i="24"/>
  <c r="EO48" i="24"/>
  <c r="DY52" i="24"/>
  <c r="DY56" i="24"/>
  <c r="DZ59" i="24"/>
  <c r="DY60" i="24"/>
  <c r="DY64" i="24"/>
  <c r="EO68" i="24"/>
  <c r="DY76" i="24"/>
  <c r="DY85" i="24"/>
  <c r="DY101" i="24"/>
  <c r="EM103" i="24"/>
  <c r="DN9" i="24"/>
  <c r="DN10" i="24"/>
  <c r="DN11" i="24"/>
  <c r="DN12" i="24"/>
  <c r="DN13" i="24"/>
  <c r="DN14" i="24"/>
  <c r="EM15" i="24"/>
  <c r="CY16" i="24"/>
  <c r="CY17" i="24"/>
  <c r="CY18" i="24"/>
  <c r="CY19" i="24"/>
  <c r="CY20" i="24"/>
  <c r="CY21" i="24"/>
  <c r="CY22" i="24"/>
  <c r="CY23" i="24"/>
  <c r="CY24" i="24"/>
  <c r="CY25" i="24"/>
  <c r="CY26" i="24"/>
  <c r="CY27" i="24"/>
  <c r="CY28" i="24"/>
  <c r="CY29" i="24"/>
  <c r="BZ30" i="24"/>
  <c r="CR30" i="24"/>
  <c r="CK31" i="24"/>
  <c r="DY31" i="24"/>
  <c r="EO31" i="24"/>
  <c r="EL33" i="24"/>
  <c r="BY34" i="24"/>
  <c r="DZ34" i="24"/>
  <c r="CK35" i="24"/>
  <c r="DY35" i="24"/>
  <c r="EO35" i="24"/>
  <c r="EL37" i="24"/>
  <c r="BY38" i="24"/>
  <c r="DZ38" i="24"/>
  <c r="CK39" i="24"/>
  <c r="DY39" i="24"/>
  <c r="EO39" i="24"/>
  <c r="EL41" i="24"/>
  <c r="BY42" i="24"/>
  <c r="CK43" i="24"/>
  <c r="DY43" i="24"/>
  <c r="EO43" i="24"/>
  <c r="EL45" i="24"/>
  <c r="BY46" i="24"/>
  <c r="DZ46" i="24"/>
  <c r="CK47" i="24"/>
  <c r="DY47" i="24"/>
  <c r="EO47" i="24"/>
  <c r="EL49" i="24"/>
  <c r="BY50" i="24"/>
  <c r="CK51" i="24"/>
  <c r="DY51" i="24"/>
  <c r="EO51" i="24"/>
  <c r="EL53" i="24"/>
  <c r="BY54" i="24"/>
  <c r="CK55" i="24"/>
  <c r="DY55" i="24"/>
  <c r="EO55" i="24"/>
  <c r="EL57" i="24"/>
  <c r="BY58" i="24"/>
  <c r="DZ58" i="24"/>
  <c r="CK59" i="24"/>
  <c r="DY59" i="24"/>
  <c r="EO59" i="24"/>
  <c r="EL61" i="24"/>
  <c r="BY62" i="24"/>
  <c r="CK63" i="24"/>
  <c r="DY63" i="24"/>
  <c r="EO63" i="24"/>
  <c r="EL65" i="24"/>
  <c r="BY66" i="24"/>
  <c r="DZ66" i="24"/>
  <c r="CK67" i="24"/>
  <c r="DY67" i="24"/>
  <c r="EO67" i="24"/>
  <c r="EL69" i="24"/>
  <c r="BY70" i="24"/>
  <c r="DZ70" i="24"/>
  <c r="CK71" i="24"/>
  <c r="DY71" i="24"/>
  <c r="BY74" i="24"/>
  <c r="CK75" i="24"/>
  <c r="DY75" i="24"/>
  <c r="BY78" i="24"/>
  <c r="CK79" i="24"/>
  <c r="DY79" i="24"/>
  <c r="EO79" i="24"/>
  <c r="BY81" i="24"/>
  <c r="EM83" i="24"/>
  <c r="EL84" i="24"/>
  <c r="EO85" i="24"/>
  <c r="CK86" i="24"/>
  <c r="DZ88" i="24"/>
  <c r="BY93" i="24"/>
  <c r="DY97" i="24"/>
  <c r="EM99" i="24"/>
  <c r="EL100" i="24"/>
  <c r="EO101" i="24"/>
  <c r="CK102" i="24"/>
  <c r="DZ104" i="24"/>
  <c r="DY109" i="24"/>
  <c r="EM111" i="24"/>
  <c r="EL112" i="24"/>
  <c r="EO113" i="24"/>
  <c r="DZ116" i="24"/>
  <c r="EL124" i="24"/>
  <c r="EP35" i="24"/>
  <c r="DN35" i="24"/>
  <c r="DM44" i="24"/>
  <c r="EL44" i="24"/>
  <c r="EP47" i="24"/>
  <c r="DN47" i="24"/>
  <c r="EP51" i="24"/>
  <c r="DN51" i="24"/>
  <c r="EP55" i="24"/>
  <c r="DN55" i="24"/>
  <c r="EP63" i="24"/>
  <c r="DN63" i="24"/>
  <c r="DM72" i="24"/>
  <c r="EL72" i="24"/>
  <c r="EP75" i="24"/>
  <c r="DN75" i="24"/>
  <c r="EL80" i="24"/>
  <c r="EM80" i="24"/>
  <c r="EP96" i="24"/>
  <c r="DN96" i="24"/>
  <c r="EM96" i="24"/>
  <c r="DM100" i="24"/>
  <c r="EO100" i="24"/>
  <c r="DY100" i="24"/>
  <c r="DM112" i="24"/>
  <c r="EO112" i="24"/>
  <c r="DY112" i="24"/>
  <c r="EP115" i="24"/>
  <c r="DN115" i="24"/>
  <c r="DZ115" i="24"/>
  <c r="BZ118" i="24"/>
  <c r="BY118" i="24"/>
  <c r="DM124" i="24"/>
  <c r="EO124" i="24"/>
  <c r="DY124" i="24"/>
  <c r="BZ126" i="24"/>
  <c r="BY126" i="24"/>
  <c r="EP31" i="24"/>
  <c r="DN31" i="24"/>
  <c r="EP42" i="24"/>
  <c r="DN42" i="24"/>
  <c r="EP50" i="24"/>
  <c r="DN50" i="24"/>
  <c r="EP54" i="24"/>
  <c r="DN54" i="24"/>
  <c r="EP62" i="24"/>
  <c r="DN62" i="24"/>
  <c r="DM71" i="24"/>
  <c r="EL71" i="24"/>
  <c r="EP74" i="24"/>
  <c r="DN74" i="24"/>
  <c r="DM75" i="24"/>
  <c r="EL75" i="24"/>
  <c r="EP78" i="24"/>
  <c r="DN78" i="24"/>
  <c r="BZ86" i="24"/>
  <c r="BY86" i="24"/>
  <c r="EP92" i="24"/>
  <c r="DN92" i="24"/>
  <c r="EM92" i="24"/>
  <c r="DM96" i="24"/>
  <c r="EO96" i="24"/>
  <c r="DY96" i="24"/>
  <c r="BZ102" i="24"/>
  <c r="BY102" i="24"/>
  <c r="DM108" i="24"/>
  <c r="EO108" i="24"/>
  <c r="DY108" i="24"/>
  <c r="BZ114" i="24"/>
  <c r="BY114" i="24"/>
  <c r="EP120" i="24"/>
  <c r="DN120" i="24"/>
  <c r="EM120" i="24"/>
  <c r="EP123" i="24"/>
  <c r="DN123" i="24"/>
  <c r="DZ123" i="24"/>
  <c r="EP128" i="24"/>
  <c r="DN128" i="24"/>
  <c r="EM128" i="24"/>
  <c r="EP131" i="24"/>
  <c r="DN131" i="24"/>
  <c r="DZ131" i="24"/>
  <c r="R16" i="24"/>
  <c r="S16" i="24"/>
  <c r="EM16" i="24"/>
  <c r="R17" i="24"/>
  <c r="S17" i="24"/>
  <c r="R18" i="24"/>
  <c r="S18" i="24"/>
  <c r="R19" i="24"/>
  <c r="S19" i="24"/>
  <c r="R20" i="24"/>
  <c r="S20" i="24"/>
  <c r="EM20" i="24"/>
  <c r="R21" i="24"/>
  <c r="S21" i="24"/>
  <c r="R22" i="24"/>
  <c r="S22" i="24"/>
  <c r="R23" i="24"/>
  <c r="S23" i="24"/>
  <c r="R24" i="24"/>
  <c r="S24" i="24"/>
  <c r="R25" i="24"/>
  <c r="S25" i="24"/>
  <c r="R26" i="24"/>
  <c r="S26" i="24"/>
  <c r="R27" i="24"/>
  <c r="S27" i="24"/>
  <c r="R28" i="24"/>
  <c r="S28" i="24"/>
  <c r="R29" i="24"/>
  <c r="S29" i="24"/>
  <c r="R30" i="24"/>
  <c r="S30" i="24"/>
  <c r="EP32" i="24"/>
  <c r="DN32" i="24"/>
  <c r="EP36" i="24"/>
  <c r="DN36" i="24"/>
  <c r="EP40" i="24"/>
  <c r="DN40" i="24"/>
  <c r="EP44" i="24"/>
  <c r="DN44" i="24"/>
  <c r="EP48" i="24"/>
  <c r="DN48" i="24"/>
  <c r="EP52" i="24"/>
  <c r="DN52" i="24"/>
  <c r="EP56" i="24"/>
  <c r="DN56" i="24"/>
  <c r="EP60" i="24"/>
  <c r="DN60" i="24"/>
  <c r="EP64" i="24"/>
  <c r="DN64" i="24"/>
  <c r="EP68" i="24"/>
  <c r="DN68" i="24"/>
  <c r="EP72" i="24"/>
  <c r="DN72" i="24"/>
  <c r="DM73" i="24"/>
  <c r="EL73" i="24"/>
  <c r="EP76" i="24"/>
  <c r="DN76" i="24"/>
  <c r="DM77" i="24"/>
  <c r="EL77" i="24"/>
  <c r="EP80" i="24"/>
  <c r="DN80" i="24"/>
  <c r="EP84" i="24"/>
  <c r="DN84" i="24"/>
  <c r="EM84" i="24"/>
  <c r="DM88" i="24"/>
  <c r="EO88" i="24"/>
  <c r="DY88" i="24"/>
  <c r="EP91" i="24"/>
  <c r="DN91" i="24"/>
  <c r="DZ91" i="24"/>
  <c r="BZ94" i="24"/>
  <c r="BY94" i="24"/>
  <c r="EP100" i="24"/>
  <c r="DN100" i="24"/>
  <c r="EM100" i="24"/>
  <c r="DM104" i="24"/>
  <c r="EO104" i="24"/>
  <c r="DY104" i="24"/>
  <c r="BZ106" i="24"/>
  <c r="BY106" i="24"/>
  <c r="EP112" i="24"/>
  <c r="DN112" i="24"/>
  <c r="EM112" i="24"/>
  <c r="DM116" i="24"/>
  <c r="EO116" i="24"/>
  <c r="DY116" i="24"/>
  <c r="EP119" i="24"/>
  <c r="DN119" i="24"/>
  <c r="DZ119" i="24"/>
  <c r="EP124" i="24"/>
  <c r="DN124" i="24"/>
  <c r="EM124" i="24"/>
  <c r="EP127" i="24"/>
  <c r="DN127" i="24"/>
  <c r="DZ127" i="24"/>
  <c r="EO8" i="24"/>
  <c r="DZ9" i="24"/>
  <c r="DZ12" i="24"/>
  <c r="DZ13" i="24"/>
  <c r="DZ108" i="24"/>
  <c r="DY8" i="24"/>
  <c r="DY9" i="24"/>
  <c r="DY10" i="24"/>
  <c r="DY11" i="24"/>
  <c r="DY12" i="24"/>
  <c r="DY13" i="24"/>
  <c r="DY14" i="24"/>
  <c r="AJ17" i="24"/>
  <c r="AJ18" i="24"/>
  <c r="AJ20" i="24"/>
  <c r="AJ22" i="24"/>
  <c r="AJ24" i="24"/>
  <c r="AJ25" i="24"/>
  <c r="AJ26" i="24"/>
  <c r="AJ28" i="24"/>
  <c r="AJ29" i="24"/>
  <c r="AJ30" i="24"/>
  <c r="DZ31" i="24"/>
  <c r="EO32" i="24"/>
  <c r="DZ35" i="24"/>
  <c r="DY36" i="24"/>
  <c r="EO40" i="24"/>
  <c r="DZ43" i="24"/>
  <c r="EO44" i="24"/>
  <c r="DZ47" i="24"/>
  <c r="DY48" i="24"/>
  <c r="EO52" i="24"/>
  <c r="DZ55" i="24"/>
  <c r="EO56" i="24"/>
  <c r="EO60" i="24"/>
  <c r="DZ63" i="24"/>
  <c r="EO64" i="24"/>
  <c r="DZ67" i="24"/>
  <c r="DY68" i="24"/>
  <c r="DZ71" i="24"/>
  <c r="EO72" i="24"/>
  <c r="DZ75" i="24"/>
  <c r="EO76" i="24"/>
  <c r="DZ79" i="24"/>
  <c r="EM87" i="24"/>
  <c r="DY113" i="24"/>
  <c r="EM115" i="24"/>
  <c r="DZ120" i="24"/>
  <c r="DY125" i="24"/>
  <c r="EO125" i="24"/>
  <c r="DZ128" i="24"/>
  <c r="DN15" i="24"/>
  <c r="CR16" i="24"/>
  <c r="CR17" i="24"/>
  <c r="CR18" i="24"/>
  <c r="CR19" i="24"/>
  <c r="CR20" i="24"/>
  <c r="CR21" i="24"/>
  <c r="CR22" i="24"/>
  <c r="CR23" i="24"/>
  <c r="CR25" i="24"/>
  <c r="CR29" i="24"/>
  <c r="CY30" i="24"/>
  <c r="EM31" i="24"/>
  <c r="EL32" i="24"/>
  <c r="BY33" i="24"/>
  <c r="CK34" i="24"/>
  <c r="EM35" i="24"/>
  <c r="EL36" i="24"/>
  <c r="BY37" i="24"/>
  <c r="CK38" i="24"/>
  <c r="EM39" i="24"/>
  <c r="EL40" i="24"/>
  <c r="BY41" i="24"/>
  <c r="CK42" i="24"/>
  <c r="EM43" i="24"/>
  <c r="BY45" i="24"/>
  <c r="CK46" i="24"/>
  <c r="EM47" i="24"/>
  <c r="EL48" i="24"/>
  <c r="BY49" i="24"/>
  <c r="CK50" i="24"/>
  <c r="EM51" i="24"/>
  <c r="EL52" i="24"/>
  <c r="BY53" i="24"/>
  <c r="CK54" i="24"/>
  <c r="EM55" i="24"/>
  <c r="EL56" i="24"/>
  <c r="BY57" i="24"/>
  <c r="CK58" i="24"/>
  <c r="EM59" i="24"/>
  <c r="EL60" i="24"/>
  <c r="BY61" i="24"/>
  <c r="CK62" i="24"/>
  <c r="EM63" i="24"/>
  <c r="EL64" i="24"/>
  <c r="BY65" i="24"/>
  <c r="CK66" i="24"/>
  <c r="EM67" i="24"/>
  <c r="EL68" i="24"/>
  <c r="BY69" i="24"/>
  <c r="CK70" i="24"/>
  <c r="EM71" i="24"/>
  <c r="BY73" i="24"/>
  <c r="CK74" i="24"/>
  <c r="EM75" i="24"/>
  <c r="BY77" i="24"/>
  <c r="CK78" i="24"/>
  <c r="EM79" i="24"/>
  <c r="CK82" i="24"/>
  <c r="DZ84" i="24"/>
  <c r="BY89" i="24"/>
  <c r="EL96" i="24"/>
  <c r="EO97" i="24"/>
  <c r="CK98" i="24"/>
  <c r="DZ100" i="24"/>
  <c r="BY105" i="24"/>
  <c r="EM107" i="24"/>
  <c r="EL108" i="24"/>
  <c r="EO109" i="24"/>
  <c r="CK110" i="24"/>
  <c r="DZ112" i="24"/>
  <c r="BY117" i="24"/>
  <c r="DY121" i="24"/>
  <c r="EO121" i="24"/>
  <c r="CK122" i="24"/>
  <c r="DZ124" i="24"/>
  <c r="DY129" i="24"/>
  <c r="EO129" i="24"/>
  <c r="CK130" i="24"/>
  <c r="EM131" i="24"/>
  <c r="EP82" i="24"/>
  <c r="DN82" i="24"/>
  <c r="EP86" i="24"/>
  <c r="DN86" i="24"/>
  <c r="EP90" i="24"/>
  <c r="DN90" i="24"/>
  <c r="EP94" i="24"/>
  <c r="DN94" i="24"/>
  <c r="EP98" i="24"/>
  <c r="DN98" i="24"/>
  <c r="EP102" i="24"/>
  <c r="DN102" i="24"/>
  <c r="EP106" i="24"/>
  <c r="DN106" i="24"/>
  <c r="EP110" i="24"/>
  <c r="DN110" i="24"/>
  <c r="EP114" i="24"/>
  <c r="DN114" i="24"/>
  <c r="EP118" i="24"/>
  <c r="DN118" i="24"/>
  <c r="EP122" i="24"/>
  <c r="DN122" i="24"/>
  <c r="EP126" i="24"/>
  <c r="DN126" i="24"/>
  <c r="EP130" i="24"/>
  <c r="DN130" i="24"/>
  <c r="DM131" i="24"/>
  <c r="EL131" i="24"/>
  <c r="EL86" i="24"/>
  <c r="EL90" i="24"/>
  <c r="EL94" i="24"/>
  <c r="EL110" i="24"/>
  <c r="EL114" i="24"/>
  <c r="BY131" i="24"/>
  <c r="EP81" i="24"/>
  <c r="DN81" i="24"/>
  <c r="EP85" i="24"/>
  <c r="DN85" i="24"/>
  <c r="EP89" i="24"/>
  <c r="DN89" i="24"/>
  <c r="EP93" i="24"/>
  <c r="DN93" i="24"/>
  <c r="EP97" i="24"/>
  <c r="DN97" i="24"/>
  <c r="EP101" i="24"/>
  <c r="DN101" i="24"/>
  <c r="EP105" i="24"/>
  <c r="DN105" i="24"/>
  <c r="EP109" i="24"/>
  <c r="DN109" i="24"/>
  <c r="EP113" i="24"/>
  <c r="DN113" i="24"/>
  <c r="EP117" i="24"/>
  <c r="DN117" i="24"/>
  <c r="EP121" i="24"/>
  <c r="DN121" i="24"/>
  <c r="EP125" i="24"/>
  <c r="DN125" i="24"/>
  <c r="EP129" i="24"/>
  <c r="DN129" i="24"/>
  <c r="DM130" i="24"/>
  <c r="EL130" i="24"/>
  <c r="EL81" i="24"/>
  <c r="DZ82" i="24"/>
  <c r="CK83" i="24"/>
  <c r="DY83" i="24"/>
  <c r="EO83" i="24"/>
  <c r="EL85" i="24"/>
  <c r="DZ86" i="24"/>
  <c r="CK87" i="24"/>
  <c r="DY87" i="24"/>
  <c r="EO87" i="24"/>
  <c r="EL89" i="24"/>
  <c r="DZ90" i="24"/>
  <c r="CK91" i="24"/>
  <c r="DY91" i="24"/>
  <c r="EO91" i="24"/>
  <c r="EL93" i="24"/>
  <c r="DZ94" i="24"/>
  <c r="CK95" i="24"/>
  <c r="DY95" i="24"/>
  <c r="EO95" i="24"/>
  <c r="EL97" i="24"/>
  <c r="DZ98" i="24"/>
  <c r="CK99" i="24"/>
  <c r="DY99" i="24"/>
  <c r="EO99" i="24"/>
  <c r="EL101" i="24"/>
  <c r="DZ102" i="24"/>
  <c r="CK103" i="24"/>
  <c r="DY103" i="24"/>
  <c r="EO103" i="24"/>
  <c r="EL105" i="24"/>
  <c r="DZ106" i="24"/>
  <c r="CK107" i="24"/>
  <c r="DY107" i="24"/>
  <c r="EO107" i="24"/>
  <c r="EL109" i="24"/>
  <c r="DZ110" i="24"/>
  <c r="CK111" i="24"/>
  <c r="DY111" i="24"/>
  <c r="EO111" i="24"/>
  <c r="EL113" i="24"/>
  <c r="DZ114" i="24"/>
  <c r="CK115" i="24"/>
  <c r="DY115" i="24"/>
  <c r="EO115" i="24"/>
  <c r="EL117" i="24"/>
  <c r="DZ118" i="24"/>
  <c r="CK119" i="24"/>
  <c r="DY119" i="24"/>
  <c r="EO119" i="24"/>
  <c r="EL121" i="24"/>
  <c r="DZ122" i="24"/>
  <c r="CK123" i="24"/>
  <c r="DY123" i="24"/>
  <c r="EO123" i="24"/>
  <c r="EL125" i="24"/>
  <c r="DZ126" i="24"/>
  <c r="CK127" i="24"/>
  <c r="DY127" i="24"/>
  <c r="EO127" i="24"/>
  <c r="DZ130" i="24"/>
  <c r="CK131" i="24"/>
  <c r="DY131" i="24"/>
  <c r="EO131" i="24"/>
  <c r="DZ9" i="23"/>
  <c r="EM9" i="23"/>
  <c r="EP9" i="23"/>
  <c r="DN9" i="23"/>
  <c r="DY40" i="23"/>
  <c r="DM40" i="23"/>
  <c r="EO40" i="23"/>
  <c r="DY44" i="23"/>
  <c r="DM44" i="23"/>
  <c r="EO44" i="23"/>
  <c r="DY48" i="23"/>
  <c r="EO48" i="23"/>
  <c r="DM48" i="23"/>
  <c r="DY52" i="23"/>
  <c r="EO52" i="23"/>
  <c r="DM52" i="23"/>
  <c r="DZ10" i="23"/>
  <c r="EP10" i="23"/>
  <c r="EM10" i="23"/>
  <c r="DN10" i="23"/>
  <c r="DZ11" i="23"/>
  <c r="EM11" i="23"/>
  <c r="EP11" i="23"/>
  <c r="DN11" i="23"/>
  <c r="DZ12" i="23"/>
  <c r="EP12" i="23"/>
  <c r="EM12" i="23"/>
  <c r="DN12" i="23"/>
  <c r="DZ13" i="23"/>
  <c r="EM13" i="23"/>
  <c r="EP13" i="23"/>
  <c r="DN13" i="23"/>
  <c r="DZ14" i="23"/>
  <c r="EM14" i="23"/>
  <c r="EP14" i="23"/>
  <c r="DN14" i="23"/>
  <c r="DZ15" i="23"/>
  <c r="EM15" i="23"/>
  <c r="EP15" i="23"/>
  <c r="DN15" i="23"/>
  <c r="DZ16" i="23"/>
  <c r="EM16" i="23"/>
  <c r="EP16" i="23"/>
  <c r="DN16" i="23"/>
  <c r="DZ17" i="23"/>
  <c r="EM17" i="23"/>
  <c r="EP17" i="23"/>
  <c r="DN17" i="23"/>
  <c r="DZ18" i="23"/>
  <c r="EP18" i="23"/>
  <c r="EM18" i="23"/>
  <c r="DN18" i="23"/>
  <c r="DZ19" i="23"/>
  <c r="EM19" i="23"/>
  <c r="EP19" i="23"/>
  <c r="DN19" i="23"/>
  <c r="DZ20" i="23"/>
  <c r="EP20" i="23"/>
  <c r="DN20" i="23"/>
  <c r="EM20" i="23"/>
  <c r="DZ21" i="23"/>
  <c r="EP21" i="23"/>
  <c r="DN21" i="23"/>
  <c r="EM21" i="23"/>
  <c r="DZ22" i="23"/>
  <c r="EM22" i="23"/>
  <c r="EP22" i="23"/>
  <c r="DN22" i="23"/>
  <c r="DZ23" i="23"/>
  <c r="EP23" i="23"/>
  <c r="DN23" i="23"/>
  <c r="EM23" i="23"/>
  <c r="DZ24" i="23"/>
  <c r="EP24" i="23"/>
  <c r="EM24" i="23"/>
  <c r="DN24" i="23"/>
  <c r="DZ25" i="23"/>
  <c r="EP25" i="23"/>
  <c r="DN25" i="23"/>
  <c r="EM25" i="23"/>
  <c r="DZ26" i="23"/>
  <c r="EP26" i="23"/>
  <c r="EM26" i="23"/>
  <c r="DN26" i="23"/>
  <c r="DZ28" i="23"/>
  <c r="EP28" i="23"/>
  <c r="EM28" i="23"/>
  <c r="DN28" i="23"/>
  <c r="DZ29" i="23"/>
  <c r="EP29" i="23"/>
  <c r="DN29" i="23"/>
  <c r="EM29" i="23"/>
  <c r="EP30" i="23"/>
  <c r="DN30" i="23"/>
  <c r="DZ30" i="23"/>
  <c r="EM30" i="23"/>
  <c r="EO35" i="23"/>
  <c r="DM39" i="23"/>
  <c r="DY39" i="23"/>
  <c r="EO39" i="23"/>
  <c r="DY43" i="23"/>
  <c r="EO43" i="23"/>
  <c r="DM43" i="23"/>
  <c r="DY47" i="23"/>
  <c r="DM47" i="23"/>
  <c r="EO47" i="23"/>
  <c r="DM51" i="23"/>
  <c r="DY51" i="23"/>
  <c r="EO51" i="23"/>
  <c r="EO8" i="23"/>
  <c r="DM8" i="23"/>
  <c r="DY8" i="23"/>
  <c r="EL8" i="23"/>
  <c r="DM34" i="23"/>
  <c r="DY34" i="23"/>
  <c r="EO34" i="23"/>
  <c r="DY38" i="23"/>
  <c r="EO38" i="23"/>
  <c r="DM38" i="23"/>
  <c r="DY42" i="23"/>
  <c r="DM42" i="23"/>
  <c r="EO42" i="23"/>
  <c r="DY46" i="23"/>
  <c r="EO46" i="23"/>
  <c r="DM46" i="23"/>
  <c r="DY50" i="23"/>
  <c r="EO50" i="23"/>
  <c r="DM50" i="23"/>
  <c r="EL32" i="23"/>
  <c r="EL36" i="23"/>
  <c r="EL40" i="23"/>
  <c r="EL44" i="23"/>
  <c r="EL48" i="23"/>
  <c r="EL52" i="23"/>
  <c r="EL39" i="23"/>
  <c r="EL43" i="23"/>
  <c r="EL47" i="23"/>
  <c r="EL51" i="23"/>
  <c r="DY32" i="23"/>
  <c r="DM32" i="23"/>
  <c r="EO32" i="23"/>
  <c r="DY36" i="23"/>
  <c r="DM36" i="23"/>
  <c r="EO36" i="23"/>
  <c r="DY33" i="23"/>
  <c r="EO33" i="23"/>
  <c r="DM33" i="23"/>
  <c r="DM41" i="23"/>
  <c r="DY41" i="23"/>
  <c r="EO41" i="23"/>
  <c r="DM45" i="23"/>
  <c r="DY45" i="23"/>
  <c r="EO45" i="23"/>
  <c r="DY49" i="23"/>
  <c r="EO49" i="23"/>
  <c r="DM49" i="23"/>
  <c r="DY53" i="23"/>
  <c r="DM53" i="23"/>
  <c r="EO53" i="23"/>
  <c r="BZ94" i="23"/>
  <c r="BY94" i="23"/>
  <c r="BZ114" i="23"/>
  <c r="BY114" i="23"/>
  <c r="BZ122" i="23"/>
  <c r="BY122" i="23"/>
  <c r="EP80" i="23"/>
  <c r="DN80" i="23"/>
  <c r="EP83" i="23"/>
  <c r="DN83" i="23"/>
  <c r="DZ83" i="23"/>
  <c r="EP88" i="23"/>
  <c r="DN88" i="23"/>
  <c r="EM88" i="23"/>
  <c r="BZ90" i="23"/>
  <c r="BY90" i="23"/>
  <c r="DM92" i="23"/>
  <c r="EO92" i="23"/>
  <c r="DY92" i="23"/>
  <c r="EP99" i="23"/>
  <c r="DN99" i="23"/>
  <c r="DZ99" i="23"/>
  <c r="EP104" i="23"/>
  <c r="DN104" i="23"/>
  <c r="EM104" i="23"/>
  <c r="DZ104" i="23"/>
  <c r="DM109" i="23"/>
  <c r="EO109" i="23"/>
  <c r="DY109" i="23"/>
  <c r="EP112" i="23"/>
  <c r="DM117" i="23"/>
  <c r="EM120" i="23"/>
  <c r="DM125" i="23"/>
  <c r="EO125" i="23"/>
  <c r="DY125" i="23"/>
  <c r="DY129" i="23"/>
  <c r="DY11" i="23"/>
  <c r="EO81" i="23"/>
  <c r="EL11" i="23"/>
  <c r="EL15" i="23"/>
  <c r="EL19" i="23"/>
  <c r="EL27" i="23"/>
  <c r="EL28" i="23"/>
  <c r="DZ31" i="23"/>
  <c r="DZ34" i="23"/>
  <c r="DZ35" i="23"/>
  <c r="DZ40" i="23"/>
  <c r="DZ44" i="23"/>
  <c r="DZ48" i="23"/>
  <c r="DZ52" i="23"/>
  <c r="DZ53" i="23"/>
  <c r="EP56" i="23"/>
  <c r="BY57" i="23"/>
  <c r="DN57" i="23"/>
  <c r="EM57" i="23"/>
  <c r="EP60" i="23"/>
  <c r="BY61" i="23"/>
  <c r="DN61" i="23"/>
  <c r="EM61" i="23"/>
  <c r="DY64" i="23"/>
  <c r="EP64" i="23"/>
  <c r="BY65" i="23"/>
  <c r="DN65" i="23"/>
  <c r="EM65" i="23"/>
  <c r="DY68" i="23"/>
  <c r="EP68" i="23"/>
  <c r="BY69" i="23"/>
  <c r="EM69" i="23"/>
  <c r="DY71" i="23"/>
  <c r="EO71" i="23"/>
  <c r="EP72" i="23"/>
  <c r="DZ76" i="23"/>
  <c r="EL84" i="23"/>
  <c r="DZ88" i="23"/>
  <c r="EO93" i="23"/>
  <c r="DM76" i="23"/>
  <c r="EO76" i="23"/>
  <c r="DY76" i="23"/>
  <c r="EL76" i="23"/>
  <c r="EM76" i="23"/>
  <c r="EM72" i="23"/>
  <c r="DM80" i="23"/>
  <c r="DY80" i="23"/>
  <c r="EM80" i="23"/>
  <c r="EP84" i="23"/>
  <c r="BZ86" i="23"/>
  <c r="BY86" i="23"/>
  <c r="DM88" i="23"/>
  <c r="DY88" i="23"/>
  <c r="DN95" i="23"/>
  <c r="EP100" i="23"/>
  <c r="DN100" i="23"/>
  <c r="EM100" i="23"/>
  <c r="BZ102" i="23"/>
  <c r="BY102" i="23"/>
  <c r="BZ110" i="23"/>
  <c r="BY110" i="23"/>
  <c r="BZ118" i="23"/>
  <c r="BY118" i="23"/>
  <c r="BZ126" i="23"/>
  <c r="BY126" i="23"/>
  <c r="BZ130" i="23"/>
  <c r="BY130" i="23"/>
  <c r="DY19" i="23"/>
  <c r="DY28" i="23"/>
  <c r="EP31" i="23"/>
  <c r="S8" i="23"/>
  <c r="DM15" i="23"/>
  <c r="DM19" i="23"/>
  <c r="DM25" i="23"/>
  <c r="DM28" i="23"/>
  <c r="EM31" i="23"/>
  <c r="EM35" i="23"/>
  <c r="EM43" i="23"/>
  <c r="EM44" i="23"/>
  <c r="EM48" i="23"/>
  <c r="EM52" i="23"/>
  <c r="R54" i="23"/>
  <c r="DY55" i="23"/>
  <c r="EP55" i="23"/>
  <c r="BY56" i="23"/>
  <c r="DN56" i="23"/>
  <c r="EM56" i="23"/>
  <c r="CR57" i="23"/>
  <c r="R58" i="23"/>
  <c r="DY59" i="23"/>
  <c r="EP59" i="23"/>
  <c r="BY60" i="23"/>
  <c r="DN60" i="23"/>
  <c r="EM60" i="23"/>
  <c r="CR61" i="23"/>
  <c r="R62" i="23"/>
  <c r="EP63" i="23"/>
  <c r="BY64" i="23"/>
  <c r="DN64" i="23"/>
  <c r="EM64" i="23"/>
  <c r="CR65" i="23"/>
  <c r="R66" i="23"/>
  <c r="DY67" i="23"/>
  <c r="EP67" i="23"/>
  <c r="BY68" i="23"/>
  <c r="DN68" i="23"/>
  <c r="EM68" i="23"/>
  <c r="BY72" i="23"/>
  <c r="EP78" i="23"/>
  <c r="BY80" i="23"/>
  <c r="EM83" i="23"/>
  <c r="DZ84" i="23"/>
  <c r="BY89" i="23"/>
  <c r="EO89" i="23"/>
  <c r="CK90" i="23"/>
  <c r="EM99" i="23"/>
  <c r="DZ100" i="23"/>
  <c r="EP87" i="23"/>
  <c r="DN87" i="23"/>
  <c r="DZ87" i="23"/>
  <c r="EP92" i="23"/>
  <c r="DN92" i="23"/>
  <c r="EM92" i="23"/>
  <c r="EO96" i="23"/>
  <c r="BZ106" i="23"/>
  <c r="BY106" i="23"/>
  <c r="EM78" i="23"/>
  <c r="BZ82" i="23"/>
  <c r="BY82" i="23"/>
  <c r="DM84" i="23"/>
  <c r="EO84" i="23"/>
  <c r="DY84" i="23"/>
  <c r="DN91" i="23"/>
  <c r="EP96" i="23"/>
  <c r="DN96" i="23"/>
  <c r="EM96" i="23"/>
  <c r="BZ98" i="23"/>
  <c r="BY98" i="23"/>
  <c r="DM105" i="23"/>
  <c r="EP108" i="23"/>
  <c r="DN108" i="23"/>
  <c r="EM108" i="23"/>
  <c r="DZ108" i="23"/>
  <c r="EO113" i="23"/>
  <c r="EP116" i="23"/>
  <c r="DN116" i="23"/>
  <c r="EM116" i="23"/>
  <c r="DZ116" i="23"/>
  <c r="EP124" i="23"/>
  <c r="DN124" i="23"/>
  <c r="EM124" i="23"/>
  <c r="DZ124" i="23"/>
  <c r="EP128" i="23"/>
  <c r="DN128" i="23"/>
  <c r="EM128" i="23"/>
  <c r="DZ128" i="23"/>
  <c r="DY15" i="23"/>
  <c r="EO30" i="23"/>
  <c r="EP57" i="23"/>
  <c r="EP61" i="23"/>
  <c r="EP65" i="23"/>
  <c r="EP54" i="23"/>
  <c r="CR56" i="23"/>
  <c r="R57" i="23"/>
  <c r="EP58" i="23"/>
  <c r="CR60" i="23"/>
  <c r="R61" i="23"/>
  <c r="EP62" i="23"/>
  <c r="CR64" i="23"/>
  <c r="DM64" i="23"/>
  <c r="R65" i="23"/>
  <c r="EP66" i="23"/>
  <c r="CR68" i="23"/>
  <c r="DM68" i="23"/>
  <c r="R69" i="23"/>
  <c r="DZ69" i="23"/>
  <c r="EP69" i="23"/>
  <c r="CK72" i="23"/>
  <c r="DZ72" i="23"/>
  <c r="EP76" i="23"/>
  <c r="BY78" i="23"/>
  <c r="CK80" i="23"/>
  <c r="DZ80" i="23"/>
  <c r="DY81" i="23"/>
  <c r="BY85" i="23"/>
  <c r="EO85" i="23"/>
  <c r="CK86" i="23"/>
  <c r="EL92" i="23"/>
  <c r="DZ96" i="23"/>
  <c r="DY97" i="23"/>
  <c r="BY101" i="23"/>
  <c r="CK102" i="23"/>
  <c r="DN103" i="23"/>
  <c r="EP107" i="23"/>
  <c r="DN107" i="23"/>
  <c r="EP111" i="23"/>
  <c r="DN111" i="23"/>
  <c r="EP115" i="23"/>
  <c r="DN115" i="23"/>
  <c r="EP119" i="23"/>
  <c r="DN119" i="23"/>
  <c r="EP123" i="23"/>
  <c r="DN123" i="23"/>
  <c r="DN127" i="23"/>
  <c r="EP131" i="23"/>
  <c r="DN131" i="23"/>
  <c r="EP82" i="23"/>
  <c r="DN82" i="23"/>
  <c r="DN90" i="23"/>
  <c r="EP94" i="23"/>
  <c r="DN94" i="23"/>
  <c r="EP98" i="23"/>
  <c r="DN98" i="23"/>
  <c r="EP102" i="23"/>
  <c r="DN102" i="23"/>
  <c r="EP106" i="23"/>
  <c r="DN106" i="23"/>
  <c r="EP110" i="23"/>
  <c r="DN110" i="23"/>
  <c r="EP114" i="23"/>
  <c r="DN114" i="23"/>
  <c r="EP122" i="23"/>
  <c r="DN122" i="23"/>
  <c r="DN126" i="23"/>
  <c r="EP130" i="23"/>
  <c r="EL71" i="23"/>
  <c r="EL75" i="23"/>
  <c r="EL77" i="23"/>
  <c r="EL79" i="23"/>
  <c r="EL82" i="23"/>
  <c r="BY83" i="23"/>
  <c r="CK84" i="23"/>
  <c r="EL86" i="23"/>
  <c r="BY87" i="23"/>
  <c r="CK88" i="23"/>
  <c r="EL90" i="23"/>
  <c r="BY91" i="23"/>
  <c r="CK92" i="23"/>
  <c r="EL94" i="23"/>
  <c r="BY95" i="23"/>
  <c r="CK96" i="23"/>
  <c r="EL98" i="23"/>
  <c r="BY99" i="23"/>
  <c r="CK100" i="23"/>
  <c r="EL102" i="23"/>
  <c r="BY103" i="23"/>
  <c r="DZ103" i="23"/>
  <c r="CK104" i="23"/>
  <c r="DY104" i="23"/>
  <c r="EO104" i="23"/>
  <c r="EL106" i="23"/>
  <c r="BY107" i="23"/>
  <c r="DZ107" i="23"/>
  <c r="CK108" i="23"/>
  <c r="DY108" i="23"/>
  <c r="BY111" i="23"/>
  <c r="DZ111" i="23"/>
  <c r="CK112" i="23"/>
  <c r="DY112" i="23"/>
  <c r="EO112" i="23"/>
  <c r="BY115" i="23"/>
  <c r="DZ115" i="23"/>
  <c r="CK116" i="23"/>
  <c r="DY116" i="23"/>
  <c r="EO116" i="23"/>
  <c r="EL118" i="23"/>
  <c r="BY119" i="23"/>
  <c r="DZ119" i="23"/>
  <c r="CK120" i="23"/>
  <c r="DY120" i="23"/>
  <c r="EO120" i="23"/>
  <c r="BY123" i="23"/>
  <c r="DZ123" i="23"/>
  <c r="CK124" i="23"/>
  <c r="EO124" i="23"/>
  <c r="EL126" i="23"/>
  <c r="BY127" i="23"/>
  <c r="CK128" i="23"/>
  <c r="DY128" i="23"/>
  <c r="EO128" i="23"/>
  <c r="EL130" i="23"/>
  <c r="BY131" i="23"/>
  <c r="DZ131" i="23"/>
  <c r="EP81" i="23"/>
  <c r="DN81" i="23"/>
  <c r="EP85" i="23"/>
  <c r="DN85" i="23"/>
  <c r="EP89" i="23"/>
  <c r="DN89" i="23"/>
  <c r="EP93" i="23"/>
  <c r="EP97" i="23"/>
  <c r="DN97" i="23"/>
  <c r="EP101" i="23"/>
  <c r="DN101" i="23"/>
  <c r="EP105" i="23"/>
  <c r="DN105" i="23"/>
  <c r="EP109" i="23"/>
  <c r="DN109" i="23"/>
  <c r="EP113" i="23"/>
  <c r="DN113" i="23"/>
  <c r="EP117" i="23"/>
  <c r="DN117" i="23"/>
  <c r="EP121" i="23"/>
  <c r="DN121" i="23"/>
  <c r="EP129" i="23"/>
  <c r="DN129" i="23"/>
  <c r="EL81" i="23"/>
  <c r="CK83" i="23"/>
  <c r="CK87" i="23"/>
  <c r="EL89" i="23"/>
  <c r="CK91" i="23"/>
  <c r="EL93" i="23"/>
  <c r="CK95" i="23"/>
  <c r="CK99" i="23"/>
  <c r="CK103" i="23"/>
  <c r="CK107" i="23"/>
  <c r="EL109" i="23"/>
  <c r="CK111" i="23"/>
  <c r="CK115" i="23"/>
  <c r="EL117" i="23"/>
  <c r="CK119" i="23"/>
  <c r="CK123" i="23"/>
  <c r="EL125" i="23"/>
  <c r="DZ126" i="23"/>
  <c r="CK127" i="23"/>
  <c r="EO127" i="23"/>
  <c r="DZ130" i="23"/>
  <c r="CK131" i="23"/>
  <c r="DN8" i="22"/>
  <c r="EP8" i="22"/>
  <c r="DZ8" i="22"/>
  <c r="EO12" i="22"/>
  <c r="DM12" i="22"/>
  <c r="BY14" i="22"/>
  <c r="BZ14" i="22"/>
  <c r="DZ33" i="22"/>
  <c r="DN33" i="22"/>
  <c r="DZ35" i="22"/>
  <c r="DN35" i="22"/>
  <c r="DZ37" i="22"/>
  <c r="DN37" i="22"/>
  <c r="EM39" i="22"/>
  <c r="DZ41" i="22"/>
  <c r="DN41" i="22"/>
  <c r="DZ43" i="22"/>
  <c r="DN43" i="22"/>
  <c r="DZ45" i="22"/>
  <c r="DN45" i="22"/>
  <c r="BY16" i="22"/>
  <c r="BZ16" i="22"/>
  <c r="BY17" i="22"/>
  <c r="BZ17" i="22"/>
  <c r="EO21" i="22"/>
  <c r="DM21" i="22"/>
  <c r="EO24" i="22"/>
  <c r="DM24" i="22"/>
  <c r="EO25" i="22"/>
  <c r="DM25" i="22"/>
  <c r="EO28" i="22"/>
  <c r="DM28" i="22"/>
  <c r="EO29" i="22"/>
  <c r="DM29" i="22"/>
  <c r="DZ32" i="22"/>
  <c r="DN32" i="22"/>
  <c r="EM32" i="22"/>
  <c r="DZ34" i="22"/>
  <c r="DN34" i="22"/>
  <c r="EM34" i="22"/>
  <c r="DZ36" i="22"/>
  <c r="DN36" i="22"/>
  <c r="EM36" i="22"/>
  <c r="DZ38" i="22"/>
  <c r="DN38" i="22"/>
  <c r="EM38" i="22"/>
  <c r="DZ40" i="22"/>
  <c r="DN40" i="22"/>
  <c r="EM40" i="22"/>
  <c r="DZ42" i="22"/>
  <c r="DN42" i="22"/>
  <c r="EM42" i="22"/>
  <c r="DZ44" i="22"/>
  <c r="DN44" i="22"/>
  <c r="EM44" i="22"/>
  <c r="DZ46" i="22"/>
  <c r="DN46" i="22"/>
  <c r="EM46" i="22"/>
  <c r="R48" i="22"/>
  <c r="S48" i="22"/>
  <c r="R52" i="22"/>
  <c r="S52" i="22"/>
  <c r="R56" i="22"/>
  <c r="S56" i="22"/>
  <c r="R60" i="22"/>
  <c r="S60" i="22"/>
  <c r="EM78" i="22"/>
  <c r="BZ105" i="22"/>
  <c r="BY105" i="22"/>
  <c r="BZ114" i="22"/>
  <c r="BY114" i="22"/>
  <c r="AJ53" i="22"/>
  <c r="EL19" i="22"/>
  <c r="DY21" i="22"/>
  <c r="DY24" i="22"/>
  <c r="DY25" i="22"/>
  <c r="DY28" i="22"/>
  <c r="DY29" i="22"/>
  <c r="EO13" i="22"/>
  <c r="DM13" i="22"/>
  <c r="EO31" i="22"/>
  <c r="DY31" i="22"/>
  <c r="EM33" i="22"/>
  <c r="EM37" i="22"/>
  <c r="DZ39" i="22"/>
  <c r="DN39" i="22"/>
  <c r="EM43" i="22"/>
  <c r="EM45" i="22"/>
  <c r="DM49" i="22"/>
  <c r="EL49" i="22"/>
  <c r="EO49" i="22"/>
  <c r="EP55" i="22"/>
  <c r="DZ55" i="22"/>
  <c r="DN55" i="22"/>
  <c r="EM55" i="22"/>
  <c r="BY15" i="22"/>
  <c r="BZ15" i="22"/>
  <c r="BY20" i="22"/>
  <c r="BZ20" i="22"/>
  <c r="BY21" i="22"/>
  <c r="BZ21" i="22"/>
  <c r="BY22" i="22"/>
  <c r="BZ22" i="22"/>
  <c r="BY23" i="22"/>
  <c r="BZ23" i="22"/>
  <c r="BY24" i="22"/>
  <c r="BZ24" i="22"/>
  <c r="BY25" i="22"/>
  <c r="BZ25" i="22"/>
  <c r="BY26" i="22"/>
  <c r="BZ26" i="22"/>
  <c r="BY27" i="22"/>
  <c r="BZ27" i="22"/>
  <c r="BY28" i="22"/>
  <c r="BZ28" i="22"/>
  <c r="BY29" i="22"/>
  <c r="BZ29" i="22"/>
  <c r="DN76" i="22"/>
  <c r="DZ76" i="22"/>
  <c r="BZ80" i="22"/>
  <c r="BY80" i="22"/>
  <c r="BZ89" i="22"/>
  <c r="BY89" i="22"/>
  <c r="BZ98" i="22"/>
  <c r="BY98" i="22"/>
  <c r="EP128" i="22"/>
  <c r="DN128" i="22"/>
  <c r="EM128" i="22"/>
  <c r="AJ57" i="22"/>
  <c r="AJ61" i="22"/>
  <c r="EL12" i="22"/>
  <c r="EL13" i="22"/>
  <c r="EP33" i="22"/>
  <c r="EP35" i="22"/>
  <c r="EP37" i="22"/>
  <c r="EP39" i="22"/>
  <c r="EP41" i="22"/>
  <c r="EP43" i="22"/>
  <c r="EP45" i="22"/>
  <c r="DZ54" i="22"/>
  <c r="EP76" i="22"/>
  <c r="DZ128" i="22"/>
  <c r="EO19" i="22"/>
  <c r="DM19" i="22"/>
  <c r="BY19" i="22"/>
  <c r="BZ19" i="22"/>
  <c r="EL31" i="22"/>
  <c r="EM35" i="22"/>
  <c r="EM41" i="22"/>
  <c r="EP47" i="22"/>
  <c r="DZ47" i="22"/>
  <c r="DN47" i="22"/>
  <c r="EM47" i="22"/>
  <c r="EP51" i="22"/>
  <c r="DZ51" i="22"/>
  <c r="DN51" i="22"/>
  <c r="EM51" i="22"/>
  <c r="DM57" i="22"/>
  <c r="EL57" i="22"/>
  <c r="EO57" i="22"/>
  <c r="EP59" i="22"/>
  <c r="DZ59" i="22"/>
  <c r="DN59" i="22"/>
  <c r="EM59" i="22"/>
  <c r="DN68" i="22"/>
  <c r="DZ68" i="22"/>
  <c r="EM70" i="22"/>
  <c r="BZ82" i="22"/>
  <c r="BY82" i="22"/>
  <c r="BY11" i="22"/>
  <c r="BZ11" i="22"/>
  <c r="BY12" i="22"/>
  <c r="BZ12" i="22"/>
  <c r="BY13" i="22"/>
  <c r="BZ13" i="22"/>
  <c r="EO18" i="22"/>
  <c r="DM18" i="22"/>
  <c r="BY18" i="22"/>
  <c r="BZ18" i="22"/>
  <c r="BZ48" i="22"/>
  <c r="BY48" i="22"/>
  <c r="DM50" i="22"/>
  <c r="DY50" i="22"/>
  <c r="EL50" i="22"/>
  <c r="BZ52" i="22"/>
  <c r="BY52" i="22"/>
  <c r="DM54" i="22"/>
  <c r="DY54" i="22"/>
  <c r="EL54" i="22"/>
  <c r="BZ56" i="22"/>
  <c r="BY56" i="22"/>
  <c r="DM58" i="22"/>
  <c r="DY58" i="22"/>
  <c r="EL58" i="22"/>
  <c r="BZ60" i="22"/>
  <c r="BY60" i="22"/>
  <c r="DM62" i="22"/>
  <c r="DY62" i="22"/>
  <c r="EL62" i="22"/>
  <c r="BZ72" i="22"/>
  <c r="BY72" i="22"/>
  <c r="DM100" i="22"/>
  <c r="EO100" i="22"/>
  <c r="DY100" i="22"/>
  <c r="BZ121" i="22"/>
  <c r="BY121" i="22"/>
  <c r="BZ130" i="22"/>
  <c r="BY130" i="22"/>
  <c r="DY12" i="22"/>
  <c r="AJ49" i="22"/>
  <c r="DY49" i="22"/>
  <c r="EM8" i="22"/>
  <c r="EL21" i="22"/>
  <c r="EL24" i="22"/>
  <c r="EL25" i="22"/>
  <c r="EL28" i="22"/>
  <c r="EL29" i="22"/>
  <c r="DM31" i="22"/>
  <c r="EP32" i="22"/>
  <c r="EP34" i="22"/>
  <c r="EP36" i="22"/>
  <c r="EP38" i="22"/>
  <c r="EP40" i="22"/>
  <c r="EP42" i="22"/>
  <c r="EP44" i="22"/>
  <c r="EP46" i="22"/>
  <c r="EO50" i="22"/>
  <c r="EO54" i="22"/>
  <c r="EO58" i="22"/>
  <c r="EO62" i="22"/>
  <c r="EP68" i="22"/>
  <c r="DZ64" i="22"/>
  <c r="EP64" i="22"/>
  <c r="DZ65" i="22"/>
  <c r="EP65" i="22"/>
  <c r="DZ66" i="22"/>
  <c r="EP66" i="22"/>
  <c r="EP67" i="22"/>
  <c r="DZ67" i="22"/>
  <c r="EL74" i="22"/>
  <c r="EP83" i="22"/>
  <c r="DN83" i="22"/>
  <c r="DZ83" i="22"/>
  <c r="EP88" i="22"/>
  <c r="DN88" i="22"/>
  <c r="EM88" i="22"/>
  <c r="BZ90" i="22"/>
  <c r="BY90" i="22"/>
  <c r="EP99" i="22"/>
  <c r="DN99" i="22"/>
  <c r="DZ99" i="22"/>
  <c r="BZ106" i="22"/>
  <c r="BY106" i="22"/>
  <c r="BZ122" i="22"/>
  <c r="BY122" i="22"/>
  <c r="DM124" i="22"/>
  <c r="EP14" i="22"/>
  <c r="EP20" i="22"/>
  <c r="EP22" i="22"/>
  <c r="EP23" i="22"/>
  <c r="EP26" i="22"/>
  <c r="DN30" i="22"/>
  <c r="R32" i="22"/>
  <c r="R33" i="22"/>
  <c r="R34" i="22"/>
  <c r="R35" i="22"/>
  <c r="EL35" i="22"/>
  <c r="R36" i="22"/>
  <c r="EL36" i="22"/>
  <c r="R37" i="22"/>
  <c r="EL37" i="22"/>
  <c r="R38" i="22"/>
  <c r="R39" i="22"/>
  <c r="R40" i="22"/>
  <c r="R41" i="22"/>
  <c r="EL41" i="22"/>
  <c r="R42" i="22"/>
  <c r="R43" i="22"/>
  <c r="R44" i="22"/>
  <c r="EL44" i="22"/>
  <c r="R45" i="22"/>
  <c r="R46" i="22"/>
  <c r="AJ46" i="22"/>
  <c r="AJ51" i="22"/>
  <c r="DY51" i="22"/>
  <c r="AJ55" i="22"/>
  <c r="AJ59" i="22"/>
  <c r="AJ63" i="22"/>
  <c r="EP72" i="22"/>
  <c r="BY74" i="22"/>
  <c r="DZ88" i="22"/>
  <c r="DY89" i="22"/>
  <c r="BY93" i="22"/>
  <c r="EO93" i="22"/>
  <c r="CK94" i="22"/>
  <c r="EL100" i="22"/>
  <c r="BY109" i="22"/>
  <c r="CK110" i="22"/>
  <c r="BY125" i="22"/>
  <c r="EO125" i="22"/>
  <c r="CK126" i="22"/>
  <c r="EM72" i="22"/>
  <c r="BZ86" i="22"/>
  <c r="BY86" i="22"/>
  <c r="EP95" i="22"/>
  <c r="DN95" i="22"/>
  <c r="DZ95" i="22"/>
  <c r="EP100" i="22"/>
  <c r="BZ102" i="22"/>
  <c r="BY102" i="22"/>
  <c r="DM104" i="22"/>
  <c r="EO104" i="22"/>
  <c r="DY104" i="22"/>
  <c r="EP116" i="22"/>
  <c r="DN116" i="22"/>
  <c r="EM116" i="22"/>
  <c r="BZ118" i="22"/>
  <c r="BY118" i="22"/>
  <c r="DM120" i="22"/>
  <c r="EO120" i="22"/>
  <c r="DY120" i="22"/>
  <c r="DZ131" i="22"/>
  <c r="DZ14" i="22"/>
  <c r="DZ20" i="22"/>
  <c r="DZ22" i="22"/>
  <c r="DZ23" i="22"/>
  <c r="DZ26" i="22"/>
  <c r="BZ47" i="22"/>
  <c r="BZ51" i="22"/>
  <c r="CK51" i="22"/>
  <c r="DZ53" i="22"/>
  <c r="BZ55" i="22"/>
  <c r="CK55" i="22"/>
  <c r="BZ59" i="22"/>
  <c r="CK59" i="22"/>
  <c r="DZ61" i="22"/>
  <c r="BZ63" i="22"/>
  <c r="CR63" i="22"/>
  <c r="BZ64" i="22"/>
  <c r="CR64" i="22"/>
  <c r="DN64" i="22"/>
  <c r="EM64" i="22"/>
  <c r="BZ65" i="22"/>
  <c r="CR65" i="22"/>
  <c r="DN65" i="22"/>
  <c r="EM65" i="22"/>
  <c r="BZ66" i="22"/>
  <c r="CR66" i="22"/>
  <c r="DN66" i="22"/>
  <c r="EM66" i="22"/>
  <c r="BZ67" i="22"/>
  <c r="CR67" i="22"/>
  <c r="DN67" i="22"/>
  <c r="EP70" i="22"/>
  <c r="CK74" i="22"/>
  <c r="EP78" i="22"/>
  <c r="EO89" i="22"/>
  <c r="CK90" i="22"/>
  <c r="CK106" i="22"/>
  <c r="DZ116" i="22"/>
  <c r="CK122" i="22"/>
  <c r="EM68" i="22"/>
  <c r="EM76" i="22"/>
  <c r="EP92" i="22"/>
  <c r="DN92" i="22"/>
  <c r="EM92" i="22"/>
  <c r="BZ94" i="22"/>
  <c r="BY94" i="22"/>
  <c r="DM96" i="22"/>
  <c r="EO96" i="22"/>
  <c r="DY96" i="22"/>
  <c r="EP108" i="22"/>
  <c r="DN108" i="22"/>
  <c r="EM108" i="22"/>
  <c r="BZ110" i="22"/>
  <c r="BY110" i="22"/>
  <c r="DM112" i="22"/>
  <c r="EO112" i="22"/>
  <c r="DY112" i="22"/>
  <c r="EP119" i="22"/>
  <c r="DN119" i="22"/>
  <c r="DZ119" i="22"/>
  <c r="EP124" i="22"/>
  <c r="DN124" i="22"/>
  <c r="EM124" i="22"/>
  <c r="BZ126" i="22"/>
  <c r="BY126" i="22"/>
  <c r="DM128" i="22"/>
  <c r="BZ49" i="22"/>
  <c r="BZ53" i="22"/>
  <c r="DN53" i="22"/>
  <c r="BZ57" i="22"/>
  <c r="BZ61" i="22"/>
  <c r="DN61" i="22"/>
  <c r="R64" i="22"/>
  <c r="R65" i="22"/>
  <c r="R66" i="22"/>
  <c r="R67" i="22"/>
  <c r="EL67" i="22"/>
  <c r="BY68" i="22"/>
  <c r="CK70" i="22"/>
  <c r="DZ70" i="22"/>
  <c r="BY76" i="22"/>
  <c r="CK78" i="22"/>
  <c r="DZ78" i="22"/>
  <c r="BY81" i="22"/>
  <c r="CK82" i="22"/>
  <c r="DZ92" i="22"/>
  <c r="DY93" i="22"/>
  <c r="BY97" i="22"/>
  <c r="CK98" i="22"/>
  <c r="EL104" i="22"/>
  <c r="DZ108" i="22"/>
  <c r="BY113" i="22"/>
  <c r="CK114" i="22"/>
  <c r="EL120" i="22"/>
  <c r="DZ124" i="22"/>
  <c r="DY125" i="22"/>
  <c r="BY129" i="22"/>
  <c r="CK130" i="22"/>
  <c r="EP82" i="22"/>
  <c r="DN82" i="22"/>
  <c r="EP98" i="22"/>
  <c r="DN98" i="22"/>
  <c r="DM131" i="22"/>
  <c r="EL131" i="22"/>
  <c r="EL71" i="22"/>
  <c r="BY83" i="22"/>
  <c r="CK84" i="22"/>
  <c r="BY87" i="22"/>
  <c r="CK88" i="22"/>
  <c r="EL90" i="22"/>
  <c r="BY91" i="22"/>
  <c r="CK92" i="22"/>
  <c r="EL94" i="22"/>
  <c r="BY95" i="22"/>
  <c r="CK96" i="22"/>
  <c r="BY99" i="22"/>
  <c r="CK100" i="22"/>
  <c r="EL102" i="22"/>
  <c r="BY103" i="22"/>
  <c r="CK104" i="22"/>
  <c r="BY107" i="22"/>
  <c r="CK108" i="22"/>
  <c r="BY111" i="22"/>
  <c r="CK112" i="22"/>
  <c r="BY115" i="22"/>
  <c r="CK116" i="22"/>
  <c r="EL118" i="22"/>
  <c r="BY119" i="22"/>
  <c r="CK120" i="22"/>
  <c r="BY123" i="22"/>
  <c r="CK124" i="22"/>
  <c r="BY127" i="22"/>
  <c r="CK128" i="22"/>
  <c r="BY131" i="22"/>
  <c r="EP81" i="22"/>
  <c r="DN81" i="22"/>
  <c r="EP85" i="22"/>
  <c r="DN85" i="22"/>
  <c r="EP97" i="22"/>
  <c r="DN97" i="22"/>
  <c r="EP101" i="22"/>
  <c r="DN101" i="22"/>
  <c r="EP105" i="22"/>
  <c r="DN105" i="22"/>
  <c r="EP109" i="22"/>
  <c r="DN109" i="22"/>
  <c r="EP121" i="22"/>
  <c r="DN121" i="22"/>
  <c r="CK83" i="22"/>
  <c r="CK87" i="22"/>
  <c r="EL89" i="22"/>
  <c r="CK91" i="22"/>
  <c r="EL93" i="22"/>
  <c r="CK95" i="22"/>
  <c r="CK99" i="22"/>
  <c r="CK103" i="22"/>
  <c r="CK107" i="22"/>
  <c r="CK111" i="22"/>
  <c r="CK115" i="22"/>
  <c r="CK119" i="22"/>
  <c r="CK123" i="22"/>
  <c r="EL125" i="22"/>
  <c r="CK127" i="22"/>
  <c r="CK131" i="22"/>
  <c r="DY131" i="22"/>
  <c r="EO131" i="22"/>
  <c r="EO8" i="21"/>
  <c r="DM8" i="21"/>
  <c r="DY8" i="21"/>
  <c r="EL8" i="21"/>
  <c r="DZ10" i="21"/>
  <c r="EP10" i="21"/>
  <c r="DN10" i="21"/>
  <c r="EM10" i="21"/>
  <c r="DZ12" i="21"/>
  <c r="EP12" i="21"/>
  <c r="DN12" i="21"/>
  <c r="EM12" i="21"/>
  <c r="DZ14" i="21"/>
  <c r="EP14" i="21"/>
  <c r="EM14" i="21"/>
  <c r="DN14" i="21"/>
  <c r="DZ16" i="21"/>
  <c r="EP16" i="21"/>
  <c r="EM16" i="21"/>
  <c r="DN16" i="21"/>
  <c r="DZ18" i="21"/>
  <c r="DN18" i="21"/>
  <c r="EP18" i="21"/>
  <c r="EM18" i="21"/>
  <c r="DZ20" i="21"/>
  <c r="EP20" i="21"/>
  <c r="EM20" i="21"/>
  <c r="DN20" i="21"/>
  <c r="DZ9" i="21"/>
  <c r="EP9" i="21"/>
  <c r="DN9" i="21"/>
  <c r="EM9" i="21"/>
  <c r="DZ11" i="21"/>
  <c r="EP11" i="21"/>
  <c r="EM11" i="21"/>
  <c r="DN11" i="21"/>
  <c r="DZ13" i="21"/>
  <c r="EP13" i="21"/>
  <c r="EM13" i="21"/>
  <c r="DN13" i="21"/>
  <c r="DZ15" i="21"/>
  <c r="EP15" i="21"/>
  <c r="EM15" i="21"/>
  <c r="DN15" i="21"/>
  <c r="DZ17" i="21"/>
  <c r="EP17" i="21"/>
  <c r="DN17" i="21"/>
  <c r="EM17" i="21"/>
  <c r="DZ19" i="21"/>
  <c r="EP19" i="21"/>
  <c r="DN19" i="21"/>
  <c r="EM19" i="21"/>
  <c r="DM31" i="21"/>
  <c r="EO31" i="21"/>
  <c r="DY31" i="21"/>
  <c r="EP36" i="21"/>
  <c r="DN36" i="21"/>
  <c r="DM37" i="21"/>
  <c r="DY37" i="21"/>
  <c r="EP42" i="21"/>
  <c r="DN42" i="21"/>
  <c r="EM42" i="21"/>
  <c r="EP50" i="21"/>
  <c r="DN50" i="21"/>
  <c r="EM50" i="21"/>
  <c r="EP58" i="21"/>
  <c r="DN58" i="21"/>
  <c r="EM58" i="21"/>
  <c r="EP70" i="21"/>
  <c r="DN70" i="21"/>
  <c r="EM70" i="21"/>
  <c r="DM75" i="21"/>
  <c r="EO75" i="21"/>
  <c r="DY75" i="21"/>
  <c r="BZ83" i="21"/>
  <c r="BY83" i="21"/>
  <c r="BZ91" i="21"/>
  <c r="BY91" i="21"/>
  <c r="BZ99" i="21"/>
  <c r="BY99" i="21"/>
  <c r="EP26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CR21" i="21"/>
  <c r="R22" i="21"/>
  <c r="EL22" i="21"/>
  <c r="CY22" i="21"/>
  <c r="EP23" i="21"/>
  <c r="CR25" i="21"/>
  <c r="R26" i="21"/>
  <c r="EL26" i="21"/>
  <c r="CY26" i="21"/>
  <c r="EP27" i="21"/>
  <c r="CR29" i="21"/>
  <c r="R30" i="21"/>
  <c r="DZ30" i="21"/>
  <c r="BY32" i="21"/>
  <c r="EL32" i="21"/>
  <c r="BY34" i="21"/>
  <c r="EL34" i="21"/>
  <c r="EL37" i="21"/>
  <c r="CK73" i="21"/>
  <c r="CK77" i="21"/>
  <c r="EP43" i="21"/>
  <c r="DN43" i="21"/>
  <c r="EM43" i="21"/>
  <c r="EP55" i="21"/>
  <c r="DN55" i="21"/>
  <c r="EM55" i="21"/>
  <c r="EP63" i="21"/>
  <c r="DN63" i="21"/>
  <c r="EM63" i="21"/>
  <c r="BY75" i="21"/>
  <c r="BZ75" i="21"/>
  <c r="BY79" i="21"/>
  <c r="BZ79" i="21"/>
  <c r="DM86" i="21"/>
  <c r="EO86" i="21"/>
  <c r="DY86" i="21"/>
  <c r="DM94" i="21"/>
  <c r="EO94" i="21"/>
  <c r="DY94" i="21"/>
  <c r="EP97" i="21"/>
  <c r="DN97" i="21"/>
  <c r="EM97" i="21"/>
  <c r="DZ97" i="21"/>
  <c r="DM102" i="21"/>
  <c r="EO102" i="21"/>
  <c r="DY102" i="21"/>
  <c r="EP105" i="21"/>
  <c r="DN105" i="21"/>
  <c r="EM105" i="21"/>
  <c r="DZ105" i="21"/>
  <c r="EP128" i="21"/>
  <c r="DN128" i="21"/>
  <c r="EM128" i="21"/>
  <c r="DZ128" i="21"/>
  <c r="EP52" i="21"/>
  <c r="DN52" i="21"/>
  <c r="EM52" i="21"/>
  <c r="DM73" i="21"/>
  <c r="EO73" i="21"/>
  <c r="DY73" i="21"/>
  <c r="BZ87" i="21"/>
  <c r="BY87" i="21"/>
  <c r="BZ95" i="21"/>
  <c r="BY95" i="21"/>
  <c r="BZ103" i="21"/>
  <c r="BY103" i="21"/>
  <c r="EM30" i="21"/>
  <c r="S8" i="21"/>
  <c r="EP21" i="21"/>
  <c r="BY22" i="21"/>
  <c r="DN22" i="21"/>
  <c r="EM22" i="21"/>
  <c r="CR23" i="21"/>
  <c r="R24" i="21"/>
  <c r="EP25" i="21"/>
  <c r="BY26" i="21"/>
  <c r="DN26" i="21"/>
  <c r="EM26" i="21"/>
  <c r="CR27" i="21"/>
  <c r="R28" i="21"/>
  <c r="EP29" i="21"/>
  <c r="BZ30" i="21"/>
  <c r="DN30" i="21"/>
  <c r="EL31" i="21"/>
  <c r="DY32" i="21"/>
  <c r="EO32" i="21"/>
  <c r="DY34" i="21"/>
  <c r="EO34" i="21"/>
  <c r="CK36" i="21"/>
  <c r="DZ42" i="21"/>
  <c r="DZ50" i="21"/>
  <c r="DZ58" i="21"/>
  <c r="DZ70" i="21"/>
  <c r="CK75" i="21"/>
  <c r="CK79" i="21"/>
  <c r="EP41" i="21"/>
  <c r="DN41" i="21"/>
  <c r="EM41" i="21"/>
  <c r="BY73" i="21"/>
  <c r="BZ73" i="21"/>
  <c r="BY77" i="21"/>
  <c r="BZ77" i="21"/>
  <c r="DM82" i="21"/>
  <c r="EO82" i="21"/>
  <c r="DY82" i="21"/>
  <c r="EP85" i="21"/>
  <c r="DN85" i="21"/>
  <c r="EM85" i="21"/>
  <c r="DZ85" i="21"/>
  <c r="DM90" i="21"/>
  <c r="EO90" i="21"/>
  <c r="DY90" i="21"/>
  <c r="EP93" i="21"/>
  <c r="DN93" i="21"/>
  <c r="EM93" i="21"/>
  <c r="DZ93" i="21"/>
  <c r="DM98" i="21"/>
  <c r="EO98" i="21"/>
  <c r="DY98" i="21"/>
  <c r="EP101" i="21"/>
  <c r="DN101" i="21"/>
  <c r="EM101" i="21"/>
  <c r="DZ101" i="21"/>
  <c r="DM106" i="21"/>
  <c r="EO106" i="21"/>
  <c r="DY106" i="21"/>
  <c r="EP108" i="21"/>
  <c r="DN108" i="21"/>
  <c r="EM108" i="21"/>
  <c r="DZ108" i="21"/>
  <c r="EP116" i="21"/>
  <c r="DN116" i="21"/>
  <c r="EM116" i="21"/>
  <c r="DZ116" i="21"/>
  <c r="EP124" i="21"/>
  <c r="DN124" i="21"/>
  <c r="EM124" i="21"/>
  <c r="DZ124" i="21"/>
  <c r="EP22" i="21"/>
  <c r="CR22" i="21"/>
  <c r="R23" i="21"/>
  <c r="EP24" i="21"/>
  <c r="CR26" i="21"/>
  <c r="R27" i="21"/>
  <c r="EL27" i="21"/>
  <c r="EP28" i="21"/>
  <c r="EM36" i="21"/>
  <c r="EO37" i="21"/>
  <c r="DZ43" i="21"/>
  <c r="DZ55" i="21"/>
  <c r="DZ63" i="21"/>
  <c r="EP80" i="21"/>
  <c r="DN80" i="21"/>
  <c r="EP113" i="21"/>
  <c r="DN113" i="21"/>
  <c r="EM113" i="21"/>
  <c r="EP121" i="21"/>
  <c r="DN121" i="21"/>
  <c r="EM121" i="21"/>
  <c r="EP129" i="21"/>
  <c r="DN129" i="21"/>
  <c r="EM129" i="21"/>
  <c r="DY38" i="21"/>
  <c r="DY39" i="21"/>
  <c r="DY40" i="21"/>
  <c r="DY44" i="21"/>
  <c r="DY45" i="21"/>
  <c r="DY47" i="21"/>
  <c r="DY48" i="21"/>
  <c r="DY49" i="21"/>
  <c r="DY51" i="21"/>
  <c r="DY53" i="21"/>
  <c r="DY54" i="21"/>
  <c r="DY56" i="21"/>
  <c r="DY57" i="21"/>
  <c r="DY59" i="21"/>
  <c r="DY60" i="21"/>
  <c r="DY61" i="21"/>
  <c r="DY64" i="21"/>
  <c r="DY65" i="21"/>
  <c r="DY66" i="21"/>
  <c r="DY67" i="21"/>
  <c r="DY69" i="21"/>
  <c r="DY71" i="21"/>
  <c r="EO71" i="21"/>
  <c r="EP110" i="21"/>
  <c r="DN110" i="21"/>
  <c r="EM110" i="21"/>
  <c r="EP118" i="21"/>
  <c r="DN118" i="21"/>
  <c r="EM118" i="21"/>
  <c r="EP126" i="21"/>
  <c r="DN126" i="21"/>
  <c r="EM126" i="21"/>
  <c r="DZ74" i="21"/>
  <c r="EP74" i="21"/>
  <c r="DZ76" i="21"/>
  <c r="EP76" i="21"/>
  <c r="DZ78" i="21"/>
  <c r="EP78" i="21"/>
  <c r="DZ80" i="21"/>
  <c r="CK81" i="21"/>
  <c r="DY81" i="21"/>
  <c r="EO81" i="21"/>
  <c r="EL83" i="21"/>
  <c r="BY84" i="21"/>
  <c r="CK85" i="21"/>
  <c r="EL87" i="21"/>
  <c r="BY88" i="21"/>
  <c r="CK89" i="21"/>
  <c r="DY89" i="21"/>
  <c r="EO89" i="21"/>
  <c r="EL91" i="21"/>
  <c r="BY92" i="21"/>
  <c r="CK93" i="21"/>
  <c r="EL95" i="21"/>
  <c r="BY96" i="21"/>
  <c r="CK97" i="21"/>
  <c r="EL99" i="21"/>
  <c r="BY100" i="21"/>
  <c r="CK101" i="21"/>
  <c r="EL103" i="21"/>
  <c r="BY104" i="21"/>
  <c r="EL71" i="21"/>
  <c r="EL73" i="21"/>
  <c r="EL75" i="21"/>
  <c r="EL82" i="21"/>
  <c r="CK84" i="21"/>
  <c r="EL86" i="21"/>
  <c r="CK88" i="21"/>
  <c r="EL90" i="21"/>
  <c r="CK92" i="21"/>
  <c r="EL94" i="21"/>
  <c r="CK96" i="21"/>
  <c r="EL98" i="21"/>
  <c r="CK100" i="21"/>
  <c r="EL102" i="21"/>
  <c r="CK104" i="21"/>
  <c r="EL106" i="21"/>
  <c r="DZ113" i="21"/>
  <c r="DZ121" i="21"/>
  <c r="DZ129" i="21"/>
  <c r="DY107" i="21"/>
  <c r="DY109" i="21"/>
  <c r="DY111" i="21"/>
  <c r="DY112" i="21"/>
  <c r="DY114" i="21"/>
  <c r="DY115" i="21"/>
  <c r="DY117" i="21"/>
  <c r="DY119" i="21"/>
  <c r="DY120" i="21"/>
  <c r="DY122" i="21"/>
  <c r="DY123" i="21"/>
  <c r="DY125" i="21"/>
  <c r="DY127" i="21"/>
  <c r="DY130" i="21"/>
  <c r="DY131" i="21"/>
  <c r="EL131" i="21"/>
  <c r="CU8" i="20"/>
  <c r="CG8" i="20"/>
  <c r="CI8" i="20"/>
  <c r="CV131" i="20"/>
  <c r="CU131" i="20"/>
  <c r="CW131" i="20"/>
  <c r="CY131" i="20"/>
  <c r="CV130" i="20"/>
  <c r="CU130" i="20"/>
  <c r="CW130" i="20"/>
  <c r="CV129" i="20"/>
  <c r="CU129" i="20"/>
  <c r="CW129" i="20"/>
  <c r="CY129" i="20"/>
  <c r="CV128" i="20"/>
  <c r="CU128" i="20"/>
  <c r="CW128" i="20"/>
  <c r="CV127" i="20"/>
  <c r="CU127" i="20"/>
  <c r="CW127" i="20"/>
  <c r="CY127" i="20"/>
  <c r="CV126" i="20"/>
  <c r="CU126" i="20"/>
  <c r="CW126" i="20"/>
  <c r="CV125" i="20"/>
  <c r="CU125" i="20"/>
  <c r="CW125" i="20"/>
  <c r="CY125" i="20"/>
  <c r="CV124" i="20"/>
  <c r="CU124" i="20"/>
  <c r="CW124" i="20"/>
  <c r="CV123" i="20"/>
  <c r="CU123" i="20"/>
  <c r="CW123" i="20"/>
  <c r="CY123" i="20"/>
  <c r="CV122" i="20"/>
  <c r="CU122" i="20"/>
  <c r="CW122" i="20"/>
  <c r="CV121" i="20"/>
  <c r="CU121" i="20"/>
  <c r="CW121" i="20"/>
  <c r="CY121" i="20"/>
  <c r="CV120" i="20"/>
  <c r="CU120" i="20"/>
  <c r="CW120" i="20"/>
  <c r="CV119" i="20"/>
  <c r="CU119" i="20"/>
  <c r="CW119" i="20"/>
  <c r="CY119" i="20"/>
  <c r="CV118" i="20"/>
  <c r="CU118" i="20"/>
  <c r="CW118" i="20"/>
  <c r="CV117" i="20"/>
  <c r="CU117" i="20"/>
  <c r="CW117" i="20"/>
  <c r="CY117" i="20"/>
  <c r="CV116" i="20"/>
  <c r="CU116" i="20"/>
  <c r="CW116" i="20"/>
  <c r="CV115" i="20"/>
  <c r="CU115" i="20"/>
  <c r="CW115" i="20"/>
  <c r="CY115" i="20"/>
  <c r="CV114" i="20"/>
  <c r="CU114" i="20"/>
  <c r="CW114" i="20"/>
  <c r="CV113" i="20"/>
  <c r="CU113" i="20"/>
  <c r="CW113" i="20"/>
  <c r="CY113" i="20"/>
  <c r="CV112" i="20"/>
  <c r="CU112" i="20"/>
  <c r="CW112" i="20"/>
  <c r="CV111" i="20"/>
  <c r="CU111" i="20"/>
  <c r="CW111" i="20"/>
  <c r="CY111" i="20"/>
  <c r="CV110" i="20"/>
  <c r="CU110" i="20"/>
  <c r="CW110" i="20"/>
  <c r="CV109" i="20"/>
  <c r="CU109" i="20"/>
  <c r="CW109" i="20"/>
  <c r="CY109" i="20"/>
  <c r="CV108" i="20"/>
  <c r="CU108" i="20"/>
  <c r="CW108" i="20"/>
  <c r="CV107" i="20"/>
  <c r="CU107" i="20"/>
  <c r="CW107" i="20"/>
  <c r="CY107" i="20"/>
  <c r="CV106" i="20"/>
  <c r="CU106" i="20"/>
  <c r="CW106" i="20"/>
  <c r="CV105" i="20"/>
  <c r="CU105" i="20"/>
  <c r="CW105" i="20"/>
  <c r="CY105" i="20"/>
  <c r="CV104" i="20"/>
  <c r="CU104" i="20"/>
  <c r="CW104" i="20"/>
  <c r="CV103" i="20"/>
  <c r="CU103" i="20"/>
  <c r="CW103" i="20"/>
  <c r="CY103" i="20"/>
  <c r="CV102" i="20"/>
  <c r="CU102" i="20"/>
  <c r="CW102" i="20"/>
  <c r="CV101" i="20"/>
  <c r="CU101" i="20"/>
  <c r="CW101" i="20"/>
  <c r="CY101" i="20"/>
  <c r="CV100" i="20"/>
  <c r="CU100" i="20"/>
  <c r="CW100" i="20"/>
  <c r="CV99" i="20"/>
  <c r="CU99" i="20"/>
  <c r="CW99" i="20"/>
  <c r="CY99" i="20"/>
  <c r="CV98" i="20"/>
  <c r="CU98" i="20"/>
  <c r="CW98" i="20"/>
  <c r="CV97" i="20"/>
  <c r="CU97" i="20"/>
  <c r="CW97" i="20"/>
  <c r="CY97" i="20"/>
  <c r="CV96" i="20"/>
  <c r="CU96" i="20"/>
  <c r="CW96" i="20"/>
  <c r="CV95" i="20"/>
  <c r="CU95" i="20"/>
  <c r="CW95" i="20"/>
  <c r="CY95" i="20"/>
  <c r="CV94" i="20"/>
  <c r="CU94" i="20"/>
  <c r="CW94" i="20"/>
  <c r="CV93" i="20"/>
  <c r="CU93" i="20"/>
  <c r="CW93" i="20"/>
  <c r="CY93" i="20"/>
  <c r="CV92" i="20"/>
  <c r="CU92" i="20"/>
  <c r="CW92" i="20"/>
  <c r="CV91" i="20"/>
  <c r="CU91" i="20"/>
  <c r="CW91" i="20"/>
  <c r="CY91" i="20"/>
  <c r="CV90" i="20"/>
  <c r="CU90" i="20"/>
  <c r="CW90" i="20"/>
  <c r="CV89" i="20"/>
  <c r="CU89" i="20"/>
  <c r="CW89" i="20"/>
  <c r="CY89" i="20"/>
  <c r="CV88" i="20"/>
  <c r="CU88" i="20"/>
  <c r="CW88" i="20"/>
  <c r="CV87" i="20"/>
  <c r="CU87" i="20"/>
  <c r="CW87" i="20"/>
  <c r="CY87" i="20"/>
  <c r="CV86" i="20"/>
  <c r="CU86" i="20"/>
  <c r="CW86" i="20"/>
  <c r="CV85" i="20"/>
  <c r="CU85" i="20"/>
  <c r="CW85" i="20"/>
  <c r="CY85" i="20"/>
  <c r="CV84" i="20"/>
  <c r="CU84" i="20"/>
  <c r="CW84" i="20"/>
  <c r="CV83" i="20"/>
  <c r="CU83" i="20"/>
  <c r="CW83" i="20"/>
  <c r="CY83" i="20"/>
  <c r="CV82" i="20"/>
  <c r="CU82" i="20"/>
  <c r="CW82" i="20"/>
  <c r="CV81" i="20"/>
  <c r="CU81" i="20"/>
  <c r="CW81" i="20"/>
  <c r="CY81" i="20"/>
  <c r="CV80" i="20"/>
  <c r="CU80" i="20"/>
  <c r="CW80" i="20"/>
  <c r="CV79" i="20"/>
  <c r="CU79" i="20"/>
  <c r="CW79" i="20"/>
  <c r="CY79" i="20"/>
  <c r="CV78" i="20"/>
  <c r="CU78" i="20"/>
  <c r="CW78" i="20"/>
  <c r="CV77" i="20"/>
  <c r="CU77" i="20"/>
  <c r="CW77" i="20"/>
  <c r="CY77" i="20"/>
  <c r="CV76" i="20"/>
  <c r="CU76" i="20"/>
  <c r="CW76" i="20"/>
  <c r="CV75" i="20"/>
  <c r="CU75" i="20"/>
  <c r="CW75" i="20"/>
  <c r="CY75" i="20"/>
  <c r="CV74" i="20"/>
  <c r="CU74" i="20"/>
  <c r="CW74" i="20"/>
  <c r="CV73" i="20"/>
  <c r="CU73" i="20"/>
  <c r="CW73" i="20"/>
  <c r="CY73" i="20"/>
  <c r="CV72" i="20"/>
  <c r="CU72" i="20"/>
  <c r="CW72" i="20"/>
  <c r="CV71" i="20"/>
  <c r="CU71" i="20"/>
  <c r="CW71" i="20"/>
  <c r="CY71" i="20"/>
  <c r="CV70" i="20"/>
  <c r="CU70" i="20"/>
  <c r="CW70" i="20"/>
  <c r="CV69" i="20"/>
  <c r="CU69" i="20"/>
  <c r="CW69" i="20"/>
  <c r="CY69" i="20"/>
  <c r="CV68" i="20"/>
  <c r="CU68" i="20"/>
  <c r="CW68" i="20"/>
  <c r="CV67" i="20"/>
  <c r="CU67" i="20"/>
  <c r="CW67" i="20"/>
  <c r="CY67" i="20"/>
  <c r="CV66" i="20"/>
  <c r="CU66" i="20"/>
  <c r="CW66" i="20"/>
  <c r="CV65" i="20"/>
  <c r="CU65" i="20"/>
  <c r="CW65" i="20"/>
  <c r="CY65" i="20"/>
  <c r="CV64" i="20"/>
  <c r="CU64" i="20"/>
  <c r="CW64" i="20"/>
  <c r="CV63" i="20"/>
  <c r="CU63" i="20"/>
  <c r="CW63" i="20"/>
  <c r="CY63" i="20"/>
  <c r="CV62" i="20"/>
  <c r="CU62" i="20"/>
  <c r="CW62" i="20"/>
  <c r="CV61" i="20"/>
  <c r="CU61" i="20"/>
  <c r="CW61" i="20"/>
  <c r="CY61" i="20"/>
  <c r="CV60" i="20"/>
  <c r="CU60" i="20"/>
  <c r="CW60" i="20"/>
  <c r="CV59" i="20"/>
  <c r="CU59" i="20"/>
  <c r="CW59" i="20"/>
  <c r="CY59" i="20"/>
  <c r="CV58" i="20"/>
  <c r="CU58" i="20"/>
  <c r="CW58" i="20"/>
  <c r="CV57" i="20"/>
  <c r="CU57" i="20"/>
  <c r="CW57" i="20"/>
  <c r="CY57" i="20"/>
  <c r="CV56" i="20"/>
  <c r="CU56" i="20"/>
  <c r="CW56" i="20"/>
  <c r="CV55" i="20"/>
  <c r="CU55" i="20"/>
  <c r="CW55" i="20"/>
  <c r="CY55" i="20"/>
  <c r="CV54" i="20"/>
  <c r="CU54" i="20"/>
  <c r="CW54" i="20"/>
  <c r="CV53" i="20"/>
  <c r="CU53" i="20"/>
  <c r="CW53" i="20"/>
  <c r="CY53" i="20"/>
  <c r="CV52" i="20"/>
  <c r="CU52" i="20"/>
  <c r="CW52" i="20"/>
  <c r="CV51" i="20"/>
  <c r="CU51" i="20"/>
  <c r="CW51" i="20"/>
  <c r="CY51" i="20"/>
  <c r="CV50" i="20"/>
  <c r="CU50" i="20"/>
  <c r="CW50" i="20"/>
  <c r="CV49" i="20"/>
  <c r="CU49" i="20"/>
  <c r="CW49" i="20"/>
  <c r="CY49" i="20"/>
  <c r="CV48" i="20"/>
  <c r="CU48" i="20"/>
  <c r="CW48" i="20"/>
  <c r="CV47" i="20"/>
  <c r="CU47" i="20"/>
  <c r="CW47" i="20"/>
  <c r="CY47" i="20"/>
  <c r="CV46" i="20"/>
  <c r="CU46" i="20"/>
  <c r="CW46" i="20"/>
  <c r="CV45" i="20"/>
  <c r="CU45" i="20"/>
  <c r="CW45" i="20"/>
  <c r="CY45" i="20"/>
  <c r="CV44" i="20"/>
  <c r="CU44" i="20"/>
  <c r="CW44" i="20"/>
  <c r="CV43" i="20"/>
  <c r="CU43" i="20"/>
  <c r="CW43" i="20"/>
  <c r="CY43" i="20"/>
  <c r="CV42" i="20"/>
  <c r="CU42" i="20"/>
  <c r="CW42" i="20"/>
  <c r="CV41" i="20"/>
  <c r="CU41" i="20"/>
  <c r="CW41" i="20"/>
  <c r="CY41" i="20"/>
  <c r="CV40" i="20"/>
  <c r="CU40" i="20"/>
  <c r="CW40" i="20"/>
  <c r="CV39" i="20"/>
  <c r="CU39" i="20"/>
  <c r="CW39" i="20"/>
  <c r="CY39" i="20"/>
  <c r="CV38" i="20"/>
  <c r="CU38" i="20"/>
  <c r="CW38" i="20"/>
  <c r="CV37" i="20"/>
  <c r="CU37" i="20"/>
  <c r="CW37" i="20"/>
  <c r="CY37" i="20"/>
  <c r="CV36" i="20"/>
  <c r="CU36" i="20"/>
  <c r="CW36" i="20"/>
  <c r="CV35" i="20"/>
  <c r="CU35" i="20"/>
  <c r="CW35" i="20"/>
  <c r="CY35" i="20"/>
  <c r="CV34" i="20"/>
  <c r="CU34" i="20"/>
  <c r="CW34" i="20"/>
  <c r="CV33" i="20"/>
  <c r="CU33" i="20"/>
  <c r="CW33" i="20"/>
  <c r="CY33" i="20"/>
  <c r="CV32" i="20"/>
  <c r="CU32" i="20"/>
  <c r="CW32" i="20"/>
  <c r="CV31" i="20"/>
  <c r="CU31" i="20"/>
  <c r="CW31" i="20"/>
  <c r="CY31" i="20"/>
  <c r="CV30" i="20"/>
  <c r="CU30" i="20"/>
  <c r="CW30" i="20"/>
  <c r="CV29" i="20"/>
  <c r="CU29" i="20"/>
  <c r="CW29" i="20"/>
  <c r="CY29" i="20"/>
  <c r="CV28" i="20"/>
  <c r="CU28" i="20"/>
  <c r="CW28" i="20"/>
  <c r="CV27" i="20"/>
  <c r="CU27" i="20"/>
  <c r="CW27" i="20"/>
  <c r="CY27" i="20"/>
  <c r="CV26" i="20"/>
  <c r="CU26" i="20"/>
  <c r="CW26" i="20"/>
  <c r="CV25" i="20"/>
  <c r="CU25" i="20"/>
  <c r="CW25" i="20"/>
  <c r="CY25" i="20"/>
  <c r="CV24" i="20"/>
  <c r="CU24" i="20"/>
  <c r="CW24" i="20"/>
  <c r="CV23" i="20"/>
  <c r="CU23" i="20"/>
  <c r="CW23" i="20"/>
  <c r="CY23" i="20"/>
  <c r="CV22" i="20"/>
  <c r="CU22" i="20"/>
  <c r="CW22" i="20"/>
  <c r="CV21" i="20"/>
  <c r="CU21" i="20"/>
  <c r="CW21" i="20"/>
  <c r="CY21" i="20"/>
  <c r="CV20" i="20"/>
  <c r="CU20" i="20"/>
  <c r="CW20" i="20"/>
  <c r="CV19" i="20"/>
  <c r="CU19" i="20"/>
  <c r="CW19" i="20"/>
  <c r="CY19" i="20"/>
  <c r="CV18" i="20"/>
  <c r="CU18" i="20"/>
  <c r="CW18" i="20"/>
  <c r="CV17" i="20"/>
  <c r="CU17" i="20"/>
  <c r="CW17" i="20"/>
  <c r="CY17" i="20"/>
  <c r="CV16" i="20"/>
  <c r="CU16" i="20"/>
  <c r="CW16" i="20"/>
  <c r="CV15" i="20"/>
  <c r="CU15" i="20"/>
  <c r="CW15" i="20"/>
  <c r="CY15" i="20"/>
  <c r="CV14" i="20"/>
  <c r="CU14" i="20"/>
  <c r="CW14" i="20"/>
  <c r="CV13" i="20"/>
  <c r="CU13" i="20"/>
  <c r="CW13" i="20"/>
  <c r="CY13" i="20"/>
  <c r="CV12" i="20"/>
  <c r="CU12" i="20"/>
  <c r="CW12" i="20"/>
  <c r="CV11" i="20"/>
  <c r="CU11" i="20"/>
  <c r="CW11" i="20"/>
  <c r="CY11" i="20"/>
  <c r="CV10" i="20"/>
  <c r="CU10" i="20"/>
  <c r="CW10" i="20"/>
  <c r="CV9" i="20"/>
  <c r="CU9" i="20"/>
  <c r="CW9" i="20"/>
  <c r="CY9" i="20"/>
  <c r="CV8" i="20"/>
  <c r="CH8" i="20"/>
  <c r="CG9" i="20"/>
  <c r="CI9" i="20"/>
  <c r="CH9" i="20"/>
  <c r="CG10" i="20"/>
  <c r="CI10" i="20"/>
  <c r="CH10" i="20"/>
  <c r="CG11" i="20"/>
  <c r="CI11" i="20"/>
  <c r="CH11" i="20"/>
  <c r="CG12" i="20"/>
  <c r="CI12" i="20"/>
  <c r="CH12" i="20"/>
  <c r="CG13" i="20"/>
  <c r="CI13" i="20"/>
  <c r="CH13" i="20"/>
  <c r="CG14" i="20"/>
  <c r="CI14" i="20"/>
  <c r="CH14" i="20"/>
  <c r="CG15" i="20"/>
  <c r="CI15" i="20"/>
  <c r="CH15" i="20"/>
  <c r="CG16" i="20"/>
  <c r="CI16" i="20"/>
  <c r="CH16" i="20"/>
  <c r="CG17" i="20"/>
  <c r="CI17" i="20"/>
  <c r="CH17" i="20"/>
  <c r="CG18" i="20"/>
  <c r="CI18" i="20"/>
  <c r="CH18" i="20"/>
  <c r="CG19" i="20"/>
  <c r="CI19" i="20"/>
  <c r="CH19" i="20"/>
  <c r="CG20" i="20"/>
  <c r="CI20" i="20"/>
  <c r="CH20" i="20"/>
  <c r="CG21" i="20"/>
  <c r="CI21" i="20"/>
  <c r="CH21" i="20"/>
  <c r="CG22" i="20"/>
  <c r="CI22" i="20"/>
  <c r="CH22" i="20"/>
  <c r="CG23" i="20"/>
  <c r="CI23" i="20"/>
  <c r="CH23" i="20"/>
  <c r="CG24" i="20"/>
  <c r="CI24" i="20"/>
  <c r="CH24" i="20"/>
  <c r="CG25" i="20"/>
  <c r="CI25" i="20"/>
  <c r="CH25" i="20"/>
  <c r="CG26" i="20"/>
  <c r="CI26" i="20"/>
  <c r="CH26" i="20"/>
  <c r="CG27" i="20"/>
  <c r="CI27" i="20"/>
  <c r="CH27" i="20"/>
  <c r="CG28" i="20"/>
  <c r="CI28" i="20"/>
  <c r="CH28" i="20"/>
  <c r="CG29" i="20"/>
  <c r="CI29" i="20"/>
  <c r="CH29" i="20"/>
  <c r="CG30" i="20"/>
  <c r="CI30" i="20"/>
  <c r="CH30" i="20"/>
  <c r="CG31" i="20"/>
  <c r="CI31" i="20"/>
  <c r="CH31" i="20"/>
  <c r="CG32" i="20"/>
  <c r="CI32" i="20"/>
  <c r="CH32" i="20"/>
  <c r="CG33" i="20"/>
  <c r="CI33" i="20"/>
  <c r="CH33" i="20"/>
  <c r="CG34" i="20"/>
  <c r="CI34" i="20"/>
  <c r="CH34" i="20"/>
  <c r="CG35" i="20"/>
  <c r="CI35" i="20"/>
  <c r="CH35" i="20"/>
  <c r="CG36" i="20"/>
  <c r="CI36" i="20"/>
  <c r="CH36" i="20"/>
  <c r="CG37" i="20"/>
  <c r="CI37" i="20"/>
  <c r="CH37" i="20"/>
  <c r="CG38" i="20"/>
  <c r="CI38" i="20"/>
  <c r="CH38" i="20"/>
  <c r="CG39" i="20"/>
  <c r="CI39" i="20"/>
  <c r="CH39" i="20"/>
  <c r="CG40" i="20"/>
  <c r="CI40" i="20"/>
  <c r="CH40" i="20"/>
  <c r="CG41" i="20"/>
  <c r="CI41" i="20"/>
  <c r="CH41" i="20"/>
  <c r="CG42" i="20"/>
  <c r="CI42" i="20"/>
  <c r="CH42" i="20"/>
  <c r="CG43" i="20"/>
  <c r="CI43" i="20"/>
  <c r="CH43" i="20"/>
  <c r="CG44" i="20"/>
  <c r="CI44" i="20"/>
  <c r="CH44" i="20"/>
  <c r="CG45" i="20"/>
  <c r="CI45" i="20"/>
  <c r="CH45" i="20"/>
  <c r="CG46" i="20"/>
  <c r="CI46" i="20"/>
  <c r="CH46" i="20"/>
  <c r="CG47" i="20"/>
  <c r="CI47" i="20"/>
  <c r="CH47" i="20"/>
  <c r="CG48" i="20"/>
  <c r="CI48" i="20"/>
  <c r="CH48" i="20"/>
  <c r="CG49" i="20"/>
  <c r="CI49" i="20"/>
  <c r="CH49" i="20"/>
  <c r="CG50" i="20"/>
  <c r="CI50" i="20"/>
  <c r="CH50" i="20"/>
  <c r="CG51" i="20"/>
  <c r="CI51" i="20"/>
  <c r="CH51" i="20"/>
  <c r="CG52" i="20"/>
  <c r="CI52" i="20"/>
  <c r="CH52" i="20"/>
  <c r="CG53" i="20"/>
  <c r="CI53" i="20"/>
  <c r="CH53" i="20"/>
  <c r="CG54" i="20"/>
  <c r="CI54" i="20"/>
  <c r="CH54" i="20"/>
  <c r="CG55" i="20"/>
  <c r="CI55" i="20"/>
  <c r="CH55" i="20"/>
  <c r="CG56" i="20"/>
  <c r="CI56" i="20"/>
  <c r="CH56" i="20"/>
  <c r="CG57" i="20"/>
  <c r="CI57" i="20"/>
  <c r="CH57" i="20"/>
  <c r="CG58" i="20"/>
  <c r="CI58" i="20"/>
  <c r="CH58" i="20"/>
  <c r="CG59" i="20"/>
  <c r="CI59" i="20"/>
  <c r="CH59" i="20"/>
  <c r="CG60" i="20"/>
  <c r="CI60" i="20"/>
  <c r="CH60" i="20"/>
  <c r="CG61" i="20"/>
  <c r="CI61" i="20"/>
  <c r="CH61" i="20"/>
  <c r="CG62" i="20"/>
  <c r="CI62" i="20"/>
  <c r="CH62" i="20"/>
  <c r="CG63" i="20"/>
  <c r="CI63" i="20"/>
  <c r="CH63" i="20"/>
  <c r="CG64" i="20"/>
  <c r="CI64" i="20"/>
  <c r="CH64" i="20"/>
  <c r="CG65" i="20"/>
  <c r="CI65" i="20"/>
  <c r="CH65" i="20"/>
  <c r="CG66" i="20"/>
  <c r="CI66" i="20"/>
  <c r="CH66" i="20"/>
  <c r="CG67" i="20"/>
  <c r="CI67" i="20"/>
  <c r="CH67" i="20"/>
  <c r="CG68" i="20"/>
  <c r="CI68" i="20"/>
  <c r="CH68" i="20"/>
  <c r="Q53" i="20"/>
  <c r="Q54" i="20"/>
  <c r="Q52" i="20"/>
  <c r="EO72" i="23"/>
  <c r="DN114" i="22"/>
  <c r="EO128" i="22"/>
  <c r="EP89" i="22"/>
  <c r="EP16" i="22"/>
  <c r="EP54" i="22"/>
  <c r="EM89" i="22"/>
  <c r="EL124" i="22"/>
  <c r="EL97" i="23"/>
  <c r="EP126" i="23"/>
  <c r="EP90" i="23"/>
  <c r="DZ91" i="23"/>
  <c r="DM78" i="23"/>
  <c r="EM47" i="23"/>
  <c r="EM33" i="23"/>
  <c r="DY17" i="23"/>
  <c r="EP95" i="23"/>
  <c r="EL80" i="23"/>
  <c r="DN120" i="23"/>
  <c r="EL31" i="23"/>
  <c r="DZ90" i="23"/>
  <c r="EP33" i="23"/>
  <c r="EP125" i="23"/>
  <c r="DZ127" i="23"/>
  <c r="DY124" i="23"/>
  <c r="EP103" i="23"/>
  <c r="DY63" i="23"/>
  <c r="DM11" i="23"/>
  <c r="DY21" i="23"/>
  <c r="EO31" i="23"/>
  <c r="EL21" i="23"/>
  <c r="EL10" i="23"/>
  <c r="DY9" i="23"/>
  <c r="DM67" i="23"/>
  <c r="DN84" i="23"/>
  <c r="EL72" i="23"/>
  <c r="DZ49" i="23"/>
  <c r="DZ32" i="23"/>
  <c r="EO117" i="23"/>
  <c r="EP45" i="23"/>
  <c r="DY131" i="23"/>
  <c r="EL101" i="23"/>
  <c r="EL85" i="23"/>
  <c r="DN93" i="23"/>
  <c r="DM131" i="23"/>
  <c r="EO121" i="23"/>
  <c r="DY101" i="23"/>
  <c r="EM45" i="23"/>
  <c r="EM40" i="23"/>
  <c r="DZ50" i="23"/>
  <c r="DZ46" i="23"/>
  <c r="DZ41" i="23"/>
  <c r="DZ33" i="23"/>
  <c r="DY30" i="23"/>
  <c r="EL25" i="23"/>
  <c r="EL13" i="23"/>
  <c r="EO97" i="23"/>
  <c r="DY10" i="23"/>
  <c r="DM129" i="23"/>
  <c r="DZ120" i="23"/>
  <c r="EM112" i="23"/>
  <c r="EL35" i="23"/>
  <c r="DY35" i="23"/>
  <c r="EP47" i="23"/>
  <c r="EP71" i="23"/>
  <c r="EL124" i="23"/>
  <c r="DY102" i="23"/>
  <c r="EP50" i="23"/>
  <c r="DN32" i="23"/>
  <c r="EL56" i="23"/>
  <c r="DN130" i="23"/>
  <c r="DY56" i="23"/>
  <c r="DN112" i="23"/>
  <c r="EP27" i="23"/>
  <c r="EO131" i="23"/>
  <c r="EL129" i="23"/>
  <c r="EL110" i="23"/>
  <c r="EP118" i="23"/>
  <c r="DM56" i="23"/>
  <c r="EO100" i="23"/>
  <c r="EP91" i="23"/>
  <c r="EM50" i="23"/>
  <c r="EM32" i="23"/>
  <c r="DM23" i="23"/>
  <c r="DM9" i="23"/>
  <c r="DY25" i="23"/>
  <c r="DZ47" i="23"/>
  <c r="EL26" i="23"/>
  <c r="EL9" i="23"/>
  <c r="EM118" i="23"/>
  <c r="DY110" i="23"/>
  <c r="EO102" i="23"/>
  <c r="DZ51" i="23"/>
  <c r="EM51" i="23"/>
  <c r="EP51" i="23"/>
  <c r="DN75" i="23"/>
  <c r="EM75" i="23"/>
  <c r="DN71" i="23"/>
  <c r="DZ71" i="23"/>
  <c r="EL113" i="23"/>
  <c r="DY113" i="23"/>
  <c r="DY100" i="23"/>
  <c r="DY96" i="23"/>
  <c r="EL96" i="23"/>
  <c r="EM36" i="23"/>
  <c r="DM21" i="23"/>
  <c r="DM13" i="23"/>
  <c r="DM72" i="23"/>
  <c r="EL20" i="23"/>
  <c r="EL14" i="23"/>
  <c r="DY23" i="23"/>
  <c r="DZ75" i="23"/>
  <c r="EL63" i="23"/>
  <c r="EL83" i="23"/>
  <c r="DM63" i="23"/>
  <c r="EL55" i="23"/>
  <c r="EP36" i="23"/>
  <c r="EP75" i="23"/>
  <c r="DM55" i="23"/>
  <c r="DN125" i="23"/>
  <c r="EO108" i="23"/>
  <c r="DN118" i="23"/>
  <c r="EP86" i="23"/>
  <c r="EO101" i="23"/>
  <c r="DY121" i="23"/>
  <c r="DM100" i="23"/>
  <c r="DM17" i="23"/>
  <c r="DY13" i="23"/>
  <c r="DZ36" i="23"/>
  <c r="EL23" i="23"/>
  <c r="EL17" i="23"/>
  <c r="DZ86" i="23"/>
  <c r="DM31" i="23"/>
  <c r="EP40" i="23"/>
  <c r="DY83" i="23"/>
  <c r="EL108" i="23"/>
  <c r="DM115" i="23"/>
  <c r="EO115" i="23"/>
  <c r="DY115" i="23"/>
  <c r="DM122" i="23"/>
  <c r="EO122" i="23"/>
  <c r="DY122" i="23"/>
  <c r="DM106" i="23"/>
  <c r="EO106" i="23"/>
  <c r="DY106" i="23"/>
  <c r="DM87" i="23"/>
  <c r="DY87" i="23"/>
  <c r="EO87" i="23"/>
  <c r="EO59" i="23"/>
  <c r="EL59" i="23"/>
  <c r="DM59" i="23"/>
  <c r="DN53" i="23"/>
  <c r="EP53" i="23"/>
  <c r="DN49" i="23"/>
  <c r="EP49" i="23"/>
  <c r="DN41" i="23"/>
  <c r="EP41" i="23"/>
  <c r="DY85" i="23"/>
  <c r="EM27" i="23"/>
  <c r="EL121" i="23"/>
  <c r="EL105" i="23"/>
  <c r="DM60" i="23"/>
  <c r="EO105" i="23"/>
  <c r="DY78" i="23"/>
  <c r="EM42" i="23"/>
  <c r="DY27" i="23"/>
  <c r="DZ42" i="23"/>
  <c r="DY37" i="23"/>
  <c r="DN27" i="23"/>
  <c r="EL60" i="23"/>
  <c r="EL115" i="23"/>
  <c r="EL30" i="23"/>
  <c r="DM114" i="23"/>
  <c r="EO114" i="23"/>
  <c r="DY114" i="23"/>
  <c r="DM73" i="23"/>
  <c r="EO73" i="23"/>
  <c r="DY73" i="23"/>
  <c r="DN37" i="23"/>
  <c r="EP37" i="23"/>
  <c r="DM123" i="23"/>
  <c r="EO123" i="23"/>
  <c r="DY123" i="23"/>
  <c r="DM107" i="23"/>
  <c r="EO107" i="23"/>
  <c r="DY107" i="23"/>
  <c r="DN43" i="23"/>
  <c r="EP43" i="23"/>
  <c r="DN35" i="23"/>
  <c r="EP35" i="23"/>
  <c r="EO78" i="23"/>
  <c r="DM37" i="23"/>
  <c r="EL37" i="23"/>
  <c r="EM38" i="23"/>
  <c r="DM27" i="23"/>
  <c r="DY60" i="23"/>
  <c r="DZ37" i="23"/>
  <c r="DN46" i="23"/>
  <c r="EP46" i="23"/>
  <c r="EO55" i="22"/>
  <c r="DM76" i="22"/>
  <c r="EP131" i="22"/>
  <c r="EP84" i="22"/>
  <c r="EO124" i="22"/>
  <c r="DN115" i="22"/>
  <c r="DY61" i="22"/>
  <c r="DZ107" i="22"/>
  <c r="EO101" i="22"/>
  <c r="EM54" i="22"/>
  <c r="EM102" i="22"/>
  <c r="EM131" i="22"/>
  <c r="DM63" i="22"/>
  <c r="EP42" i="23"/>
  <c r="EL105" i="22"/>
  <c r="DN31" i="22"/>
  <c r="DY119" i="22"/>
  <c r="EM31" i="22"/>
  <c r="DY105" i="22"/>
  <c r="EL22" i="22"/>
  <c r="DN58" i="22"/>
  <c r="DN39" i="23"/>
  <c r="EP39" i="23"/>
  <c r="DZ39" i="23"/>
  <c r="EP38" i="23"/>
  <c r="DZ38" i="23"/>
  <c r="DN34" i="23"/>
  <c r="EP34" i="23"/>
  <c r="DY29" i="23"/>
  <c r="EL29" i="23"/>
  <c r="DM29" i="23"/>
  <c r="DY26" i="23"/>
  <c r="DM26" i="23"/>
  <c r="DY24" i="23"/>
  <c r="DM24" i="23"/>
  <c r="EL24" i="23"/>
  <c r="DM22" i="23"/>
  <c r="DY22" i="23"/>
  <c r="EL22" i="23"/>
  <c r="DY20" i="23"/>
  <c r="DM20" i="23"/>
  <c r="DM18" i="23"/>
  <c r="EL18" i="23"/>
  <c r="DY18" i="23"/>
  <c r="EL16" i="23"/>
  <c r="DY16" i="23"/>
  <c r="DM16" i="23"/>
  <c r="DY14" i="23"/>
  <c r="DM14" i="23"/>
  <c r="DY12" i="23"/>
  <c r="DM12" i="23"/>
  <c r="EL12" i="23"/>
  <c r="DM10" i="23"/>
  <c r="DY73" i="22"/>
  <c r="EO108" i="22"/>
  <c r="EM10" i="22"/>
  <c r="EP62" i="22"/>
  <c r="DZ93" i="22"/>
  <c r="EO113" i="22"/>
  <c r="DM16" i="22"/>
  <c r="EL73" i="22"/>
  <c r="DY108" i="22"/>
  <c r="EL23" i="22"/>
  <c r="DN125" i="22"/>
  <c r="EP93" i="22"/>
  <c r="EL82" i="22"/>
  <c r="DZ49" i="22"/>
  <c r="EP29" i="22"/>
  <c r="DY70" i="22"/>
  <c r="EO61" i="22"/>
  <c r="DZ62" i="22"/>
  <c r="DM85" i="22"/>
  <c r="DN62" i="22"/>
  <c r="DY30" i="22"/>
  <c r="EO79" i="22"/>
  <c r="DN93" i="22"/>
  <c r="DN49" i="22"/>
  <c r="DM108" i="22"/>
  <c r="DY23" i="22"/>
  <c r="EM29" i="22"/>
  <c r="DM80" i="22"/>
  <c r="DM61" i="22"/>
  <c r="DY98" i="22"/>
  <c r="EO59" i="22"/>
  <c r="EO105" i="22"/>
  <c r="DN120" i="22"/>
  <c r="DZ31" i="22"/>
  <c r="EO27" i="22"/>
  <c r="EP49" i="22"/>
  <c r="EO51" i="22"/>
  <c r="EL59" i="22"/>
  <c r="DZ25" i="22"/>
  <c r="DZ19" i="22"/>
  <c r="DY59" i="22"/>
  <c r="EP25" i="22"/>
  <c r="EP19" i="22"/>
  <c r="EM120" i="22"/>
  <c r="DM92" i="22"/>
  <c r="EP107" i="22"/>
  <c r="DN96" i="22"/>
  <c r="EM50" i="22"/>
  <c r="DM82" i="22"/>
  <c r="EO98" i="22"/>
  <c r="EM94" i="22"/>
  <c r="EO82" i="22"/>
  <c r="EM19" i="22"/>
  <c r="EM25" i="22"/>
  <c r="EL85" i="22"/>
  <c r="EL98" i="22"/>
  <c r="DN122" i="22"/>
  <c r="EP94" i="22"/>
  <c r="EL51" i="22"/>
  <c r="DN127" i="22"/>
  <c r="EM84" i="22"/>
  <c r="EO72" i="22"/>
  <c r="DZ120" i="22"/>
  <c r="DY63" i="22"/>
  <c r="EO74" i="22"/>
  <c r="DY99" i="22"/>
  <c r="EL97" i="22"/>
  <c r="DN94" i="22"/>
  <c r="EL130" i="22"/>
  <c r="EO88" i="22"/>
  <c r="EL121" i="22"/>
  <c r="EL79" i="22"/>
  <c r="EO97" i="22"/>
  <c r="DN57" i="22"/>
  <c r="EO121" i="22"/>
  <c r="DZ100" i="22"/>
  <c r="DZ29" i="22"/>
  <c r="DN100" i="22"/>
  <c r="EL72" i="22"/>
  <c r="DY55" i="22"/>
  <c r="EL30" i="22"/>
  <c r="DY92" i="22"/>
  <c r="EO30" i="22"/>
  <c r="EP58" i="22"/>
  <c r="EO23" i="22"/>
  <c r="EO73" i="22"/>
  <c r="EO129" i="22"/>
  <c r="DZ13" i="22"/>
  <c r="DY72" i="22"/>
  <c r="EO92" i="22"/>
  <c r="DM22" i="22"/>
  <c r="EM57" i="22"/>
  <c r="EP118" i="22"/>
  <c r="DN103" i="22"/>
  <c r="DZ57" i="22"/>
  <c r="DY121" i="22"/>
  <c r="EO70" i="22"/>
  <c r="EM58" i="22"/>
  <c r="EO20" i="22"/>
  <c r="EL78" i="22"/>
  <c r="EO119" i="22"/>
  <c r="DY97" i="22"/>
  <c r="DY79" i="22"/>
  <c r="EL119" i="22"/>
  <c r="EL88" i="22"/>
  <c r="EO80" i="22"/>
  <c r="EL27" i="22"/>
  <c r="EL15" i="22"/>
  <c r="EO17" i="22"/>
  <c r="EL109" i="22"/>
  <c r="EL101" i="22"/>
  <c r="DN86" i="22"/>
  <c r="EP74" i="22"/>
  <c r="EL76" i="22"/>
  <c r="DM68" i="22"/>
  <c r="DZ27" i="22"/>
  <c r="DY80" i="22"/>
  <c r="DY47" i="22"/>
  <c r="DY17" i="22"/>
  <c r="DM17" i="22"/>
  <c r="DM116" i="22"/>
  <c r="EL70" i="22"/>
  <c r="DM14" i="22"/>
  <c r="DM20" i="22"/>
  <c r="DM15" i="22"/>
  <c r="DM101" i="22"/>
  <c r="EM118" i="22"/>
  <c r="DZ75" i="22"/>
  <c r="DZ71" i="22"/>
  <c r="EL95" i="22"/>
  <c r="EP86" i="22"/>
  <c r="DM27" i="22"/>
  <c r="EM86" i="22"/>
  <c r="EM75" i="22"/>
  <c r="EO68" i="22"/>
  <c r="DZ28" i="22"/>
  <c r="DZ18" i="22"/>
  <c r="EL20" i="22"/>
  <c r="DZ9" i="22"/>
  <c r="DY22" i="22"/>
  <c r="DM26" i="22"/>
  <c r="EP75" i="22"/>
  <c r="DM77" i="22"/>
  <c r="DY113" i="21"/>
  <c r="EM61" i="21"/>
  <c r="DZ87" i="22"/>
  <c r="EM87" i="22"/>
  <c r="EO83" i="22"/>
  <c r="DM78" i="22"/>
  <c r="EL75" i="22"/>
  <c r="DM75" i="22"/>
  <c r="DY75" i="22"/>
  <c r="DY116" i="22"/>
  <c r="EL77" i="22"/>
  <c r="DN118" i="22"/>
  <c r="EP102" i="22"/>
  <c r="DY109" i="22"/>
  <c r="EP87" i="22"/>
  <c r="EO76" i="22"/>
  <c r="DY68" i="22"/>
  <c r="EO109" i="22"/>
  <c r="EP11" i="22"/>
  <c r="EL26" i="22"/>
  <c r="EO78" i="22"/>
  <c r="DY26" i="22"/>
  <c r="EO10" i="22"/>
  <c r="EM28" i="22"/>
  <c r="EO99" i="22"/>
  <c r="DY77" i="22"/>
  <c r="EL99" i="22"/>
  <c r="DN90" i="22"/>
  <c r="DZ96" i="22"/>
  <c r="EM96" i="22"/>
  <c r="EM90" i="22"/>
  <c r="DN102" i="22"/>
  <c r="EP28" i="22"/>
  <c r="EP112" i="22"/>
  <c r="EM9" i="22"/>
  <c r="EP63" i="22"/>
  <c r="EP50" i="22"/>
  <c r="EO84" i="22"/>
  <c r="DY95" i="22"/>
  <c r="EO129" i="21"/>
  <c r="DY97" i="21"/>
  <c r="EP90" i="22"/>
  <c r="DZ103" i="22"/>
  <c r="DZ84" i="22"/>
  <c r="EP111" i="22"/>
  <c r="DY88" i="22"/>
  <c r="EP115" i="22"/>
  <c r="DM74" i="22"/>
  <c r="DN107" i="22"/>
  <c r="EM91" i="22"/>
  <c r="EP71" i="22"/>
  <c r="DN117" i="22"/>
  <c r="EP103" i="22"/>
  <c r="EL55" i="22"/>
  <c r="EL116" i="22"/>
  <c r="DZ115" i="22"/>
  <c r="EO63" i="22"/>
  <c r="EO95" i="22"/>
  <c r="DM81" i="22"/>
  <c r="DY81" i="22"/>
  <c r="EP113" i="22"/>
  <c r="EP104" i="22"/>
  <c r="DZ15" i="22"/>
  <c r="EM80" i="22"/>
  <c r="DZ104" i="22"/>
  <c r="DN104" i="22"/>
  <c r="EP9" i="22"/>
  <c r="DN112" i="22"/>
  <c r="DY85" i="22"/>
  <c r="EM63" i="22"/>
  <c r="DN50" i="22"/>
  <c r="DN91" i="22"/>
  <c r="EL10" i="22"/>
  <c r="DZ125" i="22"/>
  <c r="CY24" i="22"/>
  <c r="DN21" i="22"/>
  <c r="EM71" i="22"/>
  <c r="EP91" i="22"/>
  <c r="EL81" i="22"/>
  <c r="EP125" i="22"/>
  <c r="DZ21" i="22"/>
  <c r="EL84" i="22"/>
  <c r="EP21" i="22"/>
  <c r="DZ112" i="22"/>
  <c r="EM123" i="22"/>
  <c r="DM84" i="22"/>
  <c r="EO16" i="22"/>
  <c r="DY10" i="22"/>
  <c r="EL83" i="22"/>
  <c r="DM83" i="22"/>
  <c r="EM106" i="22"/>
  <c r="DZ106" i="22"/>
  <c r="EM126" i="22"/>
  <c r="DZ126" i="22"/>
  <c r="EM110" i="22"/>
  <c r="DZ110" i="22"/>
  <c r="DN17" i="22"/>
  <c r="EM17" i="22"/>
  <c r="EM129" i="22"/>
  <c r="DZ129" i="22"/>
  <c r="EM113" i="22"/>
  <c r="DZ113" i="22"/>
  <c r="EM117" i="22"/>
  <c r="DZ117" i="22"/>
  <c r="DN15" i="22"/>
  <c r="EM15" i="22"/>
  <c r="DN16" i="22"/>
  <c r="EM16" i="22"/>
  <c r="EM122" i="22"/>
  <c r="DZ122" i="22"/>
  <c r="EM114" i="22"/>
  <c r="DZ114" i="22"/>
  <c r="DM69" i="22"/>
  <c r="DY69" i="22"/>
  <c r="EO69" i="22"/>
  <c r="EP129" i="22"/>
  <c r="EP130" i="22"/>
  <c r="EP106" i="22"/>
  <c r="DZ24" i="22"/>
  <c r="DZ127" i="22"/>
  <c r="DN111" i="22"/>
  <c r="EP27" i="22"/>
  <c r="EP80" i="22"/>
  <c r="EO11" i="22"/>
  <c r="EP123" i="22"/>
  <c r="EM27" i="22"/>
  <c r="DZ130" i="22"/>
  <c r="DN129" i="22"/>
  <c r="DN130" i="22"/>
  <c r="DN106" i="22"/>
  <c r="DZ17" i="22"/>
  <c r="DZ111" i="22"/>
  <c r="EP24" i="22"/>
  <c r="DN80" i="22"/>
  <c r="DY16" i="22"/>
  <c r="DM117" i="22"/>
  <c r="DM11" i="22"/>
  <c r="DN123" i="22"/>
  <c r="EL53" i="22"/>
  <c r="DZ10" i="22"/>
  <c r="DN63" i="22"/>
  <c r="EO86" i="22"/>
  <c r="DM113" i="22"/>
  <c r="DY113" i="22"/>
  <c r="DM115" i="22"/>
  <c r="DY115" i="22"/>
  <c r="EO115" i="22"/>
  <c r="DM122" i="22"/>
  <c r="EO122" i="22"/>
  <c r="DY122" i="22"/>
  <c r="DM114" i="22"/>
  <c r="EO114" i="22"/>
  <c r="DY114" i="22"/>
  <c r="DM107" i="22"/>
  <c r="EO107" i="22"/>
  <c r="DY107" i="22"/>
  <c r="DN11" i="22"/>
  <c r="EM11" i="22"/>
  <c r="DM127" i="22"/>
  <c r="DY127" i="22"/>
  <c r="EO127" i="22"/>
  <c r="DM106" i="22"/>
  <c r="EO106" i="22"/>
  <c r="DY106" i="22"/>
  <c r="DM126" i="22"/>
  <c r="EO126" i="22"/>
  <c r="DY126" i="22"/>
  <c r="DM111" i="22"/>
  <c r="DY111" i="22"/>
  <c r="EO111" i="22"/>
  <c r="EO130" i="22"/>
  <c r="DY130" i="22"/>
  <c r="DM123" i="22"/>
  <c r="EO123" i="22"/>
  <c r="DY123" i="22"/>
  <c r="DM110" i="22"/>
  <c r="EO110" i="22"/>
  <c r="DY110" i="22"/>
  <c r="DN74" i="22"/>
  <c r="DZ74" i="22"/>
  <c r="DM129" i="22"/>
  <c r="DY129" i="22"/>
  <c r="DN69" i="22"/>
  <c r="EP69" i="22"/>
  <c r="DZ69" i="22"/>
  <c r="EM69" i="22"/>
  <c r="EL117" i="22"/>
  <c r="EL86" i="22"/>
  <c r="EP126" i="22"/>
  <c r="EP110" i="22"/>
  <c r="EP127" i="22"/>
  <c r="DY117" i="22"/>
  <c r="EO53" i="22"/>
  <c r="EP10" i="22"/>
  <c r="EO15" i="22"/>
  <c r="DY86" i="22"/>
  <c r="EM24" i="22"/>
  <c r="EL11" i="22"/>
  <c r="EL107" i="22"/>
  <c r="DM53" i="22"/>
  <c r="EO47" i="22"/>
  <c r="EL47" i="22"/>
  <c r="EP18" i="22"/>
  <c r="EM18" i="22"/>
  <c r="EL14" i="22"/>
  <c r="EO14" i="22"/>
  <c r="EM13" i="22"/>
  <c r="EP13" i="22"/>
  <c r="DZ12" i="22"/>
  <c r="EP12" i="22"/>
  <c r="EM12" i="22"/>
  <c r="DM8" i="22"/>
  <c r="EO8" i="22"/>
  <c r="DY8" i="22"/>
  <c r="DY128" i="21"/>
  <c r="EL129" i="21"/>
  <c r="DY129" i="21"/>
  <c r="EO97" i="21"/>
  <c r="DZ54" i="21"/>
  <c r="DY63" i="21"/>
  <c r="DY52" i="21"/>
  <c r="DN117" i="21"/>
  <c r="EM54" i="21"/>
  <c r="EP61" i="21"/>
  <c r="EP89" i="21"/>
  <c r="EM81" i="21"/>
  <c r="EO113" i="21"/>
  <c r="DN61" i="21"/>
  <c r="EL41" i="21"/>
  <c r="EP87" i="21"/>
  <c r="DZ88" i="21"/>
  <c r="DM110" i="21"/>
  <c r="EP54" i="21"/>
  <c r="EL128" i="21"/>
  <c r="EO128" i="21"/>
  <c r="EP107" i="21"/>
  <c r="DN69" i="21"/>
  <c r="EL97" i="21"/>
  <c r="DM63" i="21"/>
  <c r="EP75" i="21"/>
  <c r="DY116" i="21"/>
  <c r="DY105" i="21"/>
  <c r="DN90" i="21"/>
  <c r="EM109" i="21"/>
  <c r="DZ31" i="21"/>
  <c r="EM57" i="21"/>
  <c r="DN104" i="21"/>
  <c r="DN57" i="21"/>
  <c r="DY21" i="21"/>
  <c r="EL21" i="21"/>
  <c r="DZ34" i="21"/>
  <c r="EP122" i="21"/>
  <c r="DN91" i="21"/>
  <c r="DZ51" i="21"/>
  <c r="EM34" i="21"/>
  <c r="DN49" i="21"/>
  <c r="EP37" i="21"/>
  <c r="EO36" i="21"/>
  <c r="EM51" i="21"/>
  <c r="EO58" i="21"/>
  <c r="EL63" i="21"/>
  <c r="EP73" i="21"/>
  <c r="DZ84" i="21"/>
  <c r="EM122" i="21"/>
  <c r="DN95" i="21"/>
  <c r="EP84" i="21"/>
  <c r="EP57" i="21"/>
  <c r="EO77" i="21"/>
  <c r="EM60" i="21"/>
  <c r="EL36" i="21"/>
  <c r="DM21" i="21"/>
  <c r="EP34" i="21"/>
  <c r="EP53" i="21"/>
  <c r="DY124" i="21"/>
  <c r="DY110" i="21"/>
  <c r="DY41" i="21"/>
  <c r="EL25" i="21"/>
  <c r="EL46" i="21"/>
  <c r="DY43" i="21"/>
  <c r="EM47" i="21"/>
  <c r="EL33" i="21"/>
  <c r="EM48" i="21"/>
  <c r="EM67" i="21"/>
  <c r="EO33" i="21"/>
  <c r="DM126" i="21"/>
  <c r="EO41" i="21"/>
  <c r="DY85" i="21"/>
  <c r="EM53" i="21"/>
  <c r="DN89" i="21"/>
  <c r="EP111" i="21"/>
  <c r="EM45" i="21"/>
  <c r="EP48" i="21"/>
  <c r="EM89" i="21"/>
  <c r="EP59" i="21"/>
  <c r="EM38" i="21"/>
  <c r="DM35" i="21"/>
  <c r="DY35" i="21"/>
  <c r="DN123" i="21"/>
  <c r="EO101" i="21"/>
  <c r="DY55" i="21"/>
  <c r="DY46" i="21"/>
  <c r="EP92" i="21"/>
  <c r="EL35" i="21"/>
  <c r="DN48" i="21"/>
  <c r="EP81" i="21"/>
  <c r="DM25" i="21"/>
  <c r="EL55" i="21"/>
  <c r="DM43" i="21"/>
  <c r="EM106" i="21"/>
  <c r="EP106" i="21"/>
  <c r="EP102" i="21"/>
  <c r="DZ100" i="21"/>
  <c r="EP100" i="21"/>
  <c r="EM100" i="21"/>
  <c r="DZ117" i="21"/>
  <c r="EP117" i="21"/>
  <c r="DN92" i="21"/>
  <c r="EP67" i="21"/>
  <c r="EP39" i="21"/>
  <c r="EM31" i="21"/>
  <c r="DN38" i="21"/>
  <c r="EL62" i="21"/>
  <c r="EL113" i="21"/>
  <c r="EO74" i="21"/>
  <c r="EL43" i="21"/>
  <c r="EO110" i="21"/>
  <c r="EM114" i="21"/>
  <c r="EP56" i="21"/>
  <c r="DZ120" i="21"/>
  <c r="EP46" i="21"/>
  <c r="EO52" i="21"/>
  <c r="EP131" i="21"/>
  <c r="DZ92" i="21"/>
  <c r="EM130" i="21"/>
  <c r="DY62" i="21"/>
  <c r="EP88" i="21"/>
  <c r="DZ67" i="21"/>
  <c r="DZ47" i="21"/>
  <c r="DN45" i="21"/>
  <c r="DZ46" i="21"/>
  <c r="DY25" i="21"/>
  <c r="EM40" i="21"/>
  <c r="EO46" i="21"/>
  <c r="EL52" i="21"/>
  <c r="EO68" i="21"/>
  <c r="EL85" i="21"/>
  <c r="EM75" i="21"/>
  <c r="EM88" i="21"/>
  <c r="EL74" i="21"/>
  <c r="EO55" i="21"/>
  <c r="DM74" i="21"/>
  <c r="DY121" i="21"/>
  <c r="DY108" i="21"/>
  <c r="EL79" i="21"/>
  <c r="DN131" i="21"/>
  <c r="EP115" i="21"/>
  <c r="DN106" i="21"/>
  <c r="DN122" i="21"/>
  <c r="EP91" i="21"/>
  <c r="EP104" i="21"/>
  <c r="EP69" i="21"/>
  <c r="DN53" i="21"/>
  <c r="EP49" i="21"/>
  <c r="EP60" i="21"/>
  <c r="DZ81" i="21"/>
  <c r="DM29" i="21"/>
  <c r="EM95" i="21"/>
  <c r="DZ109" i="21"/>
  <c r="EM127" i="21"/>
  <c r="DN102" i="21"/>
  <c r="EO105" i="21"/>
  <c r="DZ72" i="21"/>
  <c r="EP95" i="21"/>
  <c r="DY58" i="21"/>
  <c r="DN109" i="21"/>
  <c r="DN84" i="21"/>
  <c r="EM49" i="21"/>
  <c r="DN37" i="21"/>
  <c r="DY36" i="21"/>
  <c r="DY29" i="21"/>
  <c r="DM77" i="21"/>
  <c r="EP64" i="21"/>
  <c r="EP112" i="21"/>
  <c r="DY79" i="21"/>
  <c r="DN46" i="21"/>
  <c r="EL58" i="21"/>
  <c r="EL105" i="21"/>
  <c r="DZ102" i="21"/>
  <c r="EL76" i="21"/>
  <c r="DN56" i="21"/>
  <c r="EP120" i="21"/>
  <c r="EO62" i="21"/>
  <c r="DM76" i="21"/>
  <c r="DN125" i="21"/>
  <c r="DN96" i="21"/>
  <c r="EP68" i="21"/>
  <c r="EM56" i="21"/>
  <c r="DN120" i="21"/>
  <c r="DY93" i="21"/>
  <c r="DN115" i="21"/>
  <c r="EO85" i="21"/>
  <c r="EP103" i="21"/>
  <c r="EP62" i="21"/>
  <c r="DN73" i="21"/>
  <c r="DZ73" i="21"/>
  <c r="EM123" i="21"/>
  <c r="DN107" i="21"/>
  <c r="EP98" i="21"/>
  <c r="DZ71" i="21"/>
  <c r="EP65" i="21"/>
  <c r="DZ62" i="21"/>
  <c r="EL101" i="21"/>
  <c r="EL108" i="21"/>
  <c r="DY118" i="21"/>
  <c r="EP127" i="21"/>
  <c r="EM115" i="21"/>
  <c r="EM107" i="21"/>
  <c r="EP130" i="21"/>
  <c r="EP114" i="21"/>
  <c r="EM69" i="21"/>
  <c r="DN65" i="21"/>
  <c r="EP47" i="21"/>
  <c r="DY77" i="21"/>
  <c r="DN64" i="21"/>
  <c r="EP51" i="21"/>
  <c r="DM79" i="21"/>
  <c r="DN62" i="21"/>
  <c r="EL68" i="21"/>
  <c r="DM118" i="21"/>
  <c r="DN71" i="21"/>
  <c r="EO108" i="21"/>
  <c r="EM131" i="21"/>
  <c r="DN127" i="21"/>
  <c r="EP123" i="21"/>
  <c r="DZ104" i="21"/>
  <c r="DY101" i="21"/>
  <c r="DZ96" i="21"/>
  <c r="DN130" i="21"/>
  <c r="DN114" i="21"/>
  <c r="DY68" i="21"/>
  <c r="EP31" i="21"/>
  <c r="EM65" i="21"/>
  <c r="EM37" i="21"/>
  <c r="EM71" i="21"/>
  <c r="DZ38" i="21"/>
  <c r="EM64" i="21"/>
  <c r="DN60" i="21"/>
  <c r="EL29" i="21"/>
  <c r="DN66" i="21"/>
  <c r="DM33" i="21"/>
  <c r="EL124" i="21"/>
  <c r="EL118" i="21"/>
  <c r="EO124" i="21"/>
  <c r="EO76" i="21"/>
  <c r="EM96" i="21"/>
  <c r="EM91" i="21"/>
  <c r="DZ90" i="21"/>
  <c r="EP90" i="21"/>
  <c r="DN86" i="21"/>
  <c r="DN86" i="23"/>
  <c r="DY86" i="27"/>
  <c r="DZ86" i="25"/>
  <c r="EP86" i="25"/>
  <c r="EP83" i="21"/>
  <c r="EL80" i="21"/>
  <c r="DM80" i="21"/>
  <c r="EO80" i="21"/>
  <c r="DM116" i="21"/>
  <c r="EO116" i="21"/>
  <c r="EM86" i="21"/>
  <c r="DZ86" i="21"/>
  <c r="DY126" i="21"/>
  <c r="EM111" i="21"/>
  <c r="EM112" i="21"/>
  <c r="EL93" i="21"/>
  <c r="DM121" i="21"/>
  <c r="EO121" i="21"/>
  <c r="EP125" i="21"/>
  <c r="DZ112" i="21"/>
  <c r="EL126" i="21"/>
  <c r="DZ125" i="21"/>
  <c r="DN111" i="21"/>
  <c r="EO93" i="21"/>
  <c r="EM94" i="21"/>
  <c r="DZ94" i="21"/>
  <c r="EM82" i="21"/>
  <c r="DZ82" i="21"/>
  <c r="EP119" i="21"/>
  <c r="EM72" i="21"/>
  <c r="DN119" i="21"/>
  <c r="DN82" i="21"/>
  <c r="EP72" i="21"/>
  <c r="DN68" i="21"/>
  <c r="EM99" i="21"/>
  <c r="DZ99" i="21"/>
  <c r="DZ87" i="21"/>
  <c r="EM87" i="21"/>
  <c r="EM103" i="21"/>
  <c r="DZ103" i="21"/>
  <c r="EM98" i="21"/>
  <c r="DZ98" i="21"/>
  <c r="DZ83" i="21"/>
  <c r="EM83" i="21"/>
  <c r="DZ66" i="21"/>
  <c r="EM66" i="21"/>
  <c r="EM119" i="21"/>
  <c r="EP94" i="21"/>
  <c r="EP99" i="21"/>
  <c r="EP45" i="21"/>
  <c r="EM68" i="21"/>
  <c r="DY78" i="21"/>
  <c r="EL78" i="21"/>
  <c r="DM78" i="21"/>
  <c r="DY70" i="21"/>
  <c r="EL70" i="21"/>
  <c r="EO70" i="21"/>
  <c r="EM59" i="21"/>
  <c r="DZ59" i="21"/>
  <c r="EL50" i="21"/>
  <c r="DY50" i="21"/>
  <c r="EO50" i="21"/>
  <c r="EP44" i="21"/>
  <c r="DN44" i="21"/>
  <c r="EM44" i="21"/>
  <c r="EL42" i="21"/>
  <c r="DY42" i="21"/>
  <c r="EO42" i="21"/>
  <c r="EP40" i="21"/>
  <c r="DN40" i="21"/>
  <c r="DZ39" i="21"/>
  <c r="EM39" i="21"/>
  <c r="DZ32" i="21"/>
  <c r="EM32" i="21"/>
  <c r="EP32" i="21"/>
  <c r="EO65" i="31"/>
  <c r="DY65" i="31"/>
  <c r="EL65" i="31"/>
  <c r="DM65" i="31"/>
  <c r="EO61" i="31"/>
  <c r="DY61" i="31"/>
  <c r="EL61" i="31"/>
  <c r="DM61" i="31"/>
  <c r="EO73" i="31"/>
  <c r="DY73" i="31"/>
  <c r="EL73" i="31"/>
  <c r="DM73" i="31"/>
  <c r="EO31" i="31"/>
  <c r="EL31" i="31"/>
  <c r="DM31" i="31"/>
  <c r="DY31" i="31"/>
  <c r="EO76" i="31"/>
  <c r="DY76" i="31"/>
  <c r="DM76" i="31"/>
  <c r="EO72" i="31"/>
  <c r="DY72" i="31"/>
  <c r="DM72" i="31"/>
  <c r="EO68" i="31"/>
  <c r="DY68" i="31"/>
  <c r="DM68" i="31"/>
  <c r="EO64" i="31"/>
  <c r="DY64" i="31"/>
  <c r="DM64" i="31"/>
  <c r="EO60" i="31"/>
  <c r="DY60" i="31"/>
  <c r="DM60" i="31"/>
  <c r="EO69" i="31"/>
  <c r="DY69" i="31"/>
  <c r="EL69" i="31"/>
  <c r="DM69" i="31"/>
  <c r="DZ31" i="31"/>
  <c r="DN31" i="31"/>
  <c r="EP31" i="31"/>
  <c r="EM31" i="31"/>
  <c r="EL60" i="31"/>
  <c r="EL68" i="31"/>
  <c r="EO29" i="30"/>
  <c r="DM29" i="30"/>
  <c r="DY29" i="30"/>
  <c r="EO26" i="30"/>
  <c r="DY26" i="30"/>
  <c r="EL26" i="30"/>
  <c r="DM26" i="30"/>
  <c r="EO25" i="30"/>
  <c r="DY25" i="30"/>
  <c r="DM25" i="30"/>
  <c r="DM30" i="30"/>
  <c r="DY30" i="30"/>
  <c r="EL30" i="30"/>
  <c r="EO30" i="30"/>
  <c r="EL29" i="30"/>
  <c r="EP131" i="29"/>
  <c r="EM131" i="29"/>
  <c r="DN131" i="29"/>
  <c r="DZ131" i="29"/>
  <c r="DM89" i="29"/>
  <c r="EO89" i="29"/>
  <c r="EL89" i="29"/>
  <c r="DY89" i="29"/>
  <c r="DN76" i="29"/>
  <c r="EP76" i="29"/>
  <c r="DZ76" i="29"/>
  <c r="DN60" i="29"/>
  <c r="EP60" i="29"/>
  <c r="DZ60" i="29"/>
  <c r="DN44" i="29"/>
  <c r="EP44" i="29"/>
  <c r="DZ44" i="29"/>
  <c r="EP90" i="29"/>
  <c r="EM90" i="29"/>
  <c r="DN90" i="29"/>
  <c r="DZ90" i="29"/>
  <c r="EP17" i="29"/>
  <c r="EM17" i="29"/>
  <c r="DZ17" i="29"/>
  <c r="DN17" i="29"/>
  <c r="DM130" i="29"/>
  <c r="DY130" i="29"/>
  <c r="EL130" i="29"/>
  <c r="EO130" i="29"/>
  <c r="EP114" i="29"/>
  <c r="EM114" i="29"/>
  <c r="DZ114" i="29"/>
  <c r="DN114" i="29"/>
  <c r="EP94" i="29"/>
  <c r="EM94" i="29"/>
  <c r="DN94" i="29"/>
  <c r="DZ94" i="29"/>
  <c r="EP106" i="29"/>
  <c r="EM106" i="29"/>
  <c r="DN106" i="29"/>
  <c r="DZ106" i="29"/>
  <c r="EP115" i="29"/>
  <c r="EM115" i="29"/>
  <c r="DN115" i="29"/>
  <c r="DZ115" i="29"/>
  <c r="DN72" i="29"/>
  <c r="EP72" i="29"/>
  <c r="DZ72" i="29"/>
  <c r="DN56" i="29"/>
  <c r="EP56" i="29"/>
  <c r="DZ56" i="29"/>
  <c r="DN40" i="29"/>
  <c r="EP40" i="29"/>
  <c r="DZ40" i="29"/>
  <c r="EP21" i="29"/>
  <c r="EM21" i="29"/>
  <c r="DZ21" i="29"/>
  <c r="DN21" i="29"/>
  <c r="EP130" i="29"/>
  <c r="EM130" i="29"/>
  <c r="DZ130" i="29"/>
  <c r="DN130" i="29"/>
  <c r="DM126" i="29"/>
  <c r="DY126" i="29"/>
  <c r="EL126" i="29"/>
  <c r="EO126" i="29"/>
  <c r="DM118" i="29"/>
  <c r="DY118" i="29"/>
  <c r="EL118" i="29"/>
  <c r="EO118" i="29"/>
  <c r="EP116" i="29"/>
  <c r="EM116" i="29"/>
  <c r="DZ116" i="29"/>
  <c r="DN116" i="29"/>
  <c r="EP99" i="29"/>
  <c r="EM99" i="29"/>
  <c r="DN99" i="29"/>
  <c r="DZ99" i="29"/>
  <c r="DN68" i="29"/>
  <c r="EP68" i="29"/>
  <c r="DZ68" i="29"/>
  <c r="DN52" i="29"/>
  <c r="EP52" i="29"/>
  <c r="DZ52" i="29"/>
  <c r="DN36" i="29"/>
  <c r="EP36" i="29"/>
  <c r="DZ36" i="29"/>
  <c r="EP25" i="29"/>
  <c r="EM25" i="29"/>
  <c r="DZ25" i="29"/>
  <c r="DN25" i="29"/>
  <c r="EP9" i="29"/>
  <c r="EM9" i="29"/>
  <c r="DZ9" i="29"/>
  <c r="DN9" i="29"/>
  <c r="DM98" i="29"/>
  <c r="DY98" i="29"/>
  <c r="EL98" i="29"/>
  <c r="EO98" i="29"/>
  <c r="EP126" i="29"/>
  <c r="EM126" i="29"/>
  <c r="DN126" i="29"/>
  <c r="DZ126" i="29"/>
  <c r="DM110" i="29"/>
  <c r="DY110" i="29"/>
  <c r="EL110" i="29"/>
  <c r="EO110" i="29"/>
  <c r="DM122" i="29"/>
  <c r="DY122" i="29"/>
  <c r="EL122" i="29"/>
  <c r="EO122" i="29"/>
  <c r="EP118" i="29"/>
  <c r="EM118" i="29"/>
  <c r="DN118" i="29"/>
  <c r="DZ118" i="29"/>
  <c r="DM102" i="29"/>
  <c r="DY102" i="29"/>
  <c r="EL102" i="29"/>
  <c r="EO102" i="29"/>
  <c r="EP100" i="29"/>
  <c r="EM100" i="29"/>
  <c r="DZ100" i="29"/>
  <c r="DN100" i="29"/>
  <c r="EP80" i="29"/>
  <c r="DN80" i="29"/>
  <c r="DZ80" i="29"/>
  <c r="DN64" i="29"/>
  <c r="EP64" i="29"/>
  <c r="DZ64" i="29"/>
  <c r="DN48" i="29"/>
  <c r="EP48" i="29"/>
  <c r="DZ48" i="29"/>
  <c r="DN32" i="29"/>
  <c r="EP32" i="29"/>
  <c r="DZ32" i="29"/>
  <c r="EP29" i="29"/>
  <c r="EM29" i="29"/>
  <c r="DZ29" i="29"/>
  <c r="DN29" i="29"/>
  <c r="EP13" i="29"/>
  <c r="EM13" i="29"/>
  <c r="DZ13" i="29"/>
  <c r="DN13" i="29"/>
  <c r="DM114" i="29"/>
  <c r="DY114" i="29"/>
  <c r="EL114" i="29"/>
  <c r="EO114" i="29"/>
  <c r="EP98" i="29"/>
  <c r="EM98" i="29"/>
  <c r="DZ98" i="29"/>
  <c r="DN98" i="29"/>
  <c r="EP110" i="29"/>
  <c r="EM110" i="29"/>
  <c r="DN110" i="29"/>
  <c r="DZ110" i="29"/>
  <c r="DM94" i="29"/>
  <c r="DY94" i="29"/>
  <c r="EL94" i="29"/>
  <c r="EO94" i="29"/>
  <c r="EP122" i="29"/>
  <c r="EM122" i="29"/>
  <c r="DN122" i="29"/>
  <c r="DZ122" i="29"/>
  <c r="DM106" i="29"/>
  <c r="DY106" i="29"/>
  <c r="EL106" i="29"/>
  <c r="EO106" i="29"/>
  <c r="EP102" i="29"/>
  <c r="EM102" i="29"/>
  <c r="DN102" i="29"/>
  <c r="DZ102" i="29"/>
  <c r="EM72" i="29"/>
  <c r="EM56" i="29"/>
  <c r="EM40" i="29"/>
  <c r="EM76" i="29"/>
  <c r="EM60" i="29"/>
  <c r="EM44" i="29"/>
  <c r="EM80" i="29"/>
  <c r="EM64" i="29"/>
  <c r="EM48" i="29"/>
  <c r="EM32" i="29"/>
  <c r="DN53" i="28"/>
  <c r="DZ53" i="28"/>
  <c r="EP53" i="28"/>
  <c r="DZ42" i="28"/>
  <c r="DN42" i="28"/>
  <c r="EP42" i="28"/>
  <c r="DN66" i="28"/>
  <c r="DZ66" i="28"/>
  <c r="EP66" i="28"/>
  <c r="DN62" i="28"/>
  <c r="DZ62" i="28"/>
  <c r="EP62" i="28"/>
  <c r="DN58" i="28"/>
  <c r="DZ58" i="28"/>
  <c r="EP58" i="28"/>
  <c r="DN54" i="28"/>
  <c r="DZ54" i="28"/>
  <c r="EP54" i="28"/>
  <c r="DN50" i="28"/>
  <c r="DZ50" i="28"/>
  <c r="EP50" i="28"/>
  <c r="DN43" i="28"/>
  <c r="DZ43" i="28"/>
  <c r="EP43" i="28"/>
  <c r="DZ39" i="28"/>
  <c r="DN39" i="28"/>
  <c r="EP39" i="28"/>
  <c r="DZ35" i="28"/>
  <c r="DN35" i="28"/>
  <c r="EP35" i="28"/>
  <c r="DY49" i="28"/>
  <c r="EO49" i="28"/>
  <c r="DM49" i="28"/>
  <c r="EM66" i="28"/>
  <c r="EM54" i="28"/>
  <c r="EM50" i="28"/>
  <c r="EM39" i="28"/>
  <c r="EM42" i="28"/>
  <c r="DN69" i="28"/>
  <c r="DZ69" i="28"/>
  <c r="EP69" i="28"/>
  <c r="DN61" i="28"/>
  <c r="DZ61" i="28"/>
  <c r="EP61" i="28"/>
  <c r="DN38" i="28"/>
  <c r="DZ38" i="28"/>
  <c r="EP38" i="28"/>
  <c r="DN67" i="28"/>
  <c r="DZ67" i="28"/>
  <c r="EP67" i="28"/>
  <c r="DN63" i="28"/>
  <c r="DZ63" i="28"/>
  <c r="EP63" i="28"/>
  <c r="DN59" i="28"/>
  <c r="DZ59" i="28"/>
  <c r="EP59" i="28"/>
  <c r="DN55" i="28"/>
  <c r="DZ55" i="28"/>
  <c r="EP55" i="28"/>
  <c r="DN51" i="28"/>
  <c r="DZ51" i="28"/>
  <c r="EP51" i="28"/>
  <c r="DZ44" i="28"/>
  <c r="DN44" i="28"/>
  <c r="EP44" i="28"/>
  <c r="DZ40" i="28"/>
  <c r="DN40" i="28"/>
  <c r="EP40" i="28"/>
  <c r="DN36" i="28"/>
  <c r="DZ36" i="28"/>
  <c r="EP36" i="28"/>
  <c r="DN32" i="28"/>
  <c r="DZ32" i="28"/>
  <c r="EP32" i="28"/>
  <c r="DN49" i="28"/>
  <c r="DZ49" i="28"/>
  <c r="EP49" i="28"/>
  <c r="EM69" i="28"/>
  <c r="EM44" i="28"/>
  <c r="EM36" i="28"/>
  <c r="DN65" i="28"/>
  <c r="DZ65" i="28"/>
  <c r="EP65" i="28"/>
  <c r="DN57" i="28"/>
  <c r="DZ57" i="28"/>
  <c r="EP57" i="28"/>
  <c r="DZ34" i="28"/>
  <c r="DN34" i="28"/>
  <c r="EP34" i="28"/>
  <c r="DN68" i="28"/>
  <c r="DZ68" i="28"/>
  <c r="EP68" i="28"/>
  <c r="DN64" i="28"/>
  <c r="DZ64" i="28"/>
  <c r="EP64" i="28"/>
  <c r="DN60" i="28"/>
  <c r="DZ60" i="28"/>
  <c r="EP60" i="28"/>
  <c r="DN56" i="28"/>
  <c r="DZ56" i="28"/>
  <c r="EP56" i="28"/>
  <c r="DN52" i="28"/>
  <c r="DZ52" i="28"/>
  <c r="EP52" i="28"/>
  <c r="DN46" i="28"/>
  <c r="EP46" i="28"/>
  <c r="DZ46" i="28"/>
  <c r="DN45" i="28"/>
  <c r="EP45" i="28"/>
  <c r="DZ45" i="28"/>
  <c r="DZ41" i="28"/>
  <c r="DN41" i="28"/>
  <c r="EP41" i="28"/>
  <c r="DZ37" i="28"/>
  <c r="DN37" i="28"/>
  <c r="EP37" i="28"/>
  <c r="DZ33" i="28"/>
  <c r="DN33" i="28"/>
  <c r="EP33" i="28"/>
  <c r="EM61" i="28"/>
  <c r="EM53" i="28"/>
  <c r="EM62" i="28"/>
  <c r="EM56" i="28"/>
  <c r="EM52" i="28"/>
  <c r="EM43" i="28"/>
  <c r="EM35" i="28"/>
  <c r="EM38" i="28"/>
  <c r="DM30" i="27"/>
  <c r="EO30" i="27"/>
  <c r="EL30" i="27"/>
  <c r="DY30" i="27"/>
  <c r="EO26" i="27"/>
  <c r="DM26" i="27"/>
  <c r="DY26" i="27"/>
  <c r="EO22" i="27"/>
  <c r="DM22" i="27"/>
  <c r="DY22" i="27"/>
  <c r="EO27" i="27"/>
  <c r="DY27" i="27"/>
  <c r="EL27" i="27"/>
  <c r="DM27" i="27"/>
  <c r="EL22" i="27"/>
  <c r="EO23" i="27"/>
  <c r="DY23" i="27"/>
  <c r="EL23" i="27"/>
  <c r="DM23" i="27"/>
  <c r="EP43" i="26"/>
  <c r="EM43" i="26"/>
  <c r="DZ43" i="26"/>
  <c r="DN43" i="26"/>
  <c r="EP47" i="26"/>
  <c r="EM47" i="26"/>
  <c r="DZ47" i="26"/>
  <c r="DN47" i="26"/>
  <c r="DZ8" i="26"/>
  <c r="EP8" i="26"/>
  <c r="EM8" i="26"/>
  <c r="DN8" i="26"/>
  <c r="EP59" i="26"/>
  <c r="EM59" i="26"/>
  <c r="DZ59" i="26"/>
  <c r="DN59" i="26"/>
  <c r="EP51" i="26"/>
  <c r="EM51" i="26"/>
  <c r="DZ51" i="26"/>
  <c r="DN51" i="26"/>
  <c r="EP55" i="26"/>
  <c r="EM55" i="26"/>
  <c r="DZ55" i="26"/>
  <c r="DN55" i="26"/>
  <c r="EO29" i="25"/>
  <c r="DY29" i="25"/>
  <c r="DM29" i="25"/>
  <c r="EO25" i="25"/>
  <c r="DM25" i="25"/>
  <c r="DY25" i="25"/>
  <c r="EO21" i="25"/>
  <c r="DM21" i="25"/>
  <c r="DY21" i="25"/>
  <c r="DM30" i="25"/>
  <c r="DY30" i="25"/>
  <c r="EO30" i="25"/>
  <c r="EL30" i="25"/>
  <c r="EL25" i="25"/>
  <c r="DN10" i="25"/>
  <c r="EP10" i="25"/>
  <c r="DZ10" i="25"/>
  <c r="EO26" i="25"/>
  <c r="DY26" i="25"/>
  <c r="EL26" i="25"/>
  <c r="DM26" i="25"/>
  <c r="EL21" i="25"/>
  <c r="EO22" i="25"/>
  <c r="DY22" i="25"/>
  <c r="EL22" i="25"/>
  <c r="DM22" i="25"/>
  <c r="DN9" i="25"/>
  <c r="EP9" i="25"/>
  <c r="DZ9" i="25"/>
  <c r="EL29" i="25"/>
  <c r="DZ30" i="24"/>
  <c r="EP30" i="24"/>
  <c r="EM30" i="24"/>
  <c r="DN30" i="24"/>
  <c r="DZ26" i="24"/>
  <c r="DN26" i="24"/>
  <c r="EP26" i="24"/>
  <c r="DZ22" i="24"/>
  <c r="DN22" i="24"/>
  <c r="EP22" i="24"/>
  <c r="DZ18" i="24"/>
  <c r="DN18" i="24"/>
  <c r="EP18" i="24"/>
  <c r="DY29" i="24"/>
  <c r="EO29" i="24"/>
  <c r="EL29" i="24"/>
  <c r="DM29" i="24"/>
  <c r="DY25" i="24"/>
  <c r="EO25" i="24"/>
  <c r="EL25" i="24"/>
  <c r="DM25" i="24"/>
  <c r="DY21" i="24"/>
  <c r="EO21" i="24"/>
  <c r="DM21" i="24"/>
  <c r="EL21" i="24"/>
  <c r="DY17" i="24"/>
  <c r="EO17" i="24"/>
  <c r="EL17" i="24"/>
  <c r="DM17" i="24"/>
  <c r="DZ29" i="24"/>
  <c r="DN29" i="24"/>
  <c r="EP29" i="24"/>
  <c r="DZ27" i="24"/>
  <c r="DN27" i="24"/>
  <c r="EP27" i="24"/>
  <c r="DZ25" i="24"/>
  <c r="DN25" i="24"/>
  <c r="EP25" i="24"/>
  <c r="DZ23" i="24"/>
  <c r="DN23" i="24"/>
  <c r="EP23" i="24"/>
  <c r="DZ21" i="24"/>
  <c r="DN21" i="24"/>
  <c r="EP21" i="24"/>
  <c r="DZ19" i="24"/>
  <c r="DN19" i="24"/>
  <c r="EP19" i="24"/>
  <c r="DZ17" i="24"/>
  <c r="DN17" i="24"/>
  <c r="EP17" i="24"/>
  <c r="EM26" i="24"/>
  <c r="EM29" i="24"/>
  <c r="EM27" i="24"/>
  <c r="EM25" i="24"/>
  <c r="EM23" i="24"/>
  <c r="EM21" i="24"/>
  <c r="EM19" i="24"/>
  <c r="EM17" i="24"/>
  <c r="DZ28" i="24"/>
  <c r="DN28" i="24"/>
  <c r="EP28" i="24"/>
  <c r="DZ24" i="24"/>
  <c r="DN24" i="24"/>
  <c r="EP24" i="24"/>
  <c r="DZ20" i="24"/>
  <c r="DN20" i="24"/>
  <c r="EP20" i="24"/>
  <c r="DZ16" i="24"/>
  <c r="DN16" i="24"/>
  <c r="EP16" i="24"/>
  <c r="DY27" i="24"/>
  <c r="EO27" i="24"/>
  <c r="EL27" i="24"/>
  <c r="DM27" i="24"/>
  <c r="DY23" i="24"/>
  <c r="EO23" i="24"/>
  <c r="EL23" i="24"/>
  <c r="DM23" i="24"/>
  <c r="DY19" i="24"/>
  <c r="EO19" i="24"/>
  <c r="EL19" i="24"/>
  <c r="DM19" i="24"/>
  <c r="EO30" i="24"/>
  <c r="DM30" i="24"/>
  <c r="EL30" i="24"/>
  <c r="DY30" i="24"/>
  <c r="DY28" i="24"/>
  <c r="EO28" i="24"/>
  <c r="EL28" i="24"/>
  <c r="DM28" i="24"/>
  <c r="DY26" i="24"/>
  <c r="EO26" i="24"/>
  <c r="EL26" i="24"/>
  <c r="DM26" i="24"/>
  <c r="DY24" i="24"/>
  <c r="EO24" i="24"/>
  <c r="EL24" i="24"/>
  <c r="DM24" i="24"/>
  <c r="DY22" i="24"/>
  <c r="EO22" i="24"/>
  <c r="EL22" i="24"/>
  <c r="DM22" i="24"/>
  <c r="DY20" i="24"/>
  <c r="EO20" i="24"/>
  <c r="EL20" i="24"/>
  <c r="DM20" i="24"/>
  <c r="DY18" i="24"/>
  <c r="EO18" i="24"/>
  <c r="EL18" i="24"/>
  <c r="DM18" i="24"/>
  <c r="DY16" i="24"/>
  <c r="EO16" i="24"/>
  <c r="EL16" i="24"/>
  <c r="DM16" i="24"/>
  <c r="EM28" i="24"/>
  <c r="EM24" i="24"/>
  <c r="EM22" i="24"/>
  <c r="EM18" i="24"/>
  <c r="EO69" i="23"/>
  <c r="DM69" i="23"/>
  <c r="DY69" i="23"/>
  <c r="EO61" i="23"/>
  <c r="DM61" i="23"/>
  <c r="DY61" i="23"/>
  <c r="EO57" i="23"/>
  <c r="DM57" i="23"/>
  <c r="DY57" i="23"/>
  <c r="EO66" i="23"/>
  <c r="DY66" i="23"/>
  <c r="EL66" i="23"/>
  <c r="DM66" i="23"/>
  <c r="EO62" i="23"/>
  <c r="DY62" i="23"/>
  <c r="EL62" i="23"/>
  <c r="DM62" i="23"/>
  <c r="EL69" i="23"/>
  <c r="EL61" i="23"/>
  <c r="EL57" i="23"/>
  <c r="EO65" i="23"/>
  <c r="DM65" i="23"/>
  <c r="DY65" i="23"/>
  <c r="EO54" i="23"/>
  <c r="DY54" i="23"/>
  <c r="EL54" i="23"/>
  <c r="DM54" i="23"/>
  <c r="EO58" i="23"/>
  <c r="DY58" i="23"/>
  <c r="EL58" i="23"/>
  <c r="DM58" i="23"/>
  <c r="DZ8" i="23"/>
  <c r="EP8" i="23"/>
  <c r="EM8" i="23"/>
  <c r="DN8" i="23"/>
  <c r="EL65" i="23"/>
  <c r="EO32" i="22"/>
  <c r="DY32" i="22"/>
  <c r="DM32" i="22"/>
  <c r="EO64" i="22"/>
  <c r="DM64" i="22"/>
  <c r="DY64" i="22"/>
  <c r="EL64" i="22"/>
  <c r="EO46" i="22"/>
  <c r="DY46" i="22"/>
  <c r="DM46" i="22"/>
  <c r="EO42" i="22"/>
  <c r="DY42" i="22"/>
  <c r="DM42" i="22"/>
  <c r="EO38" i="22"/>
  <c r="DY38" i="22"/>
  <c r="DM38" i="22"/>
  <c r="EO34" i="22"/>
  <c r="DY34" i="22"/>
  <c r="DM34" i="22"/>
  <c r="EP56" i="22"/>
  <c r="EM56" i="22"/>
  <c r="DZ56" i="22"/>
  <c r="DN56" i="22"/>
  <c r="EP48" i="22"/>
  <c r="EM48" i="22"/>
  <c r="DZ48" i="22"/>
  <c r="DN48" i="22"/>
  <c r="EO40" i="22"/>
  <c r="DY40" i="22"/>
  <c r="DM40" i="22"/>
  <c r="EP60" i="22"/>
  <c r="EM60" i="22"/>
  <c r="DZ60" i="22"/>
  <c r="DN60" i="22"/>
  <c r="EO65" i="22"/>
  <c r="DM65" i="22"/>
  <c r="DY65" i="22"/>
  <c r="EL65" i="22"/>
  <c r="EO43" i="22"/>
  <c r="DY43" i="22"/>
  <c r="DM43" i="22"/>
  <c r="EO39" i="22"/>
  <c r="DY39" i="22"/>
  <c r="DM39" i="22"/>
  <c r="EO35" i="22"/>
  <c r="DY35" i="22"/>
  <c r="DM35" i="22"/>
  <c r="DM60" i="22"/>
  <c r="DY60" i="22"/>
  <c r="EO60" i="22"/>
  <c r="EL60" i="22"/>
  <c r="DM52" i="22"/>
  <c r="DY52" i="22"/>
  <c r="EO52" i="22"/>
  <c r="EL52" i="22"/>
  <c r="EL43" i="22"/>
  <c r="EL46" i="22"/>
  <c r="EL42" i="22"/>
  <c r="EL40" i="22"/>
  <c r="EL38" i="22"/>
  <c r="EL34" i="22"/>
  <c r="EL32" i="22"/>
  <c r="EL39" i="22"/>
  <c r="EO66" i="22"/>
  <c r="DM66" i="22"/>
  <c r="DY66" i="22"/>
  <c r="EL66" i="22"/>
  <c r="EO44" i="22"/>
  <c r="DY44" i="22"/>
  <c r="DM44" i="22"/>
  <c r="EO36" i="22"/>
  <c r="DY36" i="22"/>
  <c r="DM36" i="22"/>
  <c r="EP52" i="22"/>
  <c r="EM52" i="22"/>
  <c r="DZ52" i="22"/>
  <c r="DN52" i="22"/>
  <c r="DM67" i="22"/>
  <c r="EO67" i="22"/>
  <c r="DY67" i="22"/>
  <c r="EO45" i="22"/>
  <c r="DY45" i="22"/>
  <c r="DM45" i="22"/>
  <c r="EO41" i="22"/>
  <c r="DY41" i="22"/>
  <c r="DM41" i="22"/>
  <c r="EO37" i="22"/>
  <c r="DY37" i="22"/>
  <c r="DM37" i="22"/>
  <c r="EO33" i="22"/>
  <c r="DY33" i="22"/>
  <c r="DM33" i="22"/>
  <c r="DM56" i="22"/>
  <c r="DY56" i="22"/>
  <c r="EO56" i="22"/>
  <c r="EL56" i="22"/>
  <c r="DM48" i="22"/>
  <c r="DY48" i="22"/>
  <c r="EO48" i="22"/>
  <c r="EL48" i="22"/>
  <c r="EL45" i="22"/>
  <c r="EL33" i="22"/>
  <c r="EO19" i="21"/>
  <c r="DM19" i="21"/>
  <c r="DY19" i="21"/>
  <c r="EL19" i="21"/>
  <c r="EO15" i="21"/>
  <c r="EL15" i="21"/>
  <c r="DM15" i="21"/>
  <c r="DY15" i="21"/>
  <c r="EO27" i="21"/>
  <c r="DM27" i="21"/>
  <c r="DY27" i="21"/>
  <c r="DZ8" i="21"/>
  <c r="EP8" i="21"/>
  <c r="DN8" i="21"/>
  <c r="EM8" i="21"/>
  <c r="EO17" i="21"/>
  <c r="EL17" i="21"/>
  <c r="DM17" i="21"/>
  <c r="DY17" i="21"/>
  <c r="EO13" i="21"/>
  <c r="DM13" i="21"/>
  <c r="EL13" i="21"/>
  <c r="DY13" i="21"/>
  <c r="EO9" i="21"/>
  <c r="DM9" i="21"/>
  <c r="DY9" i="21"/>
  <c r="EL9" i="21"/>
  <c r="EO28" i="21"/>
  <c r="DY28" i="21"/>
  <c r="EL28" i="21"/>
  <c r="DM28" i="21"/>
  <c r="EO11" i="21"/>
  <c r="DM11" i="21"/>
  <c r="EL11" i="21"/>
  <c r="DY11" i="21"/>
  <c r="EO23" i="21"/>
  <c r="DM23" i="21"/>
  <c r="DY23" i="21"/>
  <c r="EO26" i="21"/>
  <c r="DM26" i="21"/>
  <c r="DY26" i="21"/>
  <c r="EO18" i="21"/>
  <c r="DM18" i="21"/>
  <c r="EL18" i="21"/>
  <c r="DY18" i="21"/>
  <c r="EO14" i="21"/>
  <c r="DM14" i="21"/>
  <c r="EL14" i="21"/>
  <c r="DY14" i="21"/>
  <c r="EO10" i="21"/>
  <c r="EL10" i="21"/>
  <c r="DM10" i="21"/>
  <c r="DY10" i="21"/>
  <c r="EL23" i="21"/>
  <c r="EO24" i="21"/>
  <c r="DY24" i="21"/>
  <c r="DM24" i="21"/>
  <c r="EL24" i="21"/>
  <c r="DM30" i="21"/>
  <c r="EL30" i="21"/>
  <c r="EO30" i="21"/>
  <c r="DY30" i="21"/>
  <c r="EO22" i="21"/>
  <c r="DM22" i="21"/>
  <c r="DY22" i="21"/>
  <c r="EO20" i="21"/>
  <c r="DY20" i="21"/>
  <c r="EL20" i="21"/>
  <c r="DM20" i="21"/>
  <c r="EO16" i="21"/>
  <c r="EL16" i="21"/>
  <c r="DM16" i="21"/>
  <c r="DY16" i="21"/>
  <c r="EO12" i="21"/>
  <c r="EL12" i="21"/>
  <c r="DM12" i="21"/>
  <c r="DY12" i="21"/>
  <c r="CY10" i="20"/>
  <c r="CY16" i="20"/>
  <c r="CY20" i="20"/>
  <c r="CY24" i="20"/>
  <c r="CY26" i="20"/>
  <c r="CY30" i="20"/>
  <c r="CY32" i="20"/>
  <c r="CY36" i="20"/>
  <c r="CY38" i="20"/>
  <c r="CY40" i="20"/>
  <c r="CY42" i="20"/>
  <c r="CY44" i="20"/>
  <c r="CY46" i="20"/>
  <c r="CY48" i="20"/>
  <c r="CY50" i="20"/>
  <c r="CY52" i="20"/>
  <c r="CY54" i="20"/>
  <c r="CY56" i="20"/>
  <c r="CY58" i="20"/>
  <c r="CY60" i="20"/>
  <c r="CY62" i="20"/>
  <c r="CY64" i="20"/>
  <c r="CY66" i="20"/>
  <c r="CY68" i="20"/>
  <c r="CY70" i="20"/>
  <c r="CY72" i="20"/>
  <c r="CY74" i="20"/>
  <c r="CY76" i="20"/>
  <c r="CY78" i="20"/>
  <c r="CY80" i="20"/>
  <c r="CY82" i="20"/>
  <c r="CY84" i="20"/>
  <c r="CY86" i="20"/>
  <c r="CY88" i="20"/>
  <c r="CY90" i="20"/>
  <c r="CY92" i="20"/>
  <c r="CY94" i="20"/>
  <c r="CY96" i="20"/>
  <c r="CY98" i="20"/>
  <c r="CY100" i="20"/>
  <c r="CY102" i="20"/>
  <c r="CY104" i="20"/>
  <c r="CY106" i="20"/>
  <c r="CY108" i="20"/>
  <c r="CY110" i="20"/>
  <c r="CY112" i="20"/>
  <c r="CY114" i="20"/>
  <c r="CY116" i="20"/>
  <c r="CY118" i="20"/>
  <c r="CY120" i="20"/>
  <c r="CY122" i="20"/>
  <c r="CY124" i="20"/>
  <c r="CY126" i="20"/>
  <c r="CY128" i="20"/>
  <c r="CY130" i="20"/>
  <c r="CY12" i="20"/>
  <c r="CY14" i="20"/>
  <c r="CY18" i="20"/>
  <c r="CY22" i="20"/>
  <c r="CY28" i="20"/>
  <c r="CY34" i="20"/>
  <c r="CW8" i="20"/>
  <c r="CY8" i="20"/>
  <c r="CK14" i="20"/>
  <c r="CK30" i="20"/>
  <c r="CK32" i="20"/>
  <c r="CK33" i="20"/>
  <c r="CK34" i="20"/>
  <c r="CK35" i="20"/>
  <c r="CK37" i="20"/>
  <c r="CK39" i="20"/>
  <c r="CK40" i="20"/>
  <c r="CK55" i="20"/>
  <c r="CK56" i="20"/>
  <c r="CK57" i="20"/>
  <c r="CK67" i="20"/>
  <c r="CG69" i="20"/>
  <c r="CI69" i="20"/>
  <c r="CH69" i="20"/>
  <c r="CG70" i="20"/>
  <c r="CI70" i="20"/>
  <c r="CH70" i="20"/>
  <c r="CG71" i="20"/>
  <c r="CI71" i="20"/>
  <c r="CH71" i="20"/>
  <c r="CG72" i="20"/>
  <c r="CI72" i="20"/>
  <c r="CH72" i="20"/>
  <c r="CG73" i="20"/>
  <c r="CI73" i="20"/>
  <c r="CH73" i="20"/>
  <c r="CG74" i="20"/>
  <c r="CI74" i="20"/>
  <c r="CH74" i="20"/>
  <c r="CG75" i="20"/>
  <c r="CI75" i="20"/>
  <c r="CH75" i="20"/>
  <c r="CG76" i="20"/>
  <c r="CI76" i="20"/>
  <c r="CH76" i="20"/>
  <c r="CG77" i="20"/>
  <c r="CI77" i="20"/>
  <c r="CH77" i="20"/>
  <c r="CG78" i="20"/>
  <c r="CI78" i="20"/>
  <c r="CH78" i="20"/>
  <c r="CG79" i="20"/>
  <c r="CI79" i="20"/>
  <c r="CH79" i="20"/>
  <c r="CG80" i="20"/>
  <c r="CI80" i="20"/>
  <c r="CH80" i="20"/>
  <c r="CG81" i="20"/>
  <c r="CI81" i="20"/>
  <c r="CH81" i="20"/>
  <c r="CG82" i="20"/>
  <c r="CI82" i="20"/>
  <c r="CH82" i="20"/>
  <c r="CG83" i="20"/>
  <c r="CI83" i="20"/>
  <c r="CH83" i="20"/>
  <c r="CG84" i="20"/>
  <c r="CI84" i="20"/>
  <c r="CH84" i="20"/>
  <c r="CG85" i="20"/>
  <c r="CI85" i="20"/>
  <c r="CH85" i="20"/>
  <c r="CG86" i="20"/>
  <c r="CI86" i="20"/>
  <c r="CH86" i="20"/>
  <c r="CG87" i="20"/>
  <c r="CI87" i="20"/>
  <c r="CH87" i="20"/>
  <c r="CG88" i="20"/>
  <c r="CI88" i="20"/>
  <c r="CH88" i="20"/>
  <c r="CG89" i="20"/>
  <c r="CI89" i="20"/>
  <c r="CH89" i="20"/>
  <c r="CG90" i="20"/>
  <c r="CI90" i="20"/>
  <c r="CH90" i="20"/>
  <c r="CG91" i="20"/>
  <c r="CI91" i="20"/>
  <c r="CH91" i="20"/>
  <c r="CG92" i="20"/>
  <c r="CI92" i="20"/>
  <c r="CH92" i="20"/>
  <c r="CG93" i="20"/>
  <c r="CI93" i="20"/>
  <c r="CH93" i="20"/>
  <c r="CG94" i="20"/>
  <c r="CI94" i="20"/>
  <c r="CH94" i="20"/>
  <c r="CG95" i="20"/>
  <c r="CI95" i="20"/>
  <c r="CH95" i="20"/>
  <c r="CG96" i="20"/>
  <c r="CI96" i="20"/>
  <c r="CH96" i="20"/>
  <c r="CG97" i="20"/>
  <c r="CI97" i="20"/>
  <c r="CH97" i="20"/>
  <c r="CG98" i="20"/>
  <c r="CI98" i="20"/>
  <c r="CH98" i="20"/>
  <c r="CG99" i="20"/>
  <c r="CI99" i="20"/>
  <c r="CH99" i="20"/>
  <c r="CG100" i="20"/>
  <c r="CI100" i="20"/>
  <c r="CH100" i="20"/>
  <c r="CG101" i="20"/>
  <c r="CI101" i="20"/>
  <c r="CH101" i="20"/>
  <c r="CG102" i="20"/>
  <c r="CI102" i="20"/>
  <c r="CH102" i="20"/>
  <c r="CG103" i="20"/>
  <c r="CI103" i="20"/>
  <c r="CH103" i="20"/>
  <c r="AT30" i="20"/>
  <c r="B198" i="20"/>
  <c r="B149" i="20"/>
  <c r="A149" i="20"/>
  <c r="EK131" i="20"/>
  <c r="CQ131" i="20"/>
  <c r="CP131" i="20"/>
  <c r="CH131" i="20"/>
  <c r="CG131" i="20"/>
  <c r="CI131" i="20"/>
  <c r="BX131" i="20"/>
  <c r="BW131" i="20"/>
  <c r="AS131" i="20"/>
  <c r="AT131" i="20"/>
  <c r="AI131" i="20"/>
  <c r="W131" i="20"/>
  <c r="Q131" i="20"/>
  <c r="EK130" i="20"/>
  <c r="CQ130" i="20"/>
  <c r="CP130" i="20"/>
  <c r="CH130" i="20"/>
  <c r="CG130" i="20"/>
  <c r="CI130" i="20"/>
  <c r="BX130" i="20"/>
  <c r="BW130" i="20"/>
  <c r="AS130" i="20"/>
  <c r="AT130" i="20"/>
  <c r="AI130" i="20"/>
  <c r="W130" i="20"/>
  <c r="Q130" i="20"/>
  <c r="EK129" i="20"/>
  <c r="CQ129" i="20"/>
  <c r="CP129" i="20"/>
  <c r="CH129" i="20"/>
  <c r="CG129" i="20"/>
  <c r="CI129" i="20"/>
  <c r="BX129" i="20"/>
  <c r="BW129" i="20"/>
  <c r="AS129" i="20"/>
  <c r="AT129" i="20"/>
  <c r="AI129" i="20"/>
  <c r="W129" i="20"/>
  <c r="Q129" i="20"/>
  <c r="R129" i="20"/>
  <c r="EK128" i="20"/>
  <c r="CQ128" i="20"/>
  <c r="CP128" i="20"/>
  <c r="CH128" i="20"/>
  <c r="CG128" i="20"/>
  <c r="CI128" i="20"/>
  <c r="BX128" i="20"/>
  <c r="BW128" i="20"/>
  <c r="AS128" i="20"/>
  <c r="AT128" i="20"/>
  <c r="AI128" i="20"/>
  <c r="W128" i="20"/>
  <c r="Q128" i="20"/>
  <c r="R128" i="20"/>
  <c r="EK127" i="20"/>
  <c r="CQ127" i="20"/>
  <c r="CP127" i="20"/>
  <c r="CH127" i="20"/>
  <c r="CG127" i="20"/>
  <c r="CI127" i="20"/>
  <c r="BX127" i="20"/>
  <c r="BW127" i="20"/>
  <c r="AS127" i="20"/>
  <c r="AT127" i="20"/>
  <c r="AI127" i="20"/>
  <c r="W127" i="20"/>
  <c r="Q127" i="20"/>
  <c r="EK126" i="20"/>
  <c r="CQ126" i="20"/>
  <c r="CP126" i="20"/>
  <c r="CH126" i="20"/>
  <c r="CG126" i="20"/>
  <c r="CI126" i="20"/>
  <c r="BX126" i="20"/>
  <c r="BW126" i="20"/>
  <c r="AS126" i="20"/>
  <c r="AT126" i="20"/>
  <c r="AI126" i="20"/>
  <c r="W126" i="20"/>
  <c r="Q126" i="20"/>
  <c r="EK125" i="20"/>
  <c r="CQ125" i="20"/>
  <c r="CP125" i="20"/>
  <c r="CH125" i="20"/>
  <c r="CG125" i="20"/>
  <c r="CI125" i="20"/>
  <c r="BX125" i="20"/>
  <c r="BW125" i="20"/>
  <c r="AS125" i="20"/>
  <c r="AT125" i="20"/>
  <c r="AI125" i="20"/>
  <c r="W125" i="20"/>
  <c r="Q125" i="20"/>
  <c r="R125" i="20"/>
  <c r="EK124" i="20"/>
  <c r="CQ124" i="20"/>
  <c r="CP124" i="20"/>
  <c r="CH124" i="20"/>
  <c r="CG124" i="20"/>
  <c r="CI124" i="20"/>
  <c r="BX124" i="20"/>
  <c r="BW124" i="20"/>
  <c r="AS124" i="20"/>
  <c r="AT124" i="20"/>
  <c r="AI124" i="20"/>
  <c r="W124" i="20"/>
  <c r="Q124" i="20"/>
  <c r="R124" i="20"/>
  <c r="EO124" i="20"/>
  <c r="EK123" i="20"/>
  <c r="CQ123" i="20"/>
  <c r="CP123" i="20"/>
  <c r="CH123" i="20"/>
  <c r="CG123" i="20"/>
  <c r="CI123" i="20"/>
  <c r="BX123" i="20"/>
  <c r="BW123" i="20"/>
  <c r="AS123" i="20"/>
  <c r="AT123" i="20"/>
  <c r="AI123" i="20"/>
  <c r="W123" i="20"/>
  <c r="Q123" i="20"/>
  <c r="EK122" i="20"/>
  <c r="CQ122" i="20"/>
  <c r="CP122" i="20"/>
  <c r="CH122" i="20"/>
  <c r="CG122" i="20"/>
  <c r="CI122" i="20"/>
  <c r="BX122" i="20"/>
  <c r="BW122" i="20"/>
  <c r="AS122" i="20"/>
  <c r="AT122" i="20"/>
  <c r="AI122" i="20"/>
  <c r="W122" i="20"/>
  <c r="Q122" i="20"/>
  <c r="EK121" i="20"/>
  <c r="CQ121" i="20"/>
  <c r="CP121" i="20"/>
  <c r="CH121" i="20"/>
  <c r="CG121" i="20"/>
  <c r="CI121" i="20"/>
  <c r="BX121" i="20"/>
  <c r="BW121" i="20"/>
  <c r="AS121" i="20"/>
  <c r="AT121" i="20"/>
  <c r="AI121" i="20"/>
  <c r="W121" i="20"/>
  <c r="Q121" i="20"/>
  <c r="R121" i="20"/>
  <c r="EK120" i="20"/>
  <c r="CQ120" i="20"/>
  <c r="CP120" i="20"/>
  <c r="CH120" i="20"/>
  <c r="CG120" i="20"/>
  <c r="CI120" i="20"/>
  <c r="BX120" i="20"/>
  <c r="BW120" i="20"/>
  <c r="AS120" i="20"/>
  <c r="AT120" i="20"/>
  <c r="AI120" i="20"/>
  <c r="W120" i="20"/>
  <c r="Q120" i="20"/>
  <c r="R120" i="20"/>
  <c r="EK119" i="20"/>
  <c r="CQ119" i="20"/>
  <c r="CP119" i="20"/>
  <c r="CH119" i="20"/>
  <c r="CG119" i="20"/>
  <c r="CI119" i="20"/>
  <c r="BX119" i="20"/>
  <c r="BW119" i="20"/>
  <c r="AS119" i="20"/>
  <c r="AT119" i="20"/>
  <c r="AI119" i="20"/>
  <c r="W119" i="20"/>
  <c r="Q119" i="20"/>
  <c r="EK118" i="20"/>
  <c r="CQ118" i="20"/>
  <c r="CP118" i="20"/>
  <c r="CH118" i="20"/>
  <c r="CG118" i="20"/>
  <c r="CI118" i="20"/>
  <c r="BX118" i="20"/>
  <c r="BW118" i="20"/>
  <c r="AS118" i="20"/>
  <c r="AT118" i="20"/>
  <c r="AI118" i="20"/>
  <c r="W118" i="20"/>
  <c r="Q118" i="20"/>
  <c r="EK117" i="20"/>
  <c r="CQ117" i="20"/>
  <c r="CP117" i="20"/>
  <c r="CH117" i="20"/>
  <c r="CG117" i="20"/>
  <c r="CI117" i="20"/>
  <c r="BX117" i="20"/>
  <c r="BW117" i="20"/>
  <c r="AS117" i="20"/>
  <c r="AT117" i="20"/>
  <c r="AI117" i="20"/>
  <c r="W117" i="20"/>
  <c r="Q117" i="20"/>
  <c r="R117" i="20"/>
  <c r="EK116" i="20"/>
  <c r="CQ116" i="20"/>
  <c r="CP116" i="20"/>
  <c r="CH116" i="20"/>
  <c r="CG116" i="20"/>
  <c r="CI116" i="20"/>
  <c r="BX116" i="20"/>
  <c r="BW116" i="20"/>
  <c r="AS116" i="20"/>
  <c r="AT116" i="20"/>
  <c r="AI116" i="20"/>
  <c r="W116" i="20"/>
  <c r="Q116" i="20"/>
  <c r="R116" i="20"/>
  <c r="EO116" i="20"/>
  <c r="EK115" i="20"/>
  <c r="CQ115" i="20"/>
  <c r="CP115" i="20"/>
  <c r="CH115" i="20"/>
  <c r="CG115" i="20"/>
  <c r="CI115" i="20"/>
  <c r="BX115" i="20"/>
  <c r="BW115" i="20"/>
  <c r="AS115" i="20"/>
  <c r="AT115" i="20"/>
  <c r="AI115" i="20"/>
  <c r="W115" i="20"/>
  <c r="Q115" i="20"/>
  <c r="EK114" i="20"/>
  <c r="CQ114" i="20"/>
  <c r="CP114" i="20"/>
  <c r="CH114" i="20"/>
  <c r="CG114" i="20"/>
  <c r="CI114" i="20"/>
  <c r="BX114" i="20"/>
  <c r="BW114" i="20"/>
  <c r="AS114" i="20"/>
  <c r="AT114" i="20"/>
  <c r="AI114" i="20"/>
  <c r="W114" i="20"/>
  <c r="Q114" i="20"/>
  <c r="EK113" i="20"/>
  <c r="CQ113" i="20"/>
  <c r="CP113" i="20"/>
  <c r="CH113" i="20"/>
  <c r="CG113" i="20"/>
  <c r="CI113" i="20"/>
  <c r="BX113" i="20"/>
  <c r="BW113" i="20"/>
  <c r="AS113" i="20"/>
  <c r="AT113" i="20"/>
  <c r="AI113" i="20"/>
  <c r="W113" i="20"/>
  <c r="Q113" i="20"/>
  <c r="R113" i="20"/>
  <c r="EK112" i="20"/>
  <c r="CQ112" i="20"/>
  <c r="CP112" i="20"/>
  <c r="CH112" i="20"/>
  <c r="CG112" i="20"/>
  <c r="CI112" i="20"/>
  <c r="BX112" i="20"/>
  <c r="BW112" i="20"/>
  <c r="AS112" i="20"/>
  <c r="AT112" i="20"/>
  <c r="AI112" i="20"/>
  <c r="W112" i="20"/>
  <c r="Q112" i="20"/>
  <c r="R112" i="20"/>
  <c r="EK111" i="20"/>
  <c r="CQ111" i="20"/>
  <c r="CP111" i="20"/>
  <c r="CH111" i="20"/>
  <c r="CG111" i="20"/>
  <c r="CI111" i="20"/>
  <c r="BX111" i="20"/>
  <c r="BW111" i="20"/>
  <c r="AS111" i="20"/>
  <c r="AT111" i="20"/>
  <c r="AI111" i="20"/>
  <c r="W111" i="20"/>
  <c r="Q111" i="20"/>
  <c r="EK110" i="20"/>
  <c r="CQ110" i="20"/>
  <c r="CP110" i="20"/>
  <c r="CH110" i="20"/>
  <c r="CG110" i="20"/>
  <c r="CI110" i="20"/>
  <c r="BX110" i="20"/>
  <c r="BW110" i="20"/>
  <c r="AS110" i="20"/>
  <c r="AT110" i="20"/>
  <c r="AI110" i="20"/>
  <c r="W110" i="20"/>
  <c r="Q110" i="20"/>
  <c r="EK109" i="20"/>
  <c r="CQ109" i="20"/>
  <c r="CP109" i="20"/>
  <c r="CH109" i="20"/>
  <c r="CG109" i="20"/>
  <c r="CI109" i="20"/>
  <c r="BX109" i="20"/>
  <c r="BW109" i="20"/>
  <c r="AS109" i="20"/>
  <c r="AT109" i="20"/>
  <c r="AI109" i="20"/>
  <c r="W109" i="20"/>
  <c r="Q109" i="20"/>
  <c r="R109" i="20"/>
  <c r="EK108" i="20"/>
  <c r="CQ108" i="20"/>
  <c r="CP108" i="20"/>
  <c r="CH108" i="20"/>
  <c r="CG108" i="20"/>
  <c r="CI108" i="20"/>
  <c r="BX108" i="20"/>
  <c r="BW108" i="20"/>
  <c r="AS108" i="20"/>
  <c r="AT108" i="20"/>
  <c r="AI108" i="20"/>
  <c r="W108" i="20"/>
  <c r="Q108" i="20"/>
  <c r="R108" i="20"/>
  <c r="EO108" i="20"/>
  <c r="EK107" i="20"/>
  <c r="CQ107" i="20"/>
  <c r="CP107" i="20"/>
  <c r="CH107" i="20"/>
  <c r="CG107" i="20"/>
  <c r="CI107" i="20"/>
  <c r="BX107" i="20"/>
  <c r="BW107" i="20"/>
  <c r="AS107" i="20"/>
  <c r="AT107" i="20"/>
  <c r="AI107" i="20"/>
  <c r="W107" i="20"/>
  <c r="Q107" i="20"/>
  <c r="EK106" i="20"/>
  <c r="CQ106" i="20"/>
  <c r="CP106" i="20"/>
  <c r="CH106" i="20"/>
  <c r="CG106" i="20"/>
  <c r="CI106" i="20"/>
  <c r="BX106" i="20"/>
  <c r="BW106" i="20"/>
  <c r="AS106" i="20"/>
  <c r="AT106" i="20"/>
  <c r="AI106" i="20"/>
  <c r="W106" i="20"/>
  <c r="Q106" i="20"/>
  <c r="S106" i="20"/>
  <c r="DZ106" i="20"/>
  <c r="EK105" i="20"/>
  <c r="CQ105" i="20"/>
  <c r="CP105" i="20"/>
  <c r="CH105" i="20"/>
  <c r="CG105" i="20"/>
  <c r="CI105" i="20"/>
  <c r="BX105" i="20"/>
  <c r="BW105" i="20"/>
  <c r="AS105" i="20"/>
  <c r="AT105" i="20"/>
  <c r="AI105" i="20"/>
  <c r="W105" i="20"/>
  <c r="Q105" i="20"/>
  <c r="S105" i="20"/>
  <c r="EK104" i="20"/>
  <c r="CQ104" i="20"/>
  <c r="CP104" i="20"/>
  <c r="CH104" i="20"/>
  <c r="CG104" i="20"/>
  <c r="CI104" i="20"/>
  <c r="BX104" i="20"/>
  <c r="BW104" i="20"/>
  <c r="AS104" i="20"/>
  <c r="AT104" i="20"/>
  <c r="AI104" i="20"/>
  <c r="W104" i="20"/>
  <c r="Q104" i="20"/>
  <c r="EK103" i="20"/>
  <c r="CQ103" i="20"/>
  <c r="CP103" i="20"/>
  <c r="BX103" i="20"/>
  <c r="BW103" i="20"/>
  <c r="AS103" i="20"/>
  <c r="AT103" i="20"/>
  <c r="AI103" i="20"/>
  <c r="W103" i="20"/>
  <c r="Q103" i="20"/>
  <c r="R103" i="20"/>
  <c r="EK102" i="20"/>
  <c r="CQ102" i="20"/>
  <c r="CP102" i="20"/>
  <c r="BX102" i="20"/>
  <c r="BW102" i="20"/>
  <c r="AS102" i="20"/>
  <c r="AT102" i="20"/>
  <c r="AI102" i="20"/>
  <c r="W102" i="20"/>
  <c r="Q102" i="20"/>
  <c r="R102" i="20"/>
  <c r="EK101" i="20"/>
  <c r="CQ101" i="20"/>
  <c r="CP101" i="20"/>
  <c r="BX101" i="20"/>
  <c r="BW101" i="20"/>
  <c r="AS101" i="20"/>
  <c r="AT101" i="20"/>
  <c r="AI101" i="20"/>
  <c r="W101" i="20"/>
  <c r="Q101" i="20"/>
  <c r="S101" i="20"/>
  <c r="EK100" i="20"/>
  <c r="CQ100" i="20"/>
  <c r="CP100" i="20"/>
  <c r="BX100" i="20"/>
  <c r="BW100" i="20"/>
  <c r="AS100" i="20"/>
  <c r="AT100" i="20"/>
  <c r="AI100" i="20"/>
  <c r="W100" i="20"/>
  <c r="Q100" i="20"/>
  <c r="EK99" i="20"/>
  <c r="CQ99" i="20"/>
  <c r="CP99" i="20"/>
  <c r="BX99" i="20"/>
  <c r="BW99" i="20"/>
  <c r="AS99" i="20"/>
  <c r="AT99" i="20"/>
  <c r="AI99" i="20"/>
  <c r="W99" i="20"/>
  <c r="Q99" i="20"/>
  <c r="R99" i="20"/>
  <c r="EK98" i="20"/>
  <c r="CQ98" i="20"/>
  <c r="CP98" i="20"/>
  <c r="BX98" i="20"/>
  <c r="BW98" i="20"/>
  <c r="AS98" i="20"/>
  <c r="AT98" i="20"/>
  <c r="AI98" i="20"/>
  <c r="W98" i="20"/>
  <c r="Q98" i="20"/>
  <c r="S98" i="20"/>
  <c r="EK97" i="20"/>
  <c r="CQ97" i="20"/>
  <c r="CP97" i="20"/>
  <c r="BX97" i="20"/>
  <c r="BW97" i="20"/>
  <c r="AS97" i="20"/>
  <c r="AT97" i="20"/>
  <c r="AI97" i="20"/>
  <c r="W97" i="20"/>
  <c r="Q97" i="20"/>
  <c r="S97" i="20"/>
  <c r="EK96" i="20"/>
  <c r="CQ96" i="20"/>
  <c r="CP96" i="20"/>
  <c r="BX96" i="20"/>
  <c r="BW96" i="20"/>
  <c r="AS96" i="20"/>
  <c r="AT96" i="20"/>
  <c r="AI96" i="20"/>
  <c r="W96" i="20"/>
  <c r="Q96" i="20"/>
  <c r="EK95" i="20"/>
  <c r="CQ95" i="20"/>
  <c r="CP95" i="20"/>
  <c r="BX95" i="20"/>
  <c r="BW95" i="20"/>
  <c r="AS95" i="20"/>
  <c r="AT95" i="20"/>
  <c r="AI95" i="20"/>
  <c r="W95" i="20"/>
  <c r="Q95" i="20"/>
  <c r="R95" i="20"/>
  <c r="EO95" i="20"/>
  <c r="EK94" i="20"/>
  <c r="CQ94" i="20"/>
  <c r="CP94" i="20"/>
  <c r="BX94" i="20"/>
  <c r="BW94" i="20"/>
  <c r="AS94" i="20"/>
  <c r="AT94" i="20"/>
  <c r="AI94" i="20"/>
  <c r="W94" i="20"/>
  <c r="Q94" i="20"/>
  <c r="R94" i="20"/>
  <c r="EK93" i="20"/>
  <c r="CQ93" i="20"/>
  <c r="CP93" i="20"/>
  <c r="BX93" i="20"/>
  <c r="BW93" i="20"/>
  <c r="AS93" i="20"/>
  <c r="AT93" i="20"/>
  <c r="AI93" i="20"/>
  <c r="W93" i="20"/>
  <c r="Q93" i="20"/>
  <c r="S93" i="20"/>
  <c r="EM93" i="20"/>
  <c r="EK92" i="20"/>
  <c r="CQ92" i="20"/>
  <c r="CP92" i="20"/>
  <c r="BX92" i="20"/>
  <c r="BW92" i="20"/>
  <c r="AS92" i="20"/>
  <c r="AT92" i="20"/>
  <c r="AI92" i="20"/>
  <c r="W92" i="20"/>
  <c r="Q92" i="20"/>
  <c r="EK91" i="20"/>
  <c r="CQ91" i="20"/>
  <c r="CP91" i="20"/>
  <c r="BX91" i="20"/>
  <c r="BW91" i="20"/>
  <c r="AS91" i="20"/>
  <c r="AT91" i="20"/>
  <c r="AI91" i="20"/>
  <c r="W91" i="20"/>
  <c r="Q91" i="20"/>
  <c r="R91" i="20"/>
  <c r="EO91" i="20"/>
  <c r="EK90" i="20"/>
  <c r="CQ90" i="20"/>
  <c r="CP90" i="20"/>
  <c r="BX90" i="20"/>
  <c r="BW90" i="20"/>
  <c r="AS90" i="20"/>
  <c r="AT90" i="20"/>
  <c r="AI90" i="20"/>
  <c r="W90" i="20"/>
  <c r="Q90" i="20"/>
  <c r="S90" i="20"/>
  <c r="EK89" i="20"/>
  <c r="CQ89" i="20"/>
  <c r="CP89" i="20"/>
  <c r="BX89" i="20"/>
  <c r="BW89" i="20"/>
  <c r="AS89" i="20"/>
  <c r="AT89" i="20"/>
  <c r="AI89" i="20"/>
  <c r="W89" i="20"/>
  <c r="Q89" i="20"/>
  <c r="S89" i="20"/>
  <c r="EM89" i="20"/>
  <c r="EK88" i="20"/>
  <c r="CQ88" i="20"/>
  <c r="CP88" i="20"/>
  <c r="BX88" i="20"/>
  <c r="BW88" i="20"/>
  <c r="AS88" i="20"/>
  <c r="AT88" i="20"/>
  <c r="AI88" i="20"/>
  <c r="W88" i="20"/>
  <c r="Q88" i="20"/>
  <c r="EK87" i="20"/>
  <c r="CQ87" i="20"/>
  <c r="CP87" i="20"/>
  <c r="BX87" i="20"/>
  <c r="BW87" i="20"/>
  <c r="AS87" i="20"/>
  <c r="AT87" i="20"/>
  <c r="AI87" i="20"/>
  <c r="W87" i="20"/>
  <c r="Q87" i="20"/>
  <c r="R87" i="20"/>
  <c r="EO87" i="20"/>
  <c r="EK86" i="20"/>
  <c r="CQ86" i="20"/>
  <c r="CP86" i="20"/>
  <c r="BX86" i="20"/>
  <c r="BW86" i="20"/>
  <c r="AS86" i="20"/>
  <c r="AT86" i="20"/>
  <c r="AI86" i="20"/>
  <c r="W86" i="20"/>
  <c r="Q86" i="20"/>
  <c r="R86" i="20"/>
  <c r="EK85" i="20"/>
  <c r="CQ85" i="20"/>
  <c r="CP85" i="20"/>
  <c r="BX85" i="20"/>
  <c r="BW85" i="20"/>
  <c r="AS85" i="20"/>
  <c r="AT85" i="20"/>
  <c r="AI85" i="20"/>
  <c r="W85" i="20"/>
  <c r="Q85" i="20"/>
  <c r="S85" i="20"/>
  <c r="EM85" i="20"/>
  <c r="EK84" i="20"/>
  <c r="CQ84" i="20"/>
  <c r="CP84" i="20"/>
  <c r="BX84" i="20"/>
  <c r="BW84" i="20"/>
  <c r="AS84" i="20"/>
  <c r="AT84" i="20"/>
  <c r="AI84" i="20"/>
  <c r="W84" i="20"/>
  <c r="Q84" i="20"/>
  <c r="EK83" i="20"/>
  <c r="CQ83" i="20"/>
  <c r="CP83" i="20"/>
  <c r="BX83" i="20"/>
  <c r="BW83" i="20"/>
  <c r="AS83" i="20"/>
  <c r="AT83" i="20"/>
  <c r="AI83" i="20"/>
  <c r="W83" i="20"/>
  <c r="Q83" i="20"/>
  <c r="R83" i="20"/>
  <c r="EO83" i="20"/>
  <c r="EK82" i="20"/>
  <c r="CQ82" i="20"/>
  <c r="CP82" i="20"/>
  <c r="BX82" i="20"/>
  <c r="BW82" i="20"/>
  <c r="AS82" i="20"/>
  <c r="AT82" i="20"/>
  <c r="AI82" i="20"/>
  <c r="W82" i="20"/>
  <c r="Q82" i="20"/>
  <c r="S82" i="20"/>
  <c r="EK81" i="20"/>
  <c r="CQ81" i="20"/>
  <c r="CP81" i="20"/>
  <c r="BX81" i="20"/>
  <c r="BW81" i="20"/>
  <c r="AS81" i="20"/>
  <c r="AT81" i="20"/>
  <c r="AI81" i="20"/>
  <c r="W81" i="20"/>
  <c r="Q81" i="20"/>
  <c r="S81" i="20"/>
  <c r="EK80" i="20"/>
  <c r="CQ80" i="20"/>
  <c r="CP80" i="20"/>
  <c r="BX80" i="20"/>
  <c r="BW80" i="20"/>
  <c r="AS80" i="20"/>
  <c r="AT80" i="20"/>
  <c r="AI80" i="20"/>
  <c r="W80" i="20"/>
  <c r="Q80" i="20"/>
  <c r="EK79" i="20"/>
  <c r="CQ79" i="20"/>
  <c r="CP79" i="20"/>
  <c r="BX79" i="20"/>
  <c r="BW79" i="20"/>
  <c r="AS79" i="20"/>
  <c r="AT79" i="20"/>
  <c r="AI79" i="20"/>
  <c r="W79" i="20"/>
  <c r="Q79" i="20"/>
  <c r="EK78" i="20"/>
  <c r="CQ78" i="20"/>
  <c r="CP78" i="20"/>
  <c r="BX78" i="20"/>
  <c r="BW78" i="20"/>
  <c r="AS78" i="20"/>
  <c r="AT78" i="20"/>
  <c r="AI78" i="20"/>
  <c r="W78" i="20"/>
  <c r="Q78" i="20"/>
  <c r="EK77" i="20"/>
  <c r="CQ77" i="20"/>
  <c r="CP77" i="20"/>
  <c r="BX77" i="20"/>
  <c r="BW77" i="20"/>
  <c r="AS77" i="20"/>
  <c r="AT77" i="20"/>
  <c r="AI77" i="20"/>
  <c r="W77" i="20"/>
  <c r="Q77" i="20"/>
  <c r="EK76" i="20"/>
  <c r="CQ76" i="20"/>
  <c r="CP76" i="20"/>
  <c r="BX76" i="20"/>
  <c r="BW76" i="20"/>
  <c r="AS76" i="20"/>
  <c r="AT76" i="20"/>
  <c r="AI76" i="20"/>
  <c r="W76" i="20"/>
  <c r="Q76" i="20"/>
  <c r="EK75" i="20"/>
  <c r="CQ75" i="20"/>
  <c r="CP75" i="20"/>
  <c r="BX75" i="20"/>
  <c r="BW75" i="20"/>
  <c r="AS75" i="20"/>
  <c r="AT75" i="20"/>
  <c r="AI75" i="20"/>
  <c r="W75" i="20"/>
  <c r="Q75" i="20"/>
  <c r="EK74" i="20"/>
  <c r="CQ74" i="20"/>
  <c r="CP74" i="20"/>
  <c r="BX74" i="20"/>
  <c r="BW74" i="20"/>
  <c r="AS74" i="20"/>
  <c r="AT74" i="20"/>
  <c r="AI74" i="20"/>
  <c r="W74" i="20"/>
  <c r="Q74" i="20"/>
  <c r="EK73" i="20"/>
  <c r="CQ73" i="20"/>
  <c r="CP73" i="20"/>
  <c r="BX73" i="20"/>
  <c r="BW73" i="20"/>
  <c r="AS73" i="20"/>
  <c r="AT73" i="20"/>
  <c r="AI73" i="20"/>
  <c r="W73" i="20"/>
  <c r="Q73" i="20"/>
  <c r="EK72" i="20"/>
  <c r="CQ72" i="20"/>
  <c r="CP72" i="20"/>
  <c r="BX72" i="20"/>
  <c r="BW72" i="20"/>
  <c r="AS72" i="20"/>
  <c r="AT72" i="20"/>
  <c r="AI72" i="20"/>
  <c r="W72" i="20"/>
  <c r="Q72" i="20"/>
  <c r="EK71" i="20"/>
  <c r="CQ71" i="20"/>
  <c r="CP71" i="20"/>
  <c r="BX71" i="20"/>
  <c r="BW71" i="20"/>
  <c r="AS71" i="20"/>
  <c r="AT71" i="20"/>
  <c r="AI71" i="20"/>
  <c r="W71" i="20"/>
  <c r="Q71" i="20"/>
  <c r="EK70" i="20"/>
  <c r="CQ70" i="20"/>
  <c r="CP70" i="20"/>
  <c r="BX70" i="20"/>
  <c r="BW70" i="20"/>
  <c r="AS70" i="20"/>
  <c r="AT70" i="20"/>
  <c r="AI70" i="20"/>
  <c r="W70" i="20"/>
  <c r="Q70" i="20"/>
  <c r="EK69" i="20"/>
  <c r="CQ69" i="20"/>
  <c r="CP69" i="20"/>
  <c r="BX69" i="20"/>
  <c r="BW69" i="20"/>
  <c r="AS69" i="20"/>
  <c r="AT69" i="20"/>
  <c r="AI69" i="20"/>
  <c r="W69" i="20"/>
  <c r="Q69" i="20"/>
  <c r="EK68" i="20"/>
  <c r="CQ68" i="20"/>
  <c r="CP68" i="20"/>
  <c r="BX68" i="20"/>
  <c r="BW68" i="20"/>
  <c r="AS68" i="20"/>
  <c r="AT68" i="20"/>
  <c r="AI68" i="20"/>
  <c r="W68" i="20"/>
  <c r="Q68" i="20"/>
  <c r="EK67" i="20"/>
  <c r="CQ67" i="20"/>
  <c r="CP67" i="20"/>
  <c r="BX67" i="20"/>
  <c r="BW67" i="20"/>
  <c r="AS67" i="20"/>
  <c r="AT67" i="20"/>
  <c r="AI67" i="20"/>
  <c r="W67" i="20"/>
  <c r="Q67" i="20"/>
  <c r="EK66" i="20"/>
  <c r="CQ66" i="20"/>
  <c r="CP66" i="20"/>
  <c r="BX66" i="20"/>
  <c r="BW66" i="20"/>
  <c r="AS66" i="20"/>
  <c r="AT66" i="20"/>
  <c r="AI66" i="20"/>
  <c r="W66" i="20"/>
  <c r="Q66" i="20"/>
  <c r="EK65" i="20"/>
  <c r="CQ65" i="20"/>
  <c r="CP65" i="20"/>
  <c r="BX65" i="20"/>
  <c r="BW65" i="20"/>
  <c r="AS65" i="20"/>
  <c r="AT65" i="20"/>
  <c r="AI65" i="20"/>
  <c r="W65" i="20"/>
  <c r="Q65" i="20"/>
  <c r="EK64" i="20"/>
  <c r="CQ64" i="20"/>
  <c r="CP64" i="20"/>
  <c r="BX64" i="20"/>
  <c r="BW64" i="20"/>
  <c r="AS64" i="20"/>
  <c r="AT64" i="20"/>
  <c r="AI64" i="20"/>
  <c r="W64" i="20"/>
  <c r="Q64" i="20"/>
  <c r="EK63" i="20"/>
  <c r="CQ63" i="20"/>
  <c r="CP63" i="20"/>
  <c r="BX63" i="20"/>
  <c r="BW63" i="20"/>
  <c r="AS63" i="20"/>
  <c r="AT63" i="20"/>
  <c r="AI63" i="20"/>
  <c r="W63" i="20"/>
  <c r="Q63" i="20"/>
  <c r="EK62" i="20"/>
  <c r="CQ62" i="20"/>
  <c r="CP62" i="20"/>
  <c r="BX62" i="20"/>
  <c r="BW62" i="20"/>
  <c r="AS62" i="20"/>
  <c r="AT62" i="20"/>
  <c r="AI62" i="20"/>
  <c r="W62" i="20"/>
  <c r="Q62" i="20"/>
  <c r="R62" i="20"/>
  <c r="EK61" i="20"/>
  <c r="CQ61" i="20"/>
  <c r="CP61" i="20"/>
  <c r="BX61" i="20"/>
  <c r="BW61" i="20"/>
  <c r="AS61" i="20"/>
  <c r="AT61" i="20"/>
  <c r="AI61" i="20"/>
  <c r="W61" i="20"/>
  <c r="Q61" i="20"/>
  <c r="R61" i="20"/>
  <c r="EK60" i="20"/>
  <c r="CQ60" i="20"/>
  <c r="CP60" i="20"/>
  <c r="BX60" i="20"/>
  <c r="BW60" i="20"/>
  <c r="AS60" i="20"/>
  <c r="AT60" i="20"/>
  <c r="AI60" i="20"/>
  <c r="W60" i="20"/>
  <c r="Q60" i="20"/>
  <c r="R60" i="20"/>
  <c r="EO60" i="20"/>
  <c r="EK59" i="20"/>
  <c r="CQ59" i="20"/>
  <c r="CP59" i="20"/>
  <c r="BX59" i="20"/>
  <c r="BW59" i="20"/>
  <c r="AS59" i="20"/>
  <c r="AT59" i="20"/>
  <c r="AI59" i="20"/>
  <c r="W59" i="20"/>
  <c r="Q59" i="20"/>
  <c r="R59" i="20"/>
  <c r="EL59" i="20"/>
  <c r="EK58" i="20"/>
  <c r="CQ58" i="20"/>
  <c r="CP58" i="20"/>
  <c r="BX58" i="20"/>
  <c r="BW58" i="20"/>
  <c r="AS58" i="20"/>
  <c r="AT58" i="20"/>
  <c r="AI58" i="20"/>
  <c r="W58" i="20"/>
  <c r="Q58" i="20"/>
  <c r="R58" i="20"/>
  <c r="EO58" i="20"/>
  <c r="EK57" i="20"/>
  <c r="CQ57" i="20"/>
  <c r="CP57" i="20"/>
  <c r="BX57" i="20"/>
  <c r="BW57" i="20"/>
  <c r="AS57" i="20"/>
  <c r="AT57" i="20"/>
  <c r="AI57" i="20"/>
  <c r="W57" i="20"/>
  <c r="Q57" i="20"/>
  <c r="R57" i="20"/>
  <c r="EK56" i="20"/>
  <c r="CQ56" i="20"/>
  <c r="CP56" i="20"/>
  <c r="BX56" i="20"/>
  <c r="BW56" i="20"/>
  <c r="AS56" i="20"/>
  <c r="AT56" i="20"/>
  <c r="AI56" i="20"/>
  <c r="W56" i="20"/>
  <c r="Q56" i="20"/>
  <c r="R56" i="20"/>
  <c r="EK55" i="20"/>
  <c r="CQ55" i="20"/>
  <c r="CP55" i="20"/>
  <c r="BX55" i="20"/>
  <c r="BW55" i="20"/>
  <c r="AS55" i="20"/>
  <c r="AT55" i="20"/>
  <c r="AI55" i="20"/>
  <c r="W55" i="20"/>
  <c r="Q55" i="20"/>
  <c r="R55" i="20"/>
  <c r="EO55" i="20"/>
  <c r="EK54" i="20"/>
  <c r="CQ54" i="20"/>
  <c r="CP54" i="20"/>
  <c r="BX54" i="20"/>
  <c r="BW54" i="20"/>
  <c r="AS54" i="20"/>
  <c r="AT54" i="20"/>
  <c r="AI54" i="20"/>
  <c r="W54" i="20"/>
  <c r="R54" i="20"/>
  <c r="EK53" i="20"/>
  <c r="CQ53" i="20"/>
  <c r="CP53" i="20"/>
  <c r="BX53" i="20"/>
  <c r="BW53" i="20"/>
  <c r="AS53" i="20"/>
  <c r="AT53" i="20"/>
  <c r="AI53" i="20"/>
  <c r="W53" i="20"/>
  <c r="R53" i="20"/>
  <c r="EK52" i="20"/>
  <c r="CQ52" i="20"/>
  <c r="CP52" i="20"/>
  <c r="BX52" i="20"/>
  <c r="BW52" i="20"/>
  <c r="AS52" i="20"/>
  <c r="AT52" i="20"/>
  <c r="AI52" i="20"/>
  <c r="W52" i="20"/>
  <c r="R52" i="20"/>
  <c r="EK51" i="20"/>
  <c r="CQ51" i="20"/>
  <c r="CP51" i="20"/>
  <c r="BX51" i="20"/>
  <c r="BW51" i="20"/>
  <c r="AS51" i="20"/>
  <c r="AT51" i="20"/>
  <c r="AI51" i="20"/>
  <c r="W51" i="20"/>
  <c r="Q51" i="20"/>
  <c r="R51" i="20"/>
  <c r="EL51" i="20"/>
  <c r="EK50" i="20"/>
  <c r="CQ50" i="20"/>
  <c r="CP50" i="20"/>
  <c r="BX50" i="20"/>
  <c r="BW50" i="20"/>
  <c r="AS50" i="20"/>
  <c r="AT50" i="20"/>
  <c r="AI50" i="20"/>
  <c r="W50" i="20"/>
  <c r="Q50" i="20"/>
  <c r="R50" i="20"/>
  <c r="EO50" i="20"/>
  <c r="EK49" i="20"/>
  <c r="CQ49" i="20"/>
  <c r="CP49" i="20"/>
  <c r="BX49" i="20"/>
  <c r="BW49" i="20"/>
  <c r="AS49" i="20"/>
  <c r="AT49" i="20"/>
  <c r="AI49" i="20"/>
  <c r="W49" i="20"/>
  <c r="Q49" i="20"/>
  <c r="R49" i="20"/>
  <c r="EK48" i="20"/>
  <c r="CQ48" i="20"/>
  <c r="CP48" i="20"/>
  <c r="BX48" i="20"/>
  <c r="BW48" i="20"/>
  <c r="AS48" i="20"/>
  <c r="AT48" i="20"/>
  <c r="AI48" i="20"/>
  <c r="W48" i="20"/>
  <c r="Q48" i="20"/>
  <c r="R48" i="20"/>
  <c r="EK47" i="20"/>
  <c r="CQ47" i="20"/>
  <c r="CP47" i="20"/>
  <c r="BX47" i="20"/>
  <c r="BW47" i="20"/>
  <c r="AS47" i="20"/>
  <c r="AT47" i="20"/>
  <c r="AI47" i="20"/>
  <c r="W47" i="20"/>
  <c r="Q47" i="20"/>
  <c r="R47" i="20"/>
  <c r="EL47" i="20"/>
  <c r="EK46" i="20"/>
  <c r="CQ46" i="20"/>
  <c r="CP46" i="20"/>
  <c r="BX46" i="20"/>
  <c r="BW46" i="20"/>
  <c r="AS46" i="20"/>
  <c r="AT46" i="20"/>
  <c r="AI46" i="20"/>
  <c r="W46" i="20"/>
  <c r="Q46" i="20"/>
  <c r="R46" i="20"/>
  <c r="EK45" i="20"/>
  <c r="CQ45" i="20"/>
  <c r="CP45" i="20"/>
  <c r="BX45" i="20"/>
  <c r="BW45" i="20"/>
  <c r="AS45" i="20"/>
  <c r="AT45" i="20"/>
  <c r="AI45" i="20"/>
  <c r="W45" i="20"/>
  <c r="Q45" i="20"/>
  <c r="R45" i="20"/>
  <c r="EL45" i="20"/>
  <c r="EK44" i="20"/>
  <c r="CQ44" i="20"/>
  <c r="CP44" i="20"/>
  <c r="BX44" i="20"/>
  <c r="BW44" i="20"/>
  <c r="AS44" i="20"/>
  <c r="AT44" i="20"/>
  <c r="AI44" i="20"/>
  <c r="W44" i="20"/>
  <c r="Q44" i="20"/>
  <c r="R44" i="20"/>
  <c r="EO44" i="20"/>
  <c r="EK43" i="20"/>
  <c r="CQ43" i="20"/>
  <c r="CP43" i="20"/>
  <c r="BX43" i="20"/>
  <c r="BW43" i="20"/>
  <c r="AS43" i="20"/>
  <c r="AT43" i="20"/>
  <c r="AI43" i="20"/>
  <c r="W43" i="20"/>
  <c r="Q43" i="20"/>
  <c r="R43" i="20"/>
  <c r="EK42" i="20"/>
  <c r="CQ42" i="20"/>
  <c r="CP42" i="20"/>
  <c r="BX42" i="20"/>
  <c r="BW42" i="20"/>
  <c r="AS42" i="20"/>
  <c r="AT42" i="20"/>
  <c r="AI42" i="20"/>
  <c r="W42" i="20"/>
  <c r="Q42" i="20"/>
  <c r="R42" i="20"/>
  <c r="EO42" i="20"/>
  <c r="EK41" i="20"/>
  <c r="CQ41" i="20"/>
  <c r="CP41" i="20"/>
  <c r="BX41" i="20"/>
  <c r="BW41" i="20"/>
  <c r="AS41" i="20"/>
  <c r="AT41" i="20"/>
  <c r="AI41" i="20"/>
  <c r="W41" i="20"/>
  <c r="Q41" i="20"/>
  <c r="R41" i="20"/>
  <c r="EL41" i="20"/>
  <c r="EK40" i="20"/>
  <c r="CQ40" i="20"/>
  <c r="CP40" i="20"/>
  <c r="BX40" i="20"/>
  <c r="BW40" i="20"/>
  <c r="AS40" i="20"/>
  <c r="AT40" i="20"/>
  <c r="AI40" i="20"/>
  <c r="W40" i="20"/>
  <c r="Q40" i="20"/>
  <c r="R40" i="20"/>
  <c r="EO40" i="20"/>
  <c r="EK39" i="20"/>
  <c r="CQ39" i="20"/>
  <c r="CP39" i="20"/>
  <c r="BX39" i="20"/>
  <c r="BW39" i="20"/>
  <c r="AS39" i="20"/>
  <c r="AT39" i="20"/>
  <c r="AI39" i="20"/>
  <c r="W39" i="20"/>
  <c r="Q39" i="20"/>
  <c r="R39" i="20"/>
  <c r="EL39" i="20"/>
  <c r="EK38" i="20"/>
  <c r="CQ38" i="20"/>
  <c r="CP38" i="20"/>
  <c r="BX38" i="20"/>
  <c r="BW38" i="20"/>
  <c r="AS38" i="20"/>
  <c r="AT38" i="20"/>
  <c r="AI38" i="20"/>
  <c r="W38" i="20"/>
  <c r="Q38" i="20"/>
  <c r="R38" i="20"/>
  <c r="EL38" i="20"/>
  <c r="EK37" i="20"/>
  <c r="CQ37" i="20"/>
  <c r="CP37" i="20"/>
  <c r="BX37" i="20"/>
  <c r="BW37" i="20"/>
  <c r="AS37" i="20"/>
  <c r="AT37" i="20"/>
  <c r="AI37" i="20"/>
  <c r="W37" i="20"/>
  <c r="Q37" i="20"/>
  <c r="R37" i="20"/>
  <c r="EL37" i="20"/>
  <c r="EK36" i="20"/>
  <c r="CQ36" i="20"/>
  <c r="CP36" i="20"/>
  <c r="BX36" i="20"/>
  <c r="BW36" i="20"/>
  <c r="AS36" i="20"/>
  <c r="AT36" i="20"/>
  <c r="AI36" i="20"/>
  <c r="W36" i="20"/>
  <c r="Q36" i="20"/>
  <c r="R36" i="20"/>
  <c r="EO36" i="20"/>
  <c r="EK35" i="20"/>
  <c r="CQ35" i="20"/>
  <c r="CP35" i="20"/>
  <c r="BX35" i="20"/>
  <c r="BW35" i="20"/>
  <c r="AS35" i="20"/>
  <c r="AT35" i="20"/>
  <c r="AI35" i="20"/>
  <c r="W35" i="20"/>
  <c r="Q35" i="20"/>
  <c r="R35" i="20"/>
  <c r="EK34" i="20"/>
  <c r="CQ34" i="20"/>
  <c r="CP34" i="20"/>
  <c r="BX34" i="20"/>
  <c r="BW34" i="20"/>
  <c r="AS34" i="20"/>
  <c r="AT34" i="20"/>
  <c r="AI34" i="20"/>
  <c r="W34" i="20"/>
  <c r="Q34" i="20"/>
  <c r="R34" i="20"/>
  <c r="EO34" i="20"/>
  <c r="EK33" i="20"/>
  <c r="CQ33" i="20"/>
  <c r="CP33" i="20"/>
  <c r="BX33" i="20"/>
  <c r="BW33" i="20"/>
  <c r="AS33" i="20"/>
  <c r="AT33" i="20"/>
  <c r="AI33" i="20"/>
  <c r="W33" i="20"/>
  <c r="Q33" i="20"/>
  <c r="R33" i="20"/>
  <c r="EK32" i="20"/>
  <c r="CQ32" i="20"/>
  <c r="CP32" i="20"/>
  <c r="BX32" i="20"/>
  <c r="BW32" i="20"/>
  <c r="AS32" i="20"/>
  <c r="AT32" i="20"/>
  <c r="AI32" i="20"/>
  <c r="W32" i="20"/>
  <c r="Q32" i="20"/>
  <c r="R32" i="20"/>
  <c r="EK31" i="20"/>
  <c r="CQ31" i="20"/>
  <c r="CP31" i="20"/>
  <c r="BX31" i="20"/>
  <c r="BW31" i="20"/>
  <c r="AT31" i="20"/>
  <c r="AI31" i="20"/>
  <c r="W31" i="20"/>
  <c r="Q31" i="20"/>
  <c r="R31" i="20"/>
  <c r="EK30" i="20"/>
  <c r="CQ30" i="20"/>
  <c r="CP30" i="20"/>
  <c r="BX30" i="20"/>
  <c r="BW30" i="20"/>
  <c r="AI30" i="20"/>
  <c r="W30" i="20"/>
  <c r="Q30" i="20"/>
  <c r="R30" i="20"/>
  <c r="EO30" i="20"/>
  <c r="EK29" i="20"/>
  <c r="CQ29" i="20"/>
  <c r="CP29" i="20"/>
  <c r="BX29" i="20"/>
  <c r="BW29" i="20"/>
  <c r="AS29" i="20"/>
  <c r="AT29" i="20"/>
  <c r="AI29" i="20"/>
  <c r="W29" i="20"/>
  <c r="Q29" i="20"/>
  <c r="R29" i="20"/>
  <c r="EL29" i="20"/>
  <c r="EK28" i="20"/>
  <c r="CQ28" i="20"/>
  <c r="CP28" i="20"/>
  <c r="BX28" i="20"/>
  <c r="BW28" i="20"/>
  <c r="AS28" i="20"/>
  <c r="AT28" i="20"/>
  <c r="AI28" i="20"/>
  <c r="W28" i="20"/>
  <c r="Q28" i="20"/>
  <c r="R28" i="20"/>
  <c r="EL28" i="20"/>
  <c r="EK27" i="20"/>
  <c r="CQ27" i="20"/>
  <c r="CP27" i="20"/>
  <c r="BX27" i="20"/>
  <c r="BW27" i="20"/>
  <c r="AS27" i="20"/>
  <c r="AT27" i="20"/>
  <c r="AI27" i="20"/>
  <c r="W27" i="20"/>
  <c r="Q27" i="20"/>
  <c r="R27" i="20"/>
  <c r="EK26" i="20"/>
  <c r="CQ26" i="20"/>
  <c r="CP26" i="20"/>
  <c r="BX26" i="20"/>
  <c r="BW26" i="20"/>
  <c r="AS26" i="20"/>
  <c r="AT26" i="20"/>
  <c r="AI26" i="20"/>
  <c r="W26" i="20"/>
  <c r="Q26" i="20"/>
  <c r="R26" i="20"/>
  <c r="EK25" i="20"/>
  <c r="CQ25" i="20"/>
  <c r="CP25" i="20"/>
  <c r="BX25" i="20"/>
  <c r="BW25" i="20"/>
  <c r="AS25" i="20"/>
  <c r="AT25" i="20"/>
  <c r="AI25" i="20"/>
  <c r="W25" i="20"/>
  <c r="Q25" i="20"/>
  <c r="R25" i="20"/>
  <c r="EL25" i="20"/>
  <c r="EK24" i="20"/>
  <c r="CQ24" i="20"/>
  <c r="CP24" i="20"/>
  <c r="BX24" i="20"/>
  <c r="BW24" i="20"/>
  <c r="AS24" i="20"/>
  <c r="AT24" i="20"/>
  <c r="AI24" i="20"/>
  <c r="W24" i="20"/>
  <c r="Q24" i="20"/>
  <c r="R24" i="20"/>
  <c r="EO24" i="20"/>
  <c r="EK23" i="20"/>
  <c r="CQ23" i="20"/>
  <c r="CP23" i="20"/>
  <c r="BX23" i="20"/>
  <c r="BW23" i="20"/>
  <c r="AS23" i="20"/>
  <c r="AT23" i="20"/>
  <c r="AI23" i="20"/>
  <c r="W23" i="20"/>
  <c r="Q23" i="20"/>
  <c r="S23" i="20"/>
  <c r="EK22" i="20"/>
  <c r="CQ22" i="20"/>
  <c r="CP22" i="20"/>
  <c r="BX22" i="20"/>
  <c r="BW22" i="20"/>
  <c r="AS22" i="20"/>
  <c r="AT22" i="20"/>
  <c r="AI22" i="20"/>
  <c r="W22" i="20"/>
  <c r="Q22" i="20"/>
  <c r="S22" i="20"/>
  <c r="EK21" i="20"/>
  <c r="CQ21" i="20"/>
  <c r="CP21" i="20"/>
  <c r="BX21" i="20"/>
  <c r="BW21" i="20"/>
  <c r="AS21" i="20"/>
  <c r="AT21" i="20"/>
  <c r="AI21" i="20"/>
  <c r="W21" i="20"/>
  <c r="Q21" i="20"/>
  <c r="S21" i="20"/>
  <c r="EK20" i="20"/>
  <c r="CQ20" i="20"/>
  <c r="CP20" i="20"/>
  <c r="BX20" i="20"/>
  <c r="BW20" i="20"/>
  <c r="AS20" i="20"/>
  <c r="AT20" i="20"/>
  <c r="AI20" i="20"/>
  <c r="W20" i="20"/>
  <c r="Q20" i="20"/>
  <c r="S20" i="20"/>
  <c r="EK19" i="20"/>
  <c r="CQ19" i="20"/>
  <c r="CP19" i="20"/>
  <c r="BX19" i="20"/>
  <c r="BW19" i="20"/>
  <c r="AS19" i="20"/>
  <c r="AT19" i="20"/>
  <c r="AI19" i="20"/>
  <c r="W19" i="20"/>
  <c r="Q19" i="20"/>
  <c r="S19" i="20"/>
  <c r="EK18" i="20"/>
  <c r="CQ18" i="20"/>
  <c r="CP18" i="20"/>
  <c r="BX18" i="20"/>
  <c r="BW18" i="20"/>
  <c r="AS18" i="20"/>
  <c r="AT18" i="20"/>
  <c r="AI18" i="20"/>
  <c r="W18" i="20"/>
  <c r="Q18" i="20"/>
  <c r="S18" i="20"/>
  <c r="EK17" i="20"/>
  <c r="CQ17" i="20"/>
  <c r="CP17" i="20"/>
  <c r="BX17" i="20"/>
  <c r="BW17" i="20"/>
  <c r="AS17" i="20"/>
  <c r="AT17" i="20"/>
  <c r="AI17" i="20"/>
  <c r="W17" i="20"/>
  <c r="Q17" i="20"/>
  <c r="S17" i="20"/>
  <c r="EK16" i="20"/>
  <c r="CQ16" i="20"/>
  <c r="CP16" i="20"/>
  <c r="BX16" i="20"/>
  <c r="BW16" i="20"/>
  <c r="AS16" i="20"/>
  <c r="AT16" i="20"/>
  <c r="AI16" i="20"/>
  <c r="W16" i="20"/>
  <c r="Q16" i="20"/>
  <c r="S16" i="20"/>
  <c r="EK15" i="20"/>
  <c r="CQ15" i="20"/>
  <c r="CP15" i="20"/>
  <c r="BX15" i="20"/>
  <c r="BW15" i="20"/>
  <c r="AS15" i="20"/>
  <c r="AT15" i="20"/>
  <c r="AI15" i="20"/>
  <c r="W15" i="20"/>
  <c r="Q15" i="20"/>
  <c r="S15" i="20"/>
  <c r="EK14" i="20"/>
  <c r="CQ14" i="20"/>
  <c r="CP14" i="20"/>
  <c r="BX14" i="20"/>
  <c r="BW14" i="20"/>
  <c r="AS14" i="20"/>
  <c r="AT14" i="20"/>
  <c r="AI14" i="20"/>
  <c r="W14" i="20"/>
  <c r="Q14" i="20"/>
  <c r="S14" i="20"/>
  <c r="EK13" i="20"/>
  <c r="CQ13" i="20"/>
  <c r="CP13" i="20"/>
  <c r="BX13" i="20"/>
  <c r="BW13" i="20"/>
  <c r="AS13" i="20"/>
  <c r="AT13" i="20"/>
  <c r="AI13" i="20"/>
  <c r="W13" i="20"/>
  <c r="Q13" i="20"/>
  <c r="S13" i="20"/>
  <c r="EK12" i="20"/>
  <c r="CQ12" i="20"/>
  <c r="CP12" i="20"/>
  <c r="BX12" i="20"/>
  <c r="BW12" i="20"/>
  <c r="AS12" i="20"/>
  <c r="AT12" i="20"/>
  <c r="AI12" i="20"/>
  <c r="W12" i="20"/>
  <c r="Q12" i="20"/>
  <c r="S12" i="20"/>
  <c r="EK11" i="20"/>
  <c r="CQ11" i="20"/>
  <c r="CP11" i="20"/>
  <c r="BX11" i="20"/>
  <c r="BW11" i="20"/>
  <c r="AS11" i="20"/>
  <c r="AT11" i="20"/>
  <c r="AI11" i="20"/>
  <c r="W11" i="20"/>
  <c r="Q11" i="20"/>
  <c r="S11" i="20"/>
  <c r="EK10" i="20"/>
  <c r="CQ10" i="20"/>
  <c r="CP10" i="20"/>
  <c r="BX10" i="20"/>
  <c r="BW10" i="20"/>
  <c r="AS10" i="20"/>
  <c r="AT10" i="20"/>
  <c r="AI10" i="20"/>
  <c r="W10" i="20"/>
  <c r="Q10" i="20"/>
  <c r="S10" i="20"/>
  <c r="EK9" i="20"/>
  <c r="CQ9" i="20"/>
  <c r="CP9" i="20"/>
  <c r="BX9" i="20"/>
  <c r="BW9" i="20"/>
  <c r="AS9" i="20"/>
  <c r="AT9" i="20"/>
  <c r="AI9" i="20"/>
  <c r="W9" i="20"/>
  <c r="Q9" i="20"/>
  <c r="S9" i="20"/>
  <c r="EK8" i="20"/>
  <c r="CQ8" i="20"/>
  <c r="CP8" i="20"/>
  <c r="BX8" i="20"/>
  <c r="BW8" i="20"/>
  <c r="AS8" i="20"/>
  <c r="AT8" i="20"/>
  <c r="AI8" i="20"/>
  <c r="W8" i="20"/>
  <c r="Q8" i="20"/>
  <c r="R8" i="20"/>
  <c r="CR109" i="20"/>
  <c r="BY113" i="20"/>
  <c r="AJ18" i="20"/>
  <c r="EL109" i="20"/>
  <c r="BY109" i="20"/>
  <c r="BY118" i="20"/>
  <c r="BY126" i="20"/>
  <c r="CR84" i="20"/>
  <c r="R90" i="20"/>
  <c r="DY90" i="20"/>
  <c r="BZ112" i="20"/>
  <c r="CR112" i="20"/>
  <c r="BZ116" i="20"/>
  <c r="CR120" i="20"/>
  <c r="AJ109" i="20"/>
  <c r="BZ125" i="20"/>
  <c r="EL128" i="20"/>
  <c r="BZ129" i="20"/>
  <c r="CR128" i="20"/>
  <c r="BZ74" i="20"/>
  <c r="S91" i="20"/>
  <c r="DN91" i="20"/>
  <c r="BY98" i="20"/>
  <c r="EL125" i="20"/>
  <c r="EL129" i="20"/>
  <c r="BY129" i="20"/>
  <c r="CR131" i="20"/>
  <c r="CR15" i="20"/>
  <c r="AJ16" i="20"/>
  <c r="R17" i="20"/>
  <c r="EO17" i="20"/>
  <c r="R19" i="20"/>
  <c r="EO19" i="20"/>
  <c r="CR53" i="20"/>
  <c r="AJ100" i="20"/>
  <c r="R101" i="20"/>
  <c r="DY101" i="20"/>
  <c r="BZ108" i="20"/>
  <c r="EL113" i="20"/>
  <c r="BZ16" i="20"/>
  <c r="AJ19" i="20"/>
  <c r="BZ18" i="20"/>
  <c r="BZ24" i="20"/>
  <c r="BY25" i="20"/>
  <c r="BY29" i="20"/>
  <c r="BZ30" i="20"/>
  <c r="S33" i="20"/>
  <c r="EP33" i="20"/>
  <c r="EO47" i="20"/>
  <c r="BY55" i="20"/>
  <c r="BZ68" i="20"/>
  <c r="BZ79" i="20"/>
  <c r="CR97" i="20"/>
  <c r="BZ109" i="20"/>
  <c r="BY125" i="20"/>
  <c r="CK101" i="20"/>
  <c r="CK99" i="20"/>
  <c r="CK88" i="20"/>
  <c r="CK71" i="20"/>
  <c r="CK69" i="20"/>
  <c r="BZ14" i="20"/>
  <c r="CR21" i="20"/>
  <c r="AJ22" i="20"/>
  <c r="R23" i="20"/>
  <c r="DM23" i="20"/>
  <c r="CR24" i="20"/>
  <c r="S42" i="20"/>
  <c r="EP42" i="20"/>
  <c r="EL42" i="20"/>
  <c r="BZ64" i="20"/>
  <c r="BZ72" i="20"/>
  <c r="BZ75" i="20"/>
  <c r="R81" i="20"/>
  <c r="EL81" i="20"/>
  <c r="BY94" i="20"/>
  <c r="AJ96" i="20"/>
  <c r="EM105" i="20"/>
  <c r="BY106" i="20"/>
  <c r="EL117" i="20"/>
  <c r="BY122" i="20"/>
  <c r="BZ128" i="20"/>
  <c r="CR129" i="20"/>
  <c r="CK89" i="20"/>
  <c r="CK83" i="20"/>
  <c r="CK76" i="20"/>
  <c r="BY31" i="20"/>
  <c r="BY60" i="20"/>
  <c r="BZ66" i="20"/>
  <c r="BZ23" i="20"/>
  <c r="EL33" i="20"/>
  <c r="BY40" i="20"/>
  <c r="BY43" i="20"/>
  <c r="BZ70" i="20"/>
  <c r="CR9" i="20"/>
  <c r="R11" i="20"/>
  <c r="EO11" i="20"/>
  <c r="CR46" i="20"/>
  <c r="CR91" i="20"/>
  <c r="R98" i="20"/>
  <c r="EO98" i="20"/>
  <c r="CR101" i="20"/>
  <c r="CR107" i="20"/>
  <c r="CK97" i="20"/>
  <c r="CK80" i="20"/>
  <c r="CK78" i="20"/>
  <c r="CK63" i="20"/>
  <c r="CK48" i="20"/>
  <c r="CK12" i="20"/>
  <c r="CK10" i="20"/>
  <c r="CR17" i="20"/>
  <c r="CR19" i="20"/>
  <c r="R21" i="20"/>
  <c r="EO21" i="20"/>
  <c r="S49" i="20"/>
  <c r="EP49" i="20"/>
  <c r="S83" i="20"/>
  <c r="DZ83" i="20"/>
  <c r="CR87" i="20"/>
  <c r="S94" i="20"/>
  <c r="DZ94" i="20"/>
  <c r="R97" i="20"/>
  <c r="EL97" i="20"/>
  <c r="CK96" i="20"/>
  <c r="CK79" i="20"/>
  <c r="CK49" i="20"/>
  <c r="CK47" i="20"/>
  <c r="CK22" i="20"/>
  <c r="EL49" i="20"/>
  <c r="S57" i="20"/>
  <c r="EP57" i="20"/>
  <c r="EL57" i="20"/>
  <c r="BY52" i="20"/>
  <c r="S50" i="20"/>
  <c r="EP50" i="20"/>
  <c r="EL50" i="20"/>
  <c r="BY48" i="20"/>
  <c r="CR42" i="20"/>
  <c r="CR41" i="20"/>
  <c r="CK36" i="20"/>
  <c r="CR28" i="20"/>
  <c r="AJ129" i="20"/>
  <c r="CR34" i="20"/>
  <c r="BZ42" i="20"/>
  <c r="BY86" i="20"/>
  <c r="BY104" i="20"/>
  <c r="BY110" i="20"/>
  <c r="CR110" i="20"/>
  <c r="AJ112" i="20"/>
  <c r="BY117" i="20"/>
  <c r="BY124" i="20"/>
  <c r="BY130" i="20"/>
  <c r="CR130" i="20"/>
  <c r="CK90" i="20"/>
  <c r="CK77" i="20"/>
  <c r="CK29" i="20"/>
  <c r="AJ9" i="20"/>
  <c r="BY35" i="20"/>
  <c r="BZ51" i="20"/>
  <c r="CR55" i="20"/>
  <c r="CK106" i="20"/>
  <c r="BZ8" i="20"/>
  <c r="CR13" i="20"/>
  <c r="AJ14" i="20"/>
  <c r="R15" i="20"/>
  <c r="EO15" i="20"/>
  <c r="BY30" i="20"/>
  <c r="S34" i="20"/>
  <c r="EP34" i="20"/>
  <c r="EL34" i="20"/>
  <c r="CR58" i="20"/>
  <c r="CR62" i="20"/>
  <c r="BZ63" i="20"/>
  <c r="CR64" i="20"/>
  <c r="BZ65" i="20"/>
  <c r="CR66" i="20"/>
  <c r="BZ67" i="20"/>
  <c r="CR68" i="20"/>
  <c r="BZ69" i="20"/>
  <c r="CR70" i="20"/>
  <c r="BZ71" i="20"/>
  <c r="CR72" i="20"/>
  <c r="BZ73" i="20"/>
  <c r="CR74" i="20"/>
  <c r="CR76" i="20"/>
  <c r="AJ77" i="20"/>
  <c r="BZ77" i="20"/>
  <c r="R82" i="20"/>
  <c r="EO82" i="20"/>
  <c r="BY82" i="20"/>
  <c r="CR89" i="20"/>
  <c r="BY90" i="20"/>
  <c r="S102" i="20"/>
  <c r="EP102" i="20"/>
  <c r="EL108" i="20"/>
  <c r="EL112" i="20"/>
  <c r="BZ113" i="20"/>
  <c r="BY114" i="20"/>
  <c r="CR115" i="20"/>
  <c r="AJ117" i="20"/>
  <c r="EL120" i="20"/>
  <c r="BY120" i="20"/>
  <c r="EL121" i="20"/>
  <c r="BY121" i="20"/>
  <c r="CR123" i="20"/>
  <c r="CK127" i="20"/>
  <c r="CK100" i="20"/>
  <c r="CK98" i="20"/>
  <c r="CK91" i="20"/>
  <c r="CK75" i="20"/>
  <c r="CK18" i="20"/>
  <c r="BY9" i="20"/>
  <c r="EL24" i="20"/>
  <c r="BY28" i="20"/>
  <c r="BZ33" i="20"/>
  <c r="EL35" i="20"/>
  <c r="BZ59" i="20"/>
  <c r="CR60" i="20"/>
  <c r="BZ62" i="20"/>
  <c r="BY88" i="20"/>
  <c r="EM97" i="20"/>
  <c r="EM101" i="20"/>
  <c r="BY103" i="20"/>
  <c r="CK107" i="20"/>
  <c r="BY111" i="20"/>
  <c r="CR111" i="20"/>
  <c r="BY115" i="20"/>
  <c r="BY116" i="20"/>
  <c r="EL116" i="20"/>
  <c r="CK119" i="20"/>
  <c r="CK123" i="20"/>
  <c r="BY131" i="20"/>
  <c r="CK82" i="20"/>
  <c r="CK81" i="20"/>
  <c r="CK73" i="20"/>
  <c r="CK65" i="20"/>
  <c r="CK58" i="20"/>
  <c r="CK50" i="20"/>
  <c r="CK42" i="20"/>
  <c r="CK41" i="20"/>
  <c r="AJ11" i="20"/>
  <c r="BY11" i="20"/>
  <c r="AJ15" i="20"/>
  <c r="AJ17" i="20"/>
  <c r="CR25" i="20"/>
  <c r="EO29" i="20"/>
  <c r="S31" i="20"/>
  <c r="EM31" i="20"/>
  <c r="CR45" i="20"/>
  <c r="CR49" i="20"/>
  <c r="CR51" i="20"/>
  <c r="BZ57" i="20"/>
  <c r="EL58" i="20"/>
  <c r="AJ67" i="20"/>
  <c r="AJ69" i="20"/>
  <c r="BY102" i="20"/>
  <c r="BY112" i="20"/>
  <c r="CR117" i="20"/>
  <c r="CR118" i="20"/>
  <c r="AJ121" i="20"/>
  <c r="CR121" i="20"/>
  <c r="CR122" i="20"/>
  <c r="BY127" i="20"/>
  <c r="EL124" i="20"/>
  <c r="CR8" i="20"/>
  <c r="BZ10" i="20"/>
  <c r="CR11" i="20"/>
  <c r="AJ12" i="20"/>
  <c r="R13" i="20"/>
  <c r="EO13" i="20"/>
  <c r="BY13" i="20"/>
  <c r="BZ15" i="20"/>
  <c r="BZ17" i="20"/>
  <c r="BY19" i="20"/>
  <c r="BZ21" i="20"/>
  <c r="S24" i="20"/>
  <c r="DN24" i="20"/>
  <c r="BZ29" i="20"/>
  <c r="CR31" i="20"/>
  <c r="CR33" i="20"/>
  <c r="CR37" i="20"/>
  <c r="EO39" i="20"/>
  <c r="S41" i="20"/>
  <c r="EP41" i="20"/>
  <c r="EL43" i="20"/>
  <c r="CR44" i="20"/>
  <c r="EL46" i="20"/>
  <c r="CR47" i="20"/>
  <c r="EL55" i="20"/>
  <c r="CR57" i="20"/>
  <c r="S58" i="20"/>
  <c r="EP58" i="20"/>
  <c r="CR77" i="20"/>
  <c r="EM81" i="20"/>
  <c r="CR81" i="20"/>
  <c r="CR83" i="20"/>
  <c r="BY87" i="20"/>
  <c r="CR88" i="20"/>
  <c r="R89" i="20"/>
  <c r="EO89" i="20"/>
  <c r="AJ91" i="20"/>
  <c r="CR96" i="20"/>
  <c r="S99" i="20"/>
  <c r="EM99" i="20"/>
  <c r="CR100" i="20"/>
  <c r="R106" i="20"/>
  <c r="DM106" i="20"/>
  <c r="BY107" i="20"/>
  <c r="BY108" i="20"/>
  <c r="CK111" i="20"/>
  <c r="CK115" i="20"/>
  <c r="BZ117" i="20"/>
  <c r="BY119" i="20"/>
  <c r="BZ120" i="20"/>
  <c r="BZ121" i="20"/>
  <c r="BY123" i="20"/>
  <c r="BZ124" i="20"/>
  <c r="CR124" i="20"/>
  <c r="BY128" i="20"/>
  <c r="CK131" i="20"/>
  <c r="CK24" i="20"/>
  <c r="BY26" i="20"/>
  <c r="BZ22" i="20"/>
  <c r="BZ20" i="20"/>
  <c r="CK20" i="20"/>
  <c r="CK16" i="20"/>
  <c r="AJ13" i="20"/>
  <c r="BY12" i="20"/>
  <c r="AJ10" i="20"/>
  <c r="CR29" i="20"/>
  <c r="CR32" i="20"/>
  <c r="CR39" i="20"/>
  <c r="CR50" i="20"/>
  <c r="CR106" i="20"/>
  <c r="CR125" i="20"/>
  <c r="CR126" i="20"/>
  <c r="CR26" i="20"/>
  <c r="CR35" i="20"/>
  <c r="CR38" i="20"/>
  <c r="CR40" i="20"/>
  <c r="CR54" i="20"/>
  <c r="CR56" i="20"/>
  <c r="CR61" i="20"/>
  <c r="CR92" i="20"/>
  <c r="CR95" i="20"/>
  <c r="CR103" i="20"/>
  <c r="CR104" i="20"/>
  <c r="CR113" i="20"/>
  <c r="CR114" i="20"/>
  <c r="CR116" i="20"/>
  <c r="CR127" i="20"/>
  <c r="CR23" i="20"/>
  <c r="CR27" i="20"/>
  <c r="CR36" i="20"/>
  <c r="CR43" i="20"/>
  <c r="CR48" i="20"/>
  <c r="CR52" i="20"/>
  <c r="CR59" i="20"/>
  <c r="CR99" i="20"/>
  <c r="CR108" i="20"/>
  <c r="CR119" i="20"/>
  <c r="BY10" i="20"/>
  <c r="BY14" i="20"/>
  <c r="BY17" i="20"/>
  <c r="BY20" i="20"/>
  <c r="BZ32" i="20"/>
  <c r="BZ44" i="20"/>
  <c r="BZ45" i="20"/>
  <c r="BZ47" i="20"/>
  <c r="BY16" i="20"/>
  <c r="BY22" i="20"/>
  <c r="BY23" i="20"/>
  <c r="BY24" i="20"/>
  <c r="BZ35" i="20"/>
  <c r="BZ41" i="20"/>
  <c r="BZ43" i="20"/>
  <c r="BZ46" i="20"/>
  <c r="BZ49" i="20"/>
  <c r="BY51" i="20"/>
  <c r="BZ58" i="20"/>
  <c r="BY59" i="20"/>
  <c r="BY75" i="20"/>
  <c r="BY76" i="20"/>
  <c r="BY92" i="20"/>
  <c r="BY96" i="20"/>
  <c r="BY99" i="20"/>
  <c r="BY15" i="20"/>
  <c r="BY18" i="20"/>
  <c r="BY21" i="20"/>
  <c r="BZ36" i="20"/>
  <c r="BZ37" i="20"/>
  <c r="BZ38" i="20"/>
  <c r="BZ39" i="20"/>
  <c r="BZ50" i="20"/>
  <c r="BZ56" i="20"/>
  <c r="BY77" i="20"/>
  <c r="BY83" i="20"/>
  <c r="BY84" i="20"/>
  <c r="BY95" i="20"/>
  <c r="BY8" i="20"/>
  <c r="BZ9" i="20"/>
  <c r="BZ11" i="20"/>
  <c r="BZ12" i="20"/>
  <c r="BZ13" i="20"/>
  <c r="BZ19" i="20"/>
  <c r="BZ25" i="20"/>
  <c r="EL27" i="20"/>
  <c r="BY27" i="20"/>
  <c r="BZ28" i="20"/>
  <c r="BZ31" i="20"/>
  <c r="BY32" i="20"/>
  <c r="BZ34" i="20"/>
  <c r="BY36" i="20"/>
  <c r="BY39" i="20"/>
  <c r="BZ40" i="20"/>
  <c r="BY44" i="20"/>
  <c r="BY47" i="20"/>
  <c r="BZ48" i="20"/>
  <c r="BZ52" i="20"/>
  <c r="EL53" i="20"/>
  <c r="BZ53" i="20"/>
  <c r="EL54" i="20"/>
  <c r="BZ54" i="20"/>
  <c r="BZ55" i="20"/>
  <c r="BY56" i="20"/>
  <c r="BZ60" i="20"/>
  <c r="EL61" i="20"/>
  <c r="BZ61" i="20"/>
  <c r="BY78" i="20"/>
  <c r="BY79" i="20"/>
  <c r="BY80" i="20"/>
  <c r="BY91" i="20"/>
  <c r="BY100" i="20"/>
  <c r="AJ20" i="20"/>
  <c r="AJ64" i="20"/>
  <c r="AJ25" i="20"/>
  <c r="AJ32" i="20"/>
  <c r="AJ68" i="20"/>
  <c r="AJ71" i="20"/>
  <c r="AJ72" i="20"/>
  <c r="AJ70" i="20"/>
  <c r="AJ28" i="20"/>
  <c r="AJ21" i="20"/>
  <c r="AJ31" i="20"/>
  <c r="AJ35" i="20"/>
  <c r="AJ43" i="20"/>
  <c r="AJ46" i="20"/>
  <c r="AJ58" i="20"/>
  <c r="AJ65" i="20"/>
  <c r="AJ66" i="20"/>
  <c r="AJ73" i="20"/>
  <c r="AJ74" i="20"/>
  <c r="AJ23" i="20"/>
  <c r="AJ34" i="20"/>
  <c r="AJ54" i="20"/>
  <c r="AJ55" i="20"/>
  <c r="AJ87" i="20"/>
  <c r="AJ88" i="20"/>
  <c r="AJ103" i="20"/>
  <c r="AJ108" i="20"/>
  <c r="AJ120" i="20"/>
  <c r="AJ42" i="20"/>
  <c r="AJ51" i="20"/>
  <c r="AJ59" i="20"/>
  <c r="AJ62" i="20"/>
  <c r="AJ75" i="20"/>
  <c r="AJ83" i="20"/>
  <c r="AJ84" i="20"/>
  <c r="AJ95" i="20"/>
  <c r="AJ104" i="20"/>
  <c r="AJ116" i="20"/>
  <c r="AJ125" i="20"/>
  <c r="AJ128" i="20"/>
  <c r="AJ29" i="20"/>
  <c r="AJ38" i="20"/>
  <c r="AJ39" i="20"/>
  <c r="AJ47" i="20"/>
  <c r="AJ50" i="20"/>
  <c r="AJ92" i="20"/>
  <c r="AJ99" i="20"/>
  <c r="AJ113" i="20"/>
  <c r="AJ124" i="20"/>
  <c r="EO102" i="20"/>
  <c r="DY102" i="20"/>
  <c r="EO94" i="20"/>
  <c r="DY94" i="20"/>
  <c r="DY86" i="20"/>
  <c r="EO86" i="20"/>
  <c r="EO28" i="20"/>
  <c r="DN42" i="20"/>
  <c r="EO46" i="20"/>
  <c r="DY82" i="20"/>
  <c r="DN105" i="20"/>
  <c r="CK9" i="20"/>
  <c r="CR10" i="20"/>
  <c r="R12" i="20"/>
  <c r="EO12" i="20"/>
  <c r="CK13" i="20"/>
  <c r="CR14" i="20"/>
  <c r="R16" i="20"/>
  <c r="EO16" i="20"/>
  <c r="CK17" i="20"/>
  <c r="CR18" i="20"/>
  <c r="R20" i="20"/>
  <c r="EO20" i="20"/>
  <c r="CK21" i="20"/>
  <c r="CR22" i="20"/>
  <c r="S27" i="20"/>
  <c r="DZ27" i="20"/>
  <c r="CR30" i="20"/>
  <c r="EO35" i="20"/>
  <c r="S38" i="20"/>
  <c r="CK38" i="20"/>
  <c r="S45" i="20"/>
  <c r="EP45" i="20"/>
  <c r="CK51" i="20"/>
  <c r="EO51" i="20"/>
  <c r="CK52" i="20"/>
  <c r="CK53" i="20"/>
  <c r="S54" i="20"/>
  <c r="DZ54" i="20"/>
  <c r="CK54" i="20"/>
  <c r="S61" i="20"/>
  <c r="EP61" i="20"/>
  <c r="CK64" i="20"/>
  <c r="CR65" i="20"/>
  <c r="CK68" i="20"/>
  <c r="CR69" i="20"/>
  <c r="CK72" i="20"/>
  <c r="CR73" i="20"/>
  <c r="CR79" i="20"/>
  <c r="CR80" i="20"/>
  <c r="R85" i="20"/>
  <c r="DM85" i="20"/>
  <c r="CK85" i="20"/>
  <c r="CK87" i="20"/>
  <c r="CK92" i="20"/>
  <c r="CR93" i="20"/>
  <c r="CK94" i="20"/>
  <c r="S95" i="20"/>
  <c r="EP95" i="20"/>
  <c r="CK102" i="20"/>
  <c r="S103" i="20"/>
  <c r="DN103" i="20"/>
  <c r="CK104" i="20"/>
  <c r="CR105" i="20"/>
  <c r="S108" i="20"/>
  <c r="EP108" i="20"/>
  <c r="CK108" i="20"/>
  <c r="CK109" i="20"/>
  <c r="EO109" i="20"/>
  <c r="CK110" i="20"/>
  <c r="EO112" i="20"/>
  <c r="S116" i="20"/>
  <c r="DZ116" i="20"/>
  <c r="CK116" i="20"/>
  <c r="CK117" i="20"/>
  <c r="EO117" i="20"/>
  <c r="CK118" i="20"/>
  <c r="EO120" i="20"/>
  <c r="S124" i="20"/>
  <c r="EP124" i="20"/>
  <c r="CK124" i="20"/>
  <c r="CK125" i="20"/>
  <c r="EO125" i="20"/>
  <c r="CK126" i="20"/>
  <c r="EO128" i="20"/>
  <c r="EO38" i="20"/>
  <c r="EO54" i="20"/>
  <c r="EL62" i="20"/>
  <c r="S86" i="20"/>
  <c r="DZ86" i="20"/>
  <c r="R9" i="20"/>
  <c r="EO9" i="20"/>
  <c r="R10" i="20"/>
  <c r="EO10" i="20"/>
  <c r="CK11" i="20"/>
  <c r="CR12" i="20"/>
  <c r="R14" i="20"/>
  <c r="EO14" i="20"/>
  <c r="CK15" i="20"/>
  <c r="CR16" i="20"/>
  <c r="R18" i="20"/>
  <c r="EO18" i="20"/>
  <c r="CK19" i="20"/>
  <c r="CR20" i="20"/>
  <c r="R22" i="20"/>
  <c r="EO22" i="20"/>
  <c r="CK23" i="20"/>
  <c r="CK25" i="20"/>
  <c r="EO25" i="20"/>
  <c r="CK26" i="20"/>
  <c r="CK27" i="20"/>
  <c r="S28" i="20"/>
  <c r="DN28" i="20"/>
  <c r="CK28" i="20"/>
  <c r="CK31" i="20"/>
  <c r="S37" i="20"/>
  <c r="EP37" i="20"/>
  <c r="CK43" i="20"/>
  <c r="EO43" i="20"/>
  <c r="CK44" i="20"/>
  <c r="CK45" i="20"/>
  <c r="S46" i="20"/>
  <c r="EM46" i="20"/>
  <c r="CK46" i="20"/>
  <c r="S53" i="20"/>
  <c r="EP53" i="20"/>
  <c r="CK59" i="20"/>
  <c r="EO59" i="20"/>
  <c r="CK60" i="20"/>
  <c r="CK61" i="20"/>
  <c r="S62" i="20"/>
  <c r="DN62" i="20"/>
  <c r="CK62" i="20"/>
  <c r="CR63" i="20"/>
  <c r="CK66" i="20"/>
  <c r="CR67" i="20"/>
  <c r="CK70" i="20"/>
  <c r="CR71" i="20"/>
  <c r="CK74" i="20"/>
  <c r="CR75" i="20"/>
  <c r="CR78" i="20"/>
  <c r="CK84" i="20"/>
  <c r="CR85" i="20"/>
  <c r="CK86" i="20"/>
  <c r="S87" i="20"/>
  <c r="DN87" i="20"/>
  <c r="R93" i="20"/>
  <c r="EO93" i="20"/>
  <c r="CK93" i="20"/>
  <c r="CK95" i="20"/>
  <c r="CK103" i="20"/>
  <c r="R105" i="20"/>
  <c r="DM105" i="20"/>
  <c r="CK105" i="20"/>
  <c r="S112" i="20"/>
  <c r="EM112" i="20"/>
  <c r="CK112" i="20"/>
  <c r="CK113" i="20"/>
  <c r="EO113" i="20"/>
  <c r="CK114" i="20"/>
  <c r="S120" i="20"/>
  <c r="EM120" i="20"/>
  <c r="CK120" i="20"/>
  <c r="CK121" i="20"/>
  <c r="EO121" i="20"/>
  <c r="CK122" i="20"/>
  <c r="S128" i="20"/>
  <c r="EM128" i="20"/>
  <c r="CK128" i="20"/>
  <c r="CK129" i="20"/>
  <c r="EO129" i="20"/>
  <c r="CK130" i="20"/>
  <c r="DZ14" i="20"/>
  <c r="DN14" i="20"/>
  <c r="EP14" i="20"/>
  <c r="EM14" i="20"/>
  <c r="DZ18" i="20"/>
  <c r="EM18" i="20"/>
  <c r="EP18" i="20"/>
  <c r="DN18" i="20"/>
  <c r="DZ22" i="20"/>
  <c r="EP22" i="20"/>
  <c r="DN22" i="20"/>
  <c r="EM22" i="20"/>
  <c r="CK8" i="20"/>
  <c r="DZ13" i="20"/>
  <c r="EM13" i="20"/>
  <c r="EP13" i="20"/>
  <c r="DN13" i="20"/>
  <c r="DZ17" i="20"/>
  <c r="DN17" i="20"/>
  <c r="EM17" i="20"/>
  <c r="EP17" i="20"/>
  <c r="DZ21" i="20"/>
  <c r="DN21" i="20"/>
  <c r="EM21" i="20"/>
  <c r="EP21" i="20"/>
  <c r="DZ12" i="20"/>
  <c r="DN12" i="20"/>
  <c r="EP12" i="20"/>
  <c r="EM12" i="20"/>
  <c r="DZ16" i="20"/>
  <c r="DN16" i="20"/>
  <c r="EP16" i="20"/>
  <c r="EM16" i="20"/>
  <c r="DZ20" i="20"/>
  <c r="EP20" i="20"/>
  <c r="DN20" i="20"/>
  <c r="EM20" i="20"/>
  <c r="DZ9" i="20"/>
  <c r="DN9" i="20"/>
  <c r="EP9" i="20"/>
  <c r="EM9" i="20"/>
  <c r="DZ10" i="20"/>
  <c r="EM10" i="20"/>
  <c r="EP10" i="20"/>
  <c r="DN10" i="20"/>
  <c r="EO8" i="20"/>
  <c r="DM8" i="20"/>
  <c r="EL8" i="20"/>
  <c r="DY8" i="20"/>
  <c r="DZ11" i="20"/>
  <c r="DN11" i="20"/>
  <c r="EP11" i="20"/>
  <c r="EM11" i="20"/>
  <c r="DZ15" i="20"/>
  <c r="EP15" i="20"/>
  <c r="DN15" i="20"/>
  <c r="EM15" i="20"/>
  <c r="DZ19" i="20"/>
  <c r="DN19" i="20"/>
  <c r="EP19" i="20"/>
  <c r="EM19" i="20"/>
  <c r="EP23" i="20"/>
  <c r="DN23" i="20"/>
  <c r="DZ23" i="20"/>
  <c r="DY26" i="20"/>
  <c r="DM26" i="20"/>
  <c r="DM31" i="20"/>
  <c r="DY31" i="20"/>
  <c r="DM32" i="20"/>
  <c r="DY32" i="20"/>
  <c r="DM48" i="20"/>
  <c r="DY48" i="20"/>
  <c r="DM52" i="20"/>
  <c r="DY52" i="20"/>
  <c r="DM56" i="20"/>
  <c r="DY56" i="20"/>
  <c r="BZ105" i="20"/>
  <c r="BY105" i="20"/>
  <c r="DY27" i="20"/>
  <c r="DM27" i="20"/>
  <c r="DM33" i="20"/>
  <c r="DY33" i="20"/>
  <c r="DM45" i="20"/>
  <c r="DY45" i="20"/>
  <c r="DM61" i="20"/>
  <c r="DY61" i="20"/>
  <c r="S64" i="20"/>
  <c r="EM64" i="20"/>
  <c r="R64" i="20"/>
  <c r="EL64" i="20"/>
  <c r="S66" i="20"/>
  <c r="EM66" i="20"/>
  <c r="R66" i="20"/>
  <c r="S67" i="20"/>
  <c r="EM67" i="20"/>
  <c r="R67" i="20"/>
  <c r="EL67" i="20"/>
  <c r="S68" i="20"/>
  <c r="EM68" i="20"/>
  <c r="R68" i="20"/>
  <c r="S69" i="20"/>
  <c r="R69" i="20"/>
  <c r="EL69" i="20"/>
  <c r="S70" i="20"/>
  <c r="EM70" i="20"/>
  <c r="R70" i="20"/>
  <c r="S71" i="20"/>
  <c r="R71" i="20"/>
  <c r="EL71" i="20"/>
  <c r="S72" i="20"/>
  <c r="EM72" i="20"/>
  <c r="R72" i="20"/>
  <c r="EL72" i="20"/>
  <c r="S73" i="20"/>
  <c r="R73" i="20"/>
  <c r="EL73" i="20"/>
  <c r="S74" i="20"/>
  <c r="EM74" i="20"/>
  <c r="R74" i="20"/>
  <c r="R75" i="20"/>
  <c r="S75" i="20"/>
  <c r="EM75" i="20"/>
  <c r="R76" i="20"/>
  <c r="S76" i="20"/>
  <c r="AJ82" i="20"/>
  <c r="AJ81" i="20"/>
  <c r="AJ86" i="20"/>
  <c r="AJ85" i="20"/>
  <c r="AJ90" i="20"/>
  <c r="AJ89" i="20"/>
  <c r="AJ94" i="20"/>
  <c r="AJ93" i="20"/>
  <c r="AJ98" i="20"/>
  <c r="AJ97" i="20"/>
  <c r="R104" i="20"/>
  <c r="S104" i="20"/>
  <c r="DY24" i="20"/>
  <c r="DM24" i="20"/>
  <c r="DY28" i="20"/>
  <c r="DM28" i="20"/>
  <c r="DM34" i="20"/>
  <c r="DY34" i="20"/>
  <c r="DM38" i="20"/>
  <c r="DY38" i="20"/>
  <c r="DM42" i="20"/>
  <c r="DY42" i="20"/>
  <c r="DM46" i="20"/>
  <c r="DY46" i="20"/>
  <c r="DM50" i="20"/>
  <c r="DY50" i="20"/>
  <c r="DM54" i="20"/>
  <c r="DY54" i="20"/>
  <c r="DM58" i="20"/>
  <c r="DY58" i="20"/>
  <c r="EO62" i="20"/>
  <c r="DM62" i="20"/>
  <c r="DY62" i="20"/>
  <c r="R77" i="20"/>
  <c r="S77" i="20"/>
  <c r="R78" i="20"/>
  <c r="S78" i="20"/>
  <c r="EM78" i="20"/>
  <c r="BZ81" i="20"/>
  <c r="BY81" i="20"/>
  <c r="BZ85" i="20"/>
  <c r="BY85" i="20"/>
  <c r="BZ89" i="20"/>
  <c r="BY89" i="20"/>
  <c r="BZ93" i="20"/>
  <c r="BY93" i="20"/>
  <c r="BZ97" i="20"/>
  <c r="BY97" i="20"/>
  <c r="AJ102" i="20"/>
  <c r="AJ101" i="20"/>
  <c r="R107" i="20"/>
  <c r="S107" i="20"/>
  <c r="R111" i="20"/>
  <c r="S111" i="20"/>
  <c r="R115" i="20"/>
  <c r="S115" i="20"/>
  <c r="R119" i="20"/>
  <c r="S119" i="20"/>
  <c r="R123" i="20"/>
  <c r="S123" i="20"/>
  <c r="R127" i="20"/>
  <c r="S127" i="20"/>
  <c r="R131" i="20"/>
  <c r="S131" i="20"/>
  <c r="EL30" i="20"/>
  <c r="AJ78" i="20"/>
  <c r="EL15" i="20"/>
  <c r="EM23" i="20"/>
  <c r="AJ26" i="20"/>
  <c r="AJ30" i="20"/>
  <c r="EO31" i="20"/>
  <c r="AJ36" i="20"/>
  <c r="AJ44" i="20"/>
  <c r="EM49" i="20"/>
  <c r="AJ52" i="20"/>
  <c r="AJ56" i="20"/>
  <c r="AJ60" i="20"/>
  <c r="AJ79" i="20"/>
  <c r="AJ80" i="20"/>
  <c r="S8" i="20"/>
  <c r="S25" i="20"/>
  <c r="BZ26" i="20"/>
  <c r="EO26" i="20"/>
  <c r="AJ27" i="20"/>
  <c r="S29" i="20"/>
  <c r="DM30" i="20"/>
  <c r="EL31" i="20"/>
  <c r="EO32" i="20"/>
  <c r="AJ33" i="20"/>
  <c r="BY33" i="20"/>
  <c r="DZ33" i="20"/>
  <c r="S35" i="20"/>
  <c r="EM35" i="20"/>
  <c r="AJ37" i="20"/>
  <c r="BY37" i="20"/>
  <c r="S39" i="20"/>
  <c r="AJ41" i="20"/>
  <c r="BY41" i="20"/>
  <c r="S43" i="20"/>
  <c r="AJ45" i="20"/>
  <c r="BY45" i="20"/>
  <c r="S47" i="20"/>
  <c r="EM47" i="20"/>
  <c r="EO48" i="20"/>
  <c r="AJ49" i="20"/>
  <c r="BY49" i="20"/>
  <c r="S51" i="20"/>
  <c r="EM51" i="20"/>
  <c r="EO52" i="20"/>
  <c r="AJ53" i="20"/>
  <c r="BY53" i="20"/>
  <c r="S55" i="20"/>
  <c r="EM55" i="20"/>
  <c r="EO56" i="20"/>
  <c r="AJ57" i="20"/>
  <c r="BY57" i="20"/>
  <c r="S59" i="20"/>
  <c r="EM59" i="20"/>
  <c r="AJ61" i="20"/>
  <c r="BY61" i="20"/>
  <c r="AJ63" i="20"/>
  <c r="DM36" i="20"/>
  <c r="DY36" i="20"/>
  <c r="DM40" i="20"/>
  <c r="DY40" i="20"/>
  <c r="DM44" i="20"/>
  <c r="DY44" i="20"/>
  <c r="DM60" i="20"/>
  <c r="DY60" i="20"/>
  <c r="EP91" i="20"/>
  <c r="DZ95" i="20"/>
  <c r="EP99" i="20"/>
  <c r="R100" i="20"/>
  <c r="S100" i="20"/>
  <c r="EM24" i="20"/>
  <c r="DM37" i="20"/>
  <c r="DY37" i="20"/>
  <c r="DM41" i="20"/>
  <c r="DY41" i="20"/>
  <c r="DM49" i="20"/>
  <c r="DY49" i="20"/>
  <c r="DM53" i="20"/>
  <c r="DY53" i="20"/>
  <c r="DM57" i="20"/>
  <c r="DY57" i="20"/>
  <c r="S63" i="20"/>
  <c r="R63" i="20"/>
  <c r="EL63" i="20"/>
  <c r="S65" i="20"/>
  <c r="R65" i="20"/>
  <c r="DY25" i="20"/>
  <c r="DM25" i="20"/>
  <c r="DY29" i="20"/>
  <c r="DM29" i="20"/>
  <c r="DM35" i="20"/>
  <c r="DY35" i="20"/>
  <c r="DM39" i="20"/>
  <c r="DY39" i="20"/>
  <c r="DM43" i="20"/>
  <c r="DY43" i="20"/>
  <c r="DM47" i="20"/>
  <c r="DY47" i="20"/>
  <c r="DM51" i="20"/>
  <c r="DY51" i="20"/>
  <c r="DM55" i="20"/>
  <c r="DY55" i="20"/>
  <c r="DM59" i="20"/>
  <c r="DY59" i="20"/>
  <c r="R79" i="20"/>
  <c r="S79" i="20"/>
  <c r="R80" i="20"/>
  <c r="S80" i="20"/>
  <c r="EM80" i="20"/>
  <c r="EP82" i="20"/>
  <c r="DN82" i="20"/>
  <c r="EM82" i="20"/>
  <c r="DZ82" i="20"/>
  <c r="R84" i="20"/>
  <c r="S84" i="20"/>
  <c r="R88" i="20"/>
  <c r="S88" i="20"/>
  <c r="EP90" i="20"/>
  <c r="DN90" i="20"/>
  <c r="EM90" i="20"/>
  <c r="DZ90" i="20"/>
  <c r="R92" i="20"/>
  <c r="S92" i="20"/>
  <c r="R96" i="20"/>
  <c r="S96" i="20"/>
  <c r="DM97" i="20"/>
  <c r="EP98" i="20"/>
  <c r="DN98" i="20"/>
  <c r="EM98" i="20"/>
  <c r="DZ98" i="20"/>
  <c r="BZ101" i="20"/>
  <c r="BY101" i="20"/>
  <c r="AJ106" i="20"/>
  <c r="AJ105" i="20"/>
  <c r="EP106" i="20"/>
  <c r="EM106" i="20"/>
  <c r="DN106" i="20"/>
  <c r="DY30" i="20"/>
  <c r="AJ40" i="20"/>
  <c r="AJ48" i="20"/>
  <c r="AJ24" i="20"/>
  <c r="S26" i="20"/>
  <c r="EL26" i="20"/>
  <c r="BZ27" i="20"/>
  <c r="EO27" i="20"/>
  <c r="S30" i="20"/>
  <c r="S32" i="20"/>
  <c r="EL32" i="20"/>
  <c r="DN33" i="20"/>
  <c r="EO33" i="20"/>
  <c r="BY34" i="20"/>
  <c r="S36" i="20"/>
  <c r="EL36" i="20"/>
  <c r="EO37" i="20"/>
  <c r="BY38" i="20"/>
  <c r="S40" i="20"/>
  <c r="EL40" i="20"/>
  <c r="EO41" i="20"/>
  <c r="BY42" i="20"/>
  <c r="S44" i="20"/>
  <c r="EM44" i="20"/>
  <c r="EL44" i="20"/>
  <c r="EO45" i="20"/>
  <c r="BY46" i="20"/>
  <c r="S48" i="20"/>
  <c r="EL48" i="20"/>
  <c r="EO49" i="20"/>
  <c r="BY50" i="20"/>
  <c r="S52" i="20"/>
  <c r="EM52" i="20"/>
  <c r="EL52" i="20"/>
  <c r="EO53" i="20"/>
  <c r="BY54" i="20"/>
  <c r="S56" i="20"/>
  <c r="EL56" i="20"/>
  <c r="EO57" i="20"/>
  <c r="BY58" i="20"/>
  <c r="S60" i="20"/>
  <c r="EM60" i="20"/>
  <c r="EL60" i="20"/>
  <c r="EO61" i="20"/>
  <c r="BY62" i="20"/>
  <c r="AJ76" i="20"/>
  <c r="DM83" i="20"/>
  <c r="EL83" i="20"/>
  <c r="DY83" i="20"/>
  <c r="DM87" i="20"/>
  <c r="EL87" i="20"/>
  <c r="DY87" i="20"/>
  <c r="DM91" i="20"/>
  <c r="EL91" i="20"/>
  <c r="DY91" i="20"/>
  <c r="DM95" i="20"/>
  <c r="EL95" i="20"/>
  <c r="DY95" i="20"/>
  <c r="DM99" i="20"/>
  <c r="EL99" i="20"/>
  <c r="DY99" i="20"/>
  <c r="DM103" i="20"/>
  <c r="EL103" i="20"/>
  <c r="DY103" i="20"/>
  <c r="R110" i="20"/>
  <c r="S110" i="20"/>
  <c r="R114" i="20"/>
  <c r="S114" i="20"/>
  <c r="R118" i="20"/>
  <c r="S118" i="20"/>
  <c r="DZ120" i="20"/>
  <c r="R122" i="20"/>
  <c r="S122" i="20"/>
  <c r="R126" i="20"/>
  <c r="S126" i="20"/>
  <c r="R130" i="20"/>
  <c r="S130" i="20"/>
  <c r="BY63" i="20"/>
  <c r="BY65" i="20"/>
  <c r="BY67" i="20"/>
  <c r="BY69" i="20"/>
  <c r="BY71" i="20"/>
  <c r="BY73" i="20"/>
  <c r="BZ76" i="20"/>
  <c r="BZ78" i="20"/>
  <c r="BZ80" i="20"/>
  <c r="DN81" i="20"/>
  <c r="BZ84" i="20"/>
  <c r="DN85" i="20"/>
  <c r="BZ88" i="20"/>
  <c r="DN89" i="20"/>
  <c r="BZ92" i="20"/>
  <c r="DN93" i="20"/>
  <c r="BZ96" i="20"/>
  <c r="DN97" i="20"/>
  <c r="BZ100" i="20"/>
  <c r="DN101" i="20"/>
  <c r="BZ104" i="20"/>
  <c r="EP81" i="20"/>
  <c r="DZ81" i="20"/>
  <c r="EP85" i="20"/>
  <c r="DZ85" i="20"/>
  <c r="DM86" i="20"/>
  <c r="EL86" i="20"/>
  <c r="EP89" i="20"/>
  <c r="DZ89" i="20"/>
  <c r="EL90" i="20"/>
  <c r="EP93" i="20"/>
  <c r="DZ93" i="20"/>
  <c r="DM94" i="20"/>
  <c r="EL94" i="20"/>
  <c r="EP97" i="20"/>
  <c r="DZ97" i="20"/>
  <c r="EP101" i="20"/>
  <c r="DZ101" i="20"/>
  <c r="DM102" i="20"/>
  <c r="EL102" i="20"/>
  <c r="EP105" i="20"/>
  <c r="DZ105" i="20"/>
  <c r="BY64" i="20"/>
  <c r="BY66" i="20"/>
  <c r="BY68" i="20"/>
  <c r="BY70" i="20"/>
  <c r="BY72" i="20"/>
  <c r="BY74" i="20"/>
  <c r="CR82" i="20"/>
  <c r="CR86" i="20"/>
  <c r="CR90" i="20"/>
  <c r="CR94" i="20"/>
  <c r="CR98" i="20"/>
  <c r="EO99" i="20"/>
  <c r="CR102" i="20"/>
  <c r="EO103" i="20"/>
  <c r="AJ110" i="20"/>
  <c r="AJ114" i="20"/>
  <c r="AJ118" i="20"/>
  <c r="AJ122" i="20"/>
  <c r="AJ126" i="20"/>
  <c r="AJ130" i="20"/>
  <c r="DM108" i="20"/>
  <c r="DY108" i="20"/>
  <c r="DM112" i="20"/>
  <c r="DY112" i="20"/>
  <c r="DM116" i="20"/>
  <c r="DY116" i="20"/>
  <c r="DM120" i="20"/>
  <c r="DY120" i="20"/>
  <c r="DM124" i="20"/>
  <c r="DY124" i="20"/>
  <c r="DM128" i="20"/>
  <c r="DY128" i="20"/>
  <c r="BZ82" i="20"/>
  <c r="BZ86" i="20"/>
  <c r="BZ90" i="20"/>
  <c r="BZ94" i="20"/>
  <c r="BZ98" i="20"/>
  <c r="BZ102" i="20"/>
  <c r="BZ106" i="20"/>
  <c r="AJ107" i="20"/>
  <c r="S109" i="20"/>
  <c r="BZ110" i="20"/>
  <c r="AJ111" i="20"/>
  <c r="S113" i="20"/>
  <c r="BZ114" i="20"/>
  <c r="AJ115" i="20"/>
  <c r="S117" i="20"/>
  <c r="BZ118" i="20"/>
  <c r="AJ119" i="20"/>
  <c r="S121" i="20"/>
  <c r="BZ122" i="20"/>
  <c r="AJ123" i="20"/>
  <c r="S125" i="20"/>
  <c r="BZ126" i="20"/>
  <c r="AJ127" i="20"/>
  <c r="S129" i="20"/>
  <c r="BZ130" i="20"/>
  <c r="AJ131" i="20"/>
  <c r="DM109" i="20"/>
  <c r="DY109" i="20"/>
  <c r="DM113" i="20"/>
  <c r="DY113" i="20"/>
  <c r="DM117" i="20"/>
  <c r="DY117" i="20"/>
  <c r="DM121" i="20"/>
  <c r="DY121" i="20"/>
  <c r="DM125" i="20"/>
  <c r="DY125" i="20"/>
  <c r="DM129" i="20"/>
  <c r="DY129" i="20"/>
  <c r="BZ83" i="20"/>
  <c r="BZ87" i="20"/>
  <c r="BZ91" i="20"/>
  <c r="BZ95" i="20"/>
  <c r="BZ99" i="20"/>
  <c r="BZ103" i="20"/>
  <c r="BZ107" i="20"/>
  <c r="BZ111" i="20"/>
  <c r="BZ115" i="20"/>
  <c r="BZ119" i="20"/>
  <c r="BZ123" i="20"/>
  <c r="BZ127" i="20"/>
  <c r="BZ131" i="20"/>
  <c r="EL89" i="20"/>
  <c r="DZ112" i="20"/>
  <c r="DY19" i="20"/>
  <c r="DM19" i="20"/>
  <c r="DN58" i="20"/>
  <c r="DN95" i="20"/>
  <c r="EM83" i="20"/>
  <c r="EM94" i="20"/>
  <c r="DN128" i="20"/>
  <c r="EP128" i="20"/>
  <c r="EO81" i="20"/>
  <c r="EL19" i="20"/>
  <c r="DM21" i="20"/>
  <c r="EL98" i="20"/>
  <c r="DM90" i="20"/>
  <c r="EM103" i="20"/>
  <c r="DY81" i="20"/>
  <c r="EO90" i="20"/>
  <c r="EL101" i="20"/>
  <c r="DN49" i="20"/>
  <c r="DM101" i="20"/>
  <c r="DY17" i="20"/>
  <c r="EP62" i="20"/>
  <c r="DY23" i="20"/>
  <c r="EM91" i="20"/>
  <c r="DM15" i="20"/>
  <c r="DZ42" i="20"/>
  <c r="EO23" i="20"/>
  <c r="EM33" i="20"/>
  <c r="EL23" i="20"/>
  <c r="EO101" i="20"/>
  <c r="DZ99" i="20"/>
  <c r="DZ91" i="20"/>
  <c r="DZ49" i="20"/>
  <c r="EM42" i="20"/>
  <c r="DM17" i="20"/>
  <c r="DY97" i="20"/>
  <c r="DY106" i="20"/>
  <c r="EL17" i="20"/>
  <c r="DY11" i="20"/>
  <c r="EO97" i="20"/>
  <c r="DM11" i="20"/>
  <c r="EL11" i="20"/>
  <c r="DY13" i="20"/>
  <c r="DM98" i="20"/>
  <c r="EP94" i="20"/>
  <c r="DM81" i="20"/>
  <c r="DZ61" i="20"/>
  <c r="DZ37" i="20"/>
  <c r="EP83" i="20"/>
  <c r="EM108" i="20"/>
  <c r="DY14" i="20"/>
  <c r="DN102" i="20"/>
  <c r="DZ31" i="20"/>
  <c r="DN94" i="20"/>
  <c r="EM95" i="20"/>
  <c r="DM10" i="20"/>
  <c r="DY21" i="20"/>
  <c r="DN83" i="20"/>
  <c r="DY98" i="20"/>
  <c r="DM82" i="20"/>
  <c r="DN120" i="20"/>
  <c r="DN57" i="20"/>
  <c r="DZ46" i="20"/>
  <c r="EP86" i="20"/>
  <c r="EL21" i="20"/>
  <c r="DY15" i="20"/>
  <c r="EM58" i="20"/>
  <c r="DZ58" i="20"/>
  <c r="EM34" i="20"/>
  <c r="DY10" i="20"/>
  <c r="EM61" i="20"/>
  <c r="DN61" i="20"/>
  <c r="DZ57" i="20"/>
  <c r="EM57" i="20"/>
  <c r="EM54" i="20"/>
  <c r="EM50" i="20"/>
  <c r="DZ50" i="20"/>
  <c r="DN50" i="20"/>
  <c r="EL82" i="20"/>
  <c r="DN86" i="20"/>
  <c r="DZ103" i="20"/>
  <c r="DY18" i="20"/>
  <c r="DZ128" i="20"/>
  <c r="EP120" i="20"/>
  <c r="EL105" i="20"/>
  <c r="DN37" i="20"/>
  <c r="DZ34" i="20"/>
  <c r="EM53" i="20"/>
  <c r="DM93" i="20"/>
  <c r="DM89" i="20"/>
  <c r="EM86" i="20"/>
  <c r="EP103" i="20"/>
  <c r="EP24" i="20"/>
  <c r="DN99" i="20"/>
  <c r="DM18" i="20"/>
  <c r="DZ102" i="20"/>
  <c r="DY89" i="20"/>
  <c r="EM102" i="20"/>
  <c r="EM116" i="20"/>
  <c r="DN53" i="20"/>
  <c r="DZ24" i="20"/>
  <c r="EM28" i="20"/>
  <c r="EM62" i="20"/>
  <c r="DZ53" i="20"/>
  <c r="DM14" i="20"/>
  <c r="EM37" i="20"/>
  <c r="EL18" i="20"/>
  <c r="DY16" i="20"/>
  <c r="DN34" i="20"/>
  <c r="EL106" i="20"/>
  <c r="DN41" i="20"/>
  <c r="EM27" i="20"/>
  <c r="EO106" i="20"/>
  <c r="DN112" i="20"/>
  <c r="EL13" i="20"/>
  <c r="EP87" i="20"/>
  <c r="DZ41" i="20"/>
  <c r="DM22" i="20"/>
  <c r="EP31" i="20"/>
  <c r="DN31" i="20"/>
  <c r="EM124" i="20"/>
  <c r="EP112" i="20"/>
  <c r="DN45" i="20"/>
  <c r="DY22" i="20"/>
  <c r="EM87" i="20"/>
  <c r="DZ45" i="20"/>
  <c r="DM13" i="20"/>
  <c r="EM41" i="20"/>
  <c r="EL9" i="20"/>
  <c r="EO105" i="20"/>
  <c r="EL22" i="20"/>
  <c r="DY20" i="20"/>
  <c r="DM20" i="20"/>
  <c r="EL20" i="20"/>
  <c r="DM16" i="20"/>
  <c r="DY12" i="20"/>
  <c r="DM12" i="20"/>
  <c r="EL12" i="20"/>
  <c r="EL10" i="20"/>
  <c r="EP38" i="20"/>
  <c r="DN38" i="20"/>
  <c r="EP46" i="20"/>
  <c r="DN46" i="20"/>
  <c r="DN124" i="20"/>
  <c r="DN108" i="20"/>
  <c r="DZ124" i="20"/>
  <c r="EP116" i="20"/>
  <c r="DZ108" i="20"/>
  <c r="DZ38" i="20"/>
  <c r="DN27" i="20"/>
  <c r="EL16" i="20"/>
  <c r="EP28" i="20"/>
  <c r="DZ87" i="20"/>
  <c r="EP27" i="20"/>
  <c r="EM38" i="20"/>
  <c r="DY105" i="20"/>
  <c r="EM45" i="20"/>
  <c r="DZ62" i="20"/>
  <c r="EL85" i="20"/>
  <c r="DY85" i="20"/>
  <c r="EL93" i="20"/>
  <c r="DY93" i="20"/>
  <c r="EP54" i="20"/>
  <c r="DN54" i="20"/>
  <c r="DN116" i="20"/>
  <c r="DZ28" i="20"/>
  <c r="DY9" i="20"/>
  <c r="EO85" i="20"/>
  <c r="DM9" i="20"/>
  <c r="EL14" i="20"/>
  <c r="DM130" i="20"/>
  <c r="DY130" i="20"/>
  <c r="EL130" i="20"/>
  <c r="EO130" i="20"/>
  <c r="EP56" i="20"/>
  <c r="DN56" i="20"/>
  <c r="DZ56" i="20"/>
  <c r="EP40" i="20"/>
  <c r="DN40" i="20"/>
  <c r="DZ40" i="20"/>
  <c r="DZ30" i="20"/>
  <c r="DN30" i="20"/>
  <c r="EP30" i="20"/>
  <c r="DY79" i="20"/>
  <c r="EO79" i="20"/>
  <c r="DM79" i="20"/>
  <c r="EL79" i="20"/>
  <c r="EP39" i="20"/>
  <c r="DN39" i="20"/>
  <c r="DZ39" i="20"/>
  <c r="DZ8" i="20"/>
  <c r="DN8" i="20"/>
  <c r="EM8" i="20"/>
  <c r="EP8" i="20"/>
  <c r="DM131" i="20"/>
  <c r="DY131" i="20"/>
  <c r="EO131" i="20"/>
  <c r="EL131" i="20"/>
  <c r="DM115" i="20"/>
  <c r="DY115" i="20"/>
  <c r="EO115" i="20"/>
  <c r="EL115" i="20"/>
  <c r="DZ76" i="20"/>
  <c r="EP76" i="20"/>
  <c r="DN76" i="20"/>
  <c r="EO70" i="20"/>
  <c r="DM70" i="20"/>
  <c r="DY70" i="20"/>
  <c r="EO66" i="20"/>
  <c r="DM66" i="20"/>
  <c r="DY66" i="20"/>
  <c r="EP113" i="20"/>
  <c r="EM113" i="20"/>
  <c r="DN113" i="20"/>
  <c r="DZ113" i="20"/>
  <c r="EP130" i="20"/>
  <c r="EM130" i="20"/>
  <c r="DN130" i="20"/>
  <c r="DZ130" i="20"/>
  <c r="DM118" i="20"/>
  <c r="DY118" i="20"/>
  <c r="EL118" i="20"/>
  <c r="EO118" i="20"/>
  <c r="EO65" i="20"/>
  <c r="DY65" i="20"/>
  <c r="DM65" i="20"/>
  <c r="EP43" i="20"/>
  <c r="DN43" i="20"/>
  <c r="DZ43" i="20"/>
  <c r="EP123" i="20"/>
  <c r="EM123" i="20"/>
  <c r="DN123" i="20"/>
  <c r="DZ123" i="20"/>
  <c r="EP107" i="20"/>
  <c r="EM107" i="20"/>
  <c r="DN107" i="20"/>
  <c r="DZ107" i="20"/>
  <c r="DZ77" i="20"/>
  <c r="EP77" i="20"/>
  <c r="DN77" i="20"/>
  <c r="DZ73" i="20"/>
  <c r="EP73" i="20"/>
  <c r="DN73" i="20"/>
  <c r="DZ69" i="20"/>
  <c r="EP69" i="20"/>
  <c r="DN69" i="20"/>
  <c r="DZ64" i="20"/>
  <c r="EP64" i="20"/>
  <c r="DN64" i="20"/>
  <c r="EP125" i="20"/>
  <c r="EM125" i="20"/>
  <c r="DN125" i="20"/>
  <c r="DZ125" i="20"/>
  <c r="EP109" i="20"/>
  <c r="EM109" i="20"/>
  <c r="DN109" i="20"/>
  <c r="DZ109" i="20"/>
  <c r="DM122" i="20"/>
  <c r="DY122" i="20"/>
  <c r="EL122" i="20"/>
  <c r="EO122" i="20"/>
  <c r="EP118" i="20"/>
  <c r="EM118" i="20"/>
  <c r="DN118" i="20"/>
  <c r="DZ118" i="20"/>
  <c r="EP48" i="20"/>
  <c r="DN48" i="20"/>
  <c r="DZ48" i="20"/>
  <c r="EP32" i="20"/>
  <c r="DZ32" i="20"/>
  <c r="DN32" i="20"/>
  <c r="EM26" i="20"/>
  <c r="EP26" i="20"/>
  <c r="DZ26" i="20"/>
  <c r="DN26" i="20"/>
  <c r="DM96" i="20"/>
  <c r="DY96" i="20"/>
  <c r="EO96" i="20"/>
  <c r="EL96" i="20"/>
  <c r="DM92" i="20"/>
  <c r="DY92" i="20"/>
  <c r="EO92" i="20"/>
  <c r="EL92" i="20"/>
  <c r="DM88" i="20"/>
  <c r="DY88" i="20"/>
  <c r="EO88" i="20"/>
  <c r="EL88" i="20"/>
  <c r="DM84" i="20"/>
  <c r="DY84" i="20"/>
  <c r="EO84" i="20"/>
  <c r="EL84" i="20"/>
  <c r="DY80" i="20"/>
  <c r="EO80" i="20"/>
  <c r="DM80" i="20"/>
  <c r="EL80" i="20"/>
  <c r="DZ63" i="20"/>
  <c r="EP63" i="20"/>
  <c r="DN63" i="20"/>
  <c r="EP55" i="20"/>
  <c r="DZ55" i="20"/>
  <c r="DN55" i="20"/>
  <c r="EP47" i="20"/>
  <c r="DZ47" i="20"/>
  <c r="DN47" i="20"/>
  <c r="DM127" i="20"/>
  <c r="DY127" i="20"/>
  <c r="EO127" i="20"/>
  <c r="EL127" i="20"/>
  <c r="DM119" i="20"/>
  <c r="DY119" i="20"/>
  <c r="EO119" i="20"/>
  <c r="EL119" i="20"/>
  <c r="DM111" i="20"/>
  <c r="DY111" i="20"/>
  <c r="EO111" i="20"/>
  <c r="EL111" i="20"/>
  <c r="DY78" i="20"/>
  <c r="EO78" i="20"/>
  <c r="DM78" i="20"/>
  <c r="EL78" i="20"/>
  <c r="DZ75" i="20"/>
  <c r="EP75" i="20"/>
  <c r="DN75" i="20"/>
  <c r="EO73" i="20"/>
  <c r="DY73" i="20"/>
  <c r="DM73" i="20"/>
  <c r="EO71" i="20"/>
  <c r="DY71" i="20"/>
  <c r="DM71" i="20"/>
  <c r="EO69" i="20"/>
  <c r="DY69" i="20"/>
  <c r="DM69" i="20"/>
  <c r="EO67" i="20"/>
  <c r="DY67" i="20"/>
  <c r="DM67" i="20"/>
  <c r="EO64" i="20"/>
  <c r="DM64" i="20"/>
  <c r="DY64" i="20"/>
  <c r="EM77" i="20"/>
  <c r="EM76" i="20"/>
  <c r="EL65" i="20"/>
  <c r="EM43" i="20"/>
  <c r="EM32" i="20"/>
  <c r="EM69" i="20"/>
  <c r="EP117" i="20"/>
  <c r="EM117" i="20"/>
  <c r="DN117" i="20"/>
  <c r="DZ117" i="20"/>
  <c r="EP126" i="20"/>
  <c r="EM126" i="20"/>
  <c r="DN126" i="20"/>
  <c r="DZ126" i="20"/>
  <c r="DM114" i="20"/>
  <c r="DY114" i="20"/>
  <c r="EL114" i="20"/>
  <c r="EO114" i="20"/>
  <c r="EP110" i="20"/>
  <c r="EM110" i="20"/>
  <c r="DN110" i="20"/>
  <c r="DZ110" i="20"/>
  <c r="DZ65" i="20"/>
  <c r="EP65" i="20"/>
  <c r="DN65" i="20"/>
  <c r="DM100" i="20"/>
  <c r="DY100" i="20"/>
  <c r="EO100" i="20"/>
  <c r="EL100" i="20"/>
  <c r="EP59" i="20"/>
  <c r="DN59" i="20"/>
  <c r="DZ59" i="20"/>
  <c r="EP51" i="20"/>
  <c r="DZ51" i="20"/>
  <c r="DN51" i="20"/>
  <c r="DM123" i="20"/>
  <c r="DY123" i="20"/>
  <c r="EO123" i="20"/>
  <c r="EL123" i="20"/>
  <c r="DM107" i="20"/>
  <c r="DY107" i="20"/>
  <c r="EO107" i="20"/>
  <c r="EL107" i="20"/>
  <c r="DY77" i="20"/>
  <c r="EO77" i="20"/>
  <c r="DM77" i="20"/>
  <c r="EL77" i="20"/>
  <c r="EP104" i="20"/>
  <c r="EM104" i="20"/>
  <c r="DZ104" i="20"/>
  <c r="DN104" i="20"/>
  <c r="DY74" i="20"/>
  <c r="EO74" i="20"/>
  <c r="DM74" i="20"/>
  <c r="EL74" i="20"/>
  <c r="EO72" i="20"/>
  <c r="DM72" i="20"/>
  <c r="DY72" i="20"/>
  <c r="EO68" i="20"/>
  <c r="DM68" i="20"/>
  <c r="DY68" i="20"/>
  <c r="EP129" i="20"/>
  <c r="EM129" i="20"/>
  <c r="DN129" i="20"/>
  <c r="DZ129" i="20"/>
  <c r="EP114" i="20"/>
  <c r="EM114" i="20"/>
  <c r="DN114" i="20"/>
  <c r="DZ114" i="20"/>
  <c r="EP52" i="20"/>
  <c r="DN52" i="20"/>
  <c r="DZ52" i="20"/>
  <c r="EP36" i="20"/>
  <c r="DN36" i="20"/>
  <c r="DZ36" i="20"/>
  <c r="DZ79" i="20"/>
  <c r="EP79" i="20"/>
  <c r="DN79" i="20"/>
  <c r="EP100" i="20"/>
  <c r="EM100" i="20"/>
  <c r="DZ100" i="20"/>
  <c r="DN100" i="20"/>
  <c r="EP131" i="20"/>
  <c r="EM131" i="20"/>
  <c r="DN131" i="20"/>
  <c r="DZ131" i="20"/>
  <c r="EP115" i="20"/>
  <c r="EM115" i="20"/>
  <c r="DN115" i="20"/>
  <c r="DZ115" i="20"/>
  <c r="DY75" i="20"/>
  <c r="EO75" i="20"/>
  <c r="DM75" i="20"/>
  <c r="EL75" i="20"/>
  <c r="DZ71" i="20"/>
  <c r="EP71" i="20"/>
  <c r="DN71" i="20"/>
  <c r="DZ67" i="20"/>
  <c r="EP67" i="20"/>
  <c r="DN67" i="20"/>
  <c r="EP121" i="20"/>
  <c r="EM121" i="20"/>
  <c r="DN121" i="20"/>
  <c r="DZ121" i="20"/>
  <c r="DM126" i="20"/>
  <c r="DY126" i="20"/>
  <c r="EL126" i="20"/>
  <c r="EO126" i="20"/>
  <c r="EP122" i="20"/>
  <c r="EM122" i="20"/>
  <c r="DN122" i="20"/>
  <c r="DZ122" i="20"/>
  <c r="DM110" i="20"/>
  <c r="DY110" i="20"/>
  <c r="EL110" i="20"/>
  <c r="EO110" i="20"/>
  <c r="EP60" i="20"/>
  <c r="DZ60" i="20"/>
  <c r="DN60" i="20"/>
  <c r="EP44" i="20"/>
  <c r="DZ44" i="20"/>
  <c r="DN44" i="20"/>
  <c r="EP96" i="20"/>
  <c r="EM96" i="20"/>
  <c r="DZ96" i="20"/>
  <c r="DN96" i="20"/>
  <c r="EP92" i="20"/>
  <c r="EM92" i="20"/>
  <c r="DZ92" i="20"/>
  <c r="DN92" i="20"/>
  <c r="EP88" i="20"/>
  <c r="EM88" i="20"/>
  <c r="DZ88" i="20"/>
  <c r="DN88" i="20"/>
  <c r="EP84" i="20"/>
  <c r="EM84" i="20"/>
  <c r="DZ84" i="20"/>
  <c r="DN84" i="20"/>
  <c r="EP80" i="20"/>
  <c r="DZ80" i="20"/>
  <c r="DN80" i="20"/>
  <c r="EO63" i="20"/>
  <c r="DY63" i="20"/>
  <c r="DM63" i="20"/>
  <c r="EP35" i="20"/>
  <c r="DN35" i="20"/>
  <c r="DZ35" i="20"/>
  <c r="EM29" i="20"/>
  <c r="EP29" i="20"/>
  <c r="DZ29" i="20"/>
  <c r="DN29" i="20"/>
  <c r="EM25" i="20"/>
  <c r="EP25" i="20"/>
  <c r="DZ25" i="20"/>
  <c r="DN25" i="20"/>
  <c r="EP127" i="20"/>
  <c r="EM127" i="20"/>
  <c r="DN127" i="20"/>
  <c r="DZ127" i="20"/>
  <c r="EP119" i="20"/>
  <c r="EM119" i="20"/>
  <c r="DN119" i="20"/>
  <c r="DZ119" i="20"/>
  <c r="EP111" i="20"/>
  <c r="EM111" i="20"/>
  <c r="DN111" i="20"/>
  <c r="DZ111" i="20"/>
  <c r="DZ78" i="20"/>
  <c r="EP78" i="20"/>
  <c r="DN78" i="20"/>
  <c r="DM104" i="20"/>
  <c r="DY104" i="20"/>
  <c r="EO104" i="20"/>
  <c r="EL104" i="20"/>
  <c r="DY76" i="20"/>
  <c r="EO76" i="20"/>
  <c r="DM76" i="20"/>
  <c r="EL76" i="20"/>
  <c r="DZ74" i="20"/>
  <c r="EP74" i="20"/>
  <c r="DN74" i="20"/>
  <c r="DZ72" i="20"/>
  <c r="EP72" i="20"/>
  <c r="DN72" i="20"/>
  <c r="DZ70" i="20"/>
  <c r="EP70" i="20"/>
  <c r="DN70" i="20"/>
  <c r="DZ68" i="20"/>
  <c r="EP68" i="20"/>
  <c r="DN68" i="20"/>
  <c r="DZ66" i="20"/>
  <c r="EP66" i="20"/>
  <c r="DN66" i="20"/>
  <c r="EM56" i="20"/>
  <c r="EL68" i="20"/>
  <c r="EM30" i="20"/>
  <c r="EM36" i="20"/>
  <c r="EM71" i="20"/>
  <c r="EM65" i="20"/>
  <c r="EM79" i="20"/>
  <c r="EL70" i="20"/>
  <c r="EL66" i="20"/>
  <c r="EM39" i="20"/>
  <c r="EM40" i="20"/>
  <c r="EM48" i="20"/>
  <c r="EM63" i="20"/>
  <c r="EM73" i="20"/>
</calcChain>
</file>

<file path=xl/comments1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5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6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7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8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9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10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11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12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Суштльщик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sharedStrings.xml><?xml version="1.0" encoding="utf-8"?>
<sst xmlns="http://schemas.openxmlformats.org/spreadsheetml/2006/main" count="5880" uniqueCount="250">
  <si>
    <t>Смена</t>
  </si>
  <si>
    <t>Продукция</t>
  </si>
  <si>
    <t>Мокрая часть</t>
  </si>
  <si>
    <t>РПО</t>
  </si>
  <si>
    <t>Флотация</t>
  </si>
  <si>
    <t>Сухая часть</t>
  </si>
  <si>
    <t>Коутинг</t>
  </si>
  <si>
    <t>Накат</t>
  </si>
  <si>
    <t>Химикаты</t>
  </si>
  <si>
    <t>ТЭР</t>
  </si>
  <si>
    <t>Дата</t>
  </si>
  <si>
    <t>Время</t>
  </si>
  <si>
    <t>№</t>
  </si>
  <si>
    <t>Мастер-технолог</t>
  </si>
  <si>
    <t>Машинист</t>
  </si>
  <si>
    <t>Сушильщик</t>
  </si>
  <si>
    <t>Накатчик</t>
  </si>
  <si>
    <t>Артикул</t>
  </si>
  <si>
    <t>Вес м2</t>
  </si>
  <si>
    <t>Примечание</t>
  </si>
  <si>
    <t>Креп-фактор</t>
  </si>
  <si>
    <t>Композиция (для целлюлозы)</t>
  </si>
  <si>
    <t>Белизна</t>
  </si>
  <si>
    <t>Формат ОБЩИЙ</t>
  </si>
  <si>
    <t>Нож центрального реза в работе</t>
  </si>
  <si>
    <t>Скорость Янки</t>
  </si>
  <si>
    <t>Скорость наката</t>
  </si>
  <si>
    <t>Производительность при формате 2850</t>
  </si>
  <si>
    <t>Производительность</t>
  </si>
  <si>
    <t>Формующая часть</t>
  </si>
  <si>
    <t>Прессовая часть</t>
  </si>
  <si>
    <t>Поток</t>
  </si>
  <si>
    <t>1-ой рафинер</t>
  </si>
  <si>
    <t>2-ой рафинер</t>
  </si>
  <si>
    <t>Янки-циллиндр</t>
  </si>
  <si>
    <t>Колпак МЧ</t>
  </si>
  <si>
    <t>Колпак СЧ</t>
  </si>
  <si>
    <t>Вытяжной вентиятор</t>
  </si>
  <si>
    <t>Влагосодержание в воздухе</t>
  </si>
  <si>
    <t>Производительность конвективной сушки</t>
  </si>
  <si>
    <t>Производительность контактной сушки</t>
  </si>
  <si>
    <t>Балланс сушки</t>
  </si>
  <si>
    <t>Шаберы</t>
  </si>
  <si>
    <t>Адгезив</t>
  </si>
  <si>
    <t>Релиз</t>
  </si>
  <si>
    <t>Модификатор</t>
  </si>
  <si>
    <t>Давление прижима втроричных вилок</t>
  </si>
  <si>
    <t>Перезаправка</t>
  </si>
  <si>
    <t>Пеногаситель</t>
  </si>
  <si>
    <t>Пассиватор сетки</t>
  </si>
  <si>
    <t xml:space="preserve">Кондиционер </t>
  </si>
  <si>
    <t>Глинозем</t>
  </si>
  <si>
    <t>Флокулянт</t>
  </si>
  <si>
    <t>Коагулянт</t>
  </si>
  <si>
    <t>Смола</t>
  </si>
  <si>
    <t>Эксперементальный химакат</t>
  </si>
  <si>
    <t>Красители</t>
  </si>
  <si>
    <t>Газ</t>
  </si>
  <si>
    <t>Пар</t>
  </si>
  <si>
    <t>Вода</t>
  </si>
  <si>
    <t>Скорость смесительного насоса</t>
  </si>
  <si>
    <t>Угол напорного ящика</t>
  </si>
  <si>
    <t>Разница скорости струи/сетки</t>
  </si>
  <si>
    <t>Скорость струи</t>
  </si>
  <si>
    <t>Открытие щели напорного ящика</t>
  </si>
  <si>
    <t>Давление на напорном ящике</t>
  </si>
  <si>
    <t>Температура в лотке-успокоителе</t>
  </si>
  <si>
    <t xml:space="preserve">Давление СВД сетки (игольчатый) </t>
  </si>
  <si>
    <t>Давление промывающего спрыска сетки (веерный ВД)</t>
  </si>
  <si>
    <t>Натяжение сетки</t>
  </si>
  <si>
    <t>Натяжение сукна</t>
  </si>
  <si>
    <t>Вакуум пресс</t>
  </si>
  <si>
    <t>Вакуум 1-я сукномойка</t>
  </si>
  <si>
    <t>Вакуум 2-я сукномойка</t>
  </si>
  <si>
    <t>Вакуум 3-я сукномойка</t>
  </si>
  <si>
    <t>Динамика роста вакуума</t>
  </si>
  <si>
    <t>Открытие перемычки</t>
  </si>
  <si>
    <t>Обороты регулируемого вакуумного насоса</t>
  </si>
  <si>
    <t>Прижим прессовоговала лицо</t>
  </si>
  <si>
    <t>Прижим прессовоговала привод</t>
  </si>
  <si>
    <t>Давление орошающего спрыска сукна</t>
  </si>
  <si>
    <t>Давление СВД сукна</t>
  </si>
  <si>
    <t>Поток в машинный бассейн</t>
  </si>
  <si>
    <t>Поток массы из машинного бассейна</t>
  </si>
  <si>
    <t>Рециркуляция потока</t>
  </si>
  <si>
    <t>Нагрузка насоса плотной маассы</t>
  </si>
  <si>
    <t>Открытие клапана после насоса плотной массы</t>
  </si>
  <si>
    <t>Концентрация при размоле</t>
  </si>
  <si>
    <t>Расход массы с браковой линии брака</t>
  </si>
  <si>
    <t>Расход массы с мак.участка</t>
  </si>
  <si>
    <t>Доля брака</t>
  </si>
  <si>
    <t>Потребление энергии</t>
  </si>
  <si>
    <t>Удельное потребление энергии</t>
  </si>
  <si>
    <t>Поток на флотацию(Об.в)</t>
  </si>
  <si>
    <t>Скорость скребка №1</t>
  </si>
  <si>
    <t>Скорость скребка №2</t>
  </si>
  <si>
    <t>Толщина папки</t>
  </si>
  <si>
    <t xml:space="preserve">Уровень </t>
  </si>
  <si>
    <t>Давление пара Янки цилиндра</t>
  </si>
  <si>
    <t>Перепад давления</t>
  </si>
  <si>
    <t>Давление в главном паропроводе</t>
  </si>
  <si>
    <t>Температура конденсата</t>
  </si>
  <si>
    <t>Скорость продува</t>
  </si>
  <si>
    <t>Температура колпака</t>
  </si>
  <si>
    <t>Циркуляционный вентилятор</t>
  </si>
  <si>
    <t>Потребление газа</t>
  </si>
  <si>
    <t>Конвективная</t>
  </si>
  <si>
    <t>Контактная</t>
  </si>
  <si>
    <t>Съемный</t>
  </si>
  <si>
    <t xml:space="preserve">Крепирующий </t>
  </si>
  <si>
    <t>Вылет крепирующего шабера</t>
  </si>
  <si>
    <t>Очищающий</t>
  </si>
  <si>
    <t>Марка</t>
  </si>
  <si>
    <t>Уставка
насоса</t>
  </si>
  <si>
    <t>V</t>
  </si>
  <si>
    <t>X</t>
  </si>
  <si>
    <t>Расход по факту</t>
  </si>
  <si>
    <t>Уставка
насоа</t>
  </si>
  <si>
    <t>Пустой вал</t>
  </si>
  <si>
    <t>D1</t>
  </si>
  <si>
    <t>D2</t>
  </si>
  <si>
    <t xml:space="preserve">Конец </t>
  </si>
  <si>
    <t>Давление на клеевой заправке</t>
  </si>
  <si>
    <t>Время стабильной ленты</t>
  </si>
  <si>
    <t>Время подачи клея</t>
  </si>
  <si>
    <t xml:space="preserve">Уровень клея в ведре </t>
  </si>
  <si>
    <t>Время продувки</t>
  </si>
  <si>
    <t>Время торможения</t>
  </si>
  <si>
    <t>Коээфициент разгона</t>
  </si>
  <si>
    <t>Расход</t>
  </si>
  <si>
    <t>Удельный расход (2850)</t>
  </si>
  <si>
    <t>Удельный расход  (обрезная)</t>
  </si>
  <si>
    <t>Удельный расход (обрезная)</t>
  </si>
  <si>
    <t>Расход газа</t>
  </si>
  <si>
    <t>Удельный расход газа   (2850)</t>
  </si>
  <si>
    <t>Удельный расход газа (обрезная)</t>
  </si>
  <si>
    <t>Расход пара</t>
  </si>
  <si>
    <t>Удельный расход пара  (2850)</t>
  </si>
  <si>
    <t>Удельный расход пара (обрезная)</t>
  </si>
  <si>
    <t>Расход свежей воды на БДМ</t>
  </si>
  <si>
    <t>Еденицы измерения</t>
  </si>
  <si>
    <t>Фамилия И.О.</t>
  </si>
  <si>
    <t>Список</t>
  </si>
  <si>
    <r>
      <t>гр/м</t>
    </r>
    <r>
      <rPr>
        <b/>
        <vertAlign val="superscript"/>
        <sz val="14"/>
        <color theme="1"/>
        <rFont val="Times New Roman"/>
        <family val="1"/>
        <charset val="204"/>
      </rPr>
      <t>2</t>
    </r>
  </si>
  <si>
    <t>Заказчик, ОПВ, и т.п.</t>
  </si>
  <si>
    <t>%</t>
  </si>
  <si>
    <t>%л/%х</t>
  </si>
  <si>
    <t>мм</t>
  </si>
  <si>
    <t>м/мин</t>
  </si>
  <si>
    <t>т/ч</t>
  </si>
  <si>
    <t>об/мин</t>
  </si>
  <si>
    <t>ед.</t>
  </si>
  <si>
    <t>кПа</t>
  </si>
  <si>
    <r>
      <rPr>
        <b/>
        <vertAlign val="superscript"/>
        <sz val="14"/>
        <color theme="1"/>
        <rFont val="Times New Roman"/>
        <family val="1"/>
        <charset val="204"/>
      </rPr>
      <t>o</t>
    </r>
    <r>
      <rPr>
        <b/>
        <sz val="14"/>
        <color theme="1"/>
        <rFont val="Times New Roman"/>
        <family val="1"/>
        <charset val="204"/>
      </rPr>
      <t>C</t>
    </r>
  </si>
  <si>
    <t>Бар</t>
  </si>
  <si>
    <t>кН/м</t>
  </si>
  <si>
    <t>л/мин</t>
  </si>
  <si>
    <t>кВт/ч</t>
  </si>
  <si>
    <t>кВт/т</t>
  </si>
  <si>
    <t>см</t>
  </si>
  <si>
    <t>м³/час</t>
  </si>
  <si>
    <r>
      <t>грH</t>
    </r>
    <r>
      <rPr>
        <b/>
        <vertAlign val="subscript"/>
        <sz val="14"/>
        <color theme="1"/>
        <rFont val="Times New Roman"/>
        <family val="1"/>
        <charset val="204"/>
      </rPr>
      <t>2</t>
    </r>
    <r>
      <rPr>
        <b/>
        <sz val="14"/>
        <color theme="1"/>
        <rFont val="Times New Roman"/>
        <family val="1"/>
        <charset val="204"/>
      </rPr>
      <t>0/м</t>
    </r>
    <r>
      <rPr>
        <b/>
        <vertAlign val="superscript"/>
        <sz val="14"/>
        <color theme="1"/>
        <rFont val="Times New Roman"/>
        <family val="1"/>
        <charset val="204"/>
      </rPr>
      <t>2</t>
    </r>
  </si>
  <si>
    <t>мл/мин</t>
  </si>
  <si>
    <r>
      <t>мг/м</t>
    </r>
    <r>
      <rPr>
        <b/>
        <vertAlign val="superscript"/>
        <sz val="14"/>
        <color theme="1"/>
        <rFont val="Times New Roman"/>
        <family val="1"/>
        <charset val="204"/>
      </rPr>
      <t>2</t>
    </r>
  </si>
  <si>
    <t>Н/м</t>
  </si>
  <si>
    <t>сек</t>
  </si>
  <si>
    <t>мл/ч</t>
  </si>
  <si>
    <t>мл/т</t>
  </si>
  <si>
    <t>л/час</t>
  </si>
  <si>
    <t>л/т</t>
  </si>
  <si>
    <t>м³/ч</t>
  </si>
  <si>
    <t>м³/т</t>
  </si>
  <si>
    <t>т/т</t>
  </si>
  <si>
    <t>Максимум</t>
  </si>
  <si>
    <t>Требование</t>
  </si>
  <si>
    <t>Минимум</t>
  </si>
  <si>
    <t>Ракитин А. Н.</t>
  </si>
  <si>
    <t>Швачка И. П.</t>
  </si>
  <si>
    <t>Ханин А. А.</t>
  </si>
  <si>
    <t>Гурьев М. С.</t>
  </si>
  <si>
    <t>БОТ</t>
  </si>
  <si>
    <t>прс</t>
  </si>
  <si>
    <t xml:space="preserve">100/0 </t>
  </si>
  <si>
    <t>BioTac B5</t>
  </si>
  <si>
    <t>BioRelease 80</t>
  </si>
  <si>
    <t>Organopol 6425</t>
  </si>
  <si>
    <t>Жигалов А. Н.</t>
  </si>
  <si>
    <t>Плетнев Е. В.</t>
  </si>
  <si>
    <t>Шаров И. А.</t>
  </si>
  <si>
    <t>Самарин П. М.</t>
  </si>
  <si>
    <t>СН</t>
  </si>
  <si>
    <t>сн</t>
  </si>
  <si>
    <t>Коротков А. Г.</t>
  </si>
  <si>
    <t>Гришечкин В. А.</t>
  </si>
  <si>
    <t>Кандин Д. Н.</t>
  </si>
  <si>
    <t>Сякин Е.В</t>
  </si>
  <si>
    <t>БОПвл</t>
  </si>
  <si>
    <t>80/20</t>
  </si>
  <si>
    <t>Kymene 920</t>
  </si>
  <si>
    <t>ПРС</t>
  </si>
  <si>
    <t>Fennopol 7675</t>
  </si>
  <si>
    <t>Чумак С. В.</t>
  </si>
  <si>
    <t>Воробьев С. А.</t>
  </si>
  <si>
    <t>Захаров В. В.</t>
  </si>
  <si>
    <t>Свитков А. А.</t>
  </si>
  <si>
    <t>TENSIDEF 740</t>
  </si>
  <si>
    <t>a</t>
  </si>
  <si>
    <t>Городков А. Н.</t>
  </si>
  <si>
    <t>БОС</t>
  </si>
  <si>
    <t xml:space="preserve"> Fennofiх50 540 мл/ч</t>
  </si>
  <si>
    <t>Fennofix 50</t>
  </si>
  <si>
    <t>Decumer 59 WE</t>
  </si>
  <si>
    <t>70/30</t>
  </si>
  <si>
    <t>Лисаев А.В.</t>
  </si>
  <si>
    <t>Ультрарез 200</t>
  </si>
  <si>
    <t>ПФ</t>
  </si>
  <si>
    <t>Товарная</t>
  </si>
  <si>
    <t>Cotac 115C</t>
  </si>
  <si>
    <t>Cellfix 188</t>
  </si>
  <si>
    <t>CD 255</t>
  </si>
  <si>
    <t>Soft БОТ</t>
  </si>
  <si>
    <t>90/10</t>
  </si>
  <si>
    <t>BioTac B7</t>
  </si>
  <si>
    <t>BioRelease 91</t>
  </si>
  <si>
    <t>BioFoam W11</t>
  </si>
  <si>
    <t>[красный]▲о;[зеленый]▼о</t>
  </si>
  <si>
    <t>Капустин Е. А.</t>
  </si>
  <si>
    <t>Cotac 43H</t>
  </si>
  <si>
    <t>RA42</t>
  </si>
  <si>
    <t>Afranil PR8428</t>
  </si>
  <si>
    <t>Fennopol 9903</t>
  </si>
  <si>
    <t>Kymene 625</t>
  </si>
  <si>
    <t>Новиков С. А.</t>
  </si>
  <si>
    <t>БОП</t>
  </si>
  <si>
    <t>TENSIDEF 512</t>
  </si>
  <si>
    <t>60/40</t>
  </si>
  <si>
    <t>БОПл</t>
  </si>
  <si>
    <t>50/50</t>
  </si>
  <si>
    <t>БИ</t>
  </si>
  <si>
    <r>
      <t>o</t>
    </r>
    <r>
      <rPr>
        <b/>
        <sz val="14"/>
        <color theme="1"/>
        <rFont val="Times New Roman"/>
        <family val="1"/>
        <charset val="204"/>
      </rPr>
      <t>C</t>
    </r>
  </si>
  <si>
    <t>Fennobond 46</t>
  </si>
  <si>
    <t>BIOTAC B13</t>
  </si>
  <si>
    <t>BIOSALT 723</t>
  </si>
  <si>
    <t>Пф</t>
  </si>
  <si>
    <t>30.02.2016</t>
  </si>
  <si>
    <t>31.02.2016</t>
  </si>
  <si>
    <t>31.04.2016</t>
  </si>
  <si>
    <t>31.06.2016</t>
  </si>
  <si>
    <t>31.09.2016</t>
  </si>
  <si>
    <t>31.11.2016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</si>
</sst>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"/>
    <numFmt numFmtId="165" formatCode="h:mm;@"/>
    <numFmt numFmtId="166" formatCode="0.000"/>
    <numFmt numFmtId="167" formatCode="dd/mm/yy;@"/>
    <numFmt numFmtId="168" formatCode="#,##0.00_р_."/>
    <numFmt numFmtId="169" formatCode="[Red]\↑0%;[Color10]\↓\-0%;[Blue]\ 0%"/>
    <numFmt numFmtId="170" formatCode="0.0%"/>
  </numFmts>
  <fonts count="19">
    <font>
      <sz val="11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2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vertAlign val="superscript"/>
      <sz val="14"/>
      <color theme="1"/>
      <name val="Times New Roman"/>
      <family val="1"/>
      <charset val="204"/>
    </font>
    <font>
      <b/>
      <sz val="16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sz val="14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4"/>
      <color theme="1"/>
      <name val="Webdings"/>
      <family val="1"/>
      <charset val="2"/>
    </font>
    <font>
      <b/>
      <vertAlign val="subscript"/>
      <sz val="14"/>
      <color theme="1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4"/>
      <color theme="1"/>
      <name val="Cambria"/>
      <family val="1"/>
      <charset val="204"/>
      <scheme val="major"/>
    </font>
    <font>
      <sz val="16"/>
      <color theme="1"/>
      <name val="Cambria"/>
      <family val="1"/>
      <charset val="204"/>
      <scheme val="major"/>
    </font>
    <font>
      <b/>
      <sz val="9"/>
      <color indexed="81"/>
      <name val="Tahoma"/>
      <family val="2"/>
      <charset val="204"/>
    </font>
    <font>
      <sz val="11"/>
      <color theme="1"/>
      <name val="Times New Roman"/>
      <family val="1"/>
      <charset val="204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373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39997558519241921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7" fillId="0" borderId="0">
      <alignment horizontal="left"/>
    </xf>
    <xf numFmtId="9" fontId="11" fillId="0" borderId="0" applyFont="0" applyFill="0" applyBorder="0" applyAlignment="0" applyProtection="0"/>
  </cellStyleXfs>
  <cellXfs count="467">
    <xf numFmtId="0" fontId="0" fillId="0" borderId="0" xfId="0"/>
    <xf numFmtId="0" fontId="10" fillId="0" borderId="1" xfId="0" applyFont="1" applyBorder="1" applyAlignment="1" applyProtection="1">
      <alignment horizontal="center" vertical="center"/>
      <protection locked="0"/>
    </xf>
    <xf numFmtId="0" fontId="10" fillId="0" borderId="2" xfId="0" applyFont="1" applyBorder="1" applyAlignment="1" applyProtection="1">
      <alignment horizontal="center" vertical="center"/>
      <protection locked="0"/>
    </xf>
    <xf numFmtId="0" fontId="10" fillId="0" borderId="11" xfId="0" applyFont="1" applyBorder="1" applyAlignment="1" applyProtection="1">
      <alignment horizontal="center" vertical="center"/>
      <protection locked="0"/>
    </xf>
    <xf numFmtId="0" fontId="10" fillId="0" borderId="21" xfId="0" applyFont="1" applyBorder="1" applyAlignment="1" applyProtection="1">
      <alignment horizontal="center" vertical="center"/>
      <protection locked="0"/>
    </xf>
    <xf numFmtId="0" fontId="10" fillId="0" borderId="15" xfId="0" applyFont="1" applyBorder="1" applyAlignment="1" applyProtection="1">
      <alignment horizontal="center" vertical="center"/>
      <protection locked="0"/>
    </xf>
    <xf numFmtId="0" fontId="10" fillId="0" borderId="3" xfId="0" applyFont="1" applyBorder="1" applyAlignment="1" applyProtection="1">
      <alignment horizontal="center" vertical="center"/>
      <protection locked="0"/>
    </xf>
    <xf numFmtId="0" fontId="10" fillId="0" borderId="32" xfId="0" applyFont="1" applyBorder="1" applyAlignment="1" applyProtection="1">
      <alignment horizontal="center" vertical="center"/>
      <protection locked="0"/>
    </xf>
    <xf numFmtId="0" fontId="10" fillId="2" borderId="1" xfId="0" applyFont="1" applyFill="1" applyBorder="1" applyAlignment="1" applyProtection="1">
      <alignment horizontal="center" vertical="center"/>
      <protection locked="0"/>
    </xf>
    <xf numFmtId="0" fontId="10" fillId="2" borderId="2" xfId="0" applyFont="1" applyFill="1" applyBorder="1" applyAlignment="1" applyProtection="1">
      <alignment horizontal="center" vertical="center"/>
      <protection locked="0"/>
    </xf>
    <xf numFmtId="0" fontId="10" fillId="2" borderId="11" xfId="0" applyFont="1" applyFill="1" applyBorder="1" applyAlignment="1" applyProtection="1">
      <alignment horizontal="center" vertical="center"/>
      <protection locked="0"/>
    </xf>
    <xf numFmtId="0" fontId="10" fillId="2" borderId="21" xfId="0" applyFont="1" applyFill="1" applyBorder="1" applyAlignment="1" applyProtection="1">
      <alignment horizontal="center" vertical="center"/>
      <protection locked="0"/>
    </xf>
    <xf numFmtId="0" fontId="10" fillId="2" borderId="15" xfId="0" applyFont="1" applyFill="1" applyBorder="1" applyAlignment="1" applyProtection="1">
      <alignment horizontal="center" vertical="center"/>
      <protection locked="0"/>
    </xf>
    <xf numFmtId="0" fontId="10" fillId="2" borderId="3" xfId="0" applyFont="1" applyFill="1" applyBorder="1" applyAlignment="1" applyProtection="1">
      <alignment horizontal="center" vertical="center"/>
      <protection locked="0"/>
    </xf>
    <xf numFmtId="0" fontId="10" fillId="2" borderId="32" xfId="0" applyFont="1" applyFill="1" applyBorder="1" applyAlignment="1" applyProtection="1">
      <alignment horizontal="center" vertical="center"/>
      <protection locked="0"/>
    </xf>
    <xf numFmtId="2" fontId="10" fillId="0" borderId="21" xfId="0" applyNumberFormat="1" applyFont="1" applyBorder="1" applyAlignment="1" applyProtection="1">
      <alignment horizontal="center" vertical="center"/>
    </xf>
    <xf numFmtId="2" fontId="10" fillId="2" borderId="21" xfId="0" applyNumberFormat="1" applyFont="1" applyFill="1" applyBorder="1" applyAlignment="1" applyProtection="1">
      <alignment horizontal="center" vertical="center"/>
    </xf>
    <xf numFmtId="164" fontId="10" fillId="0" borderId="1" xfId="0" applyNumberFormat="1" applyFont="1" applyBorder="1" applyAlignment="1" applyProtection="1">
      <alignment horizontal="center" vertical="center"/>
      <protection locked="0"/>
    </xf>
    <xf numFmtId="164" fontId="10" fillId="2" borderId="1" xfId="0" applyNumberFormat="1" applyFont="1" applyFill="1" applyBorder="1" applyAlignment="1" applyProtection="1">
      <alignment horizontal="center" vertical="center"/>
      <protection locked="0"/>
    </xf>
    <xf numFmtId="0" fontId="10" fillId="0" borderId="1" xfId="0" applyFont="1" applyBorder="1" applyAlignment="1" applyProtection="1">
      <alignment horizontal="center" vertical="center"/>
    </xf>
    <xf numFmtId="0" fontId="10" fillId="2" borderId="1" xfId="0" applyFont="1" applyFill="1" applyBorder="1" applyAlignment="1" applyProtection="1">
      <alignment horizontal="center" vertical="center"/>
    </xf>
    <xf numFmtId="0" fontId="1" fillId="3" borderId="19" xfId="0" applyFont="1" applyFill="1" applyBorder="1" applyAlignment="1" applyProtection="1">
      <alignment horizontal="center" vertical="center"/>
    </xf>
    <xf numFmtId="0" fontId="1" fillId="3" borderId="14" xfId="0" applyFont="1" applyFill="1" applyBorder="1" applyAlignment="1" applyProtection="1">
      <alignment horizontal="center" vertical="center"/>
    </xf>
    <xf numFmtId="0" fontId="1" fillId="3" borderId="14" xfId="0" applyFont="1" applyFill="1" applyBorder="1" applyAlignment="1" applyProtection="1">
      <alignment horizontal="center" vertical="center" wrapText="1"/>
    </xf>
    <xf numFmtId="2" fontId="1" fillId="3" borderId="20" xfId="0" applyNumberFormat="1" applyFont="1" applyFill="1" applyBorder="1" applyAlignment="1" applyProtection="1">
      <alignment horizontal="center" vertical="center"/>
    </xf>
    <xf numFmtId="166" fontId="1" fillId="3" borderId="14" xfId="0" applyNumberFormat="1" applyFont="1" applyFill="1" applyBorder="1" applyAlignment="1" applyProtection="1">
      <alignment horizontal="center" vertical="center"/>
    </xf>
    <xf numFmtId="164" fontId="1" fillId="3" borderId="14" xfId="0" applyNumberFormat="1" applyFont="1" applyFill="1" applyBorder="1" applyAlignment="1" applyProtection="1">
      <alignment horizontal="center" vertical="center"/>
    </xf>
    <xf numFmtId="0" fontId="1" fillId="3" borderId="18" xfId="0" applyFont="1" applyFill="1" applyBorder="1" applyAlignment="1" applyProtection="1">
      <alignment horizontal="center" vertical="center"/>
    </xf>
    <xf numFmtId="0" fontId="1" fillId="3" borderId="34" xfId="0" applyFont="1" applyFill="1" applyBorder="1" applyAlignment="1" applyProtection="1">
      <alignment horizontal="center" vertical="center"/>
    </xf>
    <xf numFmtId="2" fontId="1" fillId="3" borderId="18" xfId="0" applyNumberFormat="1" applyFont="1" applyFill="1" applyBorder="1" applyAlignment="1" applyProtection="1">
      <alignment horizontal="center" vertical="center"/>
    </xf>
    <xf numFmtId="0" fontId="1" fillId="3" borderId="9" xfId="0" applyFont="1" applyFill="1" applyBorder="1" applyAlignment="1" applyProtection="1">
      <alignment horizontal="center" vertical="center"/>
    </xf>
    <xf numFmtId="0" fontId="1" fillId="13" borderId="14" xfId="0" applyFont="1" applyFill="1" applyBorder="1" applyAlignment="1" applyProtection="1">
      <alignment horizontal="center" vertical="center" wrapText="1"/>
    </xf>
    <xf numFmtId="2" fontId="1" fillId="13" borderId="20" xfId="0" applyNumberFormat="1" applyFont="1" applyFill="1" applyBorder="1" applyAlignment="1" applyProtection="1">
      <alignment horizontal="center" vertical="center"/>
    </xf>
    <xf numFmtId="166" fontId="1" fillId="13" borderId="14" xfId="0" applyNumberFormat="1" applyFont="1" applyFill="1" applyBorder="1" applyAlignment="1" applyProtection="1">
      <alignment horizontal="center" vertical="center"/>
    </xf>
    <xf numFmtId="0" fontId="1" fillId="13" borderId="19" xfId="0" applyFont="1" applyFill="1" applyBorder="1" applyAlignment="1" applyProtection="1">
      <alignment horizontal="center" vertical="center"/>
    </xf>
    <xf numFmtId="164" fontId="1" fillId="13" borderId="14" xfId="0" applyNumberFormat="1" applyFont="1" applyFill="1" applyBorder="1" applyAlignment="1" applyProtection="1">
      <alignment horizontal="center" vertical="center"/>
    </xf>
    <xf numFmtId="0" fontId="1" fillId="13" borderId="18" xfId="0" applyFont="1" applyFill="1" applyBorder="1" applyAlignment="1" applyProtection="1">
      <alignment horizontal="center" vertical="center"/>
    </xf>
    <xf numFmtId="2" fontId="1" fillId="13" borderId="18" xfId="0" applyNumberFormat="1" applyFont="1" applyFill="1" applyBorder="1" applyAlignment="1" applyProtection="1">
      <alignment horizontal="center" vertical="center"/>
    </xf>
    <xf numFmtId="0" fontId="1" fillId="13" borderId="9" xfId="0" applyFont="1" applyFill="1" applyBorder="1" applyAlignment="1" applyProtection="1">
      <alignment horizontal="center" vertical="center"/>
    </xf>
    <xf numFmtId="2" fontId="10" fillId="0" borderId="2" xfId="0" applyNumberFormat="1" applyFont="1" applyBorder="1" applyAlignment="1" applyProtection="1">
      <alignment horizontal="center" vertical="center"/>
    </xf>
    <xf numFmtId="0" fontId="9" fillId="0" borderId="3" xfId="0" applyFont="1" applyBorder="1" applyAlignment="1" applyProtection="1">
      <alignment horizontal="center" vertical="center"/>
    </xf>
    <xf numFmtId="0" fontId="9" fillId="0" borderId="1" xfId="0" applyFont="1" applyBorder="1" applyAlignment="1" applyProtection="1">
      <alignment horizontal="center" vertical="center"/>
    </xf>
    <xf numFmtId="2" fontId="10" fillId="2" borderId="2" xfId="0" applyNumberFormat="1" applyFont="1" applyFill="1" applyBorder="1" applyAlignment="1" applyProtection="1">
      <alignment horizontal="center" vertical="center"/>
    </xf>
    <xf numFmtId="0" fontId="9" fillId="2" borderId="3" xfId="0" applyFont="1" applyFill="1" applyBorder="1" applyAlignment="1" applyProtection="1">
      <alignment horizontal="center" vertical="center"/>
    </xf>
    <xf numFmtId="0" fontId="9" fillId="2" borderId="1" xfId="0" applyFont="1" applyFill="1" applyBorder="1" applyAlignment="1" applyProtection="1">
      <alignment horizontal="center" vertical="center"/>
    </xf>
    <xf numFmtId="0" fontId="9" fillId="0" borderId="11" xfId="0" applyFont="1" applyBorder="1" applyProtection="1"/>
    <xf numFmtId="0" fontId="9" fillId="0" borderId="1" xfId="0" applyFont="1" applyBorder="1" applyProtection="1"/>
    <xf numFmtId="0" fontId="9" fillId="0" borderId="21" xfId="0" applyFont="1" applyBorder="1" applyProtection="1"/>
    <xf numFmtId="2" fontId="9" fillId="0" borderId="21" xfId="0" applyNumberFormat="1" applyFont="1" applyBorder="1" applyProtection="1"/>
    <xf numFmtId="166" fontId="9" fillId="0" borderId="1" xfId="0" applyNumberFormat="1" applyFont="1" applyBorder="1" applyProtection="1"/>
    <xf numFmtId="0" fontId="9" fillId="0" borderId="3" xfId="0" applyFont="1" applyBorder="1" applyProtection="1"/>
    <xf numFmtId="164" fontId="9" fillId="0" borderId="1" xfId="0" applyNumberFormat="1" applyFont="1" applyBorder="1" applyProtection="1"/>
    <xf numFmtId="0" fontId="9" fillId="0" borderId="2" xfId="0" applyFont="1" applyBorder="1" applyProtection="1"/>
    <xf numFmtId="0" fontId="9" fillId="0" borderId="11" xfId="0" applyFont="1" applyBorder="1" applyAlignment="1" applyProtection="1">
      <alignment horizontal="center" vertical="top"/>
    </xf>
    <xf numFmtId="0" fontId="9" fillId="0" borderId="21" xfId="0" applyFont="1" applyBorder="1" applyAlignment="1" applyProtection="1">
      <alignment horizontal="center" vertical="top"/>
    </xf>
    <xf numFmtId="0" fontId="9" fillId="0" borderId="1" xfId="0" applyFont="1" applyBorder="1" applyAlignment="1" applyProtection="1">
      <alignment horizontal="center" vertical="top"/>
    </xf>
    <xf numFmtId="0" fontId="9" fillId="0" borderId="32" xfId="0" applyFont="1" applyBorder="1" applyProtection="1"/>
    <xf numFmtId="2" fontId="9" fillId="0" borderId="2" xfId="0" applyNumberFormat="1" applyFont="1" applyBorder="1" applyProtection="1"/>
    <xf numFmtId="0" fontId="9" fillId="0" borderId="15" xfId="0" applyFont="1" applyBorder="1" applyProtection="1"/>
    <xf numFmtId="0" fontId="0" fillId="0" borderId="3" xfId="0" applyBorder="1" applyProtection="1"/>
    <xf numFmtId="0" fontId="0" fillId="0" borderId="1" xfId="0" applyBorder="1" applyProtection="1"/>
    <xf numFmtId="0" fontId="2" fillId="0" borderId="1" xfId="1" applyFont="1" applyBorder="1" applyAlignment="1" applyProtection="1">
      <alignment horizontal="left" vertical="center" wrapText="1"/>
    </xf>
    <xf numFmtId="0" fontId="2" fillId="14" borderId="1" xfId="1" applyFont="1" applyFill="1" applyBorder="1" applyAlignment="1" applyProtection="1">
      <alignment horizontal="left" vertical="center" wrapText="1"/>
    </xf>
    <xf numFmtId="0" fontId="2" fillId="14" borderId="21" xfId="1" applyFont="1" applyFill="1" applyBorder="1" applyAlignment="1" applyProtection="1">
      <alignment horizontal="left" vertical="center" wrapText="1"/>
    </xf>
    <xf numFmtId="0" fontId="3" fillId="0" borderId="11" xfId="0" applyFont="1" applyBorder="1" applyProtection="1"/>
    <xf numFmtId="0" fontId="0" fillId="0" borderId="21" xfId="0" applyBorder="1" applyProtection="1"/>
    <xf numFmtId="0" fontId="0" fillId="0" borderId="11" xfId="0" applyBorder="1" applyProtection="1"/>
    <xf numFmtId="2" fontId="0" fillId="0" borderId="21" xfId="0" applyNumberFormat="1" applyBorder="1" applyProtection="1"/>
    <xf numFmtId="166" fontId="0" fillId="0" borderId="1" xfId="0" applyNumberFormat="1" applyBorder="1" applyProtection="1"/>
    <xf numFmtId="164" fontId="0" fillId="0" borderId="1" xfId="0" applyNumberFormat="1" applyBorder="1" applyProtection="1"/>
    <xf numFmtId="0" fontId="0" fillId="0" borderId="2" xfId="0" applyBorder="1" applyProtection="1"/>
    <xf numFmtId="0" fontId="0" fillId="0" borderId="11" xfId="0" applyBorder="1" applyAlignment="1" applyProtection="1">
      <alignment horizontal="center" vertical="top"/>
    </xf>
    <xf numFmtId="0" fontId="0" fillId="0" borderId="21" xfId="0" applyBorder="1" applyAlignment="1" applyProtection="1">
      <alignment horizontal="center" vertical="top"/>
    </xf>
    <xf numFmtId="0" fontId="0" fillId="0" borderId="1" xfId="0" applyBorder="1" applyAlignment="1" applyProtection="1">
      <alignment horizontal="center" vertical="top"/>
    </xf>
    <xf numFmtId="0" fontId="0" fillId="0" borderId="32" xfId="0" applyBorder="1" applyProtection="1"/>
    <xf numFmtId="2" fontId="0" fillId="0" borderId="2" xfId="0" applyNumberFormat="1" applyBorder="1" applyProtection="1"/>
    <xf numFmtId="0" fontId="0" fillId="0" borderId="15" xfId="0" applyBorder="1" applyProtection="1"/>
    <xf numFmtId="0" fontId="9" fillId="0" borderId="11" xfId="0" applyFont="1" applyBorder="1" applyAlignment="1" applyProtection="1">
      <alignment horizontal="center" vertical="center"/>
      <protection locked="0"/>
    </xf>
    <xf numFmtId="0" fontId="9" fillId="0" borderId="2" xfId="0" applyFont="1" applyBorder="1" applyAlignment="1" applyProtection="1">
      <alignment horizontal="center" vertical="center"/>
      <protection locked="0"/>
    </xf>
    <xf numFmtId="0" fontId="9" fillId="0" borderId="21" xfId="0" applyFont="1" applyBorder="1" applyAlignment="1" applyProtection="1">
      <alignment horizontal="center" vertical="center"/>
      <protection locked="0"/>
    </xf>
    <xf numFmtId="0" fontId="9" fillId="2" borderId="11" xfId="0" applyFont="1" applyFill="1" applyBorder="1" applyAlignment="1" applyProtection="1">
      <alignment horizontal="center" vertical="center"/>
      <protection locked="0"/>
    </xf>
    <xf numFmtId="0" fontId="9" fillId="2" borderId="2" xfId="0" applyFont="1" applyFill="1" applyBorder="1" applyAlignment="1" applyProtection="1">
      <alignment horizontal="center" vertical="center"/>
      <protection locked="0"/>
    </xf>
    <xf numFmtId="0" fontId="9" fillId="2" borderId="21" xfId="0" applyFont="1" applyFill="1" applyBorder="1" applyAlignment="1" applyProtection="1">
      <alignment horizontal="center" vertical="center"/>
      <protection locked="0"/>
    </xf>
    <xf numFmtId="167" fontId="8" fillId="0" borderId="11" xfId="0" applyNumberFormat="1" applyFont="1" applyBorder="1" applyAlignment="1" applyProtection="1">
      <alignment horizontal="center" vertical="center"/>
    </xf>
    <xf numFmtId="167" fontId="8" fillId="2" borderId="11" xfId="0" applyNumberFormat="1" applyFont="1" applyFill="1" applyBorder="1" applyAlignment="1" applyProtection="1">
      <alignment horizontal="center" vertical="center"/>
    </xf>
    <xf numFmtId="168" fontId="1" fillId="3" borderId="14" xfId="0" applyNumberFormat="1" applyFont="1" applyFill="1" applyBorder="1" applyAlignment="1" applyProtection="1">
      <alignment horizontal="center" vertical="center"/>
    </xf>
    <xf numFmtId="1" fontId="1" fillId="3" borderId="14" xfId="0" applyNumberFormat="1" applyFont="1" applyFill="1" applyBorder="1" applyAlignment="1" applyProtection="1">
      <alignment horizontal="center" vertical="center"/>
    </xf>
    <xf numFmtId="1" fontId="1" fillId="13" borderId="14" xfId="0" applyNumberFormat="1" applyFont="1" applyFill="1" applyBorder="1" applyAlignment="1" applyProtection="1">
      <alignment horizontal="center" vertical="center"/>
    </xf>
    <xf numFmtId="1" fontId="10" fillId="0" borderId="1" xfId="0" applyNumberFormat="1" applyFont="1" applyBorder="1" applyAlignment="1" applyProtection="1">
      <alignment horizontal="center" vertical="center"/>
      <protection locked="0"/>
    </xf>
    <xf numFmtId="1" fontId="10" fillId="2" borderId="1" xfId="0" applyNumberFormat="1" applyFont="1" applyFill="1" applyBorder="1" applyAlignment="1" applyProtection="1">
      <alignment horizontal="center" vertical="center"/>
      <protection locked="0"/>
    </xf>
    <xf numFmtId="1" fontId="9" fillId="0" borderId="1" xfId="0" applyNumberFormat="1" applyFont="1" applyBorder="1" applyProtection="1"/>
    <xf numFmtId="1" fontId="0" fillId="0" borderId="1" xfId="0" applyNumberFormat="1" applyBorder="1" applyProtection="1"/>
    <xf numFmtId="0" fontId="1" fillId="0" borderId="42" xfId="0" applyFont="1" applyBorder="1" applyAlignment="1" applyProtection="1">
      <alignment horizontal="center" vertical="top" textRotation="90" wrapText="1"/>
    </xf>
    <xf numFmtId="0" fontId="1" fillId="0" borderId="27" xfId="0" applyFont="1" applyBorder="1" applyAlignment="1" applyProtection="1">
      <alignment horizontal="center" vertical="top" textRotation="90" wrapText="1"/>
    </xf>
    <xf numFmtId="164" fontId="1" fillId="3" borderId="18" xfId="0" applyNumberFormat="1" applyFont="1" applyFill="1" applyBorder="1" applyAlignment="1" applyProtection="1">
      <alignment horizontal="center" vertical="center"/>
    </xf>
    <xf numFmtId="164" fontId="1" fillId="13" borderId="18" xfId="0" applyNumberFormat="1" applyFont="1" applyFill="1" applyBorder="1" applyAlignment="1" applyProtection="1">
      <alignment horizontal="center" vertical="center"/>
    </xf>
    <xf numFmtId="164" fontId="10" fillId="0" borderId="2" xfId="0" applyNumberFormat="1" applyFont="1" applyBorder="1" applyAlignment="1" applyProtection="1">
      <alignment horizontal="center" vertical="center"/>
    </xf>
    <xf numFmtId="164" fontId="10" fillId="2" borderId="2" xfId="0" applyNumberFormat="1" applyFont="1" applyFill="1" applyBorder="1" applyAlignment="1" applyProtection="1">
      <alignment horizontal="center" vertical="center"/>
    </xf>
    <xf numFmtId="164" fontId="9" fillId="0" borderId="2" xfId="0" applyNumberFormat="1" applyFont="1" applyBorder="1" applyProtection="1"/>
    <xf numFmtId="164" fontId="0" fillId="0" borderId="2" xfId="0" applyNumberFormat="1" applyBorder="1" applyProtection="1"/>
    <xf numFmtId="165" fontId="10" fillId="0" borderId="21" xfId="0" applyNumberFormat="1" applyFont="1" applyBorder="1" applyAlignment="1" applyProtection="1">
      <alignment horizontal="center" vertical="center"/>
      <protection locked="0"/>
    </xf>
    <xf numFmtId="165" fontId="10" fillId="2" borderId="21" xfId="0" applyNumberFormat="1" applyFont="1" applyFill="1" applyBorder="1" applyAlignment="1" applyProtection="1">
      <alignment horizontal="center" vertical="center"/>
      <protection locked="0"/>
    </xf>
    <xf numFmtId="169" fontId="1" fillId="3" borderId="14" xfId="0" applyNumberFormat="1" applyFont="1" applyFill="1" applyBorder="1" applyAlignment="1" applyProtection="1">
      <alignment horizontal="center" vertical="center"/>
    </xf>
    <xf numFmtId="169" fontId="1" fillId="13" borderId="14" xfId="0" applyNumberFormat="1" applyFont="1" applyFill="1" applyBorder="1" applyAlignment="1" applyProtection="1">
      <alignment horizontal="center" vertical="center"/>
    </xf>
    <xf numFmtId="169" fontId="9" fillId="0" borderId="1" xfId="0" applyNumberFormat="1" applyFont="1" applyBorder="1" applyProtection="1"/>
    <xf numFmtId="169" fontId="0" fillId="0" borderId="1" xfId="0" applyNumberFormat="1" applyBorder="1" applyProtection="1"/>
    <xf numFmtId="169" fontId="10" fillId="0" borderId="1" xfId="0" applyNumberFormat="1" applyFont="1" applyBorder="1" applyAlignment="1" applyProtection="1">
      <alignment horizontal="center" vertical="center"/>
    </xf>
    <xf numFmtId="169" fontId="10" fillId="0" borderId="1" xfId="2" applyNumberFormat="1" applyFont="1" applyBorder="1" applyAlignment="1" applyProtection="1">
      <alignment horizontal="center" vertical="center"/>
    </xf>
    <xf numFmtId="169" fontId="10" fillId="2" borderId="1" xfId="0" applyNumberFormat="1" applyFont="1" applyFill="1" applyBorder="1" applyAlignment="1" applyProtection="1">
      <alignment horizontal="center" vertical="center"/>
    </xf>
    <xf numFmtId="1" fontId="10" fillId="0" borderId="1" xfId="0" applyNumberFormat="1" applyFont="1" applyBorder="1" applyAlignment="1" applyProtection="1">
      <alignment horizontal="center" vertical="center"/>
    </xf>
    <xf numFmtId="1" fontId="10" fillId="2" borderId="1" xfId="0" applyNumberFormat="1" applyFont="1" applyFill="1" applyBorder="1" applyAlignment="1" applyProtection="1">
      <alignment horizontal="center" vertical="center"/>
    </xf>
    <xf numFmtId="164" fontId="1" fillId="3" borderId="34" xfId="0" applyNumberFormat="1" applyFont="1" applyFill="1" applyBorder="1" applyAlignment="1" applyProtection="1">
      <alignment horizontal="center" vertical="center"/>
    </xf>
    <xf numFmtId="164" fontId="1" fillId="13" borderId="34" xfId="0" applyNumberFormat="1" applyFont="1" applyFill="1" applyBorder="1" applyAlignment="1" applyProtection="1">
      <alignment horizontal="center" vertical="center"/>
    </xf>
    <xf numFmtId="164" fontId="9" fillId="0" borderId="32" xfId="0" applyNumberFormat="1" applyFont="1" applyBorder="1" applyProtection="1"/>
    <xf numFmtId="164" fontId="0" fillId="0" borderId="32" xfId="0" applyNumberFormat="1" applyBorder="1" applyProtection="1"/>
    <xf numFmtId="168" fontId="1" fillId="13" borderId="14" xfId="0" applyNumberFormat="1" applyFont="1" applyFill="1" applyBorder="1" applyAlignment="1" applyProtection="1">
      <alignment horizontal="center" vertical="top"/>
    </xf>
    <xf numFmtId="168" fontId="9" fillId="0" borderId="1" xfId="0" applyNumberFormat="1" applyFont="1" applyBorder="1" applyAlignment="1" applyProtection="1">
      <alignment horizontal="center" vertical="top"/>
    </xf>
    <xf numFmtId="168" fontId="0" fillId="0" borderId="1" xfId="0" applyNumberFormat="1" applyBorder="1" applyAlignment="1" applyProtection="1">
      <alignment horizontal="center" vertical="top"/>
    </xf>
    <xf numFmtId="2" fontId="1" fillId="3" borderId="13" xfId="0" applyNumberFormat="1" applyFont="1" applyFill="1" applyBorder="1" applyAlignment="1" applyProtection="1">
      <alignment horizontal="center" vertical="center"/>
    </xf>
    <xf numFmtId="0" fontId="4" fillId="0" borderId="42" xfId="0" applyFont="1" applyBorder="1" applyAlignment="1" applyProtection="1">
      <alignment horizontal="center" vertical="center"/>
    </xf>
    <xf numFmtId="0" fontId="4" fillId="0" borderId="27" xfId="0" applyFont="1" applyBorder="1" applyAlignment="1" applyProtection="1">
      <alignment horizontal="center" vertical="center"/>
    </xf>
    <xf numFmtId="0" fontId="6" fillId="0" borderId="19" xfId="0" applyFont="1" applyBorder="1" applyAlignment="1" applyProtection="1">
      <alignment vertical="center"/>
    </xf>
    <xf numFmtId="0" fontId="6" fillId="0" borderId="14" xfId="0" applyFont="1" applyBorder="1" applyAlignment="1" applyProtection="1">
      <alignment vertical="center"/>
    </xf>
    <xf numFmtId="9" fontId="10" fillId="0" borderId="1" xfId="2" applyFont="1" applyBorder="1" applyAlignment="1" applyProtection="1">
      <alignment horizontal="center" vertical="center"/>
    </xf>
    <xf numFmtId="9" fontId="10" fillId="2" borderId="1" xfId="2" applyFont="1" applyFill="1" applyBorder="1" applyAlignment="1" applyProtection="1">
      <alignment horizontal="center" vertical="center"/>
    </xf>
    <xf numFmtId="170" fontId="10" fillId="0" borderId="32" xfId="2" applyNumberFormat="1" applyFont="1" applyBorder="1" applyAlignment="1" applyProtection="1">
      <alignment horizontal="center" vertical="center"/>
    </xf>
    <xf numFmtId="170" fontId="10" fillId="2" borderId="32" xfId="2" applyNumberFormat="1" applyFont="1" applyFill="1" applyBorder="1" applyAlignment="1" applyProtection="1">
      <alignment horizontal="center" vertical="center"/>
    </xf>
    <xf numFmtId="0" fontId="1" fillId="3" borderId="47" xfId="0" applyFont="1" applyFill="1" applyBorder="1" applyAlignment="1" applyProtection="1">
      <alignment horizontal="center" vertical="center"/>
    </xf>
    <xf numFmtId="0" fontId="1" fillId="13" borderId="47" xfId="0" applyFont="1" applyFill="1" applyBorder="1" applyAlignment="1" applyProtection="1">
      <alignment horizontal="center" vertical="center"/>
    </xf>
    <xf numFmtId="0" fontId="10" fillId="0" borderId="53" xfId="0" applyFont="1" applyBorder="1" applyAlignment="1" applyProtection="1">
      <alignment horizontal="center" vertical="center"/>
      <protection locked="0"/>
    </xf>
    <xf numFmtId="0" fontId="10" fillId="2" borderId="53" xfId="0" applyFont="1" applyFill="1" applyBorder="1" applyAlignment="1" applyProtection="1">
      <alignment horizontal="center" vertical="center"/>
      <protection locked="0"/>
    </xf>
    <xf numFmtId="0" fontId="9" fillId="0" borderId="52" xfId="0" applyFont="1" applyBorder="1" applyProtection="1"/>
    <xf numFmtId="0" fontId="0" fillId="0" borderId="52" xfId="0" applyBorder="1" applyProtection="1"/>
    <xf numFmtId="170" fontId="10" fillId="0" borderId="32" xfId="0" applyNumberFormat="1" applyFont="1" applyBorder="1" applyAlignment="1" applyProtection="1">
      <alignment horizontal="center" vertical="center"/>
    </xf>
    <xf numFmtId="170" fontId="10" fillId="2" borderId="32" xfId="0" applyNumberFormat="1" applyFont="1" applyFill="1" applyBorder="1" applyAlignment="1" applyProtection="1">
      <alignment horizontal="center" vertical="center"/>
    </xf>
    <xf numFmtId="0" fontId="1" fillId="3" borderId="40" xfId="0" applyFont="1" applyFill="1" applyBorder="1" applyAlignment="1" applyProtection="1">
      <alignment horizontal="center" vertical="center"/>
    </xf>
    <xf numFmtId="0" fontId="1" fillId="3" borderId="39" xfId="0" applyFont="1" applyFill="1" applyBorder="1" applyAlignment="1" applyProtection="1">
      <alignment horizontal="center" vertical="center"/>
    </xf>
    <xf numFmtId="0" fontId="1" fillId="3" borderId="26" xfId="0" applyFont="1" applyFill="1" applyBorder="1" applyAlignment="1" applyProtection="1">
      <alignment horizontal="center" vertical="center"/>
    </xf>
    <xf numFmtId="0" fontId="1" fillId="3" borderId="36" xfId="0" applyFont="1" applyFill="1" applyBorder="1" applyAlignment="1" applyProtection="1">
      <alignment horizontal="center" vertical="center"/>
    </xf>
    <xf numFmtId="0" fontId="1" fillId="11" borderId="14" xfId="0" applyFont="1" applyFill="1" applyBorder="1" applyAlignment="1" applyProtection="1">
      <alignment horizontal="center" vertical="center"/>
    </xf>
    <xf numFmtId="0" fontId="1" fillId="12" borderId="14" xfId="0" applyFont="1" applyFill="1" applyBorder="1" applyAlignment="1" applyProtection="1">
      <alignment horizontal="center" vertical="center"/>
    </xf>
    <xf numFmtId="0" fontId="1" fillId="11" borderId="18" xfId="0" applyFont="1" applyFill="1" applyBorder="1" applyAlignment="1" applyProtection="1">
      <alignment horizontal="center" vertical="center"/>
    </xf>
    <xf numFmtId="0" fontId="1" fillId="12" borderId="18" xfId="0" applyFont="1" applyFill="1" applyBorder="1" applyAlignment="1" applyProtection="1">
      <alignment horizontal="center" vertical="center"/>
    </xf>
    <xf numFmtId="2" fontId="1" fillId="3" borderId="38" xfId="0" applyNumberFormat="1" applyFont="1" applyFill="1" applyBorder="1" applyAlignment="1" applyProtection="1">
      <alignment horizontal="center" vertical="center"/>
    </xf>
    <xf numFmtId="0" fontId="12" fillId="0" borderId="1" xfId="0" applyFont="1" applyBorder="1" applyAlignment="1" applyProtection="1">
      <alignment horizontal="center" vertical="center"/>
      <protection locked="0"/>
    </xf>
    <xf numFmtId="0" fontId="12" fillId="2" borderId="1" xfId="0" applyFont="1" applyFill="1" applyBorder="1" applyAlignment="1" applyProtection="1">
      <alignment horizontal="center" vertical="center"/>
      <protection locked="0"/>
    </xf>
    <xf numFmtId="164" fontId="10" fillId="0" borderId="32" xfId="0" applyNumberFormat="1" applyFont="1" applyBorder="1" applyAlignment="1" applyProtection="1">
      <alignment horizontal="center" vertical="center"/>
    </xf>
    <xf numFmtId="164" fontId="10" fillId="2" borderId="32" xfId="0" applyNumberFormat="1" applyFont="1" applyFill="1" applyBorder="1" applyAlignment="1" applyProtection="1">
      <alignment horizontal="center" vertical="center"/>
    </xf>
    <xf numFmtId="2" fontId="9" fillId="0" borderId="32" xfId="0" applyNumberFormat="1" applyFont="1" applyBorder="1" applyProtection="1"/>
    <xf numFmtId="2" fontId="0" fillId="0" borderId="32" xfId="0" applyNumberFormat="1" applyBorder="1" applyProtection="1"/>
    <xf numFmtId="0" fontId="1" fillId="11" borderId="19" xfId="0" applyFont="1" applyFill="1" applyBorder="1" applyAlignment="1" applyProtection="1">
      <alignment horizontal="center" vertical="center"/>
    </xf>
    <xf numFmtId="164" fontId="1" fillId="11" borderId="14" xfId="0" applyNumberFormat="1" applyFont="1" applyFill="1" applyBorder="1" applyAlignment="1" applyProtection="1">
      <alignment horizontal="center" vertical="center"/>
    </xf>
    <xf numFmtId="0" fontId="1" fillId="11" borderId="14" xfId="0" applyFont="1" applyFill="1" applyBorder="1" applyAlignment="1" applyProtection="1">
      <alignment horizontal="center" vertical="center" wrapText="1"/>
    </xf>
    <xf numFmtId="2" fontId="1" fillId="11" borderId="20" xfId="0" applyNumberFormat="1" applyFont="1" applyFill="1" applyBorder="1" applyAlignment="1" applyProtection="1">
      <alignment horizontal="center" vertical="center"/>
    </xf>
    <xf numFmtId="166" fontId="1" fillId="11" borderId="14" xfId="0" applyNumberFormat="1" applyFont="1" applyFill="1" applyBorder="1" applyAlignment="1" applyProtection="1">
      <alignment horizontal="center" vertical="center"/>
    </xf>
    <xf numFmtId="1" fontId="1" fillId="11" borderId="14" xfId="0" applyNumberFormat="1" applyFont="1" applyFill="1" applyBorder="1" applyAlignment="1" applyProtection="1">
      <alignment horizontal="center" vertical="center"/>
    </xf>
    <xf numFmtId="169" fontId="1" fillId="11" borderId="14" xfId="0" applyNumberFormat="1" applyFont="1" applyFill="1" applyBorder="1" applyAlignment="1" applyProtection="1">
      <alignment horizontal="center" vertical="center"/>
    </xf>
    <xf numFmtId="168" fontId="1" fillId="11" borderId="14" xfId="0" applyNumberFormat="1" applyFont="1" applyFill="1" applyBorder="1" applyAlignment="1" applyProtection="1">
      <alignment horizontal="center" vertical="center"/>
    </xf>
    <xf numFmtId="0" fontId="1" fillId="11" borderId="9" xfId="0" applyFont="1" applyFill="1" applyBorder="1" applyAlignment="1" applyProtection="1">
      <alignment horizontal="center" vertical="center"/>
    </xf>
    <xf numFmtId="0" fontId="1" fillId="11" borderId="47" xfId="0" applyFont="1" applyFill="1" applyBorder="1" applyAlignment="1" applyProtection="1">
      <alignment horizontal="center" vertical="center"/>
    </xf>
    <xf numFmtId="164" fontId="1" fillId="11" borderId="34" xfId="0" applyNumberFormat="1" applyFont="1" applyFill="1" applyBorder="1" applyAlignment="1" applyProtection="1">
      <alignment horizontal="center" vertical="center"/>
    </xf>
    <xf numFmtId="2" fontId="1" fillId="11" borderId="18" xfId="0" applyNumberFormat="1" applyFont="1" applyFill="1" applyBorder="1" applyAlignment="1" applyProtection="1">
      <alignment horizontal="center" vertical="center"/>
    </xf>
    <xf numFmtId="0" fontId="1" fillId="11" borderId="34" xfId="0" applyFont="1" applyFill="1" applyBorder="1" applyAlignment="1" applyProtection="1">
      <alignment horizontal="center" vertical="center"/>
    </xf>
    <xf numFmtId="164" fontId="1" fillId="11" borderId="18" xfId="0" applyNumberFormat="1" applyFont="1" applyFill="1" applyBorder="1" applyAlignment="1" applyProtection="1">
      <alignment horizontal="center" vertical="center"/>
    </xf>
    <xf numFmtId="0" fontId="1" fillId="12" borderId="19" xfId="0" applyFont="1" applyFill="1" applyBorder="1" applyAlignment="1" applyProtection="1">
      <alignment horizontal="center" vertical="center"/>
    </xf>
    <xf numFmtId="164" fontId="1" fillId="12" borderId="14" xfId="0" applyNumberFormat="1" applyFont="1" applyFill="1" applyBorder="1" applyAlignment="1" applyProtection="1">
      <alignment horizontal="center" vertical="center"/>
    </xf>
    <xf numFmtId="0" fontId="1" fillId="12" borderId="14" xfId="0" applyFont="1" applyFill="1" applyBorder="1" applyAlignment="1" applyProtection="1">
      <alignment horizontal="center" vertical="center" wrapText="1"/>
    </xf>
    <xf numFmtId="2" fontId="1" fillId="12" borderId="20" xfId="0" applyNumberFormat="1" applyFont="1" applyFill="1" applyBorder="1" applyAlignment="1" applyProtection="1">
      <alignment horizontal="center" vertical="center"/>
    </xf>
    <xf numFmtId="166" fontId="1" fillId="12" borderId="14" xfId="0" applyNumberFormat="1" applyFont="1" applyFill="1" applyBorder="1" applyAlignment="1" applyProtection="1">
      <alignment horizontal="center" vertical="center"/>
    </xf>
    <xf numFmtId="1" fontId="1" fillId="12" borderId="14" xfId="0" applyNumberFormat="1" applyFont="1" applyFill="1" applyBorder="1" applyAlignment="1" applyProtection="1">
      <alignment horizontal="center" vertical="center"/>
    </xf>
    <xf numFmtId="169" fontId="1" fillId="12" borderId="14" xfId="0" applyNumberFormat="1" applyFont="1" applyFill="1" applyBorder="1" applyAlignment="1" applyProtection="1">
      <alignment horizontal="center" vertical="center"/>
    </xf>
    <xf numFmtId="168" fontId="1" fillId="12" borderId="14" xfId="0" applyNumberFormat="1" applyFont="1" applyFill="1" applyBorder="1" applyAlignment="1" applyProtection="1">
      <alignment horizontal="center" vertical="center"/>
    </xf>
    <xf numFmtId="0" fontId="1" fillId="12" borderId="9" xfId="0" applyFont="1" applyFill="1" applyBorder="1" applyAlignment="1" applyProtection="1">
      <alignment horizontal="center" vertical="center"/>
    </xf>
    <xf numFmtId="0" fontId="1" fillId="12" borderId="47" xfId="0" applyFont="1" applyFill="1" applyBorder="1" applyAlignment="1" applyProtection="1">
      <alignment horizontal="center" vertical="center"/>
    </xf>
    <xf numFmtId="164" fontId="1" fillId="12" borderId="34" xfId="0" applyNumberFormat="1" applyFont="1" applyFill="1" applyBorder="1" applyAlignment="1" applyProtection="1">
      <alignment horizontal="center" vertical="center"/>
    </xf>
    <xf numFmtId="2" fontId="1" fillId="12" borderId="18" xfId="0" applyNumberFormat="1" applyFont="1" applyFill="1" applyBorder="1" applyAlignment="1" applyProtection="1">
      <alignment horizontal="center" vertical="center"/>
    </xf>
    <xf numFmtId="0" fontId="1" fillId="12" borderId="34" xfId="0" applyFont="1" applyFill="1" applyBorder="1" applyAlignment="1" applyProtection="1">
      <alignment horizontal="center" vertical="center"/>
    </xf>
    <xf numFmtId="164" fontId="1" fillId="12" borderId="18" xfId="0" applyNumberFormat="1" applyFont="1" applyFill="1" applyBorder="1" applyAlignment="1" applyProtection="1">
      <alignment horizontal="center" vertical="center"/>
    </xf>
    <xf numFmtId="0" fontId="10" fillId="0" borderId="52" xfId="0" applyFont="1" applyBorder="1" applyAlignment="1" applyProtection="1">
      <alignment horizontal="center" vertical="center"/>
      <protection locked="0"/>
    </xf>
    <xf numFmtId="0" fontId="10" fillId="0" borderId="11" xfId="0" applyFont="1" applyBorder="1" applyAlignment="1" applyProtection="1">
      <alignment horizontal="center" vertical="center"/>
    </xf>
    <xf numFmtId="164" fontId="10" fillId="0" borderId="3" xfId="0" applyNumberFormat="1" applyFont="1" applyBorder="1" applyAlignment="1" applyProtection="1">
      <alignment horizontal="center" vertical="center"/>
    </xf>
    <xf numFmtId="164" fontId="10" fillId="0" borderId="1" xfId="0" applyNumberFormat="1" applyFont="1" applyBorder="1" applyAlignment="1" applyProtection="1">
      <alignment horizontal="center" vertical="center"/>
    </xf>
    <xf numFmtId="0" fontId="10" fillId="2" borderId="11" xfId="0" applyFont="1" applyFill="1" applyBorder="1" applyAlignment="1" applyProtection="1">
      <alignment horizontal="center" vertical="center"/>
    </xf>
    <xf numFmtId="164" fontId="10" fillId="2" borderId="3" xfId="0" applyNumberFormat="1" applyFont="1" applyFill="1" applyBorder="1" applyAlignment="1" applyProtection="1">
      <alignment horizontal="center" vertical="center"/>
    </xf>
    <xf numFmtId="164" fontId="10" fillId="2" borderId="1" xfId="0" applyNumberFormat="1" applyFont="1" applyFill="1" applyBorder="1" applyAlignment="1" applyProtection="1">
      <alignment horizontal="center" vertical="center"/>
    </xf>
    <xf numFmtId="0" fontId="14" fillId="0" borderId="11" xfId="0" applyFont="1" applyBorder="1" applyProtection="1"/>
    <xf numFmtId="0" fontId="14" fillId="0" borderId="3" xfId="0" applyFont="1" applyBorder="1" applyProtection="1"/>
    <xf numFmtId="0" fontId="14" fillId="0" borderId="1" xfId="0" applyFont="1" applyBorder="1" applyProtection="1"/>
    <xf numFmtId="0" fontId="14" fillId="0" borderId="21" xfId="0" applyFont="1" applyBorder="1" applyProtection="1"/>
    <xf numFmtId="0" fontId="16" fillId="6" borderId="41" xfId="0" applyFont="1" applyFill="1" applyBorder="1" applyAlignment="1" applyProtection="1">
      <alignment horizontal="center" vertical="top" textRotation="180" wrapText="1"/>
    </xf>
    <xf numFmtId="0" fontId="16" fillId="6" borderId="27" xfId="0" applyFont="1" applyFill="1" applyBorder="1" applyAlignment="1" applyProtection="1">
      <alignment horizontal="center" vertical="top" textRotation="180" wrapText="1"/>
    </xf>
    <xf numFmtId="166" fontId="16" fillId="6" borderId="27" xfId="0" applyNumberFormat="1" applyFont="1" applyFill="1" applyBorder="1" applyAlignment="1" applyProtection="1">
      <alignment horizontal="center" vertical="top" textRotation="180" wrapText="1"/>
    </xf>
    <xf numFmtId="164" fontId="16" fillId="6" borderId="27" xfId="0" applyNumberFormat="1" applyFont="1" applyFill="1" applyBorder="1" applyAlignment="1" applyProtection="1">
      <alignment horizontal="center" vertical="top" textRotation="180" wrapText="1"/>
    </xf>
    <xf numFmtId="0" fontId="16" fillId="6" borderId="37" xfId="0" applyFont="1" applyFill="1" applyBorder="1" applyAlignment="1" applyProtection="1">
      <alignment horizontal="center" vertical="top" textRotation="180" wrapText="1"/>
    </xf>
    <xf numFmtId="0" fontId="1" fillId="3" borderId="18" xfId="0" applyFont="1" applyFill="1" applyBorder="1" applyAlignment="1" applyProtection="1">
      <alignment horizontal="center" vertical="center" wrapText="1"/>
    </xf>
    <xf numFmtId="0" fontId="16" fillId="8" borderId="29" xfId="0" applyFont="1" applyFill="1" applyBorder="1" applyAlignment="1" applyProtection="1">
      <alignment horizontal="center" vertical="center" wrapText="1"/>
    </xf>
    <xf numFmtId="2" fontId="16" fillId="8" borderId="28" xfId="0" applyNumberFormat="1" applyFont="1" applyFill="1" applyBorder="1" applyAlignment="1" applyProtection="1">
      <alignment horizontal="center" vertical="center" wrapText="1"/>
    </xf>
    <xf numFmtId="2" fontId="16" fillId="8" borderId="59" xfId="0" applyNumberFormat="1" applyFont="1" applyFill="1" applyBorder="1" applyAlignment="1" applyProtection="1">
      <alignment horizontal="center" vertical="center" wrapText="1"/>
    </xf>
    <xf numFmtId="0" fontId="16" fillId="15" borderId="37" xfId="0" applyFont="1" applyFill="1" applyBorder="1" applyAlignment="1" applyProtection="1">
      <alignment horizontal="center" vertical="center" wrapText="1"/>
    </xf>
    <xf numFmtId="0" fontId="16" fillId="6" borderId="42" xfId="0" applyFont="1" applyFill="1" applyBorder="1" applyAlignment="1" applyProtection="1">
      <alignment horizontal="center" vertical="top" textRotation="180" wrapText="1"/>
    </xf>
    <xf numFmtId="1" fontId="16" fillId="6" borderId="27" xfId="0" applyNumberFormat="1" applyFont="1" applyFill="1" applyBorder="1" applyAlignment="1" applyProtection="1">
      <alignment horizontal="center" vertical="top" textRotation="180" wrapText="1"/>
    </xf>
    <xf numFmtId="169" fontId="16" fillId="6" borderId="27" xfId="0" applyNumberFormat="1" applyFont="1" applyFill="1" applyBorder="1" applyAlignment="1" applyProtection="1">
      <alignment horizontal="center" vertical="top" textRotation="180" wrapText="1"/>
    </xf>
    <xf numFmtId="0" fontId="16" fillId="6" borderId="43" xfId="0" applyFont="1" applyFill="1" applyBorder="1" applyAlignment="1" applyProtection="1">
      <alignment horizontal="center" vertical="top" textRotation="180" wrapText="1"/>
    </xf>
    <xf numFmtId="0" fontId="16" fillId="7" borderId="41" xfId="0" applyFont="1" applyFill="1" applyBorder="1" applyAlignment="1" applyProtection="1">
      <alignment horizontal="center" vertical="top" textRotation="180" wrapText="1"/>
    </xf>
    <xf numFmtId="0" fontId="16" fillId="7" borderId="42" xfId="0" applyFont="1" applyFill="1" applyBorder="1" applyAlignment="1" applyProtection="1">
      <alignment horizontal="center" vertical="top" textRotation="180" wrapText="1"/>
    </xf>
    <xf numFmtId="0" fontId="16" fillId="7" borderId="27" xfId="0" applyFont="1" applyFill="1" applyBorder="1" applyAlignment="1" applyProtection="1">
      <alignment horizontal="center" vertical="top" textRotation="180" wrapText="1"/>
    </xf>
    <xf numFmtId="168" fontId="16" fillId="7" borderId="27" xfId="0" applyNumberFormat="1" applyFont="1" applyFill="1" applyBorder="1" applyAlignment="1" applyProtection="1">
      <alignment horizontal="center" vertical="top" textRotation="180" wrapText="1"/>
    </xf>
    <xf numFmtId="0" fontId="16" fillId="7" borderId="43" xfId="0" applyFont="1" applyFill="1" applyBorder="1" applyAlignment="1" applyProtection="1">
      <alignment horizontal="center" vertical="top" textRotation="180" wrapText="1"/>
    </xf>
    <xf numFmtId="0" fontId="16" fillId="7" borderId="37" xfId="0" applyFont="1" applyFill="1" applyBorder="1" applyAlignment="1" applyProtection="1">
      <alignment horizontal="center" vertical="top" textRotation="180" wrapText="1"/>
    </xf>
    <xf numFmtId="0" fontId="16" fillId="8" borderId="41" xfId="0" applyFont="1" applyFill="1" applyBorder="1" applyAlignment="1" applyProtection="1">
      <alignment horizontal="center" vertical="top" textRotation="180" wrapText="1"/>
    </xf>
    <xf numFmtId="0" fontId="16" fillId="8" borderId="27" xfId="0" applyFont="1" applyFill="1" applyBorder="1" applyAlignment="1" applyProtection="1">
      <alignment horizontal="center" vertical="top" textRotation="180" wrapText="1"/>
    </xf>
    <xf numFmtId="0" fontId="16" fillId="8" borderId="37" xfId="0" applyFont="1" applyFill="1" applyBorder="1" applyAlignment="1" applyProtection="1">
      <alignment horizontal="center" vertical="top" textRotation="180" wrapText="1"/>
    </xf>
    <xf numFmtId="0" fontId="16" fillId="9" borderId="41" xfId="0" applyFont="1" applyFill="1" applyBorder="1" applyAlignment="1" applyProtection="1">
      <alignment horizontal="center" vertical="top" textRotation="180" wrapText="1"/>
    </xf>
    <xf numFmtId="0" fontId="16" fillId="9" borderId="27" xfId="0" applyFont="1" applyFill="1" applyBorder="1" applyAlignment="1" applyProtection="1">
      <alignment horizontal="center" vertical="top" textRotation="180" wrapText="1"/>
    </xf>
    <xf numFmtId="0" fontId="16" fillId="9" borderId="43" xfId="0" applyFont="1" applyFill="1" applyBorder="1" applyAlignment="1" applyProtection="1">
      <alignment horizontal="center" vertical="top" textRotation="180" wrapText="1"/>
    </xf>
    <xf numFmtId="0" fontId="16" fillId="9" borderId="31" xfId="0" applyFont="1" applyFill="1" applyBorder="1" applyAlignment="1" applyProtection="1">
      <alignment horizontal="center" vertical="top" textRotation="180" wrapText="1"/>
    </xf>
    <xf numFmtId="0" fontId="16" fillId="9" borderId="50" xfId="0" applyFont="1" applyFill="1" applyBorder="1" applyAlignment="1" applyProtection="1">
      <alignment horizontal="center" vertical="top" textRotation="180" wrapText="1"/>
    </xf>
    <xf numFmtId="0" fontId="16" fillId="9" borderId="56" xfId="0" applyFont="1" applyFill="1" applyBorder="1" applyAlignment="1" applyProtection="1">
      <alignment horizontal="center" vertical="top" textRotation="180" wrapText="1"/>
    </xf>
    <xf numFmtId="0" fontId="16" fillId="9" borderId="57" xfId="0" applyFont="1" applyFill="1" applyBorder="1" applyAlignment="1" applyProtection="1">
      <alignment horizontal="center" vertical="top" textRotation="180" wrapText="1"/>
    </xf>
    <xf numFmtId="0" fontId="16" fillId="9" borderId="58" xfId="0" applyFont="1" applyFill="1" applyBorder="1" applyAlignment="1" applyProtection="1">
      <alignment horizontal="center" vertical="top" textRotation="180" wrapText="1"/>
    </xf>
    <xf numFmtId="164" fontId="16" fillId="8" borderId="43" xfId="0" applyNumberFormat="1" applyFont="1" applyFill="1" applyBorder="1" applyAlignment="1" applyProtection="1">
      <alignment horizontal="center" vertical="top" textRotation="180" wrapText="1"/>
    </xf>
    <xf numFmtId="0" fontId="16" fillId="8" borderId="43" xfId="0" applyFont="1" applyFill="1" applyBorder="1" applyAlignment="1" applyProtection="1">
      <alignment horizontal="center" vertical="top" textRotation="180" wrapText="1"/>
    </xf>
    <xf numFmtId="2" fontId="16" fillId="8" borderId="43" xfId="0" applyNumberFormat="1" applyFont="1" applyFill="1" applyBorder="1" applyAlignment="1" applyProtection="1">
      <alignment horizontal="center" vertical="top" textRotation="180" wrapText="1"/>
    </xf>
    <xf numFmtId="0" fontId="16" fillId="15" borderId="41" xfId="0" applyFont="1" applyFill="1" applyBorder="1" applyAlignment="1" applyProtection="1">
      <alignment horizontal="center" vertical="top" textRotation="180" wrapText="1"/>
    </xf>
    <xf numFmtId="0" fontId="16" fillId="15" borderId="27" xfId="0" applyFont="1" applyFill="1" applyBorder="1" applyAlignment="1" applyProtection="1">
      <alignment horizontal="center" vertical="top" textRotation="180" wrapText="1"/>
    </xf>
    <xf numFmtId="0" fontId="16" fillId="15" borderId="37" xfId="0" applyFont="1" applyFill="1" applyBorder="1" applyAlignment="1" applyProtection="1">
      <alignment horizontal="center" vertical="top" textRotation="180" wrapText="1"/>
    </xf>
    <xf numFmtId="0" fontId="15" fillId="10" borderId="42" xfId="0" applyFont="1" applyFill="1" applyBorder="1" applyAlignment="1" applyProtection="1">
      <alignment horizontal="center" vertical="center" wrapText="1"/>
    </xf>
    <xf numFmtId="0" fontId="15" fillId="10" borderId="41" xfId="0" applyFont="1" applyFill="1" applyBorder="1" applyAlignment="1" applyProtection="1">
      <alignment horizontal="center" vertical="center" wrapText="1"/>
    </xf>
    <xf numFmtId="0" fontId="15" fillId="8" borderId="41" xfId="0" applyFont="1" applyFill="1" applyBorder="1" applyAlignment="1" applyProtection="1">
      <alignment horizontal="center" vertical="center" wrapText="1"/>
    </xf>
    <xf numFmtId="0" fontId="15" fillId="8" borderId="43" xfId="0" applyFont="1" applyFill="1" applyBorder="1" applyAlignment="1" applyProtection="1">
      <alignment horizontal="center" vertical="center" wrapText="1"/>
    </xf>
    <xf numFmtId="0" fontId="15" fillId="8" borderId="29" xfId="0" applyFont="1" applyFill="1" applyBorder="1" applyAlignment="1" applyProtection="1">
      <alignment horizontal="center" vertical="center" wrapText="1"/>
    </xf>
    <xf numFmtId="0" fontId="15" fillId="8" borderId="27" xfId="0" applyFont="1" applyFill="1" applyBorder="1" applyAlignment="1" applyProtection="1">
      <alignment horizontal="center" vertical="center" wrapText="1"/>
    </xf>
    <xf numFmtId="0" fontId="15" fillId="8" borderId="37" xfId="0" applyFont="1" applyFill="1" applyBorder="1" applyAlignment="1" applyProtection="1">
      <alignment horizontal="center" vertical="center" wrapText="1"/>
    </xf>
    <xf numFmtId="0" fontId="0" fillId="0" borderId="44" xfId="0" applyBorder="1" applyProtection="1"/>
    <xf numFmtId="0" fontId="9" fillId="0" borderId="4" xfId="0" applyFont="1" applyBorder="1" applyProtection="1"/>
    <xf numFmtId="0" fontId="9" fillId="0" borderId="25" xfId="0" applyFont="1" applyBorder="1" applyProtection="1"/>
    <xf numFmtId="0" fontId="2" fillId="0" borderId="10" xfId="1" applyFont="1" applyBorder="1" applyAlignment="1" applyProtection="1">
      <alignment horizontal="left" vertical="center" wrapText="1"/>
    </xf>
    <xf numFmtId="0" fontId="2" fillId="14" borderId="5" xfId="1" applyFont="1" applyFill="1" applyBorder="1" applyAlignment="1" applyProtection="1">
      <alignment horizontal="left" vertical="center" wrapText="1"/>
    </xf>
    <xf numFmtId="0" fontId="2" fillId="14" borderId="11" xfId="1" applyFont="1" applyFill="1" applyBorder="1" applyAlignment="1" applyProtection="1">
      <alignment horizontal="left" vertical="center" wrapText="1"/>
    </xf>
    <xf numFmtId="0" fontId="2" fillId="14" borderId="12" xfId="1" applyFont="1" applyFill="1" applyBorder="1" applyAlignment="1" applyProtection="1">
      <alignment horizontal="left" vertical="center" wrapText="1"/>
    </xf>
    <xf numFmtId="0" fontId="9" fillId="0" borderId="6" xfId="0" applyFont="1" applyBorder="1" applyProtection="1"/>
    <xf numFmtId="0" fontId="0" fillId="0" borderId="6" xfId="0" applyBorder="1" applyProtection="1"/>
    <xf numFmtId="0" fontId="9" fillId="0" borderId="22" xfId="0" applyFont="1" applyBorder="1" applyProtection="1"/>
    <xf numFmtId="0" fontId="0" fillId="0" borderId="60" xfId="0" applyBorder="1" applyProtection="1"/>
    <xf numFmtId="2" fontId="0" fillId="0" borderId="53" xfId="0" applyNumberFormat="1" applyBorder="1" applyProtection="1"/>
    <xf numFmtId="2" fontId="9" fillId="0" borderId="53" xfId="0" applyNumberFormat="1" applyFont="1" applyBorder="1" applyProtection="1"/>
    <xf numFmtId="0" fontId="3" fillId="0" borderId="62" xfId="0" applyFont="1" applyBorder="1" applyProtection="1"/>
    <xf numFmtId="0" fontId="0" fillId="0" borderId="61" xfId="0" applyBorder="1" applyProtection="1"/>
    <xf numFmtId="0" fontId="0" fillId="0" borderId="62" xfId="0" applyBorder="1" applyProtection="1"/>
    <xf numFmtId="164" fontId="0" fillId="0" borderId="44" xfId="0" applyNumberFormat="1" applyBorder="1" applyProtection="1"/>
    <xf numFmtId="0" fontId="0" fillId="0" borderId="59" xfId="0" applyBorder="1" applyProtection="1"/>
    <xf numFmtId="0" fontId="9" fillId="0" borderId="24" xfId="0" applyFont="1" applyBorder="1" applyProtection="1"/>
    <xf numFmtId="0" fontId="9" fillId="0" borderId="8" xfId="0" applyFont="1" applyBorder="1" applyProtection="1"/>
    <xf numFmtId="164" fontId="9" fillId="0" borderId="4" xfId="0" applyNumberFormat="1" applyFont="1" applyBorder="1" applyProtection="1"/>
    <xf numFmtId="0" fontId="9" fillId="0" borderId="7" xfId="0" applyFont="1" applyBorder="1" applyProtection="1"/>
    <xf numFmtId="0" fontId="3" fillId="0" borderId="0" xfId="0" applyFont="1" applyBorder="1" applyProtection="1"/>
    <xf numFmtId="0" fontId="0" fillId="0" borderId="0" xfId="0" applyBorder="1" applyProtection="1"/>
    <xf numFmtId="164" fontId="0" fillId="0" borderId="0" xfId="0" applyNumberFormat="1" applyBorder="1" applyProtection="1"/>
    <xf numFmtId="0" fontId="9" fillId="0" borderId="0" xfId="0" applyFont="1" applyBorder="1" applyProtection="1"/>
    <xf numFmtId="164" fontId="9" fillId="0" borderId="0" xfId="0" applyNumberFormat="1" applyFont="1" applyBorder="1" applyProtection="1"/>
    <xf numFmtId="0" fontId="2" fillId="14" borderId="0" xfId="1" applyFont="1" applyFill="1" applyBorder="1" applyAlignment="1" applyProtection="1">
      <alignment horizontal="left" vertical="center" wrapText="1"/>
    </xf>
    <xf numFmtId="0" fontId="9" fillId="0" borderId="0" xfId="0" applyFont="1" applyBorder="1" applyAlignment="1" applyProtection="1">
      <alignment horizontal="center" vertical="center"/>
    </xf>
    <xf numFmtId="14" fontId="9" fillId="0" borderId="34" xfId="0" applyNumberFormat="1" applyFont="1" applyBorder="1" applyProtection="1"/>
    <xf numFmtId="165" fontId="9" fillId="0" borderId="30" xfId="0" applyNumberFormat="1" applyFont="1" applyBorder="1" applyProtection="1"/>
    <xf numFmtId="20" fontId="9" fillId="0" borderId="63" xfId="0" applyNumberFormat="1" applyFont="1" applyBorder="1" applyProtection="1"/>
    <xf numFmtId="165" fontId="0" fillId="0" borderId="63" xfId="0" applyNumberFormat="1" applyBorder="1" applyProtection="1"/>
    <xf numFmtId="20" fontId="9" fillId="0" borderId="31" xfId="0" applyNumberFormat="1" applyFont="1" applyBorder="1" applyProtection="1"/>
    <xf numFmtId="0" fontId="9" fillId="0" borderId="30" xfId="0" applyFont="1" applyBorder="1" applyProtection="1"/>
    <xf numFmtId="0" fontId="9" fillId="0" borderId="63" xfId="0" applyFont="1" applyBorder="1" applyProtection="1"/>
    <xf numFmtId="0" fontId="9" fillId="0" borderId="31" xfId="0" applyFont="1" applyBorder="1" applyProtection="1"/>
    <xf numFmtId="0" fontId="9" fillId="0" borderId="28" xfId="0" applyFont="1" applyBorder="1" applyProtection="1"/>
    <xf numFmtId="0" fontId="9" fillId="0" borderId="64" xfId="0" applyFont="1" applyBorder="1" applyProtection="1"/>
    <xf numFmtId="0" fontId="9" fillId="0" borderId="29" xfId="0" applyFont="1" applyBorder="1" applyProtection="1"/>
    <xf numFmtId="0" fontId="9" fillId="0" borderId="30" xfId="0" applyFont="1" applyBorder="1" applyAlignment="1" applyProtection="1">
      <alignment horizontal="center" vertical="center"/>
    </xf>
    <xf numFmtId="0" fontId="9" fillId="0" borderId="63" xfId="0" applyFont="1" applyBorder="1" applyAlignment="1" applyProtection="1">
      <alignment horizontal="center" vertical="center"/>
    </xf>
    <xf numFmtId="0" fontId="9" fillId="0" borderId="31" xfId="0" applyFont="1" applyBorder="1" applyAlignment="1" applyProtection="1">
      <alignment horizontal="center" vertical="center"/>
    </xf>
    <xf numFmtId="0" fontId="12" fillId="0" borderId="9" xfId="0" applyFont="1" applyBorder="1" applyAlignment="1" applyProtection="1">
      <alignment horizontal="center" vertical="center"/>
    </xf>
    <xf numFmtId="0" fontId="3" fillId="0" borderId="24" xfId="0" applyFont="1" applyBorder="1" applyProtection="1"/>
    <xf numFmtId="0" fontId="0" fillId="0" borderId="25" xfId="0" applyBorder="1" applyProtection="1"/>
    <xf numFmtId="0" fontId="0" fillId="0" borderId="8" xfId="0" applyBorder="1" applyProtection="1"/>
    <xf numFmtId="0" fontId="0" fillId="0" borderId="4" xfId="0" applyBorder="1" applyProtection="1"/>
    <xf numFmtId="0" fontId="0" fillId="0" borderId="24" xfId="0" applyBorder="1" applyProtection="1"/>
    <xf numFmtId="164" fontId="0" fillId="0" borderId="4" xfId="0" applyNumberFormat="1" applyBorder="1" applyProtection="1"/>
    <xf numFmtId="0" fontId="0" fillId="0" borderId="7" xfId="0" applyBorder="1" applyProtection="1"/>
    <xf numFmtId="2" fontId="0" fillId="0" borderId="25" xfId="0" applyNumberFormat="1" applyBorder="1" applyProtection="1"/>
    <xf numFmtId="166" fontId="0" fillId="0" borderId="4" xfId="0" applyNumberFormat="1" applyBorder="1" applyProtection="1"/>
    <xf numFmtId="1" fontId="0" fillId="0" borderId="4" xfId="0" applyNumberFormat="1" applyBorder="1" applyProtection="1"/>
    <xf numFmtId="169" fontId="0" fillId="0" borderId="4" xfId="0" applyNumberFormat="1" applyBorder="1" applyProtection="1"/>
    <xf numFmtId="168" fontId="0" fillId="0" borderId="4" xfId="0" applyNumberFormat="1" applyBorder="1" applyAlignment="1" applyProtection="1">
      <alignment horizontal="center" vertical="top"/>
    </xf>
    <xf numFmtId="0" fontId="0" fillId="0" borderId="24" xfId="0" applyBorder="1" applyAlignment="1" applyProtection="1">
      <alignment horizontal="center" vertical="top"/>
    </xf>
    <xf numFmtId="0" fontId="0" fillId="0" borderId="25" xfId="0" applyBorder="1" applyAlignment="1" applyProtection="1">
      <alignment horizontal="center" vertical="top"/>
    </xf>
    <xf numFmtId="0" fontId="0" fillId="0" borderId="4" xfId="0" applyBorder="1" applyAlignment="1" applyProtection="1">
      <alignment horizontal="center" vertical="top"/>
    </xf>
    <xf numFmtId="0" fontId="0" fillId="0" borderId="17" xfId="0" applyBorder="1" applyProtection="1"/>
    <xf numFmtId="0" fontId="0" fillId="0" borderId="51" xfId="0" applyBorder="1" applyProtection="1"/>
    <xf numFmtId="164" fontId="0" fillId="0" borderId="35" xfId="0" applyNumberFormat="1" applyBorder="1" applyProtection="1"/>
    <xf numFmtId="0" fontId="0" fillId="0" borderId="35" xfId="0" applyBorder="1" applyProtection="1"/>
    <xf numFmtId="2" fontId="0" fillId="0" borderId="7" xfId="0" applyNumberFormat="1" applyBorder="1" applyProtection="1"/>
    <xf numFmtId="164" fontId="0" fillId="0" borderId="7" xfId="0" applyNumberFormat="1" applyBorder="1" applyProtection="1"/>
    <xf numFmtId="2" fontId="0" fillId="0" borderId="35" xfId="0" applyNumberFormat="1" applyBorder="1" applyProtection="1"/>
    <xf numFmtId="0" fontId="14" fillId="0" borderId="24" xfId="0" applyFont="1" applyBorder="1" applyProtection="1"/>
    <xf numFmtId="0" fontId="14" fillId="0" borderId="8" xfId="0" applyFont="1" applyBorder="1" applyProtection="1"/>
    <xf numFmtId="0" fontId="14" fillId="0" borderId="4" xfId="0" applyFont="1" applyBorder="1" applyProtection="1"/>
    <xf numFmtId="0" fontId="14" fillId="0" borderId="25" xfId="0" applyFont="1" applyBorder="1" applyProtection="1"/>
    <xf numFmtId="167" fontId="8" fillId="2" borderId="12" xfId="0" applyNumberFormat="1" applyFont="1" applyFill="1" applyBorder="1" applyAlignment="1" applyProtection="1">
      <alignment horizontal="center" vertical="center"/>
    </xf>
    <xf numFmtId="165" fontId="10" fillId="2" borderId="22" xfId="0" applyNumberFormat="1" applyFont="1" applyFill="1" applyBorder="1" applyAlignment="1" applyProtection="1">
      <alignment horizontal="center" vertical="center"/>
      <protection locked="0"/>
    </xf>
    <xf numFmtId="0" fontId="10" fillId="2" borderId="45" xfId="0" applyFont="1" applyFill="1" applyBorder="1" applyAlignment="1" applyProtection="1">
      <alignment horizontal="center" vertical="center"/>
      <protection locked="0"/>
    </xf>
    <xf numFmtId="0" fontId="10" fillId="2" borderId="6" xfId="0" applyFont="1" applyFill="1" applyBorder="1" applyAlignment="1" applyProtection="1">
      <alignment horizontal="center" vertical="center"/>
      <protection locked="0"/>
    </xf>
    <xf numFmtId="0" fontId="10" fillId="2" borderId="22" xfId="0" applyFont="1" applyFill="1" applyBorder="1" applyAlignment="1" applyProtection="1">
      <alignment horizontal="center" vertical="center"/>
      <protection locked="0"/>
    </xf>
    <xf numFmtId="0" fontId="10" fillId="2" borderId="12" xfId="0" applyFont="1" applyFill="1" applyBorder="1" applyAlignment="1" applyProtection="1">
      <alignment horizontal="center" vertical="center"/>
      <protection locked="0"/>
    </xf>
    <xf numFmtId="164" fontId="10" fillId="2" borderId="6" xfId="0" applyNumberFormat="1" applyFont="1" applyFill="1" applyBorder="1" applyAlignment="1" applyProtection="1">
      <alignment horizontal="center" vertical="center"/>
      <protection locked="0"/>
    </xf>
    <xf numFmtId="0" fontId="12" fillId="2" borderId="6" xfId="0" applyFont="1" applyFill="1" applyBorder="1" applyAlignment="1" applyProtection="1">
      <alignment horizontal="center" vertical="center"/>
      <protection locked="0"/>
    </xf>
    <xf numFmtId="0" fontId="10" fillId="2" borderId="6" xfId="0" applyFont="1" applyFill="1" applyBorder="1" applyAlignment="1" applyProtection="1">
      <alignment horizontal="center" vertical="center"/>
    </xf>
    <xf numFmtId="2" fontId="10" fillId="2" borderId="65" xfId="0" applyNumberFormat="1" applyFont="1" applyFill="1" applyBorder="1" applyAlignment="1" applyProtection="1">
      <alignment horizontal="center" vertical="center"/>
    </xf>
    <xf numFmtId="2" fontId="10" fillId="2" borderId="22" xfId="0" applyNumberFormat="1" applyFont="1" applyFill="1" applyBorder="1" applyAlignment="1" applyProtection="1">
      <alignment horizontal="center" vertical="center"/>
    </xf>
    <xf numFmtId="1" fontId="10" fillId="2" borderId="6" xfId="0" applyNumberFormat="1" applyFont="1" applyFill="1" applyBorder="1" applyAlignment="1" applyProtection="1">
      <alignment horizontal="center" vertical="center"/>
      <protection locked="0"/>
    </xf>
    <xf numFmtId="1" fontId="10" fillId="2" borderId="6" xfId="0" applyNumberFormat="1" applyFont="1" applyFill="1" applyBorder="1" applyAlignment="1" applyProtection="1">
      <alignment horizontal="center" vertical="center"/>
    </xf>
    <xf numFmtId="169" fontId="10" fillId="2" borderId="6" xfId="0" applyNumberFormat="1" applyFont="1" applyFill="1" applyBorder="1" applyAlignment="1" applyProtection="1">
      <alignment horizontal="center" vertical="center"/>
    </xf>
    <xf numFmtId="9" fontId="10" fillId="2" borderId="6" xfId="2" applyFont="1" applyFill="1" applyBorder="1" applyAlignment="1" applyProtection="1">
      <alignment horizontal="center" vertical="center"/>
    </xf>
    <xf numFmtId="0" fontId="10" fillId="2" borderId="65" xfId="0" applyFont="1" applyFill="1" applyBorder="1" applyAlignment="1" applyProtection="1">
      <alignment horizontal="center" vertical="center"/>
      <protection locked="0"/>
    </xf>
    <xf numFmtId="0" fontId="10" fillId="2" borderId="16" xfId="0" applyFont="1" applyFill="1" applyBorder="1" applyAlignment="1" applyProtection="1">
      <alignment horizontal="center" vertical="center"/>
      <protection locked="0"/>
    </xf>
    <xf numFmtId="0" fontId="10" fillId="2" borderId="66" xfId="0" applyFont="1" applyFill="1" applyBorder="1" applyAlignment="1" applyProtection="1">
      <alignment horizontal="center" vertical="center"/>
      <protection locked="0"/>
    </xf>
    <xf numFmtId="170" fontId="10" fillId="2" borderId="33" xfId="2" applyNumberFormat="1" applyFont="1" applyFill="1" applyBorder="1" applyAlignment="1" applyProtection="1">
      <alignment horizontal="center" vertical="center"/>
    </xf>
    <xf numFmtId="170" fontId="10" fillId="2" borderId="33" xfId="0" applyNumberFormat="1" applyFont="1" applyFill="1" applyBorder="1" applyAlignment="1" applyProtection="1">
      <alignment horizontal="center" vertical="center"/>
    </xf>
    <xf numFmtId="0" fontId="10" fillId="2" borderId="33" xfId="0" applyFont="1" applyFill="1" applyBorder="1" applyAlignment="1" applyProtection="1">
      <alignment horizontal="center" vertical="center"/>
      <protection locked="0"/>
    </xf>
    <xf numFmtId="164" fontId="10" fillId="2" borderId="65" xfId="0" applyNumberFormat="1" applyFont="1" applyFill="1" applyBorder="1" applyAlignment="1" applyProtection="1">
      <alignment horizontal="center" vertical="center"/>
    </xf>
    <xf numFmtId="164" fontId="10" fillId="2" borderId="33" xfId="0" applyNumberFormat="1" applyFont="1" applyFill="1" applyBorder="1" applyAlignment="1" applyProtection="1">
      <alignment horizontal="center" vertical="center"/>
    </xf>
    <xf numFmtId="0" fontId="9" fillId="2" borderId="12" xfId="0" applyFont="1" applyFill="1" applyBorder="1" applyAlignment="1" applyProtection="1">
      <alignment horizontal="center" vertical="center"/>
      <protection locked="0"/>
    </xf>
    <xf numFmtId="0" fontId="9" fillId="2" borderId="65" xfId="0" applyFont="1" applyFill="1" applyBorder="1" applyAlignment="1" applyProtection="1">
      <alignment horizontal="center" vertical="center"/>
      <protection locked="0"/>
    </xf>
    <xf numFmtId="0" fontId="9" fillId="2" borderId="22" xfId="0" applyFont="1" applyFill="1" applyBorder="1" applyAlignment="1" applyProtection="1">
      <alignment horizontal="center" vertical="center"/>
      <protection locked="0"/>
    </xf>
    <xf numFmtId="0" fontId="10" fillId="2" borderId="12" xfId="0" applyFont="1" applyFill="1" applyBorder="1" applyAlignment="1" applyProtection="1">
      <alignment horizontal="center" vertical="center"/>
    </xf>
    <xf numFmtId="164" fontId="10" fillId="2" borderId="45" xfId="0" applyNumberFormat="1" applyFont="1" applyFill="1" applyBorder="1" applyAlignment="1" applyProtection="1">
      <alignment horizontal="center" vertical="center"/>
    </xf>
    <xf numFmtId="164" fontId="10" fillId="2" borderId="6" xfId="0" applyNumberFormat="1" applyFont="1" applyFill="1" applyBorder="1" applyAlignment="1" applyProtection="1">
      <alignment horizontal="center" vertical="center"/>
    </xf>
    <xf numFmtId="0" fontId="9" fillId="2" borderId="45" xfId="0" applyFont="1" applyFill="1" applyBorder="1" applyAlignment="1" applyProtection="1">
      <alignment horizontal="center" vertical="center"/>
    </xf>
    <xf numFmtId="0" fontId="9" fillId="2" borderId="6" xfId="0" applyFont="1" applyFill="1" applyBorder="1" applyAlignment="1" applyProtection="1">
      <alignment horizontal="center" vertical="center"/>
    </xf>
    <xf numFmtId="0" fontId="16" fillId="16" borderId="29" xfId="0" applyFont="1" applyFill="1" applyBorder="1" applyAlignment="1" applyProtection="1">
      <alignment horizontal="center" vertical="top" textRotation="180" wrapText="1"/>
    </xf>
    <xf numFmtId="167" fontId="8" fillId="14" borderId="11" xfId="0" applyNumberFormat="1" applyFont="1" applyFill="1" applyBorder="1" applyAlignment="1" applyProtection="1">
      <alignment horizontal="center" vertical="center"/>
    </xf>
    <xf numFmtId="0" fontId="10" fillId="0" borderId="11" xfId="0" applyFont="1" applyBorder="1" applyProtection="1"/>
    <xf numFmtId="0" fontId="1" fillId="13" borderId="14" xfId="0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0" fontId="10" fillId="2" borderId="2" xfId="0" applyFont="1" applyFill="1" applyBorder="1" applyAlignment="1" applyProtection="1">
      <alignment horizontal="center" vertical="center"/>
    </xf>
    <xf numFmtId="0" fontId="10" fillId="2" borderId="65" xfId="0" applyFont="1" applyFill="1" applyBorder="1" applyAlignment="1" applyProtection="1">
      <alignment horizontal="center" vertical="center"/>
    </xf>
    <xf numFmtId="2" fontId="10" fillId="14" borderId="21" xfId="0" applyNumberFormat="1" applyFont="1" applyFill="1" applyBorder="1" applyAlignment="1" applyProtection="1">
      <alignment horizontal="center" vertical="center"/>
    </xf>
    <xf numFmtId="0" fontId="5" fillId="3" borderId="14" xfId="0" applyFont="1" applyFill="1" applyBorder="1" applyAlignment="1" applyProtection="1">
      <alignment horizontal="center" vertical="center"/>
    </xf>
    <xf numFmtId="0" fontId="9" fillId="0" borderId="3" xfId="0" applyFont="1" applyBorder="1" applyAlignment="1" applyProtection="1">
      <alignment horizontal="center" vertical="center"/>
      <protection locked="0"/>
    </xf>
    <xf numFmtId="0" fontId="18" fillId="0" borderId="11" xfId="0" applyFont="1" applyBorder="1" applyAlignment="1" applyProtection="1">
      <alignment horizontal="center" vertical="center"/>
      <protection locked="0"/>
    </xf>
    <xf numFmtId="0" fontId="1" fillId="11" borderId="13" xfId="0" applyFont="1" applyFill="1" applyBorder="1" applyAlignment="1" applyProtection="1">
      <alignment horizontal="center" vertical="center"/>
    </xf>
    <xf numFmtId="0" fontId="1" fillId="11" borderId="20" xfId="0" applyFont="1" applyFill="1" applyBorder="1" applyAlignment="1" applyProtection="1">
      <alignment horizontal="center" vertical="center"/>
    </xf>
    <xf numFmtId="0" fontId="1" fillId="13" borderId="13" xfId="0" applyFont="1" applyFill="1" applyBorder="1" applyAlignment="1" applyProtection="1">
      <alignment horizontal="center" vertical="center"/>
    </xf>
    <xf numFmtId="0" fontId="1" fillId="13" borderId="20" xfId="0" applyFont="1" applyFill="1" applyBorder="1" applyAlignment="1" applyProtection="1">
      <alignment horizontal="center" vertical="center"/>
    </xf>
    <xf numFmtId="0" fontId="1" fillId="13" borderId="34" xfId="0" applyFont="1" applyFill="1" applyBorder="1" applyAlignment="1" applyProtection="1">
      <alignment horizontal="center" vertical="center"/>
    </xf>
    <xf numFmtId="0" fontId="1" fillId="12" borderId="13" xfId="0" applyFont="1" applyFill="1" applyBorder="1" applyAlignment="1" applyProtection="1">
      <alignment horizontal="center" vertical="center"/>
    </xf>
    <xf numFmtId="0" fontId="1" fillId="12" borderId="20" xfId="0" applyFont="1" applyFill="1" applyBorder="1" applyAlignment="1" applyProtection="1">
      <alignment horizontal="center" vertical="center"/>
    </xf>
    <xf numFmtId="0" fontId="15" fillId="10" borderId="27" xfId="0" applyFont="1" applyFill="1" applyBorder="1" applyAlignment="1" applyProtection="1">
      <alignment horizontal="center" vertical="center" wrapText="1"/>
    </xf>
    <xf numFmtId="0" fontId="1" fillId="3" borderId="13" xfId="0" applyFont="1" applyFill="1" applyBorder="1" applyAlignment="1" applyProtection="1">
      <alignment horizontal="center" vertical="center"/>
    </xf>
    <xf numFmtId="0" fontId="1" fillId="3" borderId="20" xfId="0" applyFont="1" applyFill="1" applyBorder="1" applyAlignment="1" applyProtection="1">
      <alignment horizontal="center" vertical="center"/>
    </xf>
    <xf numFmtId="0" fontId="16" fillId="4" borderId="1" xfId="0" applyFont="1" applyFill="1" applyBorder="1" applyAlignment="1" applyProtection="1">
      <alignment horizontal="center" vertical="center" wrapText="1"/>
    </xf>
    <xf numFmtId="0" fontId="16" fillId="4" borderId="6" xfId="0" applyFont="1" applyFill="1" applyBorder="1" applyAlignment="1" applyProtection="1">
      <alignment horizontal="center" vertical="center" wrapText="1"/>
    </xf>
    <xf numFmtId="0" fontId="16" fillId="4" borderId="13" xfId="0" applyFont="1" applyFill="1" applyBorder="1" applyAlignment="1" applyProtection="1">
      <alignment horizontal="center" vertical="center" wrapText="1"/>
    </xf>
    <xf numFmtId="0" fontId="16" fillId="4" borderId="14" xfId="0" applyFont="1" applyFill="1" applyBorder="1" applyAlignment="1" applyProtection="1">
      <alignment horizontal="center" vertical="center" wrapText="1"/>
    </xf>
    <xf numFmtId="0" fontId="16" fillId="4" borderId="20" xfId="0" applyFont="1" applyFill="1" applyBorder="1" applyAlignment="1" applyProtection="1">
      <alignment horizontal="center" vertical="center" wrapText="1"/>
    </xf>
    <xf numFmtId="0" fontId="16" fillId="5" borderId="13" xfId="0" applyFont="1" applyFill="1" applyBorder="1" applyAlignment="1" applyProtection="1">
      <alignment horizontal="center" vertical="center" wrapText="1"/>
    </xf>
    <xf numFmtId="0" fontId="16" fillId="5" borderId="14" xfId="0" applyFont="1" applyFill="1" applyBorder="1" applyAlignment="1" applyProtection="1">
      <alignment horizontal="center" vertical="center" wrapText="1"/>
    </xf>
    <xf numFmtId="0" fontId="16" fillId="5" borderId="18" xfId="0" applyFont="1" applyFill="1" applyBorder="1" applyAlignment="1" applyProtection="1">
      <alignment horizontal="center" vertical="center" wrapText="1"/>
    </xf>
    <xf numFmtId="0" fontId="16" fillId="5" borderId="20" xfId="0" applyFont="1" applyFill="1" applyBorder="1" applyAlignment="1" applyProtection="1">
      <alignment horizontal="center" vertical="center" wrapText="1"/>
    </xf>
    <xf numFmtId="0" fontId="16" fillId="6" borderId="13" xfId="0" applyFont="1" applyFill="1" applyBorder="1" applyAlignment="1" applyProtection="1">
      <alignment horizontal="center" vertical="center" wrapText="1"/>
    </xf>
    <xf numFmtId="0" fontId="16" fillId="6" borderId="14" xfId="0" applyFont="1" applyFill="1" applyBorder="1" applyAlignment="1" applyProtection="1">
      <alignment horizontal="center" vertical="center" wrapText="1"/>
    </xf>
    <xf numFmtId="0" fontId="16" fillId="6" borderId="18" xfId="0" applyFont="1" applyFill="1" applyBorder="1" applyAlignment="1" applyProtection="1">
      <alignment horizontal="center" vertical="center" wrapText="1"/>
    </xf>
    <xf numFmtId="0" fontId="16" fillId="6" borderId="20" xfId="0" applyFont="1" applyFill="1" applyBorder="1" applyAlignment="1" applyProtection="1">
      <alignment horizontal="center" vertical="center" wrapText="1"/>
    </xf>
    <xf numFmtId="0" fontId="16" fillId="7" borderId="13" xfId="0" applyFont="1" applyFill="1" applyBorder="1" applyAlignment="1" applyProtection="1">
      <alignment horizontal="center" vertical="center" wrapText="1"/>
    </xf>
    <xf numFmtId="0" fontId="16" fillId="7" borderId="19" xfId="0" applyFont="1" applyFill="1" applyBorder="1" applyAlignment="1" applyProtection="1">
      <alignment horizontal="center" vertical="center" wrapText="1"/>
    </xf>
    <xf numFmtId="0" fontId="16" fillId="7" borderId="14" xfId="0" applyFont="1" applyFill="1" applyBorder="1" applyAlignment="1" applyProtection="1">
      <alignment horizontal="center" vertical="center" wrapText="1"/>
    </xf>
    <xf numFmtId="0" fontId="16" fillId="7" borderId="20" xfId="0" applyFont="1" applyFill="1" applyBorder="1" applyAlignment="1" applyProtection="1">
      <alignment horizontal="center" vertical="center" wrapText="1"/>
    </xf>
    <xf numFmtId="0" fontId="16" fillId="4" borderId="21" xfId="0" applyFont="1" applyFill="1" applyBorder="1" applyAlignment="1" applyProtection="1">
      <alignment horizontal="center" vertical="center" wrapText="1"/>
    </xf>
    <xf numFmtId="0" fontId="16" fillId="4" borderId="22" xfId="0" applyFont="1" applyFill="1" applyBorder="1" applyAlignment="1" applyProtection="1">
      <alignment horizontal="center" vertical="center" wrapText="1"/>
    </xf>
    <xf numFmtId="0" fontId="16" fillId="5" borderId="11" xfId="0" applyFont="1" applyFill="1" applyBorder="1" applyAlignment="1" applyProtection="1">
      <alignment horizontal="center" vertical="center" wrapText="1"/>
    </xf>
    <xf numFmtId="0" fontId="16" fillId="5" borderId="12" xfId="0" applyFont="1" applyFill="1" applyBorder="1" applyAlignment="1" applyProtection="1">
      <alignment horizontal="center" vertical="center" wrapText="1"/>
    </xf>
    <xf numFmtId="0" fontId="16" fillId="5" borderId="44" xfId="0" applyFont="1" applyFill="1" applyBorder="1" applyAlignment="1" applyProtection="1">
      <alignment horizontal="center" vertical="center" wrapText="1"/>
    </xf>
    <xf numFmtId="0" fontId="16" fillId="5" borderId="27" xfId="0" applyFont="1" applyFill="1" applyBorder="1" applyAlignment="1" applyProtection="1">
      <alignment horizontal="center" vertical="center" wrapText="1"/>
    </xf>
    <xf numFmtId="0" fontId="16" fillId="4" borderId="11" xfId="0" applyFont="1" applyFill="1" applyBorder="1" applyAlignment="1" applyProtection="1">
      <alignment horizontal="center" vertical="center" wrapText="1"/>
    </xf>
    <xf numFmtId="0" fontId="16" fillId="4" borderId="12" xfId="0" applyFont="1" applyFill="1" applyBorder="1" applyAlignment="1" applyProtection="1">
      <alignment horizontal="center" vertical="center" wrapText="1"/>
    </xf>
    <xf numFmtId="0" fontId="16" fillId="4" borderId="3" xfId="0" applyFont="1" applyFill="1" applyBorder="1" applyAlignment="1" applyProtection="1">
      <alignment horizontal="center" vertical="center" wrapText="1"/>
    </xf>
    <xf numFmtId="0" fontId="16" fillId="4" borderId="45" xfId="0" applyFont="1" applyFill="1" applyBorder="1" applyAlignment="1" applyProtection="1">
      <alignment horizontal="center" vertical="center" wrapText="1"/>
    </xf>
    <xf numFmtId="0" fontId="16" fillId="5" borderId="1" xfId="0" applyFont="1" applyFill="1" applyBorder="1" applyAlignment="1" applyProtection="1">
      <alignment horizontal="center" vertical="top" textRotation="180" wrapText="1"/>
    </xf>
    <xf numFmtId="0" fontId="16" fillId="5" borderId="6" xfId="0" applyFont="1" applyFill="1" applyBorder="1" applyAlignment="1" applyProtection="1">
      <alignment horizontal="center" vertical="top" textRotation="180" wrapText="1"/>
    </xf>
    <xf numFmtId="164" fontId="16" fillId="5" borderId="1" xfId="0" applyNumberFormat="1" applyFont="1" applyFill="1" applyBorder="1" applyAlignment="1" applyProtection="1">
      <alignment horizontal="center" vertical="top" textRotation="180" wrapText="1"/>
    </xf>
    <xf numFmtId="164" fontId="16" fillId="5" borderId="6" xfId="0" applyNumberFormat="1" applyFont="1" applyFill="1" applyBorder="1" applyAlignment="1" applyProtection="1">
      <alignment horizontal="center" vertical="top" textRotation="180" wrapText="1"/>
    </xf>
    <xf numFmtId="0" fontId="16" fillId="8" borderId="14" xfId="0" applyFont="1" applyFill="1" applyBorder="1" applyAlignment="1" applyProtection="1">
      <alignment horizontal="center" vertical="center" wrapText="1"/>
    </xf>
    <xf numFmtId="0" fontId="16" fillId="8" borderId="18" xfId="0" applyFont="1" applyFill="1" applyBorder="1" applyAlignment="1" applyProtection="1">
      <alignment horizontal="center" vertical="center" wrapText="1"/>
    </xf>
    <xf numFmtId="0" fontId="16" fillId="15" borderId="34" xfId="0" applyFont="1" applyFill="1" applyBorder="1" applyAlignment="1" applyProtection="1">
      <alignment horizontal="center" vertical="center" wrapText="1"/>
    </xf>
    <xf numFmtId="0" fontId="16" fillId="15" borderId="47" xfId="0" applyFont="1" applyFill="1" applyBorder="1" applyAlignment="1" applyProtection="1">
      <alignment horizontal="center" vertical="center" wrapText="1"/>
    </xf>
    <xf numFmtId="0" fontId="16" fillId="15" borderId="46" xfId="0" applyFont="1" applyFill="1" applyBorder="1" applyAlignment="1" applyProtection="1">
      <alignment horizontal="center" vertical="center" wrapText="1"/>
    </xf>
    <xf numFmtId="0" fontId="16" fillId="8" borderId="10" xfId="0" applyFont="1" applyFill="1" applyBorder="1" applyAlignment="1" applyProtection="1">
      <alignment horizontal="center" vertical="center" wrapText="1"/>
    </xf>
    <xf numFmtId="0" fontId="16" fillId="8" borderId="5" xfId="0" applyFont="1" applyFill="1" applyBorder="1" applyAlignment="1" applyProtection="1">
      <alignment horizontal="center" vertical="center" wrapText="1"/>
    </xf>
    <xf numFmtId="0" fontId="16" fillId="8" borderId="23" xfId="0" applyFont="1" applyFill="1" applyBorder="1" applyAlignment="1" applyProtection="1">
      <alignment horizontal="center" vertical="center" wrapText="1"/>
    </xf>
    <xf numFmtId="0" fontId="16" fillId="8" borderId="12" xfId="0" applyFont="1" applyFill="1" applyBorder="1" applyAlignment="1" applyProtection="1">
      <alignment horizontal="center" vertical="center" wrapText="1"/>
    </xf>
    <xf numFmtId="0" fontId="16" fillId="8" borderId="6" xfId="0" applyFont="1" applyFill="1" applyBorder="1" applyAlignment="1" applyProtection="1">
      <alignment horizontal="center" vertical="center" wrapText="1"/>
    </xf>
    <xf numFmtId="0" fontId="16" fillId="8" borderId="22" xfId="0" applyFont="1" applyFill="1" applyBorder="1" applyAlignment="1" applyProtection="1">
      <alignment horizontal="center" vertical="center" wrapText="1"/>
    </xf>
    <xf numFmtId="0" fontId="16" fillId="9" borderId="13" xfId="0" applyFont="1" applyFill="1" applyBorder="1" applyAlignment="1" applyProtection="1">
      <alignment horizontal="center" vertical="center" wrapText="1"/>
    </xf>
    <xf numFmtId="0" fontId="16" fillId="9" borderId="14" xfId="0" applyFont="1" applyFill="1" applyBorder="1" applyAlignment="1" applyProtection="1">
      <alignment horizontal="center" vertical="center" wrapText="1"/>
    </xf>
    <xf numFmtId="0" fontId="16" fillId="9" borderId="18" xfId="0" applyFont="1" applyFill="1" applyBorder="1" applyAlignment="1" applyProtection="1">
      <alignment horizontal="center" vertical="center" wrapText="1"/>
    </xf>
    <xf numFmtId="0" fontId="16" fillId="9" borderId="20" xfId="0" applyFont="1" applyFill="1" applyBorder="1" applyAlignment="1" applyProtection="1">
      <alignment horizontal="center" vertical="center" wrapText="1"/>
    </xf>
    <xf numFmtId="0" fontId="16" fillId="8" borderId="34" xfId="0" applyFont="1" applyFill="1" applyBorder="1" applyAlignment="1" applyProtection="1">
      <alignment horizontal="center" vertical="center" wrapText="1"/>
    </xf>
    <xf numFmtId="0" fontId="16" fillId="8" borderId="47" xfId="0" applyFont="1" applyFill="1" applyBorder="1" applyAlignment="1" applyProtection="1">
      <alignment horizontal="center" vertical="center" wrapText="1"/>
    </xf>
    <xf numFmtId="0" fontId="16" fillId="8" borderId="46" xfId="0" applyFont="1" applyFill="1" applyBorder="1" applyAlignment="1" applyProtection="1">
      <alignment horizontal="center" vertical="center" wrapText="1"/>
    </xf>
    <xf numFmtId="0" fontId="16" fillId="8" borderId="41" xfId="0" applyFont="1" applyFill="1" applyBorder="1" applyAlignment="1" applyProtection="1">
      <alignment horizontal="center" vertical="center" wrapText="1"/>
    </xf>
    <xf numFmtId="0" fontId="16" fillId="8" borderId="37" xfId="0" applyFont="1" applyFill="1" applyBorder="1" applyAlignment="1" applyProtection="1">
      <alignment horizontal="center" vertical="center" wrapText="1"/>
    </xf>
    <xf numFmtId="0" fontId="16" fillId="9" borderId="48" xfId="0" applyFont="1" applyFill="1" applyBorder="1" applyAlignment="1" applyProtection="1">
      <alignment horizontal="center" vertical="top" textRotation="180" wrapText="1"/>
    </xf>
    <xf numFmtId="0" fontId="16" fillId="9" borderId="49" xfId="0" applyFont="1" applyFill="1" applyBorder="1" applyAlignment="1" applyProtection="1">
      <alignment horizontal="center" vertical="top" textRotation="180" wrapText="1"/>
    </xf>
    <xf numFmtId="164" fontId="16" fillId="9" borderId="30" xfId="0" applyNumberFormat="1" applyFont="1" applyFill="1" applyBorder="1" applyAlignment="1" applyProtection="1">
      <alignment horizontal="center" vertical="top" textRotation="180" wrapText="1"/>
    </xf>
    <xf numFmtId="164" fontId="16" fillId="9" borderId="31" xfId="0" applyNumberFormat="1" applyFont="1" applyFill="1" applyBorder="1" applyAlignment="1" applyProtection="1">
      <alignment horizontal="center" vertical="top" textRotation="180" wrapText="1"/>
    </xf>
    <xf numFmtId="0" fontId="16" fillId="9" borderId="34" xfId="0" applyNumberFormat="1" applyFont="1" applyFill="1" applyBorder="1" applyAlignment="1" applyProtection="1">
      <alignment horizontal="center" vertical="center" wrapText="1"/>
    </xf>
    <xf numFmtId="0" fontId="16" fillId="9" borderId="46" xfId="0" applyNumberFormat="1" applyFont="1" applyFill="1" applyBorder="1" applyAlignment="1" applyProtection="1">
      <alignment horizontal="center" vertical="center" wrapText="1"/>
    </xf>
    <xf numFmtId="0" fontId="16" fillId="10" borderId="13" xfId="0" applyFont="1" applyFill="1" applyBorder="1" applyAlignment="1" applyProtection="1">
      <alignment horizontal="center" vertical="center" wrapText="1"/>
    </xf>
    <xf numFmtId="0" fontId="16" fillId="10" borderId="19" xfId="0" applyFont="1" applyFill="1" applyBorder="1" applyAlignment="1" applyProtection="1">
      <alignment horizontal="center" vertical="center" wrapText="1"/>
    </xf>
    <xf numFmtId="0" fontId="16" fillId="10" borderId="14" xfId="0" applyFont="1" applyFill="1" applyBorder="1" applyAlignment="1" applyProtection="1">
      <alignment horizontal="center" vertical="center" wrapText="1"/>
    </xf>
    <xf numFmtId="0" fontId="16" fillId="10" borderId="20" xfId="0" applyFont="1" applyFill="1" applyBorder="1" applyAlignment="1" applyProtection="1">
      <alignment horizontal="center" vertical="center" wrapText="1"/>
    </xf>
    <xf numFmtId="0" fontId="16" fillId="15" borderId="43" xfId="0" applyFont="1" applyFill="1" applyBorder="1" applyAlignment="1" applyProtection="1">
      <alignment horizontal="center" vertical="center" wrapText="1"/>
    </xf>
    <xf numFmtId="0" fontId="16" fillId="15" borderId="50" xfId="0" applyFont="1" applyFill="1" applyBorder="1" applyAlignment="1" applyProtection="1">
      <alignment horizontal="center" vertical="center" wrapText="1"/>
    </xf>
    <xf numFmtId="0" fontId="16" fillId="15" borderId="42" xfId="0" applyFont="1" applyFill="1" applyBorder="1" applyAlignment="1" applyProtection="1">
      <alignment horizontal="center" vertical="center" wrapText="1"/>
    </xf>
    <xf numFmtId="0" fontId="15" fillId="10" borderId="27" xfId="0" applyFont="1" applyFill="1" applyBorder="1" applyAlignment="1" applyProtection="1">
      <alignment horizontal="center" vertical="center" wrapText="1"/>
    </xf>
    <xf numFmtId="0" fontId="15" fillId="10" borderId="37" xfId="0" applyFont="1" applyFill="1" applyBorder="1" applyAlignment="1" applyProtection="1">
      <alignment horizontal="center" vertical="center" wrapText="1"/>
    </xf>
    <xf numFmtId="0" fontId="15" fillId="10" borderId="43" xfId="0" applyFont="1" applyFill="1" applyBorder="1" applyAlignment="1" applyProtection="1">
      <alignment horizontal="center" vertical="center" wrapText="1"/>
    </xf>
    <xf numFmtId="0" fontId="16" fillId="9" borderId="41" xfId="0" applyFont="1" applyFill="1" applyBorder="1" applyAlignment="1" applyProtection="1">
      <alignment horizontal="center" vertical="center" wrapText="1"/>
    </xf>
    <xf numFmtId="0" fontId="16" fillId="9" borderId="27" xfId="0" applyFont="1" applyFill="1" applyBorder="1" applyAlignment="1" applyProtection="1">
      <alignment horizontal="center" vertical="center" wrapText="1"/>
    </xf>
    <xf numFmtId="0" fontId="16" fillId="9" borderId="37" xfId="0" applyFont="1" applyFill="1" applyBorder="1" applyAlignment="1" applyProtection="1">
      <alignment horizontal="center" vertical="center" wrapText="1"/>
    </xf>
    <xf numFmtId="0" fontId="16" fillId="16" borderId="34" xfId="0" applyFont="1" applyFill="1" applyBorder="1" applyAlignment="1" applyProtection="1">
      <alignment horizontal="center" vertical="center" wrapText="1"/>
    </xf>
    <xf numFmtId="0" fontId="16" fillId="16" borderId="47" xfId="0" applyFont="1" applyFill="1" applyBorder="1" applyAlignment="1" applyProtection="1">
      <alignment horizontal="center" vertical="center" wrapText="1"/>
    </xf>
    <xf numFmtId="0" fontId="16" fillId="16" borderId="19" xfId="0" applyFont="1" applyFill="1" applyBorder="1" applyAlignment="1" applyProtection="1">
      <alignment horizontal="center" vertical="center" wrapText="1"/>
    </xf>
    <xf numFmtId="0" fontId="16" fillId="6" borderId="41" xfId="0" applyFont="1" applyFill="1" applyBorder="1" applyAlignment="1" applyProtection="1">
      <alignment horizontal="center" vertical="center" wrapText="1"/>
    </xf>
    <xf numFmtId="0" fontId="16" fillId="6" borderId="27" xfId="0" applyFont="1" applyFill="1" applyBorder="1" applyAlignment="1" applyProtection="1">
      <alignment horizontal="center" vertical="center" wrapText="1"/>
    </xf>
    <xf numFmtId="0" fontId="16" fillId="6" borderId="37" xfId="0" applyFont="1" applyFill="1" applyBorder="1" applyAlignment="1" applyProtection="1">
      <alignment horizontal="center" vertical="center" wrapText="1"/>
    </xf>
    <xf numFmtId="0" fontId="16" fillId="6" borderId="43" xfId="0" applyFont="1" applyFill="1" applyBorder="1" applyAlignment="1" applyProtection="1">
      <alignment horizontal="center" vertical="center" wrapText="1"/>
    </xf>
    <xf numFmtId="0" fontId="16" fillId="7" borderId="41" xfId="0" applyFont="1" applyFill="1" applyBorder="1" applyAlignment="1" applyProtection="1">
      <alignment horizontal="center" vertical="center" wrapText="1"/>
    </xf>
    <xf numFmtId="0" fontId="16" fillId="7" borderId="42" xfId="0" applyFont="1" applyFill="1" applyBorder="1" applyAlignment="1" applyProtection="1">
      <alignment horizontal="center" vertical="center" wrapText="1"/>
    </xf>
    <xf numFmtId="0" fontId="16" fillId="7" borderId="27" xfId="0" applyFont="1" applyFill="1" applyBorder="1" applyAlignment="1" applyProtection="1">
      <alignment horizontal="center" vertical="center" wrapText="1"/>
    </xf>
    <xf numFmtId="0" fontId="16" fillId="7" borderId="37" xfId="0" applyFont="1" applyFill="1" applyBorder="1" applyAlignment="1" applyProtection="1">
      <alignment horizontal="center" vertical="center" wrapText="1"/>
    </xf>
    <xf numFmtId="0" fontId="1" fillId="3" borderId="13" xfId="0" applyFont="1" applyFill="1" applyBorder="1" applyAlignment="1" applyProtection="1">
      <alignment horizontal="center" vertical="center"/>
    </xf>
    <xf numFmtId="0" fontId="1" fillId="3" borderId="20" xfId="0" applyFont="1" applyFill="1" applyBorder="1" applyAlignment="1" applyProtection="1">
      <alignment horizontal="center" vertical="center"/>
    </xf>
    <xf numFmtId="0" fontId="1" fillId="3" borderId="28" xfId="0" applyFont="1" applyFill="1" applyBorder="1" applyAlignment="1" applyProtection="1">
      <alignment horizontal="center" vertical="center"/>
    </xf>
    <xf numFmtId="0" fontId="1" fillId="3" borderId="55" xfId="0" applyFont="1" applyFill="1" applyBorder="1" applyAlignment="1" applyProtection="1">
      <alignment horizontal="center" vertical="center"/>
    </xf>
    <xf numFmtId="0" fontId="16" fillId="10" borderId="41" xfId="0" applyFont="1" applyFill="1" applyBorder="1" applyAlignment="1" applyProtection="1">
      <alignment horizontal="center" vertical="center" wrapText="1"/>
    </xf>
    <xf numFmtId="0" fontId="16" fillId="10" borderId="42" xfId="0" applyFont="1" applyFill="1" applyBorder="1" applyAlignment="1" applyProtection="1">
      <alignment horizontal="center" vertical="center" wrapText="1"/>
    </xf>
    <xf numFmtId="0" fontId="16" fillId="10" borderId="27" xfId="0" applyFont="1" applyFill="1" applyBorder="1" applyAlignment="1" applyProtection="1">
      <alignment horizontal="center" vertical="center" wrapText="1"/>
    </xf>
    <xf numFmtId="0" fontId="16" fillId="10" borderId="43" xfId="0" applyFont="1" applyFill="1" applyBorder="1" applyAlignment="1" applyProtection="1">
      <alignment horizontal="center" vertical="center" wrapText="1"/>
    </xf>
    <xf numFmtId="0" fontId="16" fillId="10" borderId="37" xfId="0" applyFont="1" applyFill="1" applyBorder="1" applyAlignment="1" applyProtection="1">
      <alignment horizontal="center" vertical="center" wrapText="1"/>
    </xf>
    <xf numFmtId="0" fontId="16" fillId="16" borderId="46" xfId="0" applyFont="1" applyFill="1" applyBorder="1" applyAlignment="1" applyProtection="1">
      <alignment horizontal="center" vertical="center" wrapText="1"/>
    </xf>
    <xf numFmtId="0" fontId="16" fillId="5" borderId="26" xfId="0" applyFont="1" applyFill="1" applyBorder="1" applyAlignment="1" applyProtection="1">
      <alignment horizontal="center" vertical="top" textRotation="180" wrapText="1"/>
    </xf>
    <xf numFmtId="0" fontId="16" fillId="5" borderId="27" xfId="0" applyFont="1" applyFill="1" applyBorder="1" applyAlignment="1" applyProtection="1">
      <alignment horizontal="center" vertical="top" textRotation="180" wrapText="1"/>
    </xf>
    <xf numFmtId="0" fontId="16" fillId="9" borderId="54" xfId="0" applyFont="1" applyFill="1" applyBorder="1" applyAlignment="1" applyProtection="1">
      <alignment horizontal="center" vertical="top" textRotation="180" wrapText="1"/>
    </xf>
    <xf numFmtId="0" fontId="16" fillId="9" borderId="16" xfId="0" applyFont="1" applyFill="1" applyBorder="1" applyAlignment="1" applyProtection="1">
      <alignment horizontal="center" vertical="top" textRotation="180" wrapText="1"/>
    </xf>
    <xf numFmtId="2" fontId="16" fillId="5" borderId="21" xfId="0" applyNumberFormat="1" applyFont="1" applyFill="1" applyBorder="1" applyAlignment="1" applyProtection="1">
      <alignment horizontal="center" vertical="top" textRotation="180" wrapText="1"/>
    </xf>
    <xf numFmtId="2" fontId="16" fillId="5" borderId="22" xfId="0" applyNumberFormat="1" applyFont="1" applyFill="1" applyBorder="1" applyAlignment="1" applyProtection="1">
      <alignment horizontal="center" vertical="top" textRotation="180" wrapText="1"/>
    </xf>
    <xf numFmtId="0" fontId="16" fillId="8" borderId="27" xfId="0" applyFont="1" applyFill="1" applyBorder="1" applyAlignment="1" applyProtection="1">
      <alignment horizontal="center" vertical="center" wrapText="1"/>
    </xf>
    <xf numFmtId="0" fontId="16" fillId="8" borderId="43" xfId="0" applyFont="1" applyFill="1" applyBorder="1" applyAlignment="1" applyProtection="1">
      <alignment horizontal="center" vertical="center" wrapText="1"/>
    </xf>
    <xf numFmtId="0" fontId="16" fillId="15" borderId="29" xfId="0" applyFont="1" applyFill="1" applyBorder="1" applyAlignment="1" applyProtection="1">
      <alignment horizontal="center" vertical="center" wrapText="1"/>
    </xf>
    <xf numFmtId="0" fontId="1" fillId="11" borderId="13" xfId="0" applyFont="1" applyFill="1" applyBorder="1" applyAlignment="1" applyProtection="1">
      <alignment horizontal="center" vertical="center"/>
    </xf>
    <xf numFmtId="0" fontId="1" fillId="11" borderId="20" xfId="0" applyFont="1" applyFill="1" applyBorder="1" applyAlignment="1" applyProtection="1">
      <alignment horizontal="center" vertical="center"/>
    </xf>
    <xf numFmtId="9" fontId="1" fillId="11" borderId="34" xfId="2" applyFont="1" applyFill="1" applyBorder="1" applyAlignment="1" applyProtection="1">
      <alignment horizontal="center" vertical="center"/>
    </xf>
    <xf numFmtId="9" fontId="1" fillId="11" borderId="46" xfId="2" applyFont="1" applyFill="1" applyBorder="1" applyAlignment="1" applyProtection="1">
      <alignment horizontal="center" vertical="center"/>
    </xf>
    <xf numFmtId="0" fontId="1" fillId="13" borderId="13" xfId="0" applyFont="1" applyFill="1" applyBorder="1" applyAlignment="1" applyProtection="1">
      <alignment horizontal="center" vertical="center"/>
    </xf>
    <xf numFmtId="0" fontId="1" fillId="13" borderId="20" xfId="0" applyFont="1" applyFill="1" applyBorder="1" applyAlignment="1" applyProtection="1">
      <alignment horizontal="center" vertical="center"/>
    </xf>
    <xf numFmtId="0" fontId="1" fillId="13" borderId="34" xfId="0" applyFont="1" applyFill="1" applyBorder="1" applyAlignment="1" applyProtection="1">
      <alignment horizontal="center" vertical="center"/>
    </xf>
    <xf numFmtId="0" fontId="1" fillId="13" borderId="46" xfId="0" applyFont="1" applyFill="1" applyBorder="1" applyAlignment="1" applyProtection="1">
      <alignment horizontal="center" vertical="center"/>
    </xf>
    <xf numFmtId="0" fontId="1" fillId="12" borderId="13" xfId="0" applyFont="1" applyFill="1" applyBorder="1" applyAlignment="1" applyProtection="1">
      <alignment horizontal="center" vertical="center"/>
    </xf>
    <xf numFmtId="0" fontId="1" fillId="12" borderId="20" xfId="0" applyFont="1" applyFill="1" applyBorder="1" applyAlignment="1" applyProtection="1">
      <alignment horizontal="center" vertical="center"/>
    </xf>
    <xf numFmtId="9" fontId="1" fillId="12" borderId="34" xfId="2" applyFont="1" applyFill="1" applyBorder="1" applyAlignment="1" applyProtection="1">
      <alignment horizontal="center" vertical="center"/>
    </xf>
    <xf numFmtId="9" fontId="1" fillId="12" borderId="46" xfId="2" applyFont="1" applyFill="1" applyBorder="1" applyAlignment="1" applyProtection="1">
      <alignment horizontal="center" vertical="center"/>
    </xf>
  </cellXfs>
  <cellStyles count="3">
    <cellStyle name="Обычный" xfId="0" builtinId="0"/>
    <cellStyle name="Обычный 2" xfId="1"/>
    <cellStyle name="Процентный" xfId="2" builtinId="5"/>
  </cellStyles>
  <dxfs count="636"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</dxfs>
  <tableStyles count="1" defaultTableStyle="TableStyleMedium9" defaultPivotStyle="PivotStyleLight16">
    <tableStyle name="Стиль таблицы 1" pivot="0" count="0"/>
  </tableStyles>
  <colors>
    <mruColors>
      <color rgb="FFFF9696"/>
      <color rgb="FFFF4646"/>
      <color rgb="FFFF6464"/>
      <color rgb="FFFF46FF"/>
      <color rgb="FFFF465D"/>
      <color rgb="FFFFFFFF"/>
      <color rgb="FFFF3232"/>
      <color rgb="FFFF2D2D"/>
      <color rgb="FFFD4545"/>
      <color rgb="FFFF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>
    <pageSetUpPr fitToPage="1"/>
  </sheetPr>
  <dimension ref="A1:EV286"/>
  <sheetViews>
    <sheetView zoomScale="80" zoomScaleNormal="80" workbookViewId="0">
      <pane xSplit="2" ySplit="7" topLeftCell="C80" activePane="bottomRight" state="frozen"/>
      <selection activeCell="EP3" sqref="EP3"/>
      <selection pane="bottomLeft" activeCell="EP3" sqref="EP3"/>
      <selection pane="topRight" activeCell="EP3" sqref="EP3"/>
      <selection pane="bottomRight" activeCell="F137" sqref="F137"/>
    </sheetView>
  </sheetViews>
  <sheetFormatPr defaultRowHeight="18.75" outlineLevelRow="2" outlineLevelCol="1"/>
  <cols>
    <col min="1" max="1" width="16.85546875" style="64" customWidth="1"/>
    <col min="2" max="2" width="13.7109375" style="65" bestFit="1" customWidth="1"/>
    <col min="3" max="3" width="5.42578125" style="59" customWidth="1"/>
    <col min="4" max="4" width="23" style="60" bestFit="1" customWidth="1"/>
    <col min="5" max="6" width="20.42578125" style="60" bestFit="1" customWidth="1"/>
    <col min="7" max="7" width="21.140625" style="65" bestFit="1" customWidth="1"/>
    <col min="8" max="8" width="15.7109375" style="66" customWidth="1"/>
    <col min="9" max="9" width="10.7109375" style="60" customWidth="1"/>
    <col min="10" max="10" width="33.140625" style="60" customWidth="1"/>
    <col min="11" max="11" width="11.7109375" style="69" customWidth="1"/>
    <col min="12" max="17" width="11.7109375" style="60" customWidth="1"/>
    <col min="18" max="18" width="11.7109375" style="70" hidden="1" customWidth="1" outlineLevel="1"/>
    <col min="19" max="19" width="11.7109375" style="67" customWidth="1" collapsed="1"/>
    <col min="20" max="20" width="11.7109375" style="66" customWidth="1"/>
    <col min="21" max="21" width="11.7109375" style="60" customWidth="1"/>
    <col min="22" max="22" width="11.7109375" style="68" customWidth="1"/>
    <col min="23" max="23" width="11.7109375" style="60" customWidth="1"/>
    <col min="24" max="24" width="11.7109375" style="69" customWidth="1"/>
    <col min="25" max="28" width="11.7109375" style="60" customWidth="1"/>
    <col min="29" max="29" width="11.7109375" style="65" customWidth="1"/>
    <col min="30" max="30" width="11.7109375" style="59" customWidth="1"/>
    <col min="31" max="34" width="11.7109375" style="91" customWidth="1"/>
    <col min="35" max="35" width="11.7109375" style="91" hidden="1" customWidth="1"/>
    <col min="36" max="36" width="11.7109375" style="105" customWidth="1"/>
    <col min="37" max="40" width="11.7109375" style="60" customWidth="1"/>
    <col min="41" max="41" width="11.7109375" style="70" customWidth="1"/>
    <col min="42" max="42" width="11.7109375" style="65" customWidth="1"/>
    <col min="43" max="43" width="11.7109375" style="66" customWidth="1"/>
    <col min="44" max="44" width="11.7109375" style="59" customWidth="1"/>
    <col min="45" max="48" width="11.7109375" style="60" customWidth="1"/>
    <col min="49" max="49" width="11.7109375" style="117" customWidth="1"/>
    <col min="50" max="51" width="11.7109375" style="60" customWidth="1"/>
    <col min="52" max="52" width="11.7109375" style="70" customWidth="1"/>
    <col min="53" max="53" width="11.7109375" style="66" customWidth="1"/>
    <col min="54" max="54" width="11.7109375" style="70" customWidth="1"/>
    <col min="55" max="55" width="11.7109375" style="71" customWidth="1"/>
    <col min="56" max="56" width="11.7109375" style="72" customWidth="1"/>
    <col min="57" max="57" width="11.7109375" style="71" customWidth="1"/>
    <col min="58" max="59" width="11.7109375" style="73" customWidth="1"/>
    <col min="60" max="60" width="11.7109375" style="60" customWidth="1"/>
    <col min="61" max="61" width="11.7109375" style="65" customWidth="1"/>
    <col min="62" max="62" width="11.7109375" style="66" customWidth="1"/>
    <col min="63" max="65" width="11.7109375" style="60" customWidth="1"/>
    <col min="66" max="66" width="11.7109375" style="70" customWidth="1"/>
    <col min="67" max="67" width="11.7109375" style="66" customWidth="1"/>
    <col min="68" max="68" width="11.7109375" style="60" customWidth="1"/>
    <col min="69" max="69" width="11.7109375" style="70" customWidth="1"/>
    <col min="70" max="70" width="11.7109375" style="66" customWidth="1"/>
    <col min="71" max="71" width="11.7109375" style="60" customWidth="1"/>
    <col min="72" max="72" width="11.7109375" style="70" customWidth="1"/>
    <col min="73" max="73" width="11.7109375" style="76" customWidth="1"/>
    <col min="74" max="74" width="11.7109375" style="132" customWidth="1"/>
    <col min="75" max="76" width="11.7109375" style="114" customWidth="1"/>
    <col min="77" max="78" width="11.7109375" style="74" customWidth="1"/>
    <col min="79" max="79" width="11.7109375" style="66" customWidth="1"/>
    <col min="80" max="81" width="11.7109375" style="60" customWidth="1"/>
    <col min="82" max="82" width="11.7109375" style="65" customWidth="1"/>
    <col min="83" max="83" width="13.140625" style="59" bestFit="1" customWidth="1"/>
    <col min="84" max="84" width="10.7109375" style="59" customWidth="1"/>
    <col min="85" max="85" width="17.28515625" style="60" hidden="1" customWidth="1" outlineLevel="1"/>
    <col min="86" max="86" width="12" style="60" hidden="1" customWidth="1" outlineLevel="1"/>
    <col min="87" max="87" width="12.140625" style="60" hidden="1" customWidth="1" outlineLevel="1"/>
    <col min="88" max="88" width="10.42578125" style="60" bestFit="1" customWidth="1" collapsed="1"/>
    <col min="89" max="89" width="10.5703125" style="75" customWidth="1"/>
    <col min="90" max="90" width="16.85546875" style="66" bestFit="1" customWidth="1"/>
    <col min="91" max="91" width="10.7109375" style="59" customWidth="1"/>
    <col min="92" max="92" width="10.42578125" style="60" bestFit="1" customWidth="1"/>
    <col min="93" max="95" width="10.42578125" style="70" customWidth="1" outlineLevel="1"/>
    <col min="96" max="96" width="11.42578125" style="75" bestFit="1" customWidth="1"/>
    <col min="97" max="97" width="13.140625" style="66" bestFit="1" customWidth="1"/>
    <col min="98" max="98" width="10.7109375" style="59" customWidth="1"/>
    <col min="99" max="99" width="17.28515625" style="60" customWidth="1" outlineLevel="1"/>
    <col min="100" max="100" width="12" style="60" customWidth="1" outlineLevel="1"/>
    <col min="101" max="101" width="12.140625" style="60" customWidth="1" outlineLevel="1"/>
    <col min="102" max="102" width="10.42578125" style="60" bestFit="1" customWidth="1"/>
    <col min="103" max="103" width="10.5703125" style="75" customWidth="1"/>
    <col min="104" max="114" width="11.7109375" style="74" customWidth="1"/>
    <col min="115" max="115" width="18.7109375" style="66" bestFit="1" customWidth="1"/>
    <col min="116" max="116" width="10.7109375" style="70" customWidth="1"/>
    <col min="117" max="117" width="10.7109375" style="99" customWidth="1"/>
    <col min="118" max="118" width="9.7109375" style="70" customWidth="1" outlineLevel="1"/>
    <col min="119" max="119" width="18.7109375" style="66" customWidth="1"/>
    <col min="120" max="120" width="10.7109375" style="70" customWidth="1"/>
    <col min="121" max="121" width="18.7109375" style="66" customWidth="1"/>
    <col min="122" max="122" width="10.7109375" style="70" customWidth="1"/>
    <col min="123" max="123" width="15" style="74" customWidth="1"/>
    <col min="124" max="124" width="18.7109375" style="66" customWidth="1"/>
    <col min="125" max="125" width="10.7109375" style="70" customWidth="1"/>
    <col min="126" max="126" width="22" style="74" customWidth="1"/>
    <col min="127" max="127" width="18.7109375" style="66" customWidth="1"/>
    <col min="128" max="128" width="9.7109375" style="60" customWidth="1"/>
    <col min="129" max="129" width="9.7109375" style="99" customWidth="1"/>
    <col min="130" max="130" width="9.140625" style="75" customWidth="1" outlineLevel="1"/>
    <col min="131" max="131" width="18.42578125" style="149" customWidth="1" outlineLevel="1" collapsed="1"/>
    <col min="132" max="132" width="12.28515625" style="75" customWidth="1" outlineLevel="1"/>
    <col min="133" max="133" width="18.7109375" style="66" customWidth="1"/>
    <col min="134" max="134" width="10.7109375" style="70" customWidth="1"/>
    <col min="135" max="135" width="18.7109375" style="66" customWidth="1"/>
    <col min="136" max="136" width="10.7109375" style="70" customWidth="1"/>
    <col min="137" max="137" width="18.7109375" style="66" customWidth="1"/>
    <col min="138" max="138" width="10.7109375" style="70" customWidth="1"/>
    <col min="139" max="139" width="18.7109375" style="66" customWidth="1"/>
    <col min="140" max="140" width="10.7109375" style="65" customWidth="1"/>
    <col min="141" max="141" width="10.7109375" style="185" customWidth="1"/>
    <col min="142" max="142" width="10.7109375" style="186" customWidth="1"/>
    <col min="143" max="143" width="10.7109375" style="187" customWidth="1" outlineLevel="1"/>
    <col min="144" max="145" width="10.7109375" style="187" customWidth="1"/>
    <col min="146" max="146" width="10.7109375" style="187" customWidth="1" outlineLevel="1"/>
    <col min="147" max="147" width="10.7109375" style="188" customWidth="1"/>
    <col min="148" max="148" width="9.140625" style="59"/>
    <col min="153" max="16384" width="9.140625" style="60"/>
  </cols>
  <sheetData>
    <row r="1" spans="1:148" s="122" customFormat="1" ht="24.75" customHeight="1" thickBot="1">
      <c r="A1" s="357" t="s">
        <v>0</v>
      </c>
      <c r="B1" s="358"/>
      <c r="C1" s="358"/>
      <c r="D1" s="358"/>
      <c r="E1" s="358"/>
      <c r="F1" s="358"/>
      <c r="G1" s="359"/>
      <c r="H1" s="360" t="s">
        <v>1</v>
      </c>
      <c r="I1" s="361"/>
      <c r="J1" s="361"/>
      <c r="K1" s="361"/>
      <c r="L1" s="361"/>
      <c r="M1" s="361"/>
      <c r="N1" s="361"/>
      <c r="O1" s="361"/>
      <c r="P1" s="361"/>
      <c r="Q1" s="361"/>
      <c r="R1" s="362"/>
      <c r="S1" s="363"/>
      <c r="T1" s="364" t="s">
        <v>2</v>
      </c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6"/>
      <c r="AP1" s="367"/>
      <c r="AQ1" s="368" t="s">
        <v>3</v>
      </c>
      <c r="AR1" s="369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1"/>
      <c r="BE1" s="391" t="s">
        <v>4</v>
      </c>
      <c r="BF1" s="392"/>
      <c r="BG1" s="392"/>
      <c r="BH1" s="392"/>
      <c r="BI1" s="393"/>
      <c r="BJ1" s="397" t="s">
        <v>5</v>
      </c>
      <c r="BK1" s="398"/>
      <c r="BL1" s="398"/>
      <c r="BM1" s="398"/>
      <c r="BN1" s="398"/>
      <c r="BO1" s="398"/>
      <c r="BP1" s="398"/>
      <c r="BQ1" s="398"/>
      <c r="BR1" s="398"/>
      <c r="BS1" s="398"/>
      <c r="BT1" s="398"/>
      <c r="BU1" s="398"/>
      <c r="BV1" s="398"/>
      <c r="BW1" s="398"/>
      <c r="BX1" s="398"/>
      <c r="BY1" s="398"/>
      <c r="BZ1" s="398"/>
      <c r="CA1" s="398"/>
      <c r="CB1" s="398"/>
      <c r="CC1" s="399"/>
      <c r="CD1" s="400"/>
      <c r="CE1" s="412" t="s">
        <v>6</v>
      </c>
      <c r="CF1" s="413"/>
      <c r="CG1" s="414"/>
      <c r="CH1" s="414"/>
      <c r="CI1" s="414"/>
      <c r="CJ1" s="414"/>
      <c r="CK1" s="414"/>
      <c r="CL1" s="414"/>
      <c r="CM1" s="414"/>
      <c r="CN1" s="414"/>
      <c r="CO1" s="414"/>
      <c r="CP1" s="414"/>
      <c r="CQ1" s="414"/>
      <c r="CR1" s="414"/>
      <c r="CS1" s="414"/>
      <c r="CT1" s="414"/>
      <c r="CU1" s="414"/>
      <c r="CV1" s="414"/>
      <c r="CW1" s="414"/>
      <c r="CX1" s="414"/>
      <c r="CY1" s="415"/>
      <c r="CZ1" s="425" t="s">
        <v>7</v>
      </c>
      <c r="DA1" s="426"/>
      <c r="DB1" s="426"/>
      <c r="DC1" s="426"/>
      <c r="DD1" s="426"/>
      <c r="DE1" s="426"/>
      <c r="DF1" s="426"/>
      <c r="DG1" s="426"/>
      <c r="DH1" s="426"/>
      <c r="DI1" s="426"/>
      <c r="DJ1" s="427"/>
      <c r="DK1" s="386" t="s">
        <v>8</v>
      </c>
      <c r="DL1" s="386"/>
      <c r="DM1" s="386"/>
      <c r="DN1" s="386"/>
      <c r="DO1" s="386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7"/>
      <c r="EK1" s="388" t="s">
        <v>9</v>
      </c>
      <c r="EL1" s="389"/>
      <c r="EM1" s="389"/>
      <c r="EN1" s="389"/>
      <c r="EO1" s="389"/>
      <c r="EP1" s="389"/>
      <c r="EQ1" s="390"/>
      <c r="ER1" s="121"/>
    </row>
    <row r="2" spans="1:148" s="120" customFormat="1" ht="42.75" customHeight="1" thickBot="1">
      <c r="A2" s="378" t="s">
        <v>10</v>
      </c>
      <c r="B2" s="372" t="s">
        <v>11</v>
      </c>
      <c r="C2" s="380" t="s">
        <v>12</v>
      </c>
      <c r="D2" s="355" t="s">
        <v>13</v>
      </c>
      <c r="E2" s="355" t="s">
        <v>14</v>
      </c>
      <c r="F2" s="355" t="s">
        <v>15</v>
      </c>
      <c r="G2" s="372" t="s">
        <v>16</v>
      </c>
      <c r="H2" s="374" t="s">
        <v>17</v>
      </c>
      <c r="I2" s="376" t="s">
        <v>18</v>
      </c>
      <c r="J2" s="376" t="s">
        <v>19</v>
      </c>
      <c r="K2" s="384" t="s">
        <v>20</v>
      </c>
      <c r="L2" s="382" t="s">
        <v>21</v>
      </c>
      <c r="M2" s="382" t="s">
        <v>22</v>
      </c>
      <c r="N2" s="382" t="s">
        <v>23</v>
      </c>
      <c r="O2" s="446" t="s">
        <v>24</v>
      </c>
      <c r="P2" s="382" t="s">
        <v>25</v>
      </c>
      <c r="Q2" s="382" t="s">
        <v>26</v>
      </c>
      <c r="R2" s="446" t="s">
        <v>27</v>
      </c>
      <c r="S2" s="450" t="s">
        <v>28</v>
      </c>
      <c r="T2" s="428" t="s">
        <v>29</v>
      </c>
      <c r="U2" s="429"/>
      <c r="V2" s="429"/>
      <c r="W2" s="429"/>
      <c r="X2" s="429"/>
      <c r="Y2" s="429"/>
      <c r="Z2" s="429"/>
      <c r="AA2" s="429"/>
      <c r="AB2" s="429"/>
      <c r="AC2" s="430"/>
      <c r="AD2" s="429" t="s">
        <v>30</v>
      </c>
      <c r="AE2" s="429"/>
      <c r="AF2" s="429"/>
      <c r="AG2" s="429"/>
      <c r="AH2" s="429"/>
      <c r="AI2" s="429"/>
      <c r="AJ2" s="429"/>
      <c r="AK2" s="429"/>
      <c r="AL2" s="429"/>
      <c r="AM2" s="429"/>
      <c r="AN2" s="429"/>
      <c r="AO2" s="431"/>
      <c r="AP2" s="430"/>
      <c r="AQ2" s="432" t="s">
        <v>31</v>
      </c>
      <c r="AR2" s="433"/>
      <c r="AS2" s="434"/>
      <c r="AT2" s="434"/>
      <c r="AU2" s="434"/>
      <c r="AV2" s="434"/>
      <c r="AW2" s="434"/>
      <c r="AX2" s="434"/>
      <c r="AY2" s="434"/>
      <c r="AZ2" s="435"/>
      <c r="BA2" s="432" t="s">
        <v>32</v>
      </c>
      <c r="BB2" s="435"/>
      <c r="BC2" s="432" t="s">
        <v>33</v>
      </c>
      <c r="BD2" s="435"/>
      <c r="BE2" s="394"/>
      <c r="BF2" s="395"/>
      <c r="BG2" s="395"/>
      <c r="BH2" s="395"/>
      <c r="BI2" s="396"/>
      <c r="BJ2" s="422" t="s">
        <v>34</v>
      </c>
      <c r="BK2" s="423"/>
      <c r="BL2" s="423"/>
      <c r="BM2" s="423"/>
      <c r="BN2" s="424"/>
      <c r="BO2" s="422" t="s">
        <v>35</v>
      </c>
      <c r="BP2" s="423"/>
      <c r="BQ2" s="424"/>
      <c r="BR2" s="422" t="s">
        <v>36</v>
      </c>
      <c r="BS2" s="423"/>
      <c r="BT2" s="424"/>
      <c r="BU2" s="448" t="s">
        <v>37</v>
      </c>
      <c r="BV2" s="406" t="s">
        <v>38</v>
      </c>
      <c r="BW2" s="408" t="s">
        <v>39</v>
      </c>
      <c r="BX2" s="408" t="s">
        <v>40</v>
      </c>
      <c r="BY2" s="410" t="s">
        <v>41</v>
      </c>
      <c r="BZ2" s="411"/>
      <c r="CA2" s="397" t="s">
        <v>42</v>
      </c>
      <c r="CB2" s="398"/>
      <c r="CC2" s="398"/>
      <c r="CD2" s="400"/>
      <c r="CE2" s="412" t="s">
        <v>43</v>
      </c>
      <c r="CF2" s="413"/>
      <c r="CG2" s="414"/>
      <c r="CH2" s="414"/>
      <c r="CI2" s="414"/>
      <c r="CJ2" s="414"/>
      <c r="CK2" s="415"/>
      <c r="CL2" s="440" t="s">
        <v>44</v>
      </c>
      <c r="CM2" s="441"/>
      <c r="CN2" s="442"/>
      <c r="CO2" s="443"/>
      <c r="CP2" s="443"/>
      <c r="CQ2" s="443"/>
      <c r="CR2" s="444"/>
      <c r="CS2" s="412" t="s">
        <v>45</v>
      </c>
      <c r="CT2" s="413"/>
      <c r="CU2" s="414"/>
      <c r="CV2" s="414"/>
      <c r="CW2" s="414"/>
      <c r="CX2" s="414"/>
      <c r="CY2" s="415"/>
      <c r="CZ2" s="425" t="s">
        <v>46</v>
      </c>
      <c r="DA2" s="426"/>
      <c r="DB2" s="426"/>
      <c r="DC2" s="445"/>
      <c r="DD2" s="425" t="s">
        <v>47</v>
      </c>
      <c r="DE2" s="426"/>
      <c r="DF2" s="426"/>
      <c r="DG2" s="426"/>
      <c r="DH2" s="426"/>
      <c r="DI2" s="426"/>
      <c r="DJ2" s="445"/>
      <c r="DK2" s="401" t="s">
        <v>48</v>
      </c>
      <c r="DL2" s="402"/>
      <c r="DM2" s="402"/>
      <c r="DN2" s="403"/>
      <c r="DO2" s="404" t="s">
        <v>49</v>
      </c>
      <c r="DP2" s="405"/>
      <c r="DQ2" s="404" t="s">
        <v>50</v>
      </c>
      <c r="DR2" s="405"/>
      <c r="DS2" s="195" t="s">
        <v>51</v>
      </c>
      <c r="DT2" s="404" t="s">
        <v>52</v>
      </c>
      <c r="DU2" s="405"/>
      <c r="DV2" s="195" t="s">
        <v>53</v>
      </c>
      <c r="DW2" s="404" t="s">
        <v>54</v>
      </c>
      <c r="DX2" s="452"/>
      <c r="DY2" s="453"/>
      <c r="DZ2" s="405"/>
      <c r="EA2" s="401" t="s">
        <v>55</v>
      </c>
      <c r="EB2" s="403"/>
      <c r="EC2" s="404" t="s">
        <v>56</v>
      </c>
      <c r="ED2" s="452"/>
      <c r="EE2" s="452"/>
      <c r="EF2" s="452"/>
      <c r="EG2" s="452"/>
      <c r="EH2" s="452"/>
      <c r="EI2" s="452"/>
      <c r="EJ2" s="405"/>
      <c r="EK2" s="454" t="s">
        <v>57</v>
      </c>
      <c r="EL2" s="417"/>
      <c r="EM2" s="418"/>
      <c r="EN2" s="416" t="s">
        <v>58</v>
      </c>
      <c r="EO2" s="417"/>
      <c r="EP2" s="418"/>
      <c r="EQ2" s="198" t="s">
        <v>59</v>
      </c>
      <c r="ER2" s="119"/>
    </row>
    <row r="3" spans="1:148" s="93" customFormat="1" ht="137.25" customHeight="1" thickBot="1">
      <c r="A3" s="379"/>
      <c r="B3" s="373"/>
      <c r="C3" s="381"/>
      <c r="D3" s="356"/>
      <c r="E3" s="356"/>
      <c r="F3" s="356"/>
      <c r="G3" s="373"/>
      <c r="H3" s="375"/>
      <c r="I3" s="377"/>
      <c r="J3" s="377"/>
      <c r="K3" s="385"/>
      <c r="L3" s="383"/>
      <c r="M3" s="383"/>
      <c r="N3" s="383"/>
      <c r="O3" s="447"/>
      <c r="P3" s="383"/>
      <c r="Q3" s="383"/>
      <c r="R3" s="447"/>
      <c r="S3" s="45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449"/>
      <c r="BV3" s="407"/>
      <c r="BW3" s="409"/>
      <c r="BX3" s="409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419" t="s">
        <v>116</v>
      </c>
      <c r="CK3" s="420"/>
      <c r="CL3" s="227" t="s">
        <v>112</v>
      </c>
      <c r="CM3" s="226" t="s">
        <v>117</v>
      </c>
      <c r="CN3" s="419" t="s">
        <v>116</v>
      </c>
      <c r="CO3" s="421"/>
      <c r="CP3" s="421"/>
      <c r="CQ3" s="421"/>
      <c r="CR3" s="420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419" t="s">
        <v>116</v>
      </c>
      <c r="CY3" s="420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>
      <c r="A4" s="436" t="s">
        <v>140</v>
      </c>
      <c r="B4" s="437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22" t="s">
        <v>153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22" t="s">
        <v>153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438" t="s">
        <v>145</v>
      </c>
      <c r="BZ4" s="439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>
      <c r="A5" s="455" t="s">
        <v>173</v>
      </c>
      <c r="B5" s="4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457">
        <v>0.7</v>
      </c>
      <c r="BZ5" s="4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>
      <c r="A6" s="459" t="s">
        <v>174</v>
      </c>
      <c r="B6" s="4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461"/>
      <c r="BZ6" s="4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>
      <c r="A7" s="463" t="s">
        <v>175</v>
      </c>
      <c r="B7" s="4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465">
        <v>0.3</v>
      </c>
      <c r="BZ7" s="4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>
      <c r="A8" s="83">
        <v>42370</v>
      </c>
      <c r="B8" s="100">
        <v>0.72916666666666696</v>
      </c>
      <c r="C8" s="6">
        <v>4</v>
      </c>
      <c r="D8" s="1" t="s">
        <v>176</v>
      </c>
      <c r="E8" s="1" t="s">
        <v>177</v>
      </c>
      <c r="F8" s="1" t="s">
        <v>178</v>
      </c>
      <c r="G8" s="4" t="s">
        <v>179</v>
      </c>
      <c r="H8" s="3" t="s">
        <v>180</v>
      </c>
      <c r="I8" s="1">
        <v>16</v>
      </c>
      <c r="J8" s="1" t="s">
        <v>181</v>
      </c>
      <c r="K8" s="17">
        <v>19</v>
      </c>
      <c r="L8" s="1" t="s">
        <v>182</v>
      </c>
      <c r="M8" s="1">
        <v>84</v>
      </c>
      <c r="N8" s="1">
        <v>2700</v>
      </c>
      <c r="O8" s="144"/>
      <c r="P8" s="1">
        <v>1600</v>
      </c>
      <c r="Q8" s="19">
        <f t="shared" ref="Q8:Q71" si="0">(P8/100)*(100-K8)</f>
        <v>1296</v>
      </c>
      <c r="R8" s="39">
        <f>Q8*2850*I8*60/1000000000</f>
        <v>3.5458560000000001</v>
      </c>
      <c r="S8" s="15">
        <f t="shared" ref="S8:S71" si="1">Q8*N8*I8*60/1000000000</f>
        <v>3.359232</v>
      </c>
      <c r="T8" s="3">
        <v>1029</v>
      </c>
      <c r="U8" s="1">
        <v>1007</v>
      </c>
      <c r="V8" s="1">
        <v>0.95</v>
      </c>
      <c r="W8" s="19">
        <f>P8*V8</f>
        <v>1520</v>
      </c>
      <c r="X8" s="1">
        <v>11.3</v>
      </c>
      <c r="Y8" s="1">
        <v>320</v>
      </c>
      <c r="Z8" s="1"/>
      <c r="AA8" s="1">
        <v>25</v>
      </c>
      <c r="AB8" s="1">
        <v>20</v>
      </c>
      <c r="AC8" s="4">
        <v>6</v>
      </c>
      <c r="AD8" s="6">
        <v>3.9</v>
      </c>
      <c r="AE8" s="88">
        <v>-26</v>
      </c>
      <c r="AF8" s="88">
        <v>-30</v>
      </c>
      <c r="AG8" s="88">
        <v>-29</v>
      </c>
      <c r="AH8" s="88">
        <v>-46</v>
      </c>
      <c r="AI8" s="109">
        <f>SUM(AE8:AH8)</f>
        <v>-131</v>
      </c>
      <c r="AJ8" s="106"/>
      <c r="AK8" s="1">
        <v>50</v>
      </c>
      <c r="AL8" s="1">
        <v>50</v>
      </c>
      <c r="AM8" s="1">
        <v>100</v>
      </c>
      <c r="AN8" s="1">
        <v>100</v>
      </c>
      <c r="AO8" s="1">
        <v>2</v>
      </c>
      <c r="AP8" s="1">
        <v>8</v>
      </c>
      <c r="AQ8" s="3">
        <v>1754</v>
      </c>
      <c r="AR8" s="6">
        <v>1480</v>
      </c>
      <c r="AS8" s="19">
        <f t="shared" ref="AS8:AS29" si="2">AQ8-AR8</f>
        <v>274</v>
      </c>
      <c r="AT8" s="123">
        <f>AS8/AQ8</f>
        <v>0.15621436716077536</v>
      </c>
      <c r="AU8" s="1">
        <v>70</v>
      </c>
      <c r="AV8" s="1">
        <v>80</v>
      </c>
      <c r="AW8" s="6">
        <v>4.4000000000000004</v>
      </c>
      <c r="AX8" s="1">
        <v>794</v>
      </c>
      <c r="AY8" s="1">
        <v>658</v>
      </c>
      <c r="AZ8" s="2">
        <v>100</v>
      </c>
      <c r="BA8" s="3">
        <v>67</v>
      </c>
      <c r="BB8" s="2">
        <v>354</v>
      </c>
      <c r="BC8" s="3"/>
      <c r="BD8" s="4"/>
      <c r="BE8" s="3">
        <v>4306</v>
      </c>
      <c r="BF8" s="1">
        <v>30</v>
      </c>
      <c r="BG8" s="1">
        <v>45</v>
      </c>
      <c r="BH8" s="1">
        <v>2</v>
      </c>
      <c r="BI8" s="4">
        <v>97.4</v>
      </c>
      <c r="BJ8" s="3">
        <v>570</v>
      </c>
      <c r="BK8" s="6">
        <v>150</v>
      </c>
      <c r="BL8" s="1">
        <v>1631</v>
      </c>
      <c r="BM8" s="1">
        <v>139</v>
      </c>
      <c r="BN8" s="2">
        <v>55.5</v>
      </c>
      <c r="BO8" s="3">
        <v>483</v>
      </c>
      <c r="BP8" s="1">
        <v>1400</v>
      </c>
      <c r="BQ8" s="2">
        <v>203</v>
      </c>
      <c r="BR8" s="3">
        <v>477</v>
      </c>
      <c r="BS8" s="1">
        <v>1400</v>
      </c>
      <c r="BT8" s="2">
        <v>189</v>
      </c>
      <c r="BU8" s="5">
        <v>1500</v>
      </c>
      <c r="BV8" s="129">
        <v>450</v>
      </c>
      <c r="BW8" s="125">
        <f>(((BO8+BR8)/2)/500)</f>
        <v>0.96</v>
      </c>
      <c r="BX8" s="125">
        <f>(BJ8/780)</f>
        <v>0.73076923076923073</v>
      </c>
      <c r="BY8" s="125">
        <f>BW8/((BW8+BX8))</f>
        <v>0.56778889899909002</v>
      </c>
      <c r="BZ8" s="125">
        <f>BX8/((BW8+BX8))</f>
        <v>0.43221110100090987</v>
      </c>
      <c r="CA8" s="3">
        <v>2.8</v>
      </c>
      <c r="CB8" s="1">
        <v>2.6</v>
      </c>
      <c r="CC8" s="1">
        <v>30</v>
      </c>
      <c r="CD8" s="4"/>
      <c r="CE8" s="6" t="s">
        <v>183</v>
      </c>
      <c r="CF8" s="6">
        <v>70</v>
      </c>
      <c r="CG8" s="19">
        <f>VLOOKUP(CE8:CE131,$CE$150:$CG$159,3)</f>
        <v>15.6</v>
      </c>
      <c r="CH8" s="19">
        <f t="shared" ref="CH8:CH71" si="3">P8*3.38</f>
        <v>5408</v>
      </c>
      <c r="CI8" s="19">
        <f t="shared" ref="CI8:CI71" si="4">CG8*CJ8/100</f>
        <v>10.92</v>
      </c>
      <c r="CJ8" s="1">
        <v>70</v>
      </c>
      <c r="CK8" s="15">
        <f>CI8/CH8*1000</f>
        <v>2.0192307692307692</v>
      </c>
      <c r="CL8" s="3" t="s">
        <v>184</v>
      </c>
      <c r="CM8" s="6">
        <v>20</v>
      </c>
      <c r="CN8" s="1">
        <v>25</v>
      </c>
      <c r="CO8" s="338">
        <v>109</v>
      </c>
      <c r="CP8" s="338">
        <f t="shared" ref="CP8:CP31" si="5">P8*3.38</f>
        <v>5408</v>
      </c>
      <c r="CQ8" s="338">
        <f t="shared" ref="CQ8:CQ31" si="6">CO8*CN8/100</f>
        <v>27.25</v>
      </c>
      <c r="CR8" s="39">
        <f t="shared" ref="CR8:CR31" si="7">CQ8/CP8*1000</f>
        <v>5.0388313609467454</v>
      </c>
      <c r="CS8" s="3"/>
      <c r="CT8" s="6"/>
      <c r="CU8" s="19" t="e">
        <f>VLOOKUP(CS8:CS131,CS150:CU155,3)</f>
        <v>#N/A</v>
      </c>
      <c r="CV8" s="19">
        <f t="shared" ref="CV8:CV71" si="8">AE8*3.38</f>
        <v>-87.88</v>
      </c>
      <c r="CW8" s="19" t="e">
        <f t="shared" ref="CW8:CW71" si="9">CU8*CX8/100</f>
        <v>#N/A</v>
      </c>
      <c r="CX8" s="1"/>
      <c r="CY8" s="15" t="e">
        <f>CW8/CV8*1000</f>
        <v>#N/A</v>
      </c>
      <c r="CZ8" s="7">
        <v>555</v>
      </c>
      <c r="DA8" s="7">
        <v>530</v>
      </c>
      <c r="DB8" s="7">
        <v>490</v>
      </c>
      <c r="DC8" s="7">
        <v>490</v>
      </c>
      <c r="DD8" s="7">
        <v>2</v>
      </c>
      <c r="DE8" s="7">
        <v>3</v>
      </c>
      <c r="DF8" s="7">
        <v>0.5</v>
      </c>
      <c r="DG8" s="7">
        <v>50</v>
      </c>
      <c r="DH8" s="7"/>
      <c r="DI8" s="7">
        <v>5</v>
      </c>
      <c r="DJ8" s="7">
        <v>5</v>
      </c>
      <c r="DK8" s="3"/>
      <c r="DL8" s="2">
        <v>280</v>
      </c>
      <c r="DM8" s="96">
        <f t="shared" ref="DM8:DM71" si="10">DL8/R8</f>
        <v>78.965417659374765</v>
      </c>
      <c r="DN8" s="96">
        <f t="shared" ref="DN8:DN71" si="11">DL8/S8</f>
        <v>83.352385307117814</v>
      </c>
      <c r="DO8" s="3"/>
      <c r="DP8" s="2"/>
      <c r="DQ8" s="3"/>
      <c r="DR8" s="2"/>
      <c r="DS8" s="7">
        <v>25</v>
      </c>
      <c r="DT8" s="3" t="s">
        <v>185</v>
      </c>
      <c r="DU8" s="2">
        <v>5</v>
      </c>
      <c r="DV8" s="7">
        <v>20</v>
      </c>
      <c r="DW8" s="3"/>
      <c r="DX8" s="1"/>
      <c r="DY8" s="96">
        <f t="shared" ref="DY8:DY71" si="12">DX8/R8</f>
        <v>0</v>
      </c>
      <c r="DZ8" s="96">
        <f t="shared" ref="DZ8:DZ71" si="13">DX8/S8</f>
        <v>0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392</v>
      </c>
      <c r="EL8" s="180">
        <f t="shared" ref="EL8:EL71" si="14">EK8/R8</f>
        <v>110.55158472312468</v>
      </c>
      <c r="EM8" s="109">
        <f t="shared" ref="EM8:EM71" si="15">EK8/S8</f>
        <v>116.69333942996495</v>
      </c>
      <c r="EN8" s="1">
        <v>4.5999999999999996</v>
      </c>
      <c r="EO8" s="181">
        <f t="shared" ref="EO8:EO71" si="16">EN8/R8</f>
        <v>1.297289004404014</v>
      </c>
      <c r="EP8" s="181">
        <f t="shared" ref="EP8:EP71" si="17">EN8/S8</f>
        <v>1.3693606157597926</v>
      </c>
      <c r="EQ8" s="4">
        <v>330</v>
      </c>
      <c r="ER8" s="40"/>
    </row>
    <row r="9" spans="1:148" s="41" customFormat="1" ht="20.100000000000001" customHeight="1">
      <c r="A9" s="83">
        <v>42370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>
      <c r="A10" s="84">
        <v>42370</v>
      </c>
      <c r="B10" s="101">
        <v>0.11043981481481481</v>
      </c>
      <c r="C10" s="13">
        <v>3</v>
      </c>
      <c r="D10" s="8" t="s">
        <v>186</v>
      </c>
      <c r="E10" s="8" t="s">
        <v>187</v>
      </c>
      <c r="F10" s="8" t="s">
        <v>188</v>
      </c>
      <c r="G10" s="11" t="s">
        <v>189</v>
      </c>
      <c r="H10" s="10" t="s">
        <v>180</v>
      </c>
      <c r="I10" s="8">
        <v>16.5</v>
      </c>
      <c r="J10" s="8" t="s">
        <v>190</v>
      </c>
      <c r="K10" s="18">
        <v>18.2</v>
      </c>
      <c r="L10" s="8" t="s">
        <v>182</v>
      </c>
      <c r="M10" s="8">
        <v>84</v>
      </c>
      <c r="N10" s="8">
        <v>2700</v>
      </c>
      <c r="O10" s="145"/>
      <c r="P10" s="8">
        <v>1600</v>
      </c>
      <c r="Q10" s="20">
        <f t="shared" si="0"/>
        <v>1308.8</v>
      </c>
      <c r="R10" s="42">
        <f t="shared" si="18"/>
        <v>3.6927791999999999</v>
      </c>
      <c r="S10" s="16">
        <f t="shared" si="1"/>
        <v>3.4984223999999999</v>
      </c>
      <c r="T10" s="10">
        <v>1031</v>
      </c>
      <c r="U10" s="8">
        <v>1007</v>
      </c>
      <c r="V10" s="8">
        <v>0.95</v>
      </c>
      <c r="W10" s="20">
        <f t="shared" si="19"/>
        <v>1520</v>
      </c>
      <c r="X10" s="8">
        <v>10.7</v>
      </c>
      <c r="Y10" s="8">
        <v>320</v>
      </c>
      <c r="Z10" s="8"/>
      <c r="AA10" s="8">
        <v>25</v>
      </c>
      <c r="AB10" s="8">
        <v>20</v>
      </c>
      <c r="AC10" s="11">
        <v>6.4</v>
      </c>
      <c r="AD10" s="13">
        <v>3.9</v>
      </c>
      <c r="AE10" s="89">
        <v>-27</v>
      </c>
      <c r="AF10" s="89">
        <v>-28</v>
      </c>
      <c r="AG10" s="89">
        <v>-28</v>
      </c>
      <c r="AH10" s="89">
        <v>-27</v>
      </c>
      <c r="AI10" s="110">
        <f t="shared" ref="AI10:AI73" si="30">SUM(AE10:AH10)</f>
        <v>-110</v>
      </c>
      <c r="AJ10" s="108">
        <f t="shared" ref="AJ10:AJ73" si="31">(ABS(AI10)-ABS(AI9))/ABS(AI10)</f>
        <v>1</v>
      </c>
      <c r="AK10" s="8">
        <v>100</v>
      </c>
      <c r="AL10" s="8">
        <v>50</v>
      </c>
      <c r="AM10" s="8">
        <v>100</v>
      </c>
      <c r="AN10" s="8">
        <v>100</v>
      </c>
      <c r="AO10" s="8">
        <v>2</v>
      </c>
      <c r="AP10" s="8">
        <v>8</v>
      </c>
      <c r="AQ10" s="10">
        <v>1716</v>
      </c>
      <c r="AR10" s="13">
        <v>1477</v>
      </c>
      <c r="AS10" s="20">
        <f t="shared" si="2"/>
        <v>239</v>
      </c>
      <c r="AT10" s="124">
        <f t="shared" si="20"/>
        <v>0.13927738927738928</v>
      </c>
      <c r="AU10" s="8">
        <v>70</v>
      </c>
      <c r="AV10" s="8">
        <v>80</v>
      </c>
      <c r="AW10" s="13">
        <v>4.4000000000000004</v>
      </c>
      <c r="AX10" s="8">
        <v>750</v>
      </c>
      <c r="AY10" s="8">
        <v>653</v>
      </c>
      <c r="AZ10" s="9">
        <v>60</v>
      </c>
      <c r="BA10" s="10">
        <v>355</v>
      </c>
      <c r="BB10" s="9">
        <v>67</v>
      </c>
      <c r="BC10" s="10"/>
      <c r="BD10" s="11"/>
      <c r="BE10" s="10">
        <v>4168</v>
      </c>
      <c r="BF10" s="8">
        <v>30</v>
      </c>
      <c r="BG10" s="8">
        <v>50</v>
      </c>
      <c r="BH10" s="8">
        <v>5</v>
      </c>
      <c r="BI10" s="11">
        <v>97.4</v>
      </c>
      <c r="BJ10" s="10">
        <v>570</v>
      </c>
      <c r="BK10" s="13">
        <v>160</v>
      </c>
      <c r="BL10" s="8">
        <v>1631</v>
      </c>
      <c r="BM10" s="8">
        <v>141</v>
      </c>
      <c r="BN10" s="9">
        <v>60</v>
      </c>
      <c r="BO10" s="10">
        <v>485</v>
      </c>
      <c r="BP10" s="8">
        <v>1400</v>
      </c>
      <c r="BQ10" s="9">
        <v>219</v>
      </c>
      <c r="BR10" s="10">
        <v>475</v>
      </c>
      <c r="BS10" s="8">
        <v>1400</v>
      </c>
      <c r="BT10" s="9">
        <v>193</v>
      </c>
      <c r="BU10" s="12">
        <v>1500</v>
      </c>
      <c r="BV10" s="130">
        <v>489</v>
      </c>
      <c r="BW10" s="126">
        <f t="shared" si="21"/>
        <v>0.96</v>
      </c>
      <c r="BX10" s="126">
        <f t="shared" si="22"/>
        <v>0.73076923076923073</v>
      </c>
      <c r="BY10" s="134">
        <f t="shared" si="23"/>
        <v>0.56778889899909002</v>
      </c>
      <c r="BZ10" s="134">
        <f t="shared" si="24"/>
        <v>0.43221110100090987</v>
      </c>
      <c r="CA10" s="10">
        <v>2.8</v>
      </c>
      <c r="CB10" s="8">
        <v>2.6</v>
      </c>
      <c r="CC10" s="8">
        <v>30</v>
      </c>
      <c r="CD10" s="11">
        <v>1.8</v>
      </c>
      <c r="CE10" s="13" t="s">
        <v>183</v>
      </c>
      <c r="CF10" s="13">
        <v>94</v>
      </c>
      <c r="CG10" s="19">
        <f t="shared" si="25"/>
        <v>15.6</v>
      </c>
      <c r="CH10" s="19">
        <f t="shared" si="3"/>
        <v>5408</v>
      </c>
      <c r="CI10" s="20">
        <f t="shared" si="4"/>
        <v>14.663999999999998</v>
      </c>
      <c r="CJ10" s="8">
        <v>94</v>
      </c>
      <c r="CK10" s="16">
        <f t="shared" si="26"/>
        <v>2.7115384615384608</v>
      </c>
      <c r="CL10" s="10" t="s">
        <v>184</v>
      </c>
      <c r="CM10" s="13">
        <v>28</v>
      </c>
      <c r="CN10" s="8">
        <v>30</v>
      </c>
      <c r="CO10" s="339">
        <v>109</v>
      </c>
      <c r="CP10" s="339">
        <f t="shared" si="5"/>
        <v>5408</v>
      </c>
      <c r="CQ10" s="339">
        <f t="shared" si="6"/>
        <v>32.700000000000003</v>
      </c>
      <c r="CR10" s="42">
        <f t="shared" si="7"/>
        <v>6.0465976331360958</v>
      </c>
      <c r="CS10" s="10"/>
      <c r="CT10" s="13"/>
      <c r="CU10" s="20" t="e">
        <f t="shared" si="27"/>
        <v>#N/A</v>
      </c>
      <c r="CV10" s="20">
        <f t="shared" si="8"/>
        <v>-91.259999999999991</v>
      </c>
      <c r="CW10" s="20" t="e">
        <f t="shared" si="9"/>
        <v>#N/A</v>
      </c>
      <c r="CX10" s="8"/>
      <c r="CY10" s="16" t="e">
        <f t="shared" si="28"/>
        <v>#N/A</v>
      </c>
      <c r="CZ10" s="14">
        <v>555</v>
      </c>
      <c r="DA10" s="14">
        <v>552</v>
      </c>
      <c r="DB10" s="14">
        <v>550</v>
      </c>
      <c r="DC10" s="14">
        <v>550</v>
      </c>
      <c r="DD10" s="14">
        <v>2</v>
      </c>
      <c r="DE10" s="14">
        <v>3</v>
      </c>
      <c r="DF10" s="14">
        <v>0.5</v>
      </c>
      <c r="DG10" s="14">
        <v>20</v>
      </c>
      <c r="DH10" s="14"/>
      <c r="DI10" s="14">
        <v>5</v>
      </c>
      <c r="DJ10" s="14">
        <v>2</v>
      </c>
      <c r="DK10" s="10"/>
      <c r="DL10" s="9">
        <v>280</v>
      </c>
      <c r="DM10" s="97">
        <f t="shared" si="10"/>
        <v>75.823650653144924</v>
      </c>
      <c r="DN10" s="97">
        <f t="shared" si="11"/>
        <v>80.03607568943076</v>
      </c>
      <c r="DO10" s="10"/>
      <c r="DP10" s="9"/>
      <c r="DQ10" s="10"/>
      <c r="DR10" s="9"/>
      <c r="DS10" s="14">
        <v>25</v>
      </c>
      <c r="DT10" s="10" t="s">
        <v>185</v>
      </c>
      <c r="DU10" s="9">
        <v>4.7</v>
      </c>
      <c r="DV10" s="14">
        <v>20</v>
      </c>
      <c r="DW10" s="10"/>
      <c r="DX10" s="8"/>
      <c r="DY10" s="97">
        <f t="shared" si="12"/>
        <v>0</v>
      </c>
      <c r="DZ10" s="97">
        <f t="shared" si="13"/>
        <v>0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412</v>
      </c>
      <c r="EL10" s="183">
        <f t="shared" si="14"/>
        <v>111.5690859610561</v>
      </c>
      <c r="EM10" s="110">
        <f t="shared" si="15"/>
        <v>117.76736851444811</v>
      </c>
      <c r="EN10" s="8">
        <v>4.45</v>
      </c>
      <c r="EO10" s="184">
        <f t="shared" si="16"/>
        <v>1.2050544478803391</v>
      </c>
      <c r="EP10" s="184">
        <f t="shared" si="17"/>
        <v>1.2720019172070245</v>
      </c>
      <c r="EQ10" s="11">
        <v>310</v>
      </c>
      <c r="ER10" s="43"/>
    </row>
    <row r="11" spans="1:148" s="44" customFormat="1" ht="20.100000000000001" customHeight="1">
      <c r="A11" s="84">
        <v>42370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19" t="e">
        <f t="shared" si="25"/>
        <v>#N/A</v>
      </c>
      <c r="CH11" s="19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>
      <c r="A12" s="83">
        <v>42371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>
      <c r="A13" s="83">
        <v>42371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>
      <c r="A14" s="84">
        <v>42371</v>
      </c>
      <c r="B14" s="101">
        <v>1.0833333333333299</v>
      </c>
      <c r="C14" s="13">
        <v>4</v>
      </c>
      <c r="D14" s="8" t="s">
        <v>176</v>
      </c>
      <c r="E14" s="8" t="s">
        <v>177</v>
      </c>
      <c r="F14" s="8" t="s">
        <v>178</v>
      </c>
      <c r="G14" s="11" t="s">
        <v>179</v>
      </c>
      <c r="H14" s="10" t="s">
        <v>180</v>
      </c>
      <c r="I14" s="8">
        <v>16.5</v>
      </c>
      <c r="J14" s="8" t="s">
        <v>191</v>
      </c>
      <c r="K14" s="18">
        <v>17</v>
      </c>
      <c r="L14" s="8" t="s">
        <v>182</v>
      </c>
      <c r="M14" s="8">
        <v>84</v>
      </c>
      <c r="N14" s="8">
        <v>2720</v>
      </c>
      <c r="O14" s="145"/>
      <c r="P14" s="8">
        <v>1500</v>
      </c>
      <c r="Q14" s="20">
        <f t="shared" si="0"/>
        <v>1245</v>
      </c>
      <c r="R14" s="42">
        <f t="shared" si="18"/>
        <v>3.5127674999999998</v>
      </c>
      <c r="S14" s="16">
        <f t="shared" si="1"/>
        <v>3.3525360000000002</v>
      </c>
      <c r="T14" s="10">
        <v>961</v>
      </c>
      <c r="U14" s="8">
        <v>1003</v>
      </c>
      <c r="V14" s="8">
        <v>0.95499999999999996</v>
      </c>
      <c r="W14" s="20">
        <f t="shared" si="19"/>
        <v>1432.5</v>
      </c>
      <c r="X14" s="8">
        <v>11</v>
      </c>
      <c r="Y14" s="8">
        <v>284</v>
      </c>
      <c r="Z14" s="8"/>
      <c r="AA14" s="8">
        <v>25</v>
      </c>
      <c r="AB14" s="8">
        <v>25</v>
      </c>
      <c r="AC14" s="11">
        <v>6.3</v>
      </c>
      <c r="AD14" s="13">
        <v>4.3</v>
      </c>
      <c r="AE14" s="89">
        <v>-27</v>
      </c>
      <c r="AF14" s="89">
        <v>-31</v>
      </c>
      <c r="AG14" s="89">
        <v>-31</v>
      </c>
      <c r="AH14" s="89">
        <v>-47</v>
      </c>
      <c r="AI14" s="110">
        <f t="shared" si="30"/>
        <v>-136</v>
      </c>
      <c r="AJ14" s="108">
        <f t="shared" si="31"/>
        <v>1</v>
      </c>
      <c r="AK14" s="8">
        <v>50</v>
      </c>
      <c r="AL14" s="8">
        <v>50</v>
      </c>
      <c r="AM14" s="8">
        <v>100</v>
      </c>
      <c r="AN14" s="8">
        <v>100</v>
      </c>
      <c r="AO14" s="8">
        <v>2</v>
      </c>
      <c r="AP14" s="8">
        <v>8</v>
      </c>
      <c r="AQ14" s="10">
        <v>1685</v>
      </c>
      <c r="AR14" s="13">
        <v>1420</v>
      </c>
      <c r="AS14" s="20">
        <f t="shared" si="2"/>
        <v>265</v>
      </c>
      <c r="AT14" s="124">
        <f t="shared" si="20"/>
        <v>0.15727002967359049</v>
      </c>
      <c r="AU14" s="8">
        <v>67</v>
      </c>
      <c r="AV14" s="8">
        <v>80</v>
      </c>
      <c r="AW14" s="13">
        <v>4.25</v>
      </c>
      <c r="AX14" s="8">
        <v>760</v>
      </c>
      <c r="AY14" s="8">
        <v>580</v>
      </c>
      <c r="AZ14" s="9">
        <v>50</v>
      </c>
      <c r="BA14" s="10">
        <v>320</v>
      </c>
      <c r="BB14" s="9">
        <v>64</v>
      </c>
      <c r="BC14" s="10"/>
      <c r="BD14" s="11"/>
      <c r="BE14" s="10">
        <v>4100</v>
      </c>
      <c r="BF14" s="8">
        <v>36</v>
      </c>
      <c r="BG14" s="8">
        <v>56</v>
      </c>
      <c r="BH14" s="8">
        <v>2</v>
      </c>
      <c r="BI14" s="11">
        <v>97.4</v>
      </c>
      <c r="BJ14" s="10">
        <v>480</v>
      </c>
      <c r="BK14" s="13">
        <v>100</v>
      </c>
      <c r="BL14" s="8">
        <v>1650</v>
      </c>
      <c r="BM14" s="8">
        <v>135</v>
      </c>
      <c r="BN14" s="9">
        <v>65</v>
      </c>
      <c r="BO14" s="10">
        <v>453</v>
      </c>
      <c r="BP14" s="8">
        <v>1400</v>
      </c>
      <c r="BQ14" s="9">
        <v>196</v>
      </c>
      <c r="BR14" s="10">
        <v>444</v>
      </c>
      <c r="BS14" s="8">
        <v>1400</v>
      </c>
      <c r="BT14" s="9">
        <v>175</v>
      </c>
      <c r="BU14" s="12">
        <v>1500</v>
      </c>
      <c r="BV14" s="130">
        <v>413</v>
      </c>
      <c r="BW14" s="126">
        <f t="shared" si="21"/>
        <v>0.89700000000000002</v>
      </c>
      <c r="BX14" s="126">
        <f t="shared" si="22"/>
        <v>0.61538461538461542</v>
      </c>
      <c r="BY14" s="134">
        <f t="shared" si="23"/>
        <v>0.59310309750267021</v>
      </c>
      <c r="BZ14" s="134">
        <f t="shared" si="24"/>
        <v>0.40689690249732974</v>
      </c>
      <c r="CA14" s="10">
        <v>2.6</v>
      </c>
      <c r="CB14" s="8">
        <v>3</v>
      </c>
      <c r="CC14" s="8">
        <v>30</v>
      </c>
      <c r="CD14" s="11"/>
      <c r="CE14" s="13" t="s">
        <v>183</v>
      </c>
      <c r="CF14" s="13">
        <v>55</v>
      </c>
      <c r="CG14" s="20">
        <f t="shared" si="25"/>
        <v>15.6</v>
      </c>
      <c r="CH14" s="20">
        <f t="shared" si="3"/>
        <v>5070</v>
      </c>
      <c r="CI14" s="20">
        <f t="shared" si="4"/>
        <v>10.14</v>
      </c>
      <c r="CJ14" s="8">
        <v>65</v>
      </c>
      <c r="CK14" s="16">
        <f t="shared" si="26"/>
        <v>2</v>
      </c>
      <c r="CL14" s="10" t="s">
        <v>184</v>
      </c>
      <c r="CM14" s="13">
        <v>27</v>
      </c>
      <c r="CN14" s="8">
        <v>27</v>
      </c>
      <c r="CO14" s="339">
        <v>109</v>
      </c>
      <c r="CP14" s="339">
        <f t="shared" si="5"/>
        <v>5070</v>
      </c>
      <c r="CQ14" s="339">
        <f t="shared" si="6"/>
        <v>29.43</v>
      </c>
      <c r="CR14" s="42">
        <f t="shared" si="7"/>
        <v>5.8047337278106506</v>
      </c>
      <c r="CS14" s="10"/>
      <c r="CT14" s="13">
        <v>7</v>
      </c>
      <c r="CU14" s="20" t="e">
        <f t="shared" si="27"/>
        <v>#N/A</v>
      </c>
      <c r="CV14" s="20">
        <f t="shared" si="8"/>
        <v>-91.259999999999991</v>
      </c>
      <c r="CW14" s="20" t="e">
        <f t="shared" si="9"/>
        <v>#N/A</v>
      </c>
      <c r="CX14" s="8"/>
      <c r="CY14" s="16" t="e">
        <f t="shared" si="28"/>
        <v>#N/A</v>
      </c>
      <c r="CZ14" s="14">
        <v>530</v>
      </c>
      <c r="DA14" s="14">
        <v>470</v>
      </c>
      <c r="DB14" s="14">
        <v>530</v>
      </c>
      <c r="DC14" s="14">
        <v>530</v>
      </c>
      <c r="DD14" s="14">
        <v>2</v>
      </c>
      <c r="DE14" s="14">
        <v>3</v>
      </c>
      <c r="DF14" s="14">
        <v>0.5</v>
      </c>
      <c r="DG14" s="14">
        <v>20</v>
      </c>
      <c r="DH14" s="14"/>
      <c r="DI14" s="14">
        <v>10</v>
      </c>
      <c r="DJ14" s="14">
        <v>2</v>
      </c>
      <c r="DK14" s="10"/>
      <c r="DL14" s="9">
        <v>280</v>
      </c>
      <c r="DM14" s="97">
        <f t="shared" si="10"/>
        <v>79.709232108302075</v>
      </c>
      <c r="DN14" s="97">
        <f t="shared" si="11"/>
        <v>83.518864525242975</v>
      </c>
      <c r="DO14" s="10"/>
      <c r="DP14" s="9"/>
      <c r="DQ14" s="10"/>
      <c r="DR14" s="9"/>
      <c r="DS14" s="14">
        <v>30</v>
      </c>
      <c r="DT14" s="10" t="s">
        <v>185</v>
      </c>
      <c r="DU14" s="9">
        <v>4.9000000000000004</v>
      </c>
      <c r="DV14" s="14">
        <v>20</v>
      </c>
      <c r="DW14" s="10"/>
      <c r="DX14" s="8"/>
      <c r="DY14" s="97">
        <f t="shared" si="12"/>
        <v>0</v>
      </c>
      <c r="DZ14" s="97">
        <f t="shared" si="13"/>
        <v>0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371</v>
      </c>
      <c r="EL14" s="183">
        <f t="shared" si="14"/>
        <v>105.61473254350025</v>
      </c>
      <c r="EM14" s="110">
        <f t="shared" si="15"/>
        <v>110.66249549594694</v>
      </c>
      <c r="EN14" s="8">
        <v>3.93</v>
      </c>
      <c r="EO14" s="184">
        <f t="shared" si="16"/>
        <v>1.1187760078058113</v>
      </c>
      <c r="EP14" s="184">
        <f t="shared" si="17"/>
        <v>1.172246919943589</v>
      </c>
      <c r="EQ14" s="11">
        <v>306</v>
      </c>
      <c r="ER14" s="43"/>
    </row>
    <row r="15" spans="1:148" s="44" customFormat="1" ht="20.100000000000001" customHeight="1">
      <c r="A15" s="84">
        <v>42371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>
      <c r="A16" s="83">
        <v>42372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>
      <c r="A17" s="83">
        <v>42372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>
      <c r="A18" s="84">
        <v>42372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>
      <c r="A19" s="84">
        <v>42372</v>
      </c>
      <c r="B19" s="101">
        <v>1.2083333333333399</v>
      </c>
      <c r="C19" s="13">
        <v>1</v>
      </c>
      <c r="D19" s="8" t="s">
        <v>192</v>
      </c>
      <c r="E19" s="8" t="s">
        <v>193</v>
      </c>
      <c r="F19" s="8" t="s">
        <v>194</v>
      </c>
      <c r="G19" s="11" t="s">
        <v>195</v>
      </c>
      <c r="H19" s="10" t="s">
        <v>196</v>
      </c>
      <c r="I19" s="8">
        <v>17</v>
      </c>
      <c r="J19" s="8" t="s">
        <v>181</v>
      </c>
      <c r="K19" s="18">
        <v>16</v>
      </c>
      <c r="L19" s="8" t="s">
        <v>197</v>
      </c>
      <c r="M19" s="8">
        <v>84</v>
      </c>
      <c r="N19" s="8">
        <v>2750</v>
      </c>
      <c r="O19" s="145"/>
      <c r="P19" s="8">
        <v>1450</v>
      </c>
      <c r="Q19" s="20">
        <f t="shared" si="0"/>
        <v>1218</v>
      </c>
      <c r="R19" s="42">
        <f t="shared" si="18"/>
        <v>3.5407259999999998</v>
      </c>
      <c r="S19" s="16">
        <f t="shared" si="1"/>
        <v>3.41649</v>
      </c>
      <c r="T19" s="10">
        <v>945</v>
      </c>
      <c r="U19" s="8">
        <v>1003</v>
      </c>
      <c r="V19" s="8">
        <v>0.97799999999999998</v>
      </c>
      <c r="W19" s="20">
        <f t="shared" si="19"/>
        <v>1418.1</v>
      </c>
      <c r="X19" s="8">
        <v>9.9</v>
      </c>
      <c r="Y19" s="8">
        <v>275</v>
      </c>
      <c r="Z19" s="8"/>
      <c r="AA19" s="8">
        <v>25</v>
      </c>
      <c r="AB19" s="8">
        <v>25</v>
      </c>
      <c r="AC19" s="11">
        <v>6.3</v>
      </c>
      <c r="AD19" s="13">
        <v>4.3</v>
      </c>
      <c r="AE19" s="89">
        <v>-28</v>
      </c>
      <c r="AF19" s="89">
        <v>-32</v>
      </c>
      <c r="AG19" s="89">
        <v>-32</v>
      </c>
      <c r="AH19" s="89">
        <v>-47</v>
      </c>
      <c r="AI19" s="110">
        <f t="shared" si="30"/>
        <v>-139</v>
      </c>
      <c r="AJ19" s="108">
        <f t="shared" si="31"/>
        <v>1</v>
      </c>
      <c r="AK19" s="8">
        <v>50</v>
      </c>
      <c r="AL19" s="8">
        <v>50</v>
      </c>
      <c r="AM19" s="8">
        <v>100</v>
      </c>
      <c r="AN19" s="8">
        <v>100</v>
      </c>
      <c r="AO19" s="8">
        <v>2</v>
      </c>
      <c r="AP19" s="8">
        <v>8</v>
      </c>
      <c r="AQ19" s="10">
        <v>1400</v>
      </c>
      <c r="AR19" s="13"/>
      <c r="AS19" s="20">
        <f t="shared" si="2"/>
        <v>1400</v>
      </c>
      <c r="AT19" s="124">
        <f t="shared" si="20"/>
        <v>1</v>
      </c>
      <c r="AU19" s="8">
        <v>70</v>
      </c>
      <c r="AV19" s="8">
        <v>80</v>
      </c>
      <c r="AW19" s="13">
        <v>4.3</v>
      </c>
      <c r="AX19" s="8">
        <v>560</v>
      </c>
      <c r="AY19" s="8">
        <v>840</v>
      </c>
      <c r="AZ19" s="9">
        <v>40</v>
      </c>
      <c r="BA19" s="10">
        <v>309</v>
      </c>
      <c r="BB19" s="9">
        <v>68</v>
      </c>
      <c r="BC19" s="10"/>
      <c r="BD19" s="11"/>
      <c r="BE19" s="10">
        <v>4210</v>
      </c>
      <c r="BF19" s="8">
        <v>35</v>
      </c>
      <c r="BG19" s="8">
        <v>45</v>
      </c>
      <c r="BH19" s="8">
        <v>2</v>
      </c>
      <c r="BI19" s="11">
        <v>97.2</v>
      </c>
      <c r="BJ19" s="10">
        <v>520</v>
      </c>
      <c r="BK19" s="13">
        <v>120</v>
      </c>
      <c r="BL19" s="8">
        <v>1615</v>
      </c>
      <c r="BM19" s="8">
        <v>140</v>
      </c>
      <c r="BN19" s="9"/>
      <c r="BO19" s="10">
        <v>420</v>
      </c>
      <c r="BP19" s="8">
        <v>1400</v>
      </c>
      <c r="BQ19" s="9">
        <v>124</v>
      </c>
      <c r="BR19" s="10">
        <v>410</v>
      </c>
      <c r="BS19" s="8">
        <v>1400</v>
      </c>
      <c r="BT19" s="9">
        <v>193</v>
      </c>
      <c r="BU19" s="12">
        <v>1500</v>
      </c>
      <c r="BV19" s="130">
        <v>420</v>
      </c>
      <c r="BW19" s="126">
        <f t="shared" si="21"/>
        <v>0.83</v>
      </c>
      <c r="BX19" s="126">
        <f t="shared" si="22"/>
        <v>0.66666666666666663</v>
      </c>
      <c r="BY19" s="134">
        <f t="shared" si="23"/>
        <v>0.55456570155902007</v>
      </c>
      <c r="BZ19" s="134">
        <f t="shared" si="24"/>
        <v>0.44543429844097998</v>
      </c>
      <c r="CA19" s="10">
        <v>2.6</v>
      </c>
      <c r="CB19" s="8">
        <v>3</v>
      </c>
      <c r="CC19" s="8">
        <v>30</v>
      </c>
      <c r="CD19" s="11">
        <v>1.8</v>
      </c>
      <c r="CE19" s="13" t="s">
        <v>183</v>
      </c>
      <c r="CF19" s="13">
        <v>66</v>
      </c>
      <c r="CG19" s="20">
        <f t="shared" si="25"/>
        <v>15.6</v>
      </c>
      <c r="CH19" s="20">
        <f t="shared" si="3"/>
        <v>4901</v>
      </c>
      <c r="CI19" s="20">
        <f t="shared" si="4"/>
        <v>10.607999999999999</v>
      </c>
      <c r="CJ19" s="8">
        <v>68</v>
      </c>
      <c r="CK19" s="16">
        <f t="shared" si="26"/>
        <v>2.1644562334217508</v>
      </c>
      <c r="CL19" s="10" t="s">
        <v>184</v>
      </c>
      <c r="CM19" s="13">
        <v>33</v>
      </c>
      <c r="CN19" s="8">
        <v>33</v>
      </c>
      <c r="CO19" s="339">
        <v>109</v>
      </c>
      <c r="CP19" s="339">
        <f t="shared" si="5"/>
        <v>4901</v>
      </c>
      <c r="CQ19" s="339">
        <f t="shared" si="6"/>
        <v>35.97</v>
      </c>
      <c r="CR19" s="42">
        <f t="shared" si="7"/>
        <v>7.3393185064272597</v>
      </c>
      <c r="CS19" s="10"/>
      <c r="CT19" s="13"/>
      <c r="CU19" s="20" t="e">
        <f t="shared" si="27"/>
        <v>#N/A</v>
      </c>
      <c r="CV19" s="20">
        <f t="shared" si="8"/>
        <v>-94.64</v>
      </c>
      <c r="CW19" s="20" t="e">
        <f t="shared" si="9"/>
        <v>#N/A</v>
      </c>
      <c r="CX19" s="8"/>
      <c r="CY19" s="16" t="e">
        <f t="shared" si="28"/>
        <v>#N/A</v>
      </c>
      <c r="CZ19" s="14">
        <v>530</v>
      </c>
      <c r="DA19" s="14">
        <v>470</v>
      </c>
      <c r="DB19" s="14">
        <v>530</v>
      </c>
      <c r="DC19" s="14">
        <v>530</v>
      </c>
      <c r="DD19" s="14">
        <v>2</v>
      </c>
      <c r="DE19" s="14">
        <v>3</v>
      </c>
      <c r="DF19" s="14">
        <v>0.5</v>
      </c>
      <c r="DG19" s="14">
        <v>15</v>
      </c>
      <c r="DH19" s="14"/>
      <c r="DI19" s="14">
        <v>10</v>
      </c>
      <c r="DJ19" s="14">
        <v>2</v>
      </c>
      <c r="DK19" s="10"/>
      <c r="DL19" s="9"/>
      <c r="DM19" s="97">
        <f t="shared" si="10"/>
        <v>0</v>
      </c>
      <c r="DN19" s="97">
        <f t="shared" si="11"/>
        <v>0</v>
      </c>
      <c r="DO19" s="10"/>
      <c r="DP19" s="9"/>
      <c r="DQ19" s="10"/>
      <c r="DR19" s="9"/>
      <c r="DS19" s="14">
        <v>30</v>
      </c>
      <c r="DT19" s="10" t="s">
        <v>185</v>
      </c>
      <c r="DU19" s="9">
        <v>4.9000000000000004</v>
      </c>
      <c r="DV19" s="14"/>
      <c r="DW19" s="10" t="s">
        <v>198</v>
      </c>
      <c r="DX19" s="8">
        <v>150</v>
      </c>
      <c r="DY19" s="97">
        <f t="shared" si="12"/>
        <v>42.36419310615959</v>
      </c>
      <c r="DZ19" s="97">
        <f t="shared" si="13"/>
        <v>43.904709219110842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317</v>
      </c>
      <c r="EL19" s="183">
        <f t="shared" si="14"/>
        <v>89.52966143101726</v>
      </c>
      <c r="EM19" s="110">
        <f t="shared" si="15"/>
        <v>92.785285483054238</v>
      </c>
      <c r="EN19" s="8"/>
      <c r="EO19" s="184">
        <f t="shared" si="16"/>
        <v>0</v>
      </c>
      <c r="EP19" s="184">
        <f t="shared" si="17"/>
        <v>0</v>
      </c>
      <c r="EQ19" s="11"/>
      <c r="ER19" s="43"/>
    </row>
    <row r="20" spans="1:148" s="41" customFormat="1" ht="20.100000000000001" customHeight="1">
      <c r="A20" s="83">
        <v>42373</v>
      </c>
      <c r="B20" s="100">
        <v>0.66702546296296295</v>
      </c>
      <c r="C20" s="6">
        <v>3</v>
      </c>
      <c r="D20" s="1" t="s">
        <v>186</v>
      </c>
      <c r="E20" s="1" t="s">
        <v>187</v>
      </c>
      <c r="F20" s="1" t="s">
        <v>188</v>
      </c>
      <c r="G20" s="4" t="s">
        <v>189</v>
      </c>
      <c r="H20" s="3" t="s">
        <v>196</v>
      </c>
      <c r="I20" s="1">
        <v>17</v>
      </c>
      <c r="J20" s="1" t="s">
        <v>199</v>
      </c>
      <c r="K20" s="17">
        <v>16.5</v>
      </c>
      <c r="L20" s="1" t="s">
        <v>197</v>
      </c>
      <c r="M20" s="1">
        <v>84</v>
      </c>
      <c r="N20" s="1">
        <v>2750</v>
      </c>
      <c r="O20" s="144"/>
      <c r="P20" s="1">
        <v>1520</v>
      </c>
      <c r="Q20" s="19">
        <f t="shared" si="0"/>
        <v>1269.2</v>
      </c>
      <c r="R20" s="39">
        <f t="shared" si="18"/>
        <v>3.6895644000000001</v>
      </c>
      <c r="S20" s="15">
        <f t="shared" si="1"/>
        <v>3.5601060000000002</v>
      </c>
      <c r="T20" s="3">
        <v>981</v>
      </c>
      <c r="U20" s="1">
        <v>1003</v>
      </c>
      <c r="V20" s="1">
        <v>0.97399999999999998</v>
      </c>
      <c r="W20" s="19">
        <f t="shared" si="19"/>
        <v>1480.48</v>
      </c>
      <c r="X20" s="1">
        <v>10</v>
      </c>
      <c r="Y20" s="1">
        <v>300</v>
      </c>
      <c r="Z20" s="1"/>
      <c r="AA20" s="1">
        <v>25</v>
      </c>
      <c r="AB20" s="1">
        <v>25</v>
      </c>
      <c r="AC20" s="4">
        <v>6</v>
      </c>
      <c r="AD20" s="6">
        <v>3.8</v>
      </c>
      <c r="AE20" s="88">
        <v>-29</v>
      </c>
      <c r="AF20" s="88">
        <v>-33</v>
      </c>
      <c r="AG20" s="88">
        <v>-33</v>
      </c>
      <c r="AH20" s="88">
        <v>-33</v>
      </c>
      <c r="AI20" s="109">
        <f t="shared" si="30"/>
        <v>-128</v>
      </c>
      <c r="AJ20" s="106">
        <f t="shared" si="31"/>
        <v>-8.59375E-2</v>
      </c>
      <c r="AK20" s="1">
        <v>50</v>
      </c>
      <c r="AL20" s="1">
        <v>50</v>
      </c>
      <c r="AM20" s="1">
        <v>105</v>
      </c>
      <c r="AN20" s="1">
        <v>100</v>
      </c>
      <c r="AO20" s="1">
        <v>2</v>
      </c>
      <c r="AP20" s="1">
        <v>8</v>
      </c>
      <c r="AQ20" s="3">
        <v>1690</v>
      </c>
      <c r="AR20" s="6"/>
      <c r="AS20" s="19">
        <f t="shared" si="2"/>
        <v>1690</v>
      </c>
      <c r="AT20" s="123">
        <f t="shared" si="20"/>
        <v>1</v>
      </c>
      <c r="AU20" s="1">
        <v>68</v>
      </c>
      <c r="AV20" s="1">
        <v>80</v>
      </c>
      <c r="AW20" s="6">
        <v>4.4000000000000004</v>
      </c>
      <c r="AX20" s="1">
        <v>631</v>
      </c>
      <c r="AY20" s="1">
        <v>798</v>
      </c>
      <c r="AZ20" s="2">
        <v>40</v>
      </c>
      <c r="BA20" s="3">
        <v>355</v>
      </c>
      <c r="BB20" s="2">
        <v>68</v>
      </c>
      <c r="BC20" s="3">
        <v>166</v>
      </c>
      <c r="BD20" s="4"/>
      <c r="BE20" s="3">
        <v>4129</v>
      </c>
      <c r="BF20" s="1">
        <v>35</v>
      </c>
      <c r="BG20" s="1">
        <v>30</v>
      </c>
      <c r="BH20" s="1">
        <v>2</v>
      </c>
      <c r="BI20" s="4">
        <v>97.4</v>
      </c>
      <c r="BJ20" s="3">
        <v>520</v>
      </c>
      <c r="BK20" s="6">
        <v>110</v>
      </c>
      <c r="BL20" s="1">
        <v>1637</v>
      </c>
      <c r="BM20" s="1">
        <v>141</v>
      </c>
      <c r="BN20" s="2">
        <v>47</v>
      </c>
      <c r="BO20" s="3">
        <v>435</v>
      </c>
      <c r="BP20" s="1">
        <v>1400</v>
      </c>
      <c r="BQ20" s="2">
        <v>195</v>
      </c>
      <c r="BR20" s="3">
        <v>425</v>
      </c>
      <c r="BS20" s="1">
        <v>1400</v>
      </c>
      <c r="BT20" s="2">
        <v>168</v>
      </c>
      <c r="BU20" s="5">
        <v>1500</v>
      </c>
      <c r="BV20" s="129">
        <v>397</v>
      </c>
      <c r="BW20" s="125">
        <f t="shared" si="21"/>
        <v>0.86</v>
      </c>
      <c r="BX20" s="125">
        <f t="shared" si="22"/>
        <v>0.66666666666666663</v>
      </c>
      <c r="BY20" s="133">
        <f t="shared" si="23"/>
        <v>0.5633187772925764</v>
      </c>
      <c r="BZ20" s="133">
        <f t="shared" si="24"/>
        <v>0.43668122270742354</v>
      </c>
      <c r="CA20" s="3">
        <v>2.6</v>
      </c>
      <c r="CB20" s="1">
        <v>3.2</v>
      </c>
      <c r="CC20" s="1">
        <v>30</v>
      </c>
      <c r="CD20" s="4">
        <v>1.8</v>
      </c>
      <c r="CE20" s="6" t="s">
        <v>183</v>
      </c>
      <c r="CF20" s="6">
        <v>55</v>
      </c>
      <c r="CG20" s="19">
        <f t="shared" si="25"/>
        <v>15.6</v>
      </c>
      <c r="CH20" s="19">
        <f t="shared" si="3"/>
        <v>5137.5999999999995</v>
      </c>
      <c r="CI20" s="19">
        <f t="shared" si="4"/>
        <v>8.58</v>
      </c>
      <c r="CJ20" s="1">
        <v>55</v>
      </c>
      <c r="CK20" s="15">
        <f t="shared" si="26"/>
        <v>1.6700404858299596</v>
      </c>
      <c r="CL20" s="3" t="s">
        <v>184</v>
      </c>
      <c r="CM20" s="6">
        <v>40</v>
      </c>
      <c r="CN20" s="1">
        <v>40</v>
      </c>
      <c r="CO20" s="338">
        <v>109</v>
      </c>
      <c r="CP20" s="338">
        <f t="shared" si="5"/>
        <v>5137.5999999999995</v>
      </c>
      <c r="CQ20" s="338">
        <f t="shared" si="6"/>
        <v>43.6</v>
      </c>
      <c r="CR20" s="39">
        <f t="shared" si="7"/>
        <v>8.4864528184366268</v>
      </c>
      <c r="CS20" s="3"/>
      <c r="CT20" s="6">
        <v>5</v>
      </c>
      <c r="CU20" s="19" t="e">
        <f t="shared" si="27"/>
        <v>#N/A</v>
      </c>
      <c r="CV20" s="19">
        <f t="shared" si="8"/>
        <v>-98.02</v>
      </c>
      <c r="CW20" s="19" t="e">
        <f t="shared" si="9"/>
        <v>#N/A</v>
      </c>
      <c r="CX20" s="1"/>
      <c r="CY20" s="15" t="e">
        <f t="shared" si="28"/>
        <v>#N/A</v>
      </c>
      <c r="CZ20" s="7">
        <v>530</v>
      </c>
      <c r="DA20" s="7">
        <v>470</v>
      </c>
      <c r="DB20" s="7">
        <v>530</v>
      </c>
      <c r="DC20" s="7">
        <v>530</v>
      </c>
      <c r="DD20" s="7">
        <v>2</v>
      </c>
      <c r="DE20" s="7">
        <v>3</v>
      </c>
      <c r="DF20" s="7">
        <v>0.5</v>
      </c>
      <c r="DG20" s="7">
        <v>15</v>
      </c>
      <c r="DH20" s="7"/>
      <c r="DI20" s="7">
        <v>10</v>
      </c>
      <c r="DJ20" s="7">
        <v>2</v>
      </c>
      <c r="DK20" s="3"/>
      <c r="DL20" s="2">
        <v>280</v>
      </c>
      <c r="DM20" s="96">
        <f t="shared" si="10"/>
        <v>75.889717496190059</v>
      </c>
      <c r="DN20" s="96">
        <f t="shared" si="11"/>
        <v>78.649343586960612</v>
      </c>
      <c r="DO20" s="3"/>
      <c r="DP20" s="2"/>
      <c r="DQ20" s="3"/>
      <c r="DR20" s="2"/>
      <c r="DS20" s="7">
        <v>30</v>
      </c>
      <c r="DT20" s="3" t="s">
        <v>200</v>
      </c>
      <c r="DU20" s="2"/>
      <c r="DV20" s="7"/>
      <c r="DW20" s="3" t="s">
        <v>198</v>
      </c>
      <c r="DX20" s="1">
        <v>150</v>
      </c>
      <c r="DY20" s="96">
        <f t="shared" si="12"/>
        <v>40.655205801530393</v>
      </c>
      <c r="DZ20" s="96">
        <f t="shared" si="13"/>
        <v>42.133576921586041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363</v>
      </c>
      <c r="EL20" s="180">
        <f t="shared" si="14"/>
        <v>98.385598039703552</v>
      </c>
      <c r="EM20" s="109">
        <f t="shared" si="15"/>
        <v>101.96325615023822</v>
      </c>
      <c r="EN20" s="1">
        <v>4.41</v>
      </c>
      <c r="EO20" s="181">
        <f t="shared" si="16"/>
        <v>1.1952630505649935</v>
      </c>
      <c r="EP20" s="181">
        <f t="shared" si="17"/>
        <v>1.2387271614946296</v>
      </c>
      <c r="EQ20" s="4">
        <v>337</v>
      </c>
      <c r="ER20" s="40"/>
    </row>
    <row r="21" spans="1:148" s="41" customFormat="1" ht="20.100000000000001" customHeight="1">
      <c r="A21" s="83">
        <v>42373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>
      <c r="A22" s="84">
        <v>42373</v>
      </c>
      <c r="B22" s="101">
        <v>0.95833333333333404</v>
      </c>
      <c r="C22" s="13">
        <v>2</v>
      </c>
      <c r="D22" s="8" t="s">
        <v>201</v>
      </c>
      <c r="E22" s="8" t="s">
        <v>202</v>
      </c>
      <c r="F22" s="8" t="s">
        <v>203</v>
      </c>
      <c r="G22" s="11" t="s">
        <v>204</v>
      </c>
      <c r="H22" s="10" t="s">
        <v>196</v>
      </c>
      <c r="I22" s="8">
        <v>17</v>
      </c>
      <c r="J22" s="8" t="s">
        <v>199</v>
      </c>
      <c r="K22" s="18">
        <v>16.8</v>
      </c>
      <c r="L22" s="8" t="s">
        <v>197</v>
      </c>
      <c r="M22" s="8">
        <v>84</v>
      </c>
      <c r="N22" s="8">
        <v>2750</v>
      </c>
      <c r="O22" s="145"/>
      <c r="P22" s="8">
        <v>1600</v>
      </c>
      <c r="Q22" s="20">
        <f t="shared" si="0"/>
        <v>1331.2</v>
      </c>
      <c r="R22" s="42">
        <f t="shared" si="18"/>
        <v>3.8697984000000001</v>
      </c>
      <c r="S22" s="16">
        <f t="shared" si="1"/>
        <v>3.734016</v>
      </c>
      <c r="T22" s="10">
        <v>1043</v>
      </c>
      <c r="U22" s="8">
        <v>1003</v>
      </c>
      <c r="V22" s="8">
        <v>0.97499999999999998</v>
      </c>
      <c r="W22" s="20">
        <f t="shared" si="19"/>
        <v>1560</v>
      </c>
      <c r="X22" s="8">
        <v>10.199999999999999</v>
      </c>
      <c r="Y22" s="8">
        <v>338</v>
      </c>
      <c r="Z22" s="8"/>
      <c r="AA22" s="8">
        <v>25</v>
      </c>
      <c r="AB22" s="8">
        <v>25</v>
      </c>
      <c r="AC22" s="11">
        <v>6.1</v>
      </c>
      <c r="AD22" s="13">
        <v>3.6</v>
      </c>
      <c r="AE22" s="89">
        <v>-31</v>
      </c>
      <c r="AF22" s="89">
        <v>-35</v>
      </c>
      <c r="AG22" s="89">
        <v>-35</v>
      </c>
      <c r="AH22" s="89"/>
      <c r="AI22" s="110">
        <f t="shared" si="30"/>
        <v>-101</v>
      </c>
      <c r="AJ22" s="108">
        <f t="shared" si="31"/>
        <v>1</v>
      </c>
      <c r="AK22" s="8">
        <v>50</v>
      </c>
      <c r="AL22" s="8">
        <v>50</v>
      </c>
      <c r="AM22" s="8">
        <v>105</v>
      </c>
      <c r="AN22" s="8">
        <v>100</v>
      </c>
      <c r="AO22" s="8">
        <v>2</v>
      </c>
      <c r="AP22" s="8">
        <v>10</v>
      </c>
      <c r="AQ22" s="10">
        <v>1600</v>
      </c>
      <c r="AR22" s="13"/>
      <c r="AS22" s="20">
        <f t="shared" si="2"/>
        <v>1600</v>
      </c>
      <c r="AT22" s="124">
        <f t="shared" si="20"/>
        <v>1</v>
      </c>
      <c r="AU22" s="8">
        <v>70.5</v>
      </c>
      <c r="AV22" s="8">
        <v>80</v>
      </c>
      <c r="AW22" s="13">
        <v>4.4000000000000004</v>
      </c>
      <c r="AX22" s="8">
        <v>507</v>
      </c>
      <c r="AY22" s="8">
        <v>1060</v>
      </c>
      <c r="AZ22" s="9">
        <v>33</v>
      </c>
      <c r="BA22" s="10">
        <v>346</v>
      </c>
      <c r="BB22" s="9">
        <v>70</v>
      </c>
      <c r="BC22" s="10">
        <v>175</v>
      </c>
      <c r="BD22" s="11"/>
      <c r="BE22" s="10">
        <v>4457</v>
      </c>
      <c r="BF22" s="8">
        <v>35</v>
      </c>
      <c r="BG22" s="8">
        <v>32</v>
      </c>
      <c r="BH22" s="8">
        <v>2</v>
      </c>
      <c r="BI22" s="11">
        <v>97.4</v>
      </c>
      <c r="BJ22" s="10">
        <v>550</v>
      </c>
      <c r="BK22" s="13">
        <v>170</v>
      </c>
      <c r="BL22" s="8">
        <v>1630</v>
      </c>
      <c r="BM22" s="8">
        <v>143</v>
      </c>
      <c r="BN22" s="9">
        <v>45.5</v>
      </c>
      <c r="BO22" s="10">
        <v>460</v>
      </c>
      <c r="BP22" s="8">
        <v>1400</v>
      </c>
      <c r="BQ22" s="9">
        <v>200</v>
      </c>
      <c r="BR22" s="10">
        <v>450</v>
      </c>
      <c r="BS22" s="8">
        <v>1400</v>
      </c>
      <c r="BT22" s="9">
        <v>176</v>
      </c>
      <c r="BU22" s="12">
        <v>1500</v>
      </c>
      <c r="BV22" s="130">
        <v>462</v>
      </c>
      <c r="BW22" s="126">
        <f t="shared" si="21"/>
        <v>0.91</v>
      </c>
      <c r="BX22" s="126">
        <f t="shared" si="22"/>
        <v>0.70512820512820518</v>
      </c>
      <c r="BY22" s="134">
        <f t="shared" si="23"/>
        <v>0.56342276551833625</v>
      </c>
      <c r="BZ22" s="134">
        <f t="shared" si="24"/>
        <v>0.43657723448166375</v>
      </c>
      <c r="CA22" s="10">
        <v>2.6</v>
      </c>
      <c r="CB22" s="8">
        <v>3.2</v>
      </c>
      <c r="CC22" s="8">
        <v>30</v>
      </c>
      <c r="CD22" s="11">
        <v>1.8</v>
      </c>
      <c r="CE22" s="13" t="s">
        <v>183</v>
      </c>
      <c r="CF22" s="13">
        <v>58</v>
      </c>
      <c r="CG22" s="20">
        <f t="shared" si="25"/>
        <v>15.6</v>
      </c>
      <c r="CH22" s="20">
        <f t="shared" si="3"/>
        <v>5408</v>
      </c>
      <c r="CI22" s="20">
        <f t="shared" si="4"/>
        <v>9.048</v>
      </c>
      <c r="CJ22" s="8">
        <v>58</v>
      </c>
      <c r="CK22" s="16">
        <f t="shared" si="26"/>
        <v>1.6730769230769231</v>
      </c>
      <c r="CL22" s="10" t="s">
        <v>184</v>
      </c>
      <c r="CM22" s="13">
        <v>46</v>
      </c>
      <c r="CN22" s="8">
        <v>46</v>
      </c>
      <c r="CO22" s="339">
        <v>109</v>
      </c>
      <c r="CP22" s="339">
        <f t="shared" si="5"/>
        <v>5408</v>
      </c>
      <c r="CQ22" s="339">
        <f t="shared" si="6"/>
        <v>50.14</v>
      </c>
      <c r="CR22" s="42">
        <f t="shared" si="7"/>
        <v>9.271449704142011</v>
      </c>
      <c r="CS22" s="10"/>
      <c r="CT22" s="13">
        <v>6</v>
      </c>
      <c r="CU22" s="20" t="e">
        <f t="shared" si="27"/>
        <v>#N/A</v>
      </c>
      <c r="CV22" s="20">
        <f t="shared" si="8"/>
        <v>-104.78</v>
      </c>
      <c r="CW22" s="20" t="e">
        <f t="shared" si="9"/>
        <v>#N/A</v>
      </c>
      <c r="CX22" s="8"/>
      <c r="CY22" s="16" t="e">
        <f t="shared" si="28"/>
        <v>#N/A</v>
      </c>
      <c r="CZ22" s="14">
        <v>530</v>
      </c>
      <c r="DA22" s="14">
        <v>470</v>
      </c>
      <c r="DB22" s="14">
        <v>530</v>
      </c>
      <c r="DC22" s="14">
        <v>530</v>
      </c>
      <c r="DD22" s="14">
        <v>2</v>
      </c>
      <c r="DE22" s="14">
        <v>3</v>
      </c>
      <c r="DF22" s="14">
        <v>0.5</v>
      </c>
      <c r="DG22" s="14">
        <v>15</v>
      </c>
      <c r="DH22" s="14">
        <v>11</v>
      </c>
      <c r="DI22" s="14">
        <v>10</v>
      </c>
      <c r="DJ22" s="14">
        <v>2</v>
      </c>
      <c r="DK22" s="10" t="s">
        <v>205</v>
      </c>
      <c r="DL22" s="9">
        <v>280</v>
      </c>
      <c r="DM22" s="97">
        <f t="shared" si="10"/>
        <v>72.355190389246118</v>
      </c>
      <c r="DN22" s="97">
        <f t="shared" si="11"/>
        <v>74.986288221582342</v>
      </c>
      <c r="DO22" s="10"/>
      <c r="DP22" s="9"/>
      <c r="DQ22" s="10"/>
      <c r="DR22" s="9"/>
      <c r="DS22" s="14">
        <v>20</v>
      </c>
      <c r="DT22" s="10" t="s">
        <v>200</v>
      </c>
      <c r="DU22" s="9">
        <v>3.95</v>
      </c>
      <c r="DV22" s="14">
        <v>30</v>
      </c>
      <c r="DW22" s="10" t="s">
        <v>198</v>
      </c>
      <c r="DX22" s="8">
        <v>168</v>
      </c>
      <c r="DY22" s="97">
        <f t="shared" si="12"/>
        <v>43.413114233547667</v>
      </c>
      <c r="DZ22" s="97">
        <f t="shared" si="13"/>
        <v>44.991772932949402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376</v>
      </c>
      <c r="EL22" s="183">
        <f t="shared" si="14"/>
        <v>97.162684236987644</v>
      </c>
      <c r="EM22" s="110">
        <f t="shared" si="15"/>
        <v>100.69587275469628</v>
      </c>
      <c r="EN22" s="8">
        <v>4.5</v>
      </c>
      <c r="EO22" s="184">
        <f t="shared" si="16"/>
        <v>1.162851274112884</v>
      </c>
      <c r="EP22" s="184">
        <f t="shared" si="17"/>
        <v>1.2051367749897162</v>
      </c>
      <c r="EQ22" s="11"/>
      <c r="ER22" s="43"/>
    </row>
    <row r="23" spans="1:148" s="44" customFormat="1" ht="20.100000000000001" customHeight="1">
      <c r="A23" s="84">
        <v>42373</v>
      </c>
      <c r="B23" s="101"/>
      <c r="C23" s="13">
        <v>2</v>
      </c>
      <c r="D23" s="8" t="s">
        <v>201</v>
      </c>
      <c r="E23" s="8" t="s">
        <v>202</v>
      </c>
      <c r="F23" s="8" t="s">
        <v>203</v>
      </c>
      <c r="G23" s="11" t="s">
        <v>204</v>
      </c>
      <c r="H23" s="10" t="s">
        <v>196</v>
      </c>
      <c r="I23" s="8">
        <v>20</v>
      </c>
      <c r="J23" s="8" t="s">
        <v>190</v>
      </c>
      <c r="K23" s="18">
        <v>16.8</v>
      </c>
      <c r="L23" s="8" t="s">
        <v>197</v>
      </c>
      <c r="M23" s="8">
        <v>84</v>
      </c>
      <c r="N23" s="8">
        <v>2700</v>
      </c>
      <c r="O23" s="145" t="s">
        <v>206</v>
      </c>
      <c r="P23" s="8">
        <v>1450</v>
      </c>
      <c r="Q23" s="20">
        <f t="shared" si="0"/>
        <v>1206.4000000000001</v>
      </c>
      <c r="R23" s="42">
        <f t="shared" si="18"/>
        <v>4.1258880000000007</v>
      </c>
      <c r="S23" s="16">
        <f t="shared" si="1"/>
        <v>3.9087360000000007</v>
      </c>
      <c r="T23" s="10"/>
      <c r="U23" s="8">
        <v>1003</v>
      </c>
      <c r="V23" s="8">
        <v>0.97699999999999998</v>
      </c>
      <c r="W23" s="20">
        <f t="shared" si="19"/>
        <v>1416.6499999999999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4901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4901</v>
      </c>
      <c r="CQ23" s="339">
        <f t="shared" si="6"/>
        <v>0</v>
      </c>
      <c r="CR23" s="42">
        <f t="shared" si="7"/>
        <v>0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>
        <f t="shared" si="10"/>
        <v>0</v>
      </c>
      <c r="DN23" s="97">
        <f t="shared" si="11"/>
        <v>0</v>
      </c>
      <c r="DO23" s="10"/>
      <c r="DP23" s="9"/>
      <c r="DQ23" s="10"/>
      <c r="DR23" s="9"/>
      <c r="DS23" s="14"/>
      <c r="DT23" s="10"/>
      <c r="DU23" s="9"/>
      <c r="DV23" s="14"/>
      <c r="DW23" s="10" t="s">
        <v>198</v>
      </c>
      <c r="DX23" s="8">
        <v>165</v>
      </c>
      <c r="DY23" s="97">
        <f t="shared" si="12"/>
        <v>39.991390944204007</v>
      </c>
      <c r="DZ23" s="97">
        <f t="shared" si="13"/>
        <v>42.213134885548669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>
        <f t="shared" si="14"/>
        <v>0</v>
      </c>
      <c r="EM23" s="110">
        <f t="shared" si="15"/>
        <v>0</v>
      </c>
      <c r="EN23" s="8"/>
      <c r="EO23" s="184">
        <f t="shared" si="16"/>
        <v>0</v>
      </c>
      <c r="EP23" s="184">
        <f t="shared" si="17"/>
        <v>0</v>
      </c>
      <c r="EQ23" s="11"/>
      <c r="ER23" s="43"/>
    </row>
    <row r="24" spans="1:148" s="41" customFormat="1" ht="20.100000000000001" customHeight="1">
      <c r="A24" s="83">
        <v>42374</v>
      </c>
      <c r="B24" s="100">
        <v>0.5</v>
      </c>
      <c r="C24" s="6">
        <v>4</v>
      </c>
      <c r="D24" s="1" t="s">
        <v>176</v>
      </c>
      <c r="E24" s="1" t="s">
        <v>177</v>
      </c>
      <c r="F24" s="1" t="s">
        <v>178</v>
      </c>
      <c r="G24" s="4" t="s">
        <v>179</v>
      </c>
      <c r="H24" s="3" t="s">
        <v>196</v>
      </c>
      <c r="I24" s="1">
        <v>20</v>
      </c>
      <c r="J24" s="1"/>
      <c r="K24" s="17">
        <v>16.3</v>
      </c>
      <c r="L24" s="1"/>
      <c r="M24" s="1">
        <v>84</v>
      </c>
      <c r="N24" s="1">
        <v>2700</v>
      </c>
      <c r="O24" s="144" t="s">
        <v>206</v>
      </c>
      <c r="P24" s="1">
        <v>1450</v>
      </c>
      <c r="Q24" s="19">
        <f t="shared" si="0"/>
        <v>1213.6500000000001</v>
      </c>
      <c r="R24" s="39">
        <f t="shared" si="18"/>
        <v>4.1506830000000008</v>
      </c>
      <c r="S24" s="15">
        <f t="shared" si="1"/>
        <v>3.9322260000000004</v>
      </c>
      <c r="T24" s="3">
        <v>943</v>
      </c>
      <c r="U24" s="1">
        <v>1007</v>
      </c>
      <c r="V24" s="1">
        <v>0.97599999999999998</v>
      </c>
      <c r="W24" s="19">
        <f t="shared" si="19"/>
        <v>1415.2</v>
      </c>
      <c r="X24" s="1">
        <v>10.6</v>
      </c>
      <c r="Y24" s="1">
        <v>278</v>
      </c>
      <c r="Z24" s="1"/>
      <c r="AA24" s="1">
        <v>25</v>
      </c>
      <c r="AB24" s="1">
        <v>25</v>
      </c>
      <c r="AC24" s="4">
        <v>6.1</v>
      </c>
      <c r="AD24" s="6">
        <v>4</v>
      </c>
      <c r="AE24" s="88">
        <v>-33</v>
      </c>
      <c r="AF24" s="88">
        <v>-38</v>
      </c>
      <c r="AG24" s="88">
        <v>-37</v>
      </c>
      <c r="AH24" s="88">
        <v>-54</v>
      </c>
      <c r="AI24" s="109">
        <f t="shared" si="30"/>
        <v>-162</v>
      </c>
      <c r="AJ24" s="106">
        <f t="shared" si="31"/>
        <v>1</v>
      </c>
      <c r="AK24" s="1">
        <v>50</v>
      </c>
      <c r="AL24" s="1">
        <v>50</v>
      </c>
      <c r="AM24" s="1">
        <v>105</v>
      </c>
      <c r="AN24" s="1">
        <v>100</v>
      </c>
      <c r="AO24" s="1">
        <v>2</v>
      </c>
      <c r="AP24" s="1">
        <v>10</v>
      </c>
      <c r="AQ24" s="3"/>
      <c r="AR24" s="6"/>
      <c r="AS24" s="19">
        <f t="shared" si="2"/>
        <v>0</v>
      </c>
      <c r="AT24" s="123" t="e">
        <f t="shared" si="20"/>
        <v>#DIV/0!</v>
      </c>
      <c r="AU24" s="1">
        <v>77</v>
      </c>
      <c r="AV24" s="1">
        <v>80</v>
      </c>
      <c r="AW24" s="6">
        <v>4.4000000000000004</v>
      </c>
      <c r="AX24" s="1">
        <v>645</v>
      </c>
      <c r="AY24" s="1">
        <v>1348</v>
      </c>
      <c r="AZ24" s="2">
        <v>53</v>
      </c>
      <c r="BA24" s="3">
        <v>355</v>
      </c>
      <c r="BB24" s="2">
        <v>70</v>
      </c>
      <c r="BC24" s="3"/>
      <c r="BD24" s="4"/>
      <c r="BE24" s="3">
        <v>4780</v>
      </c>
      <c r="BF24" s="1">
        <v>35</v>
      </c>
      <c r="BG24" s="1">
        <v>34</v>
      </c>
      <c r="BH24" s="1">
        <v>2</v>
      </c>
      <c r="BI24" s="4">
        <v>97.4</v>
      </c>
      <c r="BJ24" s="3">
        <v>600</v>
      </c>
      <c r="BK24" s="6">
        <v>160</v>
      </c>
      <c r="BL24" s="1">
        <v>1623</v>
      </c>
      <c r="BM24" s="1">
        <v>146</v>
      </c>
      <c r="BN24" s="2">
        <v>44.3</v>
      </c>
      <c r="BO24" s="3">
        <v>478</v>
      </c>
      <c r="BP24" s="1">
        <v>1400</v>
      </c>
      <c r="BQ24" s="2">
        <v>208</v>
      </c>
      <c r="BR24" s="3">
        <v>470</v>
      </c>
      <c r="BS24" s="1">
        <v>1400</v>
      </c>
      <c r="BT24" s="2">
        <v>186</v>
      </c>
      <c r="BU24" s="5">
        <v>1500</v>
      </c>
      <c r="BV24" s="129">
        <v>512</v>
      </c>
      <c r="BW24" s="125">
        <f t="shared" si="21"/>
        <v>0.94799999999999995</v>
      </c>
      <c r="BX24" s="125">
        <f t="shared" si="22"/>
        <v>0.76923076923076927</v>
      </c>
      <c r="BY24" s="133">
        <f t="shared" si="23"/>
        <v>0.55205160365525896</v>
      </c>
      <c r="BZ24" s="133">
        <f t="shared" si="24"/>
        <v>0.44794839634474115</v>
      </c>
      <c r="CA24" s="3">
        <v>2.9</v>
      </c>
      <c r="CB24" s="1">
        <v>3</v>
      </c>
      <c r="CC24" s="1">
        <v>30</v>
      </c>
      <c r="CD24" s="4">
        <v>1.6</v>
      </c>
      <c r="CE24" s="6" t="s">
        <v>183</v>
      </c>
      <c r="CF24" s="6">
        <v>53</v>
      </c>
      <c r="CG24" s="19">
        <f t="shared" si="25"/>
        <v>15.6</v>
      </c>
      <c r="CH24" s="19">
        <f t="shared" si="3"/>
        <v>4901</v>
      </c>
      <c r="CI24" s="19">
        <f t="shared" si="4"/>
        <v>8.2679999999999989</v>
      </c>
      <c r="CJ24" s="1">
        <v>53</v>
      </c>
      <c r="CK24" s="15">
        <f t="shared" si="26"/>
        <v>1.6870026525198938</v>
      </c>
      <c r="CL24" s="3" t="s">
        <v>184</v>
      </c>
      <c r="CM24" s="6">
        <v>41</v>
      </c>
      <c r="CN24" s="1">
        <v>41</v>
      </c>
      <c r="CO24" s="338">
        <v>109</v>
      </c>
      <c r="CP24" s="338">
        <f t="shared" si="5"/>
        <v>4901</v>
      </c>
      <c r="CQ24" s="338">
        <f t="shared" si="6"/>
        <v>44.69</v>
      </c>
      <c r="CR24" s="39">
        <f t="shared" si="7"/>
        <v>9.1185472352581094</v>
      </c>
      <c r="CS24" s="3"/>
      <c r="CT24" s="6">
        <v>6</v>
      </c>
      <c r="CU24" s="19" t="e">
        <f t="shared" si="27"/>
        <v>#N/A</v>
      </c>
      <c r="CV24" s="19">
        <f t="shared" si="8"/>
        <v>-111.53999999999999</v>
      </c>
      <c r="CW24" s="19" t="e">
        <f t="shared" si="9"/>
        <v>#N/A</v>
      </c>
      <c r="CX24" s="1"/>
      <c r="CY24" s="15" t="e">
        <f t="shared" si="28"/>
        <v>#N/A</v>
      </c>
      <c r="CZ24" s="7">
        <v>555</v>
      </c>
      <c r="DA24" s="7">
        <v>530</v>
      </c>
      <c r="DB24" s="7">
        <v>530</v>
      </c>
      <c r="DC24" s="7">
        <v>530</v>
      </c>
      <c r="DD24" s="7">
        <v>2</v>
      </c>
      <c r="DE24" s="7">
        <v>3</v>
      </c>
      <c r="DF24" s="7">
        <v>0.5</v>
      </c>
      <c r="DG24" s="7">
        <v>15</v>
      </c>
      <c r="DH24" s="7">
        <v>11</v>
      </c>
      <c r="DI24" s="7">
        <v>2</v>
      </c>
      <c r="DJ24" s="7">
        <v>3.5</v>
      </c>
      <c r="DK24" s="3" t="s">
        <v>205</v>
      </c>
      <c r="DL24" s="2">
        <v>280</v>
      </c>
      <c r="DM24" s="96">
        <f t="shared" si="10"/>
        <v>67.458777266295684</v>
      </c>
      <c r="DN24" s="96">
        <f t="shared" si="11"/>
        <v>71.206487114423226</v>
      </c>
      <c r="DO24" s="3"/>
      <c r="DP24" s="2"/>
      <c r="DQ24" s="3"/>
      <c r="DR24" s="2"/>
      <c r="DS24" s="7">
        <v>20</v>
      </c>
      <c r="DT24" s="3" t="s">
        <v>200</v>
      </c>
      <c r="DU24" s="2">
        <v>3.95</v>
      </c>
      <c r="DV24" s="7"/>
      <c r="DW24" s="3" t="s">
        <v>198</v>
      </c>
      <c r="DX24" s="1">
        <v>151</v>
      </c>
      <c r="DY24" s="96">
        <f t="shared" si="12"/>
        <v>36.379554882895171</v>
      </c>
      <c r="DZ24" s="96">
        <f t="shared" si="13"/>
        <v>38.400641265278239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394</v>
      </c>
      <c r="EL24" s="180">
        <f t="shared" si="14"/>
        <v>94.924136581858917</v>
      </c>
      <c r="EM24" s="109">
        <f t="shared" si="15"/>
        <v>100.19769972529554</v>
      </c>
      <c r="EN24" s="1">
        <v>4.88</v>
      </c>
      <c r="EO24" s="181">
        <f t="shared" si="16"/>
        <v>1.1757101180697247</v>
      </c>
      <c r="EP24" s="181">
        <f t="shared" si="17"/>
        <v>1.2410273468513762</v>
      </c>
      <c r="EQ24" s="4">
        <v>330</v>
      </c>
      <c r="ER24" s="40"/>
    </row>
    <row r="25" spans="1:148" s="41" customFormat="1" ht="20.100000000000001" customHeight="1">
      <c r="A25" s="83">
        <v>42374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>
      <c r="A26" s="84">
        <v>42374</v>
      </c>
      <c r="B26" s="101">
        <v>0.85416666666666696</v>
      </c>
      <c r="C26" s="13">
        <v>3</v>
      </c>
      <c r="D26" s="8" t="s">
        <v>186</v>
      </c>
      <c r="E26" s="8" t="s">
        <v>187</v>
      </c>
      <c r="F26" s="8" t="s">
        <v>188</v>
      </c>
      <c r="G26" s="11" t="s">
        <v>189</v>
      </c>
      <c r="H26" s="10" t="s">
        <v>196</v>
      </c>
      <c r="I26" s="8">
        <v>20</v>
      </c>
      <c r="J26" s="8" t="s">
        <v>191</v>
      </c>
      <c r="K26" s="18">
        <v>16.3</v>
      </c>
      <c r="L26" s="8"/>
      <c r="M26" s="8">
        <v>84</v>
      </c>
      <c r="N26" s="8">
        <v>2700</v>
      </c>
      <c r="O26" s="145" t="s">
        <v>206</v>
      </c>
      <c r="P26" s="8">
        <v>1350</v>
      </c>
      <c r="Q26" s="20">
        <f t="shared" si="0"/>
        <v>1129.95</v>
      </c>
      <c r="R26" s="42">
        <f t="shared" si="18"/>
        <v>3.8644289999999999</v>
      </c>
      <c r="S26" s="16">
        <f t="shared" si="1"/>
        <v>3.661038</v>
      </c>
      <c r="T26" s="10">
        <v>935</v>
      </c>
      <c r="U26" s="8">
        <v>1007</v>
      </c>
      <c r="V26" s="8">
        <v>0.97599999999999998</v>
      </c>
      <c r="W26" s="20">
        <f t="shared" si="19"/>
        <v>1317.6</v>
      </c>
      <c r="X26" s="8">
        <v>10.6</v>
      </c>
      <c r="Y26" s="8">
        <v>265</v>
      </c>
      <c r="Z26" s="8"/>
      <c r="AA26" s="8">
        <v>25</v>
      </c>
      <c r="AB26" s="8">
        <v>25</v>
      </c>
      <c r="AC26" s="11">
        <v>6.1</v>
      </c>
      <c r="AD26" s="13">
        <v>4</v>
      </c>
      <c r="AE26" s="89">
        <v>-33</v>
      </c>
      <c r="AF26" s="89">
        <v>-38</v>
      </c>
      <c r="AG26" s="89">
        <v>-37</v>
      </c>
      <c r="AH26" s="89">
        <v>-53</v>
      </c>
      <c r="AI26" s="110">
        <f t="shared" si="30"/>
        <v>-161</v>
      </c>
      <c r="AJ26" s="108">
        <f t="shared" si="31"/>
        <v>1</v>
      </c>
      <c r="AK26" s="8">
        <v>50</v>
      </c>
      <c r="AL26" s="8">
        <v>50</v>
      </c>
      <c r="AM26" s="8">
        <v>105</v>
      </c>
      <c r="AN26" s="8">
        <v>100</v>
      </c>
      <c r="AO26" s="8">
        <v>2</v>
      </c>
      <c r="AP26" s="8">
        <v>10</v>
      </c>
      <c r="AQ26" s="10"/>
      <c r="AR26" s="13"/>
      <c r="AS26" s="20">
        <f t="shared" si="2"/>
        <v>0</v>
      </c>
      <c r="AT26" s="124" t="e">
        <f t="shared" si="20"/>
        <v>#DIV/0!</v>
      </c>
      <c r="AU26" s="8">
        <v>67</v>
      </c>
      <c r="AV26" s="8">
        <v>80</v>
      </c>
      <c r="AW26" s="13">
        <v>4.4000000000000004</v>
      </c>
      <c r="AX26" s="8">
        <v>530</v>
      </c>
      <c r="AY26" s="8">
        <v>940</v>
      </c>
      <c r="AZ26" s="9">
        <v>45</v>
      </c>
      <c r="BA26" s="10">
        <v>280</v>
      </c>
      <c r="BB26" s="9">
        <v>57</v>
      </c>
      <c r="BC26" s="10"/>
      <c r="BD26" s="11"/>
      <c r="BE26" s="10">
        <v>4780</v>
      </c>
      <c r="BF26" s="8">
        <v>35</v>
      </c>
      <c r="BG26" s="8">
        <v>34</v>
      </c>
      <c r="BH26" s="8">
        <v>2</v>
      </c>
      <c r="BI26" s="11">
        <v>97.4</v>
      </c>
      <c r="BJ26" s="10">
        <v>540</v>
      </c>
      <c r="BK26" s="13">
        <v>120</v>
      </c>
      <c r="BL26" s="8">
        <v>1630</v>
      </c>
      <c r="BM26" s="8">
        <v>145</v>
      </c>
      <c r="BN26" s="9">
        <v>44</v>
      </c>
      <c r="BO26" s="10">
        <v>475</v>
      </c>
      <c r="BP26" s="8">
        <v>1400</v>
      </c>
      <c r="BQ26" s="9">
        <v>200</v>
      </c>
      <c r="BR26" s="10">
        <v>465</v>
      </c>
      <c r="BS26" s="8">
        <v>1400</v>
      </c>
      <c r="BT26" s="9">
        <v>178</v>
      </c>
      <c r="BU26" s="12">
        <v>1500</v>
      </c>
      <c r="BV26" s="130">
        <v>500</v>
      </c>
      <c r="BW26" s="126">
        <f t="shared" si="21"/>
        <v>0.94</v>
      </c>
      <c r="BX26" s="126">
        <f t="shared" si="22"/>
        <v>0.69230769230769229</v>
      </c>
      <c r="BY26" s="134">
        <f t="shared" si="23"/>
        <v>0.57587181903864282</v>
      </c>
      <c r="BZ26" s="134">
        <f t="shared" si="24"/>
        <v>0.42412818096135724</v>
      </c>
      <c r="CA26" s="10">
        <v>2.9</v>
      </c>
      <c r="CB26" s="8">
        <v>3</v>
      </c>
      <c r="CC26" s="8">
        <v>30</v>
      </c>
      <c r="CD26" s="11">
        <v>1.6</v>
      </c>
      <c r="CE26" s="13" t="s">
        <v>183</v>
      </c>
      <c r="CF26" s="13">
        <v>53</v>
      </c>
      <c r="CG26" s="20">
        <f t="shared" si="25"/>
        <v>15.6</v>
      </c>
      <c r="CH26" s="20">
        <f t="shared" si="3"/>
        <v>4563</v>
      </c>
      <c r="CI26" s="20">
        <f t="shared" si="4"/>
        <v>8.2679999999999989</v>
      </c>
      <c r="CJ26" s="8">
        <v>53</v>
      </c>
      <c r="CK26" s="16">
        <f t="shared" si="26"/>
        <v>1.8119658119658117</v>
      </c>
      <c r="CL26" s="10" t="s">
        <v>184</v>
      </c>
      <c r="CM26" s="13">
        <v>41</v>
      </c>
      <c r="CN26" s="8">
        <v>41</v>
      </c>
      <c r="CO26" s="339">
        <v>109</v>
      </c>
      <c r="CP26" s="339">
        <f t="shared" si="5"/>
        <v>4563</v>
      </c>
      <c r="CQ26" s="339">
        <f t="shared" si="6"/>
        <v>44.69</v>
      </c>
      <c r="CR26" s="42">
        <f t="shared" si="7"/>
        <v>9.7939951786105617</v>
      </c>
      <c r="CS26" s="10"/>
      <c r="CT26" s="13">
        <v>6</v>
      </c>
      <c r="CU26" s="20" t="e">
        <f t="shared" si="27"/>
        <v>#N/A</v>
      </c>
      <c r="CV26" s="20">
        <f t="shared" si="8"/>
        <v>-111.53999999999999</v>
      </c>
      <c r="CW26" s="20" t="e">
        <f t="shared" si="9"/>
        <v>#N/A</v>
      </c>
      <c r="CX26" s="8"/>
      <c r="CY26" s="16" t="e">
        <f t="shared" si="28"/>
        <v>#N/A</v>
      </c>
      <c r="CZ26" s="14">
        <v>555</v>
      </c>
      <c r="DA26" s="14">
        <v>530</v>
      </c>
      <c r="DB26" s="14">
        <v>530</v>
      </c>
      <c r="DC26" s="14">
        <v>530</v>
      </c>
      <c r="DD26" s="14">
        <v>2</v>
      </c>
      <c r="DE26" s="14">
        <v>3</v>
      </c>
      <c r="DF26" s="14">
        <v>0.5</v>
      </c>
      <c r="DG26" s="14">
        <v>15</v>
      </c>
      <c r="DH26" s="14">
        <v>11</v>
      </c>
      <c r="DI26" s="14">
        <v>2</v>
      </c>
      <c r="DJ26" s="14">
        <v>3.5</v>
      </c>
      <c r="DK26" s="10" t="s">
        <v>205</v>
      </c>
      <c r="DL26" s="9">
        <v>280</v>
      </c>
      <c r="DM26" s="97">
        <f t="shared" si="10"/>
        <v>72.455723730465749</v>
      </c>
      <c r="DN26" s="97">
        <f t="shared" si="11"/>
        <v>76.481041715491614</v>
      </c>
      <c r="DO26" s="10"/>
      <c r="DP26" s="9"/>
      <c r="DQ26" s="10"/>
      <c r="DR26" s="9"/>
      <c r="DS26" s="14">
        <v>20</v>
      </c>
      <c r="DT26" s="10" t="s">
        <v>200</v>
      </c>
      <c r="DU26" s="9">
        <v>3.95</v>
      </c>
      <c r="DV26" s="14">
        <v>0</v>
      </c>
      <c r="DW26" s="10" t="s">
        <v>198</v>
      </c>
      <c r="DX26" s="8">
        <v>125</v>
      </c>
      <c r="DY26" s="97">
        <f t="shared" si="12"/>
        <v>32.346305236815063</v>
      </c>
      <c r="DZ26" s="97">
        <f t="shared" si="13"/>
        <v>34.143322194415902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378</v>
      </c>
      <c r="EL26" s="183">
        <f t="shared" si="14"/>
        <v>97.815227036128761</v>
      </c>
      <c r="EM26" s="110">
        <f t="shared" si="15"/>
        <v>103.24940631591369</v>
      </c>
      <c r="EN26" s="8">
        <v>5.12</v>
      </c>
      <c r="EO26" s="184">
        <f t="shared" si="16"/>
        <v>1.324904662499945</v>
      </c>
      <c r="EP26" s="184">
        <f t="shared" si="17"/>
        <v>1.3985104770832752</v>
      </c>
      <c r="EQ26" s="11">
        <v>370</v>
      </c>
      <c r="ER26" s="43"/>
    </row>
    <row r="27" spans="1:148" s="44" customFormat="1" ht="20.100000000000001" customHeight="1">
      <c r="A27" s="84">
        <v>42374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>
      <c r="A28" s="83">
        <v>42375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>
      <c r="A29" s="83">
        <v>42375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>
      <c r="A30" s="84">
        <v>42375</v>
      </c>
      <c r="B30" s="101">
        <v>0.98033564814814822</v>
      </c>
      <c r="C30" s="13">
        <v>4</v>
      </c>
      <c r="D30" s="8" t="s">
        <v>176</v>
      </c>
      <c r="E30" s="8" t="s">
        <v>177</v>
      </c>
      <c r="F30" s="8" t="s">
        <v>178</v>
      </c>
      <c r="G30" s="11" t="s">
        <v>179</v>
      </c>
      <c r="H30" s="10" t="s">
        <v>180</v>
      </c>
      <c r="I30" s="8">
        <v>17</v>
      </c>
      <c r="J30" s="8" t="s">
        <v>190</v>
      </c>
      <c r="K30" s="18">
        <v>16</v>
      </c>
      <c r="L30" s="8"/>
      <c r="M30" s="8">
        <v>80</v>
      </c>
      <c r="N30" s="8">
        <v>2700</v>
      </c>
      <c r="O30" s="145"/>
      <c r="P30" s="8">
        <v>1550</v>
      </c>
      <c r="Q30" s="20">
        <f t="shared" si="0"/>
        <v>1302</v>
      </c>
      <c r="R30" s="42">
        <f t="shared" si="18"/>
        <v>3.7849140000000001</v>
      </c>
      <c r="S30" s="16">
        <f t="shared" si="1"/>
        <v>3.5857079999999999</v>
      </c>
      <c r="T30" s="10">
        <v>1014</v>
      </c>
      <c r="U30" s="8">
        <v>1007</v>
      </c>
      <c r="V30" s="8">
        <v>0.97299999999999998</v>
      </c>
      <c r="W30" s="20">
        <f t="shared" si="19"/>
        <v>1508.1499999999999</v>
      </c>
      <c r="X30" s="8">
        <v>11.3</v>
      </c>
      <c r="Y30" s="8">
        <v>216</v>
      </c>
      <c r="Z30" s="8"/>
      <c r="AA30" s="8">
        <v>25</v>
      </c>
      <c r="AB30" s="8">
        <v>25</v>
      </c>
      <c r="AC30" s="11">
        <v>6</v>
      </c>
      <c r="AD30" s="13">
        <v>4</v>
      </c>
      <c r="AE30" s="89">
        <v>-30</v>
      </c>
      <c r="AF30" s="89">
        <v>-34</v>
      </c>
      <c r="AG30" s="89">
        <v>-34</v>
      </c>
      <c r="AH30" s="89">
        <v>-34</v>
      </c>
      <c r="AI30" s="110">
        <f t="shared" si="30"/>
        <v>-132</v>
      </c>
      <c r="AJ30" s="108">
        <f t="shared" si="31"/>
        <v>1</v>
      </c>
      <c r="AK30" s="8">
        <v>50</v>
      </c>
      <c r="AL30" s="8">
        <v>50</v>
      </c>
      <c r="AM30" s="8">
        <v>100</v>
      </c>
      <c r="AN30" s="8">
        <v>100</v>
      </c>
      <c r="AO30" s="8">
        <v>3</v>
      </c>
      <c r="AP30" s="8">
        <v>10</v>
      </c>
      <c r="AQ30" s="10">
        <v>1650</v>
      </c>
      <c r="AR30" s="13">
        <v>1650</v>
      </c>
      <c r="AS30" s="20">
        <v>0</v>
      </c>
      <c r="AT30" s="124">
        <f t="shared" si="20"/>
        <v>0</v>
      </c>
      <c r="AU30" s="8">
        <v>76</v>
      </c>
      <c r="AV30" s="8">
        <v>75</v>
      </c>
      <c r="AW30" s="13">
        <v>4.4000000000000004</v>
      </c>
      <c r="AX30" s="8">
        <v>290</v>
      </c>
      <c r="AY30" s="8">
        <v>1030</v>
      </c>
      <c r="AZ30" s="9">
        <v>35</v>
      </c>
      <c r="BA30" s="10">
        <v>260</v>
      </c>
      <c r="BB30" s="9">
        <v>47</v>
      </c>
      <c r="BC30" s="10"/>
      <c r="BD30" s="11"/>
      <c r="BE30" s="10">
        <v>4600</v>
      </c>
      <c r="BF30" s="8">
        <v>30</v>
      </c>
      <c r="BG30" s="8">
        <v>30</v>
      </c>
      <c r="BH30" s="8">
        <v>1</v>
      </c>
      <c r="BI30" s="11">
        <v>97.4</v>
      </c>
      <c r="BJ30" s="10">
        <v>570</v>
      </c>
      <c r="BK30" s="13">
        <v>150</v>
      </c>
      <c r="BL30" s="8">
        <v>1662</v>
      </c>
      <c r="BM30" s="8">
        <v>144</v>
      </c>
      <c r="BN30" s="9">
        <v>46</v>
      </c>
      <c r="BO30" s="10">
        <v>479</v>
      </c>
      <c r="BP30" s="8">
        <v>1400</v>
      </c>
      <c r="BQ30" s="9">
        <v>213</v>
      </c>
      <c r="BR30" s="10">
        <v>471</v>
      </c>
      <c r="BS30" s="8">
        <v>1400</v>
      </c>
      <c r="BT30" s="9">
        <v>194</v>
      </c>
      <c r="BU30" s="12">
        <v>1500</v>
      </c>
      <c r="BV30" s="130">
        <v>497</v>
      </c>
      <c r="BW30" s="126">
        <f t="shared" si="21"/>
        <v>0.95</v>
      </c>
      <c r="BX30" s="126">
        <f t="shared" si="22"/>
        <v>0.73076923076923073</v>
      </c>
      <c r="BY30" s="134">
        <f t="shared" si="23"/>
        <v>0.56521739130434789</v>
      </c>
      <c r="BZ30" s="134">
        <f t="shared" si="24"/>
        <v>0.43478260869565222</v>
      </c>
      <c r="CA30" s="10">
        <v>2.9</v>
      </c>
      <c r="CB30" s="8">
        <v>3</v>
      </c>
      <c r="CC30" s="8">
        <v>30</v>
      </c>
      <c r="CD30" s="11">
        <v>1.8</v>
      </c>
      <c r="CE30" s="13" t="s">
        <v>183</v>
      </c>
      <c r="CF30" s="13">
        <v>47</v>
      </c>
      <c r="CG30" s="20">
        <f t="shared" si="25"/>
        <v>15.6</v>
      </c>
      <c r="CH30" s="20">
        <f t="shared" si="3"/>
        <v>5239</v>
      </c>
      <c r="CI30" s="20">
        <f t="shared" si="4"/>
        <v>7.331999999999999</v>
      </c>
      <c r="CJ30" s="8">
        <v>47</v>
      </c>
      <c r="CK30" s="16">
        <f t="shared" si="26"/>
        <v>1.3995037220843669</v>
      </c>
      <c r="CL30" s="10" t="s">
        <v>184</v>
      </c>
      <c r="CM30" s="13">
        <v>40</v>
      </c>
      <c r="CN30" s="8">
        <v>40</v>
      </c>
      <c r="CO30" s="339">
        <v>109</v>
      </c>
      <c r="CP30" s="339">
        <f t="shared" si="5"/>
        <v>5239</v>
      </c>
      <c r="CQ30" s="339">
        <f t="shared" si="6"/>
        <v>43.6</v>
      </c>
      <c r="CR30" s="42">
        <f t="shared" si="7"/>
        <v>8.3221988929184949</v>
      </c>
      <c r="CS30" s="10"/>
      <c r="CT30" s="13">
        <v>6</v>
      </c>
      <c r="CU30" s="20" t="e">
        <f>VLOOKUP(CS30:CS152,$CE$150:$CG$151,3)</f>
        <v>#N/A</v>
      </c>
      <c r="CV30" s="20">
        <f t="shared" si="8"/>
        <v>-101.39999999999999</v>
      </c>
      <c r="CW30" s="20" t="e">
        <f t="shared" si="9"/>
        <v>#N/A</v>
      </c>
      <c r="CX30" s="8"/>
      <c r="CY30" s="16" t="e">
        <f t="shared" si="32"/>
        <v>#N/A</v>
      </c>
      <c r="CZ30" s="14">
        <v>555</v>
      </c>
      <c r="DA30" s="14">
        <v>530</v>
      </c>
      <c r="DB30" s="14">
        <v>530</v>
      </c>
      <c r="DC30" s="14">
        <v>530</v>
      </c>
      <c r="DD30" s="14">
        <v>2</v>
      </c>
      <c r="DE30" s="14">
        <v>3</v>
      </c>
      <c r="DF30" s="14">
        <v>0.5</v>
      </c>
      <c r="DG30" s="14">
        <v>25</v>
      </c>
      <c r="DH30" s="14">
        <v>11</v>
      </c>
      <c r="DI30" s="14">
        <v>2</v>
      </c>
      <c r="DJ30" s="14">
        <v>4</v>
      </c>
      <c r="DK30" s="10"/>
      <c r="DL30" s="9">
        <v>280</v>
      </c>
      <c r="DM30" s="97">
        <f t="shared" si="10"/>
        <v>73.977902800433512</v>
      </c>
      <c r="DN30" s="97">
        <f t="shared" si="11"/>
        <v>78.087786289346482</v>
      </c>
      <c r="DO30" s="10"/>
      <c r="DP30" s="9"/>
      <c r="DQ30" s="10"/>
      <c r="DR30" s="9"/>
      <c r="DS30" s="14">
        <v>20</v>
      </c>
      <c r="DT30" s="10" t="s">
        <v>185</v>
      </c>
      <c r="DU30" s="9">
        <v>5.5</v>
      </c>
      <c r="DV30" s="14">
        <v>20</v>
      </c>
      <c r="DW30" s="10"/>
      <c r="DX30" s="8"/>
      <c r="DY30" s="97">
        <f t="shared" si="12"/>
        <v>0</v>
      </c>
      <c r="DZ30" s="97">
        <f t="shared" si="13"/>
        <v>0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407</v>
      </c>
      <c r="EL30" s="183">
        <f t="shared" si="14"/>
        <v>107.53216585634442</v>
      </c>
      <c r="EM30" s="110">
        <f t="shared" si="15"/>
        <v>113.50617507058578</v>
      </c>
      <c r="EN30" s="8">
        <v>4.5999999999999996</v>
      </c>
      <c r="EO30" s="184">
        <f t="shared" si="16"/>
        <v>1.215351260292836</v>
      </c>
      <c r="EP30" s="184">
        <f t="shared" si="17"/>
        <v>1.2828707747535493</v>
      </c>
      <c r="EQ30" s="11">
        <v>420</v>
      </c>
      <c r="ER30" s="43"/>
    </row>
    <row r="31" spans="1:148" s="44" customFormat="1" ht="20.100000000000001" customHeight="1">
      <c r="A31" s="84">
        <v>42375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>
      <c r="A32" s="83">
        <v>42376</v>
      </c>
      <c r="B32" s="100">
        <v>0.51041666666666696</v>
      </c>
      <c r="C32" s="6">
        <v>2</v>
      </c>
      <c r="D32" s="1" t="s">
        <v>201</v>
      </c>
      <c r="E32" s="1" t="s">
        <v>207</v>
      </c>
      <c r="F32" s="1" t="s">
        <v>203</v>
      </c>
      <c r="G32" s="4" t="s">
        <v>204</v>
      </c>
      <c r="H32" s="3" t="s">
        <v>180</v>
      </c>
      <c r="I32" s="1">
        <v>17</v>
      </c>
      <c r="J32" s="1" t="s">
        <v>199</v>
      </c>
      <c r="K32" s="17">
        <v>17</v>
      </c>
      <c r="L32" s="1"/>
      <c r="M32" s="1">
        <v>80</v>
      </c>
      <c r="N32" s="1">
        <v>2750</v>
      </c>
      <c r="O32" s="144"/>
      <c r="P32" s="1">
        <v>1570</v>
      </c>
      <c r="Q32" s="19">
        <f t="shared" si="0"/>
        <v>1303.0999999999999</v>
      </c>
      <c r="R32" s="39">
        <f t="shared" si="18"/>
        <v>3.7881116999999995</v>
      </c>
      <c r="S32" s="15">
        <f t="shared" si="1"/>
        <v>3.6551954999999996</v>
      </c>
      <c r="T32" s="3">
        <v>1026</v>
      </c>
      <c r="U32" s="1">
        <v>1007</v>
      </c>
      <c r="V32" s="1">
        <v>0.96699999999999997</v>
      </c>
      <c r="W32" s="19">
        <f t="shared" si="19"/>
        <v>1518.19</v>
      </c>
      <c r="X32" s="1">
        <v>10.6</v>
      </c>
      <c r="Y32" s="1">
        <v>320</v>
      </c>
      <c r="Z32" s="1"/>
      <c r="AA32" s="1">
        <v>25</v>
      </c>
      <c r="AB32" s="1">
        <v>25</v>
      </c>
      <c r="AC32" s="4">
        <v>6</v>
      </c>
      <c r="AD32" s="6">
        <v>3.8</v>
      </c>
      <c r="AE32" s="88">
        <v>-28</v>
      </c>
      <c r="AF32" s="88">
        <v>-32</v>
      </c>
      <c r="AG32" s="88">
        <v>-32</v>
      </c>
      <c r="AH32" s="88"/>
      <c r="AI32" s="109">
        <f t="shared" si="30"/>
        <v>-92</v>
      </c>
      <c r="AJ32" s="106">
        <f t="shared" si="31"/>
        <v>1</v>
      </c>
      <c r="AK32" s="1">
        <v>50</v>
      </c>
      <c r="AL32" s="1">
        <v>50</v>
      </c>
      <c r="AM32" s="1">
        <v>100</v>
      </c>
      <c r="AN32" s="1">
        <v>100</v>
      </c>
      <c r="AO32" s="1">
        <v>2.2000000000000002</v>
      </c>
      <c r="AP32" s="1">
        <v>10</v>
      </c>
      <c r="AQ32" s="3">
        <v>1570</v>
      </c>
      <c r="AR32" s="6">
        <v>1570</v>
      </c>
      <c r="AS32" s="19">
        <f>AQ32-AR32</f>
        <v>0</v>
      </c>
      <c r="AT32" s="123">
        <f t="shared" si="20"/>
        <v>0</v>
      </c>
      <c r="AU32" s="1">
        <v>73</v>
      </c>
      <c r="AV32" s="1">
        <v>75</v>
      </c>
      <c r="AW32" s="6">
        <v>4.4000000000000004</v>
      </c>
      <c r="AX32" s="1">
        <v>490</v>
      </c>
      <c r="AY32" s="1">
        <v>750</v>
      </c>
      <c r="AZ32" s="2">
        <v>40</v>
      </c>
      <c r="BA32" s="3">
        <v>300</v>
      </c>
      <c r="BB32" s="2">
        <v>60</v>
      </c>
      <c r="BC32" s="3"/>
      <c r="BD32" s="4"/>
      <c r="BE32" s="3">
        <v>4305</v>
      </c>
      <c r="BF32" s="1">
        <v>31</v>
      </c>
      <c r="BG32" s="1">
        <v>32</v>
      </c>
      <c r="BH32" s="1">
        <v>1</v>
      </c>
      <c r="BI32" s="4">
        <v>96</v>
      </c>
      <c r="BJ32" s="3">
        <v>630</v>
      </c>
      <c r="BK32" s="6">
        <v>180</v>
      </c>
      <c r="BL32" s="1">
        <v>1640</v>
      </c>
      <c r="BM32" s="1">
        <v>141</v>
      </c>
      <c r="BN32" s="2">
        <v>39.1</v>
      </c>
      <c r="BO32" s="3">
        <v>450</v>
      </c>
      <c r="BP32" s="1">
        <v>1400</v>
      </c>
      <c r="BQ32" s="2">
        <v>215</v>
      </c>
      <c r="BR32" s="3">
        <v>440</v>
      </c>
      <c r="BS32" s="1">
        <v>1400</v>
      </c>
      <c r="BT32" s="2">
        <v>197</v>
      </c>
      <c r="BU32" s="5">
        <v>1500</v>
      </c>
      <c r="BV32" s="129">
        <v>511</v>
      </c>
      <c r="BW32" s="125">
        <f t="shared" si="21"/>
        <v>0.89</v>
      </c>
      <c r="BX32" s="125">
        <f t="shared" si="22"/>
        <v>0.80769230769230771</v>
      </c>
      <c r="BY32" s="133">
        <f t="shared" si="23"/>
        <v>0.52424105120072495</v>
      </c>
      <c r="BZ32" s="133">
        <f t="shared" si="24"/>
        <v>0.47575894879927505</v>
      </c>
      <c r="CA32" s="3"/>
      <c r="CB32" s="1"/>
      <c r="CC32" s="1"/>
      <c r="CD32" s="4"/>
      <c r="CE32" s="6" t="s">
        <v>183</v>
      </c>
      <c r="CF32" s="6">
        <v>42</v>
      </c>
      <c r="CG32" s="19">
        <f t="shared" si="25"/>
        <v>15.6</v>
      </c>
      <c r="CH32" s="19">
        <f t="shared" si="3"/>
        <v>5306.5999999999995</v>
      </c>
      <c r="CI32" s="19">
        <f t="shared" si="4"/>
        <v>7.02</v>
      </c>
      <c r="CJ32" s="1">
        <v>45</v>
      </c>
      <c r="CK32" s="16">
        <f t="shared" si="26"/>
        <v>1.3228809407153357</v>
      </c>
      <c r="CL32" s="3" t="s">
        <v>184</v>
      </c>
      <c r="CM32" s="6">
        <v>39</v>
      </c>
      <c r="CN32" s="1">
        <v>40</v>
      </c>
      <c r="CO32" s="338">
        <v>109</v>
      </c>
      <c r="CP32" s="338">
        <f>P32*3.38</f>
        <v>5306.5999999999995</v>
      </c>
      <c r="CQ32" s="338">
        <f>CO32*CN32/100</f>
        <v>43.6</v>
      </c>
      <c r="CR32" s="39">
        <f>CQ32/CP32*1000</f>
        <v>8.216183620397242</v>
      </c>
      <c r="CS32" s="3"/>
      <c r="CT32" s="6"/>
      <c r="CU32" s="19" t="e">
        <f t="shared" si="33"/>
        <v>#N/A</v>
      </c>
      <c r="CV32" s="19">
        <f t="shared" si="8"/>
        <v>-94.64</v>
      </c>
      <c r="CW32" s="19" t="e">
        <f t="shared" si="9"/>
        <v>#N/A</v>
      </c>
      <c r="CX32" s="1"/>
      <c r="CY32" s="16" t="e">
        <f t="shared" si="32"/>
        <v>#N/A</v>
      </c>
      <c r="CZ32" s="7">
        <v>480</v>
      </c>
      <c r="DA32" s="7">
        <v>490</v>
      </c>
      <c r="DB32" s="7">
        <v>500</v>
      </c>
      <c r="DC32" s="7">
        <v>510</v>
      </c>
      <c r="DD32" s="7">
        <v>2</v>
      </c>
      <c r="DE32" s="7">
        <v>3</v>
      </c>
      <c r="DF32" s="7">
        <v>0.5</v>
      </c>
      <c r="DG32" s="7">
        <v>90</v>
      </c>
      <c r="DH32" s="7">
        <v>11</v>
      </c>
      <c r="DI32" s="7">
        <v>3</v>
      </c>
      <c r="DJ32" s="7">
        <v>4</v>
      </c>
      <c r="DK32" s="3"/>
      <c r="DL32" s="2">
        <v>280</v>
      </c>
      <c r="DM32" s="96">
        <f t="shared" si="10"/>
        <v>73.915455027368921</v>
      </c>
      <c r="DN32" s="96">
        <f t="shared" si="11"/>
        <v>76.603289755636879</v>
      </c>
      <c r="DO32" s="3"/>
      <c r="DP32" s="2"/>
      <c r="DQ32" s="3"/>
      <c r="DR32" s="2"/>
      <c r="DS32" s="7">
        <v>45</v>
      </c>
      <c r="DT32" s="3" t="s">
        <v>185</v>
      </c>
      <c r="DU32" s="2">
        <v>5.3</v>
      </c>
      <c r="DV32" s="7">
        <v>25</v>
      </c>
      <c r="DW32" s="3"/>
      <c r="DX32" s="1"/>
      <c r="DY32" s="96">
        <f t="shared" si="12"/>
        <v>0</v>
      </c>
      <c r="DZ32" s="96">
        <f t="shared" si="13"/>
        <v>0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412</v>
      </c>
      <c r="EL32" s="180">
        <f t="shared" si="14"/>
        <v>108.76131239741427</v>
      </c>
      <c r="EM32" s="109">
        <f t="shared" si="15"/>
        <v>112.71626921186569</v>
      </c>
      <c r="EN32" s="1">
        <v>4.8499999999999996</v>
      </c>
      <c r="EO32" s="181">
        <f t="shared" si="16"/>
        <v>1.2803212745812116</v>
      </c>
      <c r="EP32" s="181">
        <f t="shared" si="17"/>
        <v>1.3268784118387102</v>
      </c>
      <c r="EQ32" s="4">
        <v>381</v>
      </c>
      <c r="ER32" s="40"/>
    </row>
    <row r="33" spans="1:148" s="41" customFormat="1" ht="20.100000000000001" customHeight="1">
      <c r="A33" s="83">
        <v>42376</v>
      </c>
      <c r="B33" s="100">
        <v>0.6852893518518518</v>
      </c>
      <c r="C33" s="6">
        <v>2</v>
      </c>
      <c r="D33" s="1" t="s">
        <v>201</v>
      </c>
      <c r="E33" s="1" t="s">
        <v>207</v>
      </c>
      <c r="F33" s="1" t="s">
        <v>203</v>
      </c>
      <c r="G33" s="4" t="s">
        <v>204</v>
      </c>
      <c r="H33" s="3" t="s">
        <v>180</v>
      </c>
      <c r="I33" s="1">
        <v>17</v>
      </c>
      <c r="J33" s="1" t="s">
        <v>199</v>
      </c>
      <c r="K33" s="17">
        <v>17</v>
      </c>
      <c r="L33" s="1"/>
      <c r="M33" s="1">
        <v>80</v>
      </c>
      <c r="N33" s="1">
        <v>2750</v>
      </c>
      <c r="O33" s="144"/>
      <c r="P33" s="1">
        <v>1700</v>
      </c>
      <c r="Q33" s="19">
        <f t="shared" si="0"/>
        <v>1411</v>
      </c>
      <c r="R33" s="39">
        <f t="shared" si="18"/>
        <v>4.1017770000000002</v>
      </c>
      <c r="S33" s="15">
        <f t="shared" si="1"/>
        <v>3.9578549999999999</v>
      </c>
      <c r="T33" s="3">
        <v>1117</v>
      </c>
      <c r="U33" s="1">
        <v>1007</v>
      </c>
      <c r="V33" s="1">
        <v>0.96699999999999997</v>
      </c>
      <c r="W33" s="19">
        <f t="shared" si="19"/>
        <v>1643.8999999999999</v>
      </c>
      <c r="X33" s="1">
        <v>10.9</v>
      </c>
      <c r="Y33" s="1">
        <v>376</v>
      </c>
      <c r="Z33" s="1"/>
      <c r="AA33" s="1">
        <v>25</v>
      </c>
      <c r="AB33" s="1">
        <v>25</v>
      </c>
      <c r="AC33" s="4">
        <v>6</v>
      </c>
      <c r="AD33" s="6">
        <v>3.7</v>
      </c>
      <c r="AE33" s="88">
        <v>-27</v>
      </c>
      <c r="AF33" s="88">
        <v>-31</v>
      </c>
      <c r="AG33" s="88">
        <v>-31</v>
      </c>
      <c r="AH33" s="88"/>
      <c r="AI33" s="109">
        <f t="shared" si="30"/>
        <v>-89</v>
      </c>
      <c r="AJ33" s="106">
        <f t="shared" si="31"/>
        <v>-3.3707865168539325E-2</v>
      </c>
      <c r="AK33" s="1">
        <v>50</v>
      </c>
      <c r="AL33" s="1">
        <v>50</v>
      </c>
      <c r="AM33" s="1">
        <v>100</v>
      </c>
      <c r="AN33" s="1">
        <v>100</v>
      </c>
      <c r="AO33" s="1">
        <v>2.2000000000000002</v>
      </c>
      <c r="AP33" s="1">
        <v>10</v>
      </c>
      <c r="AQ33" s="3">
        <v>1680</v>
      </c>
      <c r="AR33" s="6">
        <v>1680</v>
      </c>
      <c r="AS33" s="19">
        <f t="shared" ref="AS33:AS96" si="34">AQ33-AR33</f>
        <v>0</v>
      </c>
      <c r="AT33" s="123">
        <f t="shared" si="20"/>
        <v>0</v>
      </c>
      <c r="AU33" s="1">
        <v>77</v>
      </c>
      <c r="AV33" s="1">
        <v>75</v>
      </c>
      <c r="AW33" s="6">
        <v>4.4000000000000004</v>
      </c>
      <c r="AX33" s="1">
        <v>420</v>
      </c>
      <c r="AY33" s="1">
        <v>940</v>
      </c>
      <c r="AZ33" s="2">
        <v>30</v>
      </c>
      <c r="BA33" s="3">
        <v>313</v>
      </c>
      <c r="BB33" s="2">
        <v>60</v>
      </c>
      <c r="BC33" s="3"/>
      <c r="BD33" s="4"/>
      <c r="BE33" s="3">
        <v>4441</v>
      </c>
      <c r="BF33" s="1">
        <v>31</v>
      </c>
      <c r="BG33" s="1">
        <v>35</v>
      </c>
      <c r="BH33" s="1">
        <v>1</v>
      </c>
      <c r="BI33" s="4">
        <v>96</v>
      </c>
      <c r="BJ33" s="3">
        <v>650</v>
      </c>
      <c r="BK33" s="6">
        <v>190</v>
      </c>
      <c r="BL33" s="1">
        <v>1640</v>
      </c>
      <c r="BM33" s="1">
        <v>149</v>
      </c>
      <c r="BN33" s="2">
        <v>41.3</v>
      </c>
      <c r="BO33" s="3">
        <v>489</v>
      </c>
      <c r="BP33" s="1">
        <v>1400</v>
      </c>
      <c r="BQ33" s="2">
        <v>224</v>
      </c>
      <c r="BR33" s="3">
        <v>482</v>
      </c>
      <c r="BS33" s="1">
        <v>1600</v>
      </c>
      <c r="BT33" s="2">
        <v>209</v>
      </c>
      <c r="BU33" s="5">
        <v>1500</v>
      </c>
      <c r="BV33" s="129">
        <v>568</v>
      </c>
      <c r="BW33" s="125">
        <f t="shared" si="21"/>
        <v>0.97099999999999997</v>
      </c>
      <c r="BX33" s="125">
        <f t="shared" si="22"/>
        <v>0.83333333333333337</v>
      </c>
      <c r="BY33" s="133">
        <f t="shared" si="23"/>
        <v>0.53814890079438382</v>
      </c>
      <c r="BZ33" s="133">
        <f t="shared" si="24"/>
        <v>0.46185109920561612</v>
      </c>
      <c r="CA33" s="3">
        <v>3.2</v>
      </c>
      <c r="CB33" s="1">
        <v>3</v>
      </c>
      <c r="CC33" s="1">
        <v>30</v>
      </c>
      <c r="CD33" s="4">
        <v>1.8</v>
      </c>
      <c r="CE33" s="6" t="s">
        <v>183</v>
      </c>
      <c r="CF33" s="6">
        <v>54</v>
      </c>
      <c r="CG33" s="19">
        <f t="shared" si="25"/>
        <v>15.6</v>
      </c>
      <c r="CH33" s="19">
        <f t="shared" si="3"/>
        <v>5746</v>
      </c>
      <c r="CI33" s="19">
        <f t="shared" si="4"/>
        <v>8.7360000000000007</v>
      </c>
      <c r="CJ33" s="1">
        <v>56</v>
      </c>
      <c r="CK33" s="16">
        <f t="shared" si="26"/>
        <v>1.5203619909502264</v>
      </c>
      <c r="CL33" s="3" t="s">
        <v>184</v>
      </c>
      <c r="CM33" s="6">
        <v>53</v>
      </c>
      <c r="CN33" s="1">
        <v>55</v>
      </c>
      <c r="CO33" s="338">
        <v>109</v>
      </c>
      <c r="CP33" s="338">
        <f t="shared" ref="CP33:CP96" si="35">P33*3.38</f>
        <v>5746</v>
      </c>
      <c r="CQ33" s="338">
        <f t="shared" ref="CQ33:CQ96" si="36">CO33*CN33/100</f>
        <v>59.95</v>
      </c>
      <c r="CR33" s="39">
        <f t="shared" ref="CR33:CR96" si="37">CQ33/CP33*1000</f>
        <v>10.433344935607378</v>
      </c>
      <c r="CS33" s="3"/>
      <c r="CT33" s="6"/>
      <c r="CU33" s="19" t="e">
        <f t="shared" si="33"/>
        <v>#N/A</v>
      </c>
      <c r="CV33" s="19">
        <f t="shared" si="8"/>
        <v>-91.259999999999991</v>
      </c>
      <c r="CW33" s="19" t="e">
        <f t="shared" si="9"/>
        <v>#N/A</v>
      </c>
      <c r="CX33" s="1"/>
      <c r="CY33" s="16" t="e">
        <f t="shared" si="32"/>
        <v>#N/A</v>
      </c>
      <c r="CZ33" s="7">
        <v>480</v>
      </c>
      <c r="DA33" s="7">
        <v>490</v>
      </c>
      <c r="DB33" s="7">
        <v>500</v>
      </c>
      <c r="DC33" s="7">
        <v>510</v>
      </c>
      <c r="DD33" s="7">
        <v>2</v>
      </c>
      <c r="DE33" s="7">
        <v>3</v>
      </c>
      <c r="DF33" s="7">
        <v>0.5</v>
      </c>
      <c r="DG33" s="7">
        <v>90</v>
      </c>
      <c r="DH33" s="7">
        <v>11</v>
      </c>
      <c r="DI33" s="7">
        <v>3</v>
      </c>
      <c r="DJ33" s="7">
        <v>4</v>
      </c>
      <c r="DK33" s="3"/>
      <c r="DL33" s="2">
        <v>280</v>
      </c>
      <c r="DM33" s="96">
        <f t="shared" si="10"/>
        <v>68.263096701746576</v>
      </c>
      <c r="DN33" s="96">
        <f t="shared" si="11"/>
        <v>70.745391127264639</v>
      </c>
      <c r="DO33" s="3"/>
      <c r="DP33" s="2"/>
      <c r="DQ33" s="3"/>
      <c r="DR33" s="2"/>
      <c r="DS33" s="7">
        <v>45</v>
      </c>
      <c r="DT33" s="3" t="s">
        <v>185</v>
      </c>
      <c r="DU33" s="2">
        <v>5.3</v>
      </c>
      <c r="DV33" s="7">
        <v>25</v>
      </c>
      <c r="DW33" s="3"/>
      <c r="DX33" s="1"/>
      <c r="DY33" s="96">
        <f t="shared" si="12"/>
        <v>0</v>
      </c>
      <c r="DZ33" s="96">
        <f t="shared" si="13"/>
        <v>0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433</v>
      </c>
      <c r="EL33" s="180">
        <f t="shared" si="14"/>
        <v>105.56400311377239</v>
      </c>
      <c r="EM33" s="109">
        <f t="shared" si="15"/>
        <v>109.4026941360914</v>
      </c>
      <c r="EN33" s="1">
        <v>5</v>
      </c>
      <c r="EO33" s="181">
        <f t="shared" si="16"/>
        <v>1.218983869674046</v>
      </c>
      <c r="EP33" s="181">
        <f t="shared" si="17"/>
        <v>1.2633105558440114</v>
      </c>
      <c r="EQ33" s="4">
        <v>361</v>
      </c>
      <c r="ER33" s="40"/>
    </row>
    <row r="34" spans="1:148" s="44" customFormat="1" ht="20.100000000000001" customHeight="1">
      <c r="A34" s="84">
        <v>42376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>
      <c r="A35" s="84">
        <v>42376</v>
      </c>
      <c r="B35" s="101">
        <v>1.0416666666666701</v>
      </c>
      <c r="C35" s="13">
        <v>1</v>
      </c>
      <c r="D35" s="8" t="s">
        <v>192</v>
      </c>
      <c r="E35" s="8" t="s">
        <v>193</v>
      </c>
      <c r="F35" s="8" t="s">
        <v>194</v>
      </c>
      <c r="G35" s="11" t="s">
        <v>195</v>
      </c>
      <c r="H35" s="10" t="s">
        <v>180</v>
      </c>
      <c r="I35" s="8">
        <v>17</v>
      </c>
      <c r="J35" s="8" t="s">
        <v>199</v>
      </c>
      <c r="K35" s="18">
        <v>17</v>
      </c>
      <c r="L35" s="8"/>
      <c r="M35" s="8">
        <v>80</v>
      </c>
      <c r="N35" s="8">
        <v>2750</v>
      </c>
      <c r="O35" s="145"/>
      <c r="P35" s="8">
        <v>1700</v>
      </c>
      <c r="Q35" s="20">
        <f t="shared" si="0"/>
        <v>1411</v>
      </c>
      <c r="R35" s="42">
        <f t="shared" si="18"/>
        <v>4.1017770000000002</v>
      </c>
      <c r="S35" s="16">
        <f t="shared" si="1"/>
        <v>3.9578549999999999</v>
      </c>
      <c r="T35" s="10">
        <v>1120</v>
      </c>
      <c r="U35" s="8">
        <v>1005</v>
      </c>
      <c r="V35" s="8">
        <v>0.96899999999999997</v>
      </c>
      <c r="W35" s="20">
        <f t="shared" si="19"/>
        <v>1647.3</v>
      </c>
      <c r="X35" s="8">
        <v>10.9</v>
      </c>
      <c r="Y35" s="8">
        <v>376</v>
      </c>
      <c r="Z35" s="8"/>
      <c r="AA35" s="8">
        <v>25</v>
      </c>
      <c r="AB35" s="8">
        <v>25</v>
      </c>
      <c r="AC35" s="11">
        <v>6</v>
      </c>
      <c r="AD35" s="13">
        <v>3.6</v>
      </c>
      <c r="AE35" s="89">
        <v>-27</v>
      </c>
      <c r="AF35" s="89">
        <v>-31</v>
      </c>
      <c r="AG35" s="89">
        <v>-31</v>
      </c>
      <c r="AH35" s="89">
        <v>-47</v>
      </c>
      <c r="AI35" s="110">
        <f t="shared" si="30"/>
        <v>-136</v>
      </c>
      <c r="AJ35" s="108">
        <f t="shared" si="31"/>
        <v>1</v>
      </c>
      <c r="AK35" s="8">
        <v>50</v>
      </c>
      <c r="AL35" s="8">
        <v>50</v>
      </c>
      <c r="AM35" s="8">
        <v>100</v>
      </c>
      <c r="AN35" s="8">
        <v>100</v>
      </c>
      <c r="AO35" s="8">
        <v>3</v>
      </c>
      <c r="AP35" s="8">
        <v>20</v>
      </c>
      <c r="AQ35" s="10">
        <v>1680</v>
      </c>
      <c r="AR35" s="13">
        <v>1690</v>
      </c>
      <c r="AS35" s="20">
        <f t="shared" si="34"/>
        <v>-10</v>
      </c>
      <c r="AT35" s="124">
        <f t="shared" si="20"/>
        <v>-5.9523809523809521E-3</v>
      </c>
      <c r="AU35" s="8">
        <v>77.7</v>
      </c>
      <c r="AV35" s="8">
        <v>75</v>
      </c>
      <c r="AW35" s="13">
        <v>4.4000000000000004</v>
      </c>
      <c r="AX35" s="8">
        <v>450</v>
      </c>
      <c r="AY35" s="8">
        <v>1000</v>
      </c>
      <c r="AZ35" s="9">
        <v>30</v>
      </c>
      <c r="BA35" s="10">
        <v>355</v>
      </c>
      <c r="BB35" s="9">
        <v>69</v>
      </c>
      <c r="BC35" s="10"/>
      <c r="BD35" s="11"/>
      <c r="BE35" s="10">
        <v>4591</v>
      </c>
      <c r="BF35" s="8">
        <v>30</v>
      </c>
      <c r="BG35" s="8">
        <v>30</v>
      </c>
      <c r="BH35" s="8">
        <v>1</v>
      </c>
      <c r="BI35" s="11">
        <v>97</v>
      </c>
      <c r="BJ35" s="10">
        <v>670</v>
      </c>
      <c r="BK35" s="13">
        <v>197</v>
      </c>
      <c r="BL35" s="8">
        <v>1627</v>
      </c>
      <c r="BM35" s="8">
        <v>150</v>
      </c>
      <c r="BN35" s="9">
        <v>40.200000000000003</v>
      </c>
      <c r="BO35" s="10">
        <v>480</v>
      </c>
      <c r="BP35" s="8">
        <v>1500</v>
      </c>
      <c r="BQ35" s="9">
        <v>226</v>
      </c>
      <c r="BR35" s="10">
        <v>470</v>
      </c>
      <c r="BS35" s="8">
        <v>1650</v>
      </c>
      <c r="BT35" s="9">
        <v>197</v>
      </c>
      <c r="BU35" s="12">
        <v>1500</v>
      </c>
      <c r="BV35" s="130">
        <v>576</v>
      </c>
      <c r="BW35" s="126">
        <f t="shared" si="21"/>
        <v>0.95</v>
      </c>
      <c r="BX35" s="126">
        <f t="shared" si="22"/>
        <v>0.85897435897435892</v>
      </c>
      <c r="BY35" s="134">
        <f t="shared" si="23"/>
        <v>0.52515946137491143</v>
      </c>
      <c r="BZ35" s="134">
        <f t="shared" si="24"/>
        <v>0.47484053862508863</v>
      </c>
      <c r="CA35" s="10">
        <v>3.2</v>
      </c>
      <c r="CB35" s="8">
        <v>3</v>
      </c>
      <c r="CC35" s="8">
        <v>30</v>
      </c>
      <c r="CD35" s="11">
        <v>1.8</v>
      </c>
      <c r="CE35" s="13" t="s">
        <v>183</v>
      </c>
      <c r="CF35" s="13">
        <v>51</v>
      </c>
      <c r="CG35" s="20">
        <f t="shared" si="25"/>
        <v>15.6</v>
      </c>
      <c r="CH35" s="20">
        <f t="shared" si="3"/>
        <v>5746</v>
      </c>
      <c r="CI35" s="20">
        <f t="shared" si="4"/>
        <v>7.9560000000000004</v>
      </c>
      <c r="CJ35" s="8">
        <v>51</v>
      </c>
      <c r="CK35" s="16">
        <f t="shared" si="26"/>
        <v>1.3846153846153848</v>
      </c>
      <c r="CL35" s="10" t="s">
        <v>184</v>
      </c>
      <c r="CM35" s="13">
        <v>44</v>
      </c>
      <c r="CN35" s="8">
        <v>48</v>
      </c>
      <c r="CO35" s="339">
        <v>109</v>
      </c>
      <c r="CP35" s="339">
        <f t="shared" si="35"/>
        <v>5746</v>
      </c>
      <c r="CQ35" s="339">
        <f t="shared" si="36"/>
        <v>52.32</v>
      </c>
      <c r="CR35" s="42">
        <f t="shared" si="37"/>
        <v>9.1054646710755307</v>
      </c>
      <c r="CS35" s="10"/>
      <c r="CT35" s="13"/>
      <c r="CU35" s="20" t="e">
        <f t="shared" si="33"/>
        <v>#N/A</v>
      </c>
      <c r="CV35" s="20">
        <f t="shared" si="8"/>
        <v>-91.259999999999991</v>
      </c>
      <c r="CW35" s="20" t="e">
        <f t="shared" si="9"/>
        <v>#N/A</v>
      </c>
      <c r="CX35" s="8"/>
      <c r="CY35" s="16" t="e">
        <f t="shared" si="32"/>
        <v>#N/A</v>
      </c>
      <c r="CZ35" s="14">
        <v>480</v>
      </c>
      <c r="DA35" s="14">
        <v>490</v>
      </c>
      <c r="DB35" s="14">
        <v>500</v>
      </c>
      <c r="DC35" s="14">
        <v>510</v>
      </c>
      <c r="DD35" s="14">
        <v>2</v>
      </c>
      <c r="DE35" s="14">
        <v>3</v>
      </c>
      <c r="DF35" s="14">
        <v>0.5</v>
      </c>
      <c r="DG35" s="14">
        <v>80</v>
      </c>
      <c r="DH35" s="14">
        <v>11</v>
      </c>
      <c r="DI35" s="14">
        <v>3</v>
      </c>
      <c r="DJ35" s="14">
        <v>4</v>
      </c>
      <c r="DK35" s="10"/>
      <c r="DL35" s="9">
        <v>280</v>
      </c>
      <c r="DM35" s="97">
        <f t="shared" si="10"/>
        <v>68.263096701746576</v>
      </c>
      <c r="DN35" s="97">
        <f t="shared" si="11"/>
        <v>70.745391127264639</v>
      </c>
      <c r="DO35" s="10"/>
      <c r="DP35" s="9"/>
      <c r="DQ35" s="10"/>
      <c r="DR35" s="9"/>
      <c r="DS35" s="14">
        <v>40</v>
      </c>
      <c r="DT35" s="10" t="s">
        <v>185</v>
      </c>
      <c r="DU35" s="9">
        <v>5.3</v>
      </c>
      <c r="DV35" s="14">
        <v>25</v>
      </c>
      <c r="DW35" s="10"/>
      <c r="DX35" s="8"/>
      <c r="DY35" s="97">
        <f t="shared" si="12"/>
        <v>0</v>
      </c>
      <c r="DZ35" s="97">
        <f t="shared" si="13"/>
        <v>0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423</v>
      </c>
      <c r="EL35" s="183">
        <f t="shared" si="14"/>
        <v>103.1260353744243</v>
      </c>
      <c r="EM35" s="110">
        <f t="shared" si="15"/>
        <v>106.87607302440337</v>
      </c>
      <c r="EN35" s="8"/>
      <c r="EO35" s="184">
        <f t="shared" si="16"/>
        <v>0</v>
      </c>
      <c r="EP35" s="184">
        <f t="shared" si="17"/>
        <v>0</v>
      </c>
      <c r="EQ35" s="11"/>
      <c r="ER35" s="43"/>
    </row>
    <row r="36" spans="1:148" s="41" customFormat="1" ht="20.100000000000001" customHeight="1">
      <c r="A36" s="83">
        <v>42377</v>
      </c>
      <c r="B36" s="100">
        <v>0.62049768518518522</v>
      </c>
      <c r="C36" s="6">
        <v>3</v>
      </c>
      <c r="D36" s="1" t="s">
        <v>186</v>
      </c>
      <c r="E36" s="1" t="s">
        <v>187</v>
      </c>
      <c r="F36" s="1" t="s">
        <v>188</v>
      </c>
      <c r="G36" s="4" t="s">
        <v>189</v>
      </c>
      <c r="H36" s="3" t="s">
        <v>180</v>
      </c>
      <c r="I36" s="1">
        <v>17</v>
      </c>
      <c r="J36" s="1" t="s">
        <v>199</v>
      </c>
      <c r="K36" s="17">
        <v>18</v>
      </c>
      <c r="L36" s="1"/>
      <c r="M36" s="1">
        <v>80</v>
      </c>
      <c r="N36" s="1">
        <v>2750</v>
      </c>
      <c r="O36" s="144"/>
      <c r="P36" s="1">
        <v>1750</v>
      </c>
      <c r="Q36" s="19">
        <f t="shared" si="0"/>
        <v>1435</v>
      </c>
      <c r="R36" s="39">
        <f t="shared" si="18"/>
        <v>4.1715450000000001</v>
      </c>
      <c r="S36" s="15">
        <f t="shared" si="1"/>
        <v>4.0251749999999999</v>
      </c>
      <c r="T36" s="3">
        <v>1157</v>
      </c>
      <c r="U36" s="1">
        <v>1005</v>
      </c>
      <c r="V36" s="1">
        <v>0.96699999999999997</v>
      </c>
      <c r="W36" s="19">
        <f t="shared" si="19"/>
        <v>1692.25</v>
      </c>
      <c r="X36" s="1">
        <v>11</v>
      </c>
      <c r="Y36" s="1">
        <v>397</v>
      </c>
      <c r="Z36" s="1"/>
      <c r="AA36" s="1">
        <v>25</v>
      </c>
      <c r="AB36" s="1">
        <v>25</v>
      </c>
      <c r="AC36" s="4">
        <v>6.1</v>
      </c>
      <c r="AD36" s="6">
        <v>3.8</v>
      </c>
      <c r="AE36" s="88">
        <v>-28</v>
      </c>
      <c r="AF36" s="88">
        <v>-32</v>
      </c>
      <c r="AG36" s="88">
        <v>-32</v>
      </c>
      <c r="AH36" s="88">
        <v>-48</v>
      </c>
      <c r="AI36" s="109">
        <f t="shared" si="30"/>
        <v>-140</v>
      </c>
      <c r="AJ36" s="106">
        <f t="shared" si="31"/>
        <v>2.8571428571428571E-2</v>
      </c>
      <c r="AK36" s="1">
        <v>50</v>
      </c>
      <c r="AL36" s="1">
        <v>50</v>
      </c>
      <c r="AM36" s="1">
        <v>100</v>
      </c>
      <c r="AN36" s="1">
        <v>100</v>
      </c>
      <c r="AO36" s="1">
        <v>3</v>
      </c>
      <c r="AP36" s="1">
        <v>20</v>
      </c>
      <c r="AQ36" s="3">
        <v>2030</v>
      </c>
      <c r="AR36" s="6">
        <v>1730</v>
      </c>
      <c r="AS36" s="19">
        <f t="shared" si="34"/>
        <v>300</v>
      </c>
      <c r="AT36" s="123">
        <f t="shared" si="20"/>
        <v>0.14778325123152711</v>
      </c>
      <c r="AU36" s="1">
        <v>75</v>
      </c>
      <c r="AV36" s="1">
        <v>75</v>
      </c>
      <c r="AW36" s="6">
        <v>4.4000000000000004</v>
      </c>
      <c r="AX36" s="1">
        <v>260</v>
      </c>
      <c r="AY36" s="1">
        <v>1120</v>
      </c>
      <c r="AZ36" s="2">
        <v>20</v>
      </c>
      <c r="BA36" s="3">
        <v>355</v>
      </c>
      <c r="BB36" s="2">
        <v>57</v>
      </c>
      <c r="BC36" s="3"/>
      <c r="BD36" s="4"/>
      <c r="BE36" s="3">
        <v>4516</v>
      </c>
      <c r="BF36" s="1">
        <v>30</v>
      </c>
      <c r="BG36" s="1">
        <v>30</v>
      </c>
      <c r="BH36" s="1">
        <v>1</v>
      </c>
      <c r="BI36" s="4">
        <v>97</v>
      </c>
      <c r="BJ36" s="3">
        <v>670</v>
      </c>
      <c r="BK36" s="6">
        <v>100</v>
      </c>
      <c r="BL36" s="1">
        <v>1637</v>
      </c>
      <c r="BM36" s="1">
        <v>149</v>
      </c>
      <c r="BN36" s="2">
        <v>42</v>
      </c>
      <c r="BO36" s="3">
        <v>495</v>
      </c>
      <c r="BP36" s="1">
        <v>1500</v>
      </c>
      <c r="BQ36" s="2">
        <v>235</v>
      </c>
      <c r="BR36" s="3">
        <v>485</v>
      </c>
      <c r="BS36" s="1">
        <v>1650</v>
      </c>
      <c r="BT36" s="2">
        <v>206</v>
      </c>
      <c r="BU36" s="5">
        <v>1500</v>
      </c>
      <c r="BV36" s="129">
        <v>618</v>
      </c>
      <c r="BW36" s="125">
        <f t="shared" si="21"/>
        <v>0.98</v>
      </c>
      <c r="BX36" s="125">
        <f t="shared" si="22"/>
        <v>0.85897435897435892</v>
      </c>
      <c r="BY36" s="133">
        <f t="shared" si="23"/>
        <v>0.53290574456218631</v>
      </c>
      <c r="BZ36" s="133">
        <f t="shared" si="24"/>
        <v>0.46709425543781369</v>
      </c>
      <c r="CA36" s="3">
        <v>3.2</v>
      </c>
      <c r="CB36" s="1">
        <v>3</v>
      </c>
      <c r="CC36" s="1">
        <v>30</v>
      </c>
      <c r="CD36" s="4">
        <v>1.8</v>
      </c>
      <c r="CE36" s="6" t="s">
        <v>183</v>
      </c>
      <c r="CF36" s="6">
        <v>52</v>
      </c>
      <c r="CG36" s="19">
        <f t="shared" si="25"/>
        <v>15.6</v>
      </c>
      <c r="CH36" s="19">
        <f t="shared" si="3"/>
        <v>5915</v>
      </c>
      <c r="CI36" s="19">
        <f t="shared" si="4"/>
        <v>8.1120000000000001</v>
      </c>
      <c r="CJ36" s="1">
        <v>52</v>
      </c>
      <c r="CK36" s="16">
        <f t="shared" si="26"/>
        <v>1.3714285714285714</v>
      </c>
      <c r="CL36" s="3" t="s">
        <v>184</v>
      </c>
      <c r="CM36" s="6">
        <v>54</v>
      </c>
      <c r="CN36" s="1">
        <v>54</v>
      </c>
      <c r="CO36" s="338">
        <v>109</v>
      </c>
      <c r="CP36" s="338">
        <f t="shared" si="35"/>
        <v>5915</v>
      </c>
      <c r="CQ36" s="338">
        <f t="shared" si="36"/>
        <v>58.86</v>
      </c>
      <c r="CR36" s="39">
        <f t="shared" si="37"/>
        <v>9.9509721048182591</v>
      </c>
      <c r="CS36" s="3"/>
      <c r="CT36" s="6"/>
      <c r="CU36" s="19" t="e">
        <f t="shared" si="33"/>
        <v>#N/A</v>
      </c>
      <c r="CV36" s="19">
        <f t="shared" si="8"/>
        <v>-94.64</v>
      </c>
      <c r="CW36" s="19" t="e">
        <f t="shared" si="9"/>
        <v>#N/A</v>
      </c>
      <c r="CX36" s="1"/>
      <c r="CY36" s="16" t="e">
        <f t="shared" si="32"/>
        <v>#N/A</v>
      </c>
      <c r="CZ36" s="7">
        <v>496</v>
      </c>
      <c r="DA36" s="7">
        <v>490</v>
      </c>
      <c r="DB36" s="7">
        <v>500</v>
      </c>
      <c r="DC36" s="7">
        <v>510</v>
      </c>
      <c r="DD36" s="7">
        <v>2</v>
      </c>
      <c r="DE36" s="7">
        <v>3</v>
      </c>
      <c r="DF36" s="7">
        <v>0.5</v>
      </c>
      <c r="DG36" s="7">
        <v>80</v>
      </c>
      <c r="DH36" s="7">
        <v>11</v>
      </c>
      <c r="DI36" s="7">
        <v>3</v>
      </c>
      <c r="DJ36" s="7">
        <v>4</v>
      </c>
      <c r="DK36" s="3" t="s">
        <v>205</v>
      </c>
      <c r="DL36" s="2">
        <v>280</v>
      </c>
      <c r="DM36" s="96">
        <f t="shared" si="10"/>
        <v>67.121414248198207</v>
      </c>
      <c r="DN36" s="96">
        <f t="shared" si="11"/>
        <v>69.56219294813269</v>
      </c>
      <c r="DO36" s="3"/>
      <c r="DP36" s="2"/>
      <c r="DQ36" s="3"/>
      <c r="DR36" s="2"/>
      <c r="DS36" s="7">
        <v>40</v>
      </c>
      <c r="DT36" s="3" t="s">
        <v>185</v>
      </c>
      <c r="DU36" s="2">
        <v>5.3</v>
      </c>
      <c r="DV36" s="7">
        <v>25</v>
      </c>
      <c r="DW36" s="3"/>
      <c r="DX36" s="1"/>
      <c r="DY36" s="96">
        <f t="shared" si="12"/>
        <v>0</v>
      </c>
      <c r="DZ36" s="96">
        <f t="shared" si="13"/>
        <v>0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441</v>
      </c>
      <c r="EL36" s="180">
        <f t="shared" si="14"/>
        <v>105.71622744091218</v>
      </c>
      <c r="EM36" s="109">
        <f t="shared" si="15"/>
        <v>109.56045389330899</v>
      </c>
      <c r="EN36" s="1">
        <v>4.95</v>
      </c>
      <c r="EO36" s="181">
        <f t="shared" si="16"/>
        <v>1.186610716173504</v>
      </c>
      <c r="EP36" s="181">
        <f t="shared" si="17"/>
        <v>1.2297601967616316</v>
      </c>
      <c r="EQ36" s="4">
        <v>345</v>
      </c>
      <c r="ER36" s="40"/>
    </row>
    <row r="37" spans="1:148" s="41" customFormat="1" ht="20.100000000000001" customHeight="1">
      <c r="A37" s="83">
        <v>42377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>
      <c r="A38" s="84">
        <v>42377</v>
      </c>
      <c r="B38" s="101">
        <v>0.98958333333333404</v>
      </c>
      <c r="C38" s="13">
        <v>2</v>
      </c>
      <c r="D38" s="8" t="s">
        <v>201</v>
      </c>
      <c r="E38" s="8" t="s">
        <v>207</v>
      </c>
      <c r="F38" s="8" t="s">
        <v>203</v>
      </c>
      <c r="G38" s="11" t="s">
        <v>204</v>
      </c>
      <c r="H38" s="10" t="s">
        <v>180</v>
      </c>
      <c r="I38" s="8">
        <v>17</v>
      </c>
      <c r="J38" s="8" t="s">
        <v>199</v>
      </c>
      <c r="K38" s="18">
        <v>17</v>
      </c>
      <c r="L38" s="8"/>
      <c r="M38" s="8">
        <v>80</v>
      </c>
      <c r="N38" s="8">
        <v>2750</v>
      </c>
      <c r="O38" s="145"/>
      <c r="P38" s="8">
        <v>1700</v>
      </c>
      <c r="Q38" s="20">
        <f t="shared" si="0"/>
        <v>1411</v>
      </c>
      <c r="R38" s="42">
        <f t="shared" si="18"/>
        <v>4.1017770000000002</v>
      </c>
      <c r="S38" s="16">
        <f t="shared" si="1"/>
        <v>3.9578549999999999</v>
      </c>
      <c r="T38" s="10">
        <v>1119</v>
      </c>
      <c r="U38" s="8">
        <v>1005</v>
      </c>
      <c r="V38" s="8">
        <v>0.96699999999999997</v>
      </c>
      <c r="W38" s="20">
        <f t="shared" si="19"/>
        <v>1643.8999999999999</v>
      </c>
      <c r="X38" s="8">
        <v>10.9</v>
      </c>
      <c r="Y38" s="8">
        <v>374</v>
      </c>
      <c r="Z38" s="8"/>
      <c r="AA38" s="8">
        <v>25</v>
      </c>
      <c r="AB38" s="8">
        <v>25</v>
      </c>
      <c r="AC38" s="11">
        <v>6</v>
      </c>
      <c r="AD38" s="13">
        <v>3.7</v>
      </c>
      <c r="AE38" s="89">
        <v>-27</v>
      </c>
      <c r="AF38" s="89">
        <v>-31</v>
      </c>
      <c r="AG38" s="89">
        <v>-31</v>
      </c>
      <c r="AH38" s="89"/>
      <c r="AI38" s="110">
        <f t="shared" si="30"/>
        <v>-89</v>
      </c>
      <c r="AJ38" s="108">
        <f t="shared" si="31"/>
        <v>1</v>
      </c>
      <c r="AK38" s="8">
        <v>50</v>
      </c>
      <c r="AL38" s="8">
        <v>50</v>
      </c>
      <c r="AM38" s="8">
        <v>100</v>
      </c>
      <c r="AN38" s="8">
        <v>100</v>
      </c>
      <c r="AO38" s="8">
        <v>3</v>
      </c>
      <c r="AP38" s="8">
        <v>20</v>
      </c>
      <c r="AQ38" s="10">
        <v>1690</v>
      </c>
      <c r="AR38" s="13">
        <v>1690</v>
      </c>
      <c r="AS38" s="20">
        <f t="shared" si="34"/>
        <v>0</v>
      </c>
      <c r="AT38" s="124">
        <f t="shared" si="20"/>
        <v>0</v>
      </c>
      <c r="AU38" s="8">
        <v>77</v>
      </c>
      <c r="AV38" s="8">
        <v>75</v>
      </c>
      <c r="AW38" s="13">
        <v>4.4000000000000004</v>
      </c>
      <c r="AX38" s="8">
        <v>440</v>
      </c>
      <c r="AY38" s="8">
        <v>969</v>
      </c>
      <c r="AZ38" s="9">
        <v>30</v>
      </c>
      <c r="BA38" s="10">
        <v>345</v>
      </c>
      <c r="BB38" s="9">
        <v>70</v>
      </c>
      <c r="BC38" s="10"/>
      <c r="BD38" s="11"/>
      <c r="BE38" s="10">
        <v>4498</v>
      </c>
      <c r="BF38" s="8">
        <v>30</v>
      </c>
      <c r="BG38" s="8">
        <v>29</v>
      </c>
      <c r="BH38" s="8">
        <v>1</v>
      </c>
      <c r="BI38" s="11">
        <v>97</v>
      </c>
      <c r="BJ38" s="10">
        <v>640</v>
      </c>
      <c r="BK38" s="13">
        <v>190</v>
      </c>
      <c r="BL38" s="8">
        <v>1640</v>
      </c>
      <c r="BM38" s="8">
        <v>147</v>
      </c>
      <c r="BN38" s="9">
        <v>39</v>
      </c>
      <c r="BO38" s="10">
        <v>490</v>
      </c>
      <c r="BP38" s="8">
        <v>1500</v>
      </c>
      <c r="BQ38" s="9">
        <v>219</v>
      </c>
      <c r="BR38" s="10">
        <v>480</v>
      </c>
      <c r="BS38" s="8">
        <v>1650</v>
      </c>
      <c r="BT38" s="9">
        <v>198</v>
      </c>
      <c r="BU38" s="12">
        <v>1500</v>
      </c>
      <c r="BV38" s="130">
        <v>515</v>
      </c>
      <c r="BW38" s="126">
        <f t="shared" si="21"/>
        <v>0.97</v>
      </c>
      <c r="BX38" s="126">
        <f t="shared" si="22"/>
        <v>0.82051282051282048</v>
      </c>
      <c r="BY38" s="134">
        <f t="shared" si="23"/>
        <v>0.5417442360017185</v>
      </c>
      <c r="BZ38" s="134">
        <f t="shared" si="24"/>
        <v>0.45825576399828155</v>
      </c>
      <c r="CA38" s="10">
        <v>3.2</v>
      </c>
      <c r="CB38" s="8">
        <v>3</v>
      </c>
      <c r="CC38" s="8">
        <v>30</v>
      </c>
      <c r="CD38" s="11">
        <v>1.8</v>
      </c>
      <c r="CE38" s="13" t="s">
        <v>183</v>
      </c>
      <c r="CF38" s="13">
        <v>51</v>
      </c>
      <c r="CG38" s="20">
        <f t="shared" si="25"/>
        <v>15.6</v>
      </c>
      <c r="CH38" s="20">
        <f t="shared" si="3"/>
        <v>5746</v>
      </c>
      <c r="CI38" s="20">
        <f t="shared" si="4"/>
        <v>7.9560000000000004</v>
      </c>
      <c r="CJ38" s="8">
        <v>51</v>
      </c>
      <c r="CK38" s="16">
        <f t="shared" si="26"/>
        <v>1.3846153846153848</v>
      </c>
      <c r="CL38" s="10" t="s">
        <v>184</v>
      </c>
      <c r="CM38" s="13">
        <v>45</v>
      </c>
      <c r="CN38" s="8">
        <v>46</v>
      </c>
      <c r="CO38" s="339">
        <v>109</v>
      </c>
      <c r="CP38" s="339">
        <f t="shared" si="35"/>
        <v>5746</v>
      </c>
      <c r="CQ38" s="339">
        <f t="shared" si="36"/>
        <v>50.14</v>
      </c>
      <c r="CR38" s="42">
        <f t="shared" si="37"/>
        <v>8.7260703097807166</v>
      </c>
      <c r="CS38" s="10"/>
      <c r="CT38" s="13"/>
      <c r="CU38" s="20" t="e">
        <f t="shared" si="33"/>
        <v>#N/A</v>
      </c>
      <c r="CV38" s="20">
        <f t="shared" si="8"/>
        <v>-91.259999999999991</v>
      </c>
      <c r="CW38" s="20" t="e">
        <f t="shared" si="9"/>
        <v>#N/A</v>
      </c>
      <c r="CX38" s="8"/>
      <c r="CY38" s="16" t="e">
        <f t="shared" si="32"/>
        <v>#N/A</v>
      </c>
      <c r="CZ38" s="14">
        <v>480</v>
      </c>
      <c r="DA38" s="14">
        <v>490</v>
      </c>
      <c r="DB38" s="14">
        <v>500</v>
      </c>
      <c r="DC38" s="14">
        <v>510</v>
      </c>
      <c r="DD38" s="14">
        <v>2</v>
      </c>
      <c r="DE38" s="14">
        <v>3</v>
      </c>
      <c r="DF38" s="14">
        <v>0.5</v>
      </c>
      <c r="DG38" s="14">
        <v>70</v>
      </c>
      <c r="DH38" s="14">
        <v>11</v>
      </c>
      <c r="DI38" s="14">
        <v>3</v>
      </c>
      <c r="DJ38" s="14">
        <v>3.6</v>
      </c>
      <c r="DK38" s="10"/>
      <c r="DL38" s="9">
        <v>280</v>
      </c>
      <c r="DM38" s="97">
        <f t="shared" si="10"/>
        <v>68.263096701746576</v>
      </c>
      <c r="DN38" s="97">
        <f t="shared" si="11"/>
        <v>70.745391127264639</v>
      </c>
      <c r="DO38" s="10"/>
      <c r="DP38" s="9"/>
      <c r="DQ38" s="10"/>
      <c r="DR38" s="9"/>
      <c r="DS38" s="14">
        <v>45</v>
      </c>
      <c r="DT38" s="10" t="s">
        <v>185</v>
      </c>
      <c r="DU38" s="9">
        <v>5.3</v>
      </c>
      <c r="DV38" s="14">
        <v>25</v>
      </c>
      <c r="DW38" s="10"/>
      <c r="DX38" s="8"/>
      <c r="DY38" s="97">
        <f t="shared" si="12"/>
        <v>0</v>
      </c>
      <c r="DZ38" s="97">
        <f t="shared" si="13"/>
        <v>0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417</v>
      </c>
      <c r="EL38" s="183">
        <f t="shared" si="14"/>
        <v>101.66325473081544</v>
      </c>
      <c r="EM38" s="110">
        <f t="shared" si="15"/>
        <v>105.36010035739056</v>
      </c>
      <c r="EN38" s="8">
        <v>4.8</v>
      </c>
      <c r="EO38" s="184">
        <f t="shared" si="16"/>
        <v>1.1702245148870842</v>
      </c>
      <c r="EP38" s="184">
        <f t="shared" si="17"/>
        <v>1.212778133610251</v>
      </c>
      <c r="EQ38" s="11">
        <v>361</v>
      </c>
      <c r="ER38" s="43"/>
    </row>
    <row r="39" spans="1:148" s="44" customFormat="1" ht="20.100000000000001" customHeight="1">
      <c r="A39" s="84">
        <v>42377</v>
      </c>
      <c r="B39" s="101"/>
      <c r="C39" s="13">
        <v>2</v>
      </c>
      <c r="D39" s="8" t="s">
        <v>201</v>
      </c>
      <c r="E39" s="8" t="s">
        <v>207</v>
      </c>
      <c r="F39" s="8" t="s">
        <v>203</v>
      </c>
      <c r="G39" s="11" t="s">
        <v>204</v>
      </c>
      <c r="H39" s="10" t="s">
        <v>180</v>
      </c>
      <c r="I39" s="8">
        <v>16</v>
      </c>
      <c r="J39" s="8" t="s">
        <v>199</v>
      </c>
      <c r="K39" s="18">
        <v>18</v>
      </c>
      <c r="L39" s="8"/>
      <c r="M39" s="8">
        <v>80</v>
      </c>
      <c r="N39" s="8">
        <v>2750</v>
      </c>
      <c r="O39" s="145"/>
      <c r="P39" s="8">
        <v>1700</v>
      </c>
      <c r="Q39" s="20">
        <f t="shared" si="0"/>
        <v>1394</v>
      </c>
      <c r="R39" s="42">
        <f t="shared" si="18"/>
        <v>3.813984</v>
      </c>
      <c r="S39" s="16">
        <f t="shared" si="1"/>
        <v>3.6801599999999999</v>
      </c>
      <c r="T39" s="10">
        <v>1109</v>
      </c>
      <c r="U39" s="8">
        <v>1005</v>
      </c>
      <c r="V39" s="8">
        <v>0.95799999999999996</v>
      </c>
      <c r="W39" s="20">
        <f t="shared" si="19"/>
        <v>1628.6</v>
      </c>
      <c r="X39" s="8">
        <v>10.9</v>
      </c>
      <c r="Y39" s="8">
        <v>368</v>
      </c>
      <c r="Z39" s="8"/>
      <c r="AA39" s="8">
        <v>25</v>
      </c>
      <c r="AB39" s="8">
        <v>25</v>
      </c>
      <c r="AC39" s="11">
        <v>6.1</v>
      </c>
      <c r="AD39" s="13">
        <v>3.9</v>
      </c>
      <c r="AE39" s="89">
        <v>-27</v>
      </c>
      <c r="AF39" s="89">
        <v>-32</v>
      </c>
      <c r="AG39" s="89">
        <v>-32</v>
      </c>
      <c r="AH39" s="89"/>
      <c r="AI39" s="110">
        <f t="shared" si="30"/>
        <v>-91</v>
      </c>
      <c r="AJ39" s="108">
        <f t="shared" si="31"/>
        <v>2.197802197802198E-2</v>
      </c>
      <c r="AK39" s="8">
        <v>50</v>
      </c>
      <c r="AL39" s="8">
        <v>50</v>
      </c>
      <c r="AM39" s="8">
        <v>100</v>
      </c>
      <c r="AN39" s="8">
        <v>100</v>
      </c>
      <c r="AO39" s="8">
        <v>3</v>
      </c>
      <c r="AP39" s="8">
        <v>20</v>
      </c>
      <c r="AQ39" s="10">
        <v>1605</v>
      </c>
      <c r="AR39" s="13">
        <v>1605</v>
      </c>
      <c r="AS39" s="20">
        <f t="shared" si="34"/>
        <v>0</v>
      </c>
      <c r="AT39" s="124">
        <f t="shared" si="20"/>
        <v>0</v>
      </c>
      <c r="AU39" s="8">
        <v>75</v>
      </c>
      <c r="AV39" s="8">
        <v>75</v>
      </c>
      <c r="AW39" s="13">
        <v>4.4000000000000004</v>
      </c>
      <c r="AX39" s="8">
        <v>333</v>
      </c>
      <c r="AY39" s="8">
        <v>997</v>
      </c>
      <c r="AZ39" s="9">
        <v>44</v>
      </c>
      <c r="BA39" s="10">
        <v>355</v>
      </c>
      <c r="BB39" s="9">
        <v>70</v>
      </c>
      <c r="BC39" s="10"/>
      <c r="BD39" s="11"/>
      <c r="BE39" s="10">
        <v>4828</v>
      </c>
      <c r="BF39" s="8">
        <v>30</v>
      </c>
      <c r="BG39" s="8">
        <v>29</v>
      </c>
      <c r="BH39" s="8">
        <v>1</v>
      </c>
      <c r="BI39" s="11">
        <v>97</v>
      </c>
      <c r="BJ39" s="10">
        <v>640</v>
      </c>
      <c r="BK39" s="13">
        <v>190</v>
      </c>
      <c r="BL39" s="8">
        <v>1640</v>
      </c>
      <c r="BM39" s="8">
        <v>149</v>
      </c>
      <c r="BN39" s="9">
        <v>42</v>
      </c>
      <c r="BO39" s="10">
        <v>462</v>
      </c>
      <c r="BP39" s="8">
        <v>1700</v>
      </c>
      <c r="BQ39" s="9">
        <v>203</v>
      </c>
      <c r="BR39" s="10">
        <v>459</v>
      </c>
      <c r="BS39" s="8">
        <v>1700</v>
      </c>
      <c r="BT39" s="9">
        <v>190</v>
      </c>
      <c r="BU39" s="12">
        <v>1500</v>
      </c>
      <c r="BV39" s="130">
        <v>490</v>
      </c>
      <c r="BW39" s="126">
        <f t="shared" si="21"/>
        <v>0.92100000000000004</v>
      </c>
      <c r="BX39" s="126">
        <f t="shared" si="22"/>
        <v>0.82051282051282048</v>
      </c>
      <c r="BY39" s="134">
        <f t="shared" si="23"/>
        <v>0.52885054255804709</v>
      </c>
      <c r="BZ39" s="134">
        <f t="shared" si="24"/>
        <v>0.47114945744195291</v>
      </c>
      <c r="CA39" s="10">
        <v>3.2</v>
      </c>
      <c r="CB39" s="8">
        <v>3</v>
      </c>
      <c r="CC39" s="8">
        <v>30</v>
      </c>
      <c r="CD39" s="11">
        <v>1.8</v>
      </c>
      <c r="CE39" s="13" t="s">
        <v>183</v>
      </c>
      <c r="CF39" s="13">
        <v>50</v>
      </c>
      <c r="CG39" s="20">
        <f t="shared" si="25"/>
        <v>15.6</v>
      </c>
      <c r="CH39" s="20">
        <f t="shared" si="3"/>
        <v>5746</v>
      </c>
      <c r="CI39" s="20">
        <f t="shared" si="4"/>
        <v>7.8</v>
      </c>
      <c r="CJ39" s="8">
        <v>50</v>
      </c>
      <c r="CK39" s="16">
        <f t="shared" si="26"/>
        <v>1.3574660633484161</v>
      </c>
      <c r="CL39" s="10" t="s">
        <v>184</v>
      </c>
      <c r="CM39" s="13">
        <v>52</v>
      </c>
      <c r="CN39" s="8">
        <v>53</v>
      </c>
      <c r="CO39" s="339">
        <v>109</v>
      </c>
      <c r="CP39" s="339">
        <f t="shared" si="35"/>
        <v>5746</v>
      </c>
      <c r="CQ39" s="339">
        <f t="shared" si="36"/>
        <v>57.77</v>
      </c>
      <c r="CR39" s="42">
        <f t="shared" si="37"/>
        <v>10.053950574312566</v>
      </c>
      <c r="CS39" s="10"/>
      <c r="CT39" s="13"/>
      <c r="CU39" s="20" t="e">
        <f t="shared" si="33"/>
        <v>#N/A</v>
      </c>
      <c r="CV39" s="20">
        <f t="shared" si="8"/>
        <v>-91.259999999999991</v>
      </c>
      <c r="CW39" s="20" t="e">
        <f t="shared" si="9"/>
        <v>#N/A</v>
      </c>
      <c r="CX39" s="8"/>
      <c r="CY39" s="16" t="e">
        <f t="shared" si="32"/>
        <v>#N/A</v>
      </c>
      <c r="CZ39" s="14">
        <v>480</v>
      </c>
      <c r="DA39" s="14">
        <v>490</v>
      </c>
      <c r="DB39" s="14">
        <v>500</v>
      </c>
      <c r="DC39" s="14">
        <v>510</v>
      </c>
      <c r="DD39" s="14">
        <v>2</v>
      </c>
      <c r="DE39" s="14">
        <v>3</v>
      </c>
      <c r="DF39" s="14">
        <v>0.5</v>
      </c>
      <c r="DG39" s="14">
        <v>70</v>
      </c>
      <c r="DH39" s="14">
        <v>11</v>
      </c>
      <c r="DI39" s="14">
        <v>3</v>
      </c>
      <c r="DJ39" s="14">
        <v>3.6</v>
      </c>
      <c r="DK39" s="10"/>
      <c r="DL39" s="9">
        <v>280</v>
      </c>
      <c r="DM39" s="97">
        <f t="shared" si="10"/>
        <v>73.414046833966793</v>
      </c>
      <c r="DN39" s="97">
        <f t="shared" si="11"/>
        <v>76.083648537020139</v>
      </c>
      <c r="DO39" s="10"/>
      <c r="DP39" s="9"/>
      <c r="DQ39" s="10"/>
      <c r="DR39" s="9"/>
      <c r="DS39" s="14">
        <v>45</v>
      </c>
      <c r="DT39" s="10" t="s">
        <v>185</v>
      </c>
      <c r="DU39" s="9">
        <v>5.3</v>
      </c>
      <c r="DV39" s="14">
        <v>25</v>
      </c>
      <c r="DW39" s="10"/>
      <c r="DX39" s="8"/>
      <c r="DY39" s="97">
        <f t="shared" si="12"/>
        <v>0</v>
      </c>
      <c r="DZ39" s="97">
        <f t="shared" si="13"/>
        <v>0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393</v>
      </c>
      <c r="EL39" s="183">
        <f t="shared" si="14"/>
        <v>103.04185859196053</v>
      </c>
      <c r="EM39" s="110">
        <f t="shared" si="15"/>
        <v>106.78883526803183</v>
      </c>
      <c r="EN39" s="8">
        <v>4.7</v>
      </c>
      <c r="EO39" s="184">
        <f t="shared" si="16"/>
        <v>1.2323072147130141</v>
      </c>
      <c r="EP39" s="184">
        <f t="shared" si="17"/>
        <v>1.2771183861571236</v>
      </c>
      <c r="EQ39" s="11">
        <v>358</v>
      </c>
      <c r="ER39" s="43"/>
    </row>
    <row r="40" spans="1:148" s="41" customFormat="1" ht="20.100000000000001" customHeight="1">
      <c r="A40" s="83">
        <v>42378</v>
      </c>
      <c r="B40" s="100">
        <v>0.4375</v>
      </c>
      <c r="C40" s="6">
        <v>4</v>
      </c>
      <c r="D40" s="1" t="s">
        <v>176</v>
      </c>
      <c r="E40" s="1" t="s">
        <v>177</v>
      </c>
      <c r="F40" s="1" t="s">
        <v>178</v>
      </c>
      <c r="G40" s="4" t="s">
        <v>179</v>
      </c>
      <c r="H40" s="3" t="s">
        <v>180</v>
      </c>
      <c r="I40" s="1">
        <v>16</v>
      </c>
      <c r="J40" s="1" t="s">
        <v>181</v>
      </c>
      <c r="K40" s="17">
        <v>18</v>
      </c>
      <c r="L40" s="1"/>
      <c r="M40" s="1">
        <v>80</v>
      </c>
      <c r="N40" s="1">
        <v>2750</v>
      </c>
      <c r="O40" s="144"/>
      <c r="P40" s="1">
        <v>1710</v>
      </c>
      <c r="Q40" s="19">
        <f t="shared" si="0"/>
        <v>1402.2</v>
      </c>
      <c r="R40" s="39">
        <f t="shared" si="18"/>
        <v>3.8364191999999999</v>
      </c>
      <c r="S40" s="15">
        <f t="shared" si="1"/>
        <v>3.7018080000000002</v>
      </c>
      <c r="T40" s="3">
        <v>1115</v>
      </c>
      <c r="U40" s="1">
        <v>1005</v>
      </c>
      <c r="V40" s="1">
        <v>0.95799999999999996</v>
      </c>
      <c r="W40" s="19">
        <f t="shared" si="19"/>
        <v>1638.1799999999998</v>
      </c>
      <c r="X40" s="1">
        <v>11.3</v>
      </c>
      <c r="Y40" s="1">
        <v>380</v>
      </c>
      <c r="Z40" s="1"/>
      <c r="AA40" s="1">
        <v>25</v>
      </c>
      <c r="AB40" s="1">
        <v>25</v>
      </c>
      <c r="AC40" s="4">
        <v>6.1</v>
      </c>
      <c r="AD40" s="6">
        <v>4.0999999999999996</v>
      </c>
      <c r="AE40" s="88">
        <v>-27</v>
      </c>
      <c r="AF40" s="88">
        <v>-32</v>
      </c>
      <c r="AG40" s="88">
        <v>-32</v>
      </c>
      <c r="AH40" s="88"/>
      <c r="AI40" s="109">
        <f t="shared" si="30"/>
        <v>-91</v>
      </c>
      <c r="AJ40" s="106">
        <f t="shared" si="31"/>
        <v>0</v>
      </c>
      <c r="AK40" s="1">
        <v>50</v>
      </c>
      <c r="AL40" s="1">
        <v>50</v>
      </c>
      <c r="AM40" s="1">
        <v>105</v>
      </c>
      <c r="AN40" s="1">
        <v>100</v>
      </c>
      <c r="AO40" s="1">
        <v>3</v>
      </c>
      <c r="AP40" s="1">
        <v>20</v>
      </c>
      <c r="AQ40" s="3">
        <v>1950</v>
      </c>
      <c r="AR40" s="6">
        <v>1570</v>
      </c>
      <c r="AS40" s="19">
        <f t="shared" si="34"/>
        <v>380</v>
      </c>
      <c r="AT40" s="123">
        <f t="shared" si="20"/>
        <v>0.19487179487179487</v>
      </c>
      <c r="AU40" s="1">
        <v>75</v>
      </c>
      <c r="AV40" s="1">
        <v>75</v>
      </c>
      <c r="AW40" s="6">
        <v>4.4000000000000004</v>
      </c>
      <c r="AX40" s="1">
        <v>400</v>
      </c>
      <c r="AY40" s="1">
        <v>750</v>
      </c>
      <c r="AZ40" s="2">
        <v>44</v>
      </c>
      <c r="BA40" s="3">
        <v>355</v>
      </c>
      <c r="BB40" s="2">
        <v>70</v>
      </c>
      <c r="BC40" s="3"/>
      <c r="BD40" s="4"/>
      <c r="BE40" s="3">
        <v>4700</v>
      </c>
      <c r="BF40" s="1">
        <v>30</v>
      </c>
      <c r="BG40" s="1">
        <v>29</v>
      </c>
      <c r="BH40" s="1">
        <v>1</v>
      </c>
      <c r="BI40" s="4">
        <v>97.4</v>
      </c>
      <c r="BJ40" s="3">
        <v>640</v>
      </c>
      <c r="BK40" s="6">
        <v>160</v>
      </c>
      <c r="BL40" s="1">
        <v>1642</v>
      </c>
      <c r="BM40" s="1">
        <v>149</v>
      </c>
      <c r="BN40" s="2">
        <v>44</v>
      </c>
      <c r="BO40" s="3">
        <v>462</v>
      </c>
      <c r="BP40" s="1">
        <v>1700</v>
      </c>
      <c r="BQ40" s="2">
        <v>203</v>
      </c>
      <c r="BR40" s="3">
        <v>459</v>
      </c>
      <c r="BS40" s="1">
        <v>1700</v>
      </c>
      <c r="BT40" s="2">
        <v>190</v>
      </c>
      <c r="BU40" s="5">
        <v>1500</v>
      </c>
      <c r="BV40" s="129">
        <v>485</v>
      </c>
      <c r="BW40" s="125">
        <f t="shared" si="21"/>
        <v>0.92100000000000004</v>
      </c>
      <c r="BX40" s="125">
        <f t="shared" si="22"/>
        <v>0.82051282051282048</v>
      </c>
      <c r="BY40" s="133">
        <f t="shared" si="23"/>
        <v>0.52885054255804709</v>
      </c>
      <c r="BZ40" s="133">
        <f t="shared" si="24"/>
        <v>0.47114945744195291</v>
      </c>
      <c r="CA40" s="3">
        <v>2.9</v>
      </c>
      <c r="CB40" s="1">
        <v>3</v>
      </c>
      <c r="CC40" s="1">
        <v>30</v>
      </c>
      <c r="CD40" s="4">
        <v>1.8</v>
      </c>
      <c r="CE40" s="6" t="s">
        <v>183</v>
      </c>
      <c r="CF40" s="6">
        <v>50</v>
      </c>
      <c r="CG40" s="19">
        <f t="shared" si="25"/>
        <v>15.6</v>
      </c>
      <c r="CH40" s="19">
        <f t="shared" si="3"/>
        <v>5779.8</v>
      </c>
      <c r="CI40" s="19">
        <f t="shared" si="4"/>
        <v>7.8</v>
      </c>
      <c r="CJ40" s="1">
        <v>50</v>
      </c>
      <c r="CK40" s="15">
        <f t="shared" si="26"/>
        <v>1.3495276653171389</v>
      </c>
      <c r="CL40" s="3" t="s">
        <v>184</v>
      </c>
      <c r="CM40" s="6">
        <v>52</v>
      </c>
      <c r="CN40" s="1">
        <v>52</v>
      </c>
      <c r="CO40" s="338">
        <v>109</v>
      </c>
      <c r="CP40" s="338">
        <f t="shared" si="35"/>
        <v>5779.8</v>
      </c>
      <c r="CQ40" s="338">
        <f t="shared" si="36"/>
        <v>56.68</v>
      </c>
      <c r="CR40" s="39">
        <f t="shared" si="37"/>
        <v>9.8065677013045427</v>
      </c>
      <c r="CS40" s="3"/>
      <c r="CT40" s="6"/>
      <c r="CU40" s="19" t="e">
        <f t="shared" si="33"/>
        <v>#N/A</v>
      </c>
      <c r="CV40" s="19">
        <f t="shared" si="8"/>
        <v>-91.259999999999991</v>
      </c>
      <c r="CW40" s="19" t="e">
        <f t="shared" si="9"/>
        <v>#N/A</v>
      </c>
      <c r="CX40" s="1"/>
      <c r="CY40" s="15" t="e">
        <f t="shared" si="32"/>
        <v>#N/A</v>
      </c>
      <c r="CZ40" s="7">
        <v>480</v>
      </c>
      <c r="DA40" s="7">
        <v>490</v>
      </c>
      <c r="DB40" s="7">
        <v>500</v>
      </c>
      <c r="DC40" s="7">
        <v>510</v>
      </c>
      <c r="DD40" s="7">
        <v>2</v>
      </c>
      <c r="DE40" s="7">
        <v>3</v>
      </c>
      <c r="DF40" s="7">
        <v>0.5</v>
      </c>
      <c r="DG40" s="7">
        <v>0.5</v>
      </c>
      <c r="DH40" s="7">
        <v>11</v>
      </c>
      <c r="DI40" s="7">
        <v>3</v>
      </c>
      <c r="DJ40" s="7">
        <v>5</v>
      </c>
      <c r="DK40" s="3" t="s">
        <v>205</v>
      </c>
      <c r="DL40" s="2">
        <v>280</v>
      </c>
      <c r="DM40" s="96">
        <f t="shared" si="10"/>
        <v>72.984724922657051</v>
      </c>
      <c r="DN40" s="96">
        <f t="shared" si="11"/>
        <v>75.638714919844574</v>
      </c>
      <c r="DO40" s="3"/>
      <c r="DP40" s="2"/>
      <c r="DQ40" s="3"/>
      <c r="DR40" s="2"/>
      <c r="DS40" s="7">
        <v>45</v>
      </c>
      <c r="DT40" s="3" t="s">
        <v>185</v>
      </c>
      <c r="DU40" s="2">
        <v>5.4</v>
      </c>
      <c r="DV40" s="7">
        <v>25</v>
      </c>
      <c r="DW40" s="3"/>
      <c r="DX40" s="1"/>
      <c r="DY40" s="96">
        <f t="shared" si="12"/>
        <v>0</v>
      </c>
      <c r="DZ40" s="96">
        <f t="shared" si="13"/>
        <v>0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393</v>
      </c>
      <c r="EL40" s="180">
        <f t="shared" si="14"/>
        <v>102.4392746235865</v>
      </c>
      <c r="EM40" s="109">
        <f t="shared" si="15"/>
        <v>106.16433915535328</v>
      </c>
      <c r="EN40" s="1">
        <v>4.7</v>
      </c>
      <c r="EO40" s="181">
        <f t="shared" si="16"/>
        <v>1.2251007397731719</v>
      </c>
      <c r="EP40" s="181">
        <f t="shared" si="17"/>
        <v>1.2696498575831052</v>
      </c>
      <c r="EQ40" s="4">
        <v>380</v>
      </c>
      <c r="ER40" s="40"/>
    </row>
    <row r="41" spans="1:148" s="41" customFormat="1" ht="20.100000000000001" customHeight="1">
      <c r="A41" s="83">
        <v>42378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>
      <c r="A42" s="84">
        <v>42378</v>
      </c>
      <c r="B42" s="101">
        <v>5.559027777777778E-2</v>
      </c>
      <c r="C42" s="13">
        <v>3</v>
      </c>
      <c r="D42" s="8" t="s">
        <v>186</v>
      </c>
      <c r="E42" s="8" t="s">
        <v>202</v>
      </c>
      <c r="F42" s="8" t="s">
        <v>188</v>
      </c>
      <c r="G42" s="11" t="s">
        <v>189</v>
      </c>
      <c r="H42" s="10" t="s">
        <v>180</v>
      </c>
      <c r="I42" s="8">
        <v>16</v>
      </c>
      <c r="J42" s="8" t="s">
        <v>199</v>
      </c>
      <c r="K42" s="18">
        <v>18</v>
      </c>
      <c r="L42" s="8"/>
      <c r="M42" s="8">
        <v>80</v>
      </c>
      <c r="N42" s="8">
        <v>2750</v>
      </c>
      <c r="O42" s="145"/>
      <c r="P42" s="8">
        <v>1750</v>
      </c>
      <c r="Q42" s="20">
        <f t="shared" si="0"/>
        <v>1435</v>
      </c>
      <c r="R42" s="42">
        <f t="shared" si="18"/>
        <v>3.9261599999999999</v>
      </c>
      <c r="S42" s="16">
        <f t="shared" si="1"/>
        <v>3.7884000000000002</v>
      </c>
      <c r="T42" s="10">
        <v>1145</v>
      </c>
      <c r="U42" s="8">
        <v>1005</v>
      </c>
      <c r="V42" s="8">
        <v>0.96</v>
      </c>
      <c r="W42" s="20">
        <f t="shared" si="19"/>
        <v>1680</v>
      </c>
      <c r="X42" s="8">
        <v>11</v>
      </c>
      <c r="Y42" s="8">
        <v>391</v>
      </c>
      <c r="Z42" s="8"/>
      <c r="AA42" s="8">
        <v>25</v>
      </c>
      <c r="AB42" s="8">
        <v>25</v>
      </c>
      <c r="AC42" s="11">
        <v>6</v>
      </c>
      <c r="AD42" s="13">
        <v>3.9</v>
      </c>
      <c r="AE42" s="89">
        <v>-28</v>
      </c>
      <c r="AF42" s="89">
        <v>-32</v>
      </c>
      <c r="AG42" s="89">
        <v>-32</v>
      </c>
      <c r="AH42" s="89"/>
      <c r="AI42" s="110">
        <f t="shared" si="30"/>
        <v>-92</v>
      </c>
      <c r="AJ42" s="108">
        <f t="shared" si="31"/>
        <v>1</v>
      </c>
      <c r="AK42" s="8">
        <v>50</v>
      </c>
      <c r="AL42" s="8">
        <v>50</v>
      </c>
      <c r="AM42" s="8">
        <v>100</v>
      </c>
      <c r="AN42" s="8">
        <v>100</v>
      </c>
      <c r="AO42" s="8">
        <v>3</v>
      </c>
      <c r="AP42" s="8">
        <v>20</v>
      </c>
      <c r="AQ42" s="10">
        <v>2117</v>
      </c>
      <c r="AR42" s="13">
        <v>1600</v>
      </c>
      <c r="AS42" s="20">
        <f t="shared" si="34"/>
        <v>517</v>
      </c>
      <c r="AT42" s="124">
        <f t="shared" si="20"/>
        <v>0.24421350968351441</v>
      </c>
      <c r="AU42" s="8">
        <v>73</v>
      </c>
      <c r="AV42" s="8">
        <v>75</v>
      </c>
      <c r="AW42" s="13">
        <v>4.5</v>
      </c>
      <c r="AX42" s="8">
        <v>479</v>
      </c>
      <c r="AY42" s="8">
        <v>832</v>
      </c>
      <c r="AZ42" s="9">
        <v>36</v>
      </c>
      <c r="BA42" s="10">
        <v>355</v>
      </c>
      <c r="BB42" s="9">
        <v>53</v>
      </c>
      <c r="BC42" s="10"/>
      <c r="BD42" s="11"/>
      <c r="BE42" s="10">
        <v>4419</v>
      </c>
      <c r="BF42" s="8">
        <v>30</v>
      </c>
      <c r="BG42" s="8">
        <v>29</v>
      </c>
      <c r="BH42" s="8">
        <v>1</v>
      </c>
      <c r="BI42" s="11">
        <v>97.4</v>
      </c>
      <c r="BJ42" s="10">
        <v>640</v>
      </c>
      <c r="BK42" s="13">
        <v>195</v>
      </c>
      <c r="BL42" s="8">
        <v>1644</v>
      </c>
      <c r="BM42" s="8">
        <v>148</v>
      </c>
      <c r="BN42" s="9">
        <v>40</v>
      </c>
      <c r="BO42" s="10">
        <v>470</v>
      </c>
      <c r="BP42" s="8">
        <v>1500</v>
      </c>
      <c r="BQ42" s="9">
        <v>218</v>
      </c>
      <c r="BR42" s="10">
        <v>465</v>
      </c>
      <c r="BS42" s="8">
        <v>1650</v>
      </c>
      <c r="BT42" s="9">
        <v>194</v>
      </c>
      <c r="BU42" s="12">
        <v>1500</v>
      </c>
      <c r="BV42" s="130">
        <v>522</v>
      </c>
      <c r="BW42" s="126">
        <f t="shared" si="21"/>
        <v>0.93500000000000005</v>
      </c>
      <c r="BX42" s="126">
        <f t="shared" si="22"/>
        <v>0.82051282051282048</v>
      </c>
      <c r="BY42" s="134">
        <f t="shared" si="23"/>
        <v>0.53260790184765938</v>
      </c>
      <c r="BZ42" s="134">
        <f t="shared" si="24"/>
        <v>0.46739209815234056</v>
      </c>
      <c r="CA42" s="10">
        <v>2.9</v>
      </c>
      <c r="CB42" s="8">
        <v>3</v>
      </c>
      <c r="CC42" s="8">
        <v>30</v>
      </c>
      <c r="CD42" s="11">
        <v>1.8</v>
      </c>
      <c r="CE42" s="13" t="s">
        <v>183</v>
      </c>
      <c r="CF42" s="13">
        <v>51</v>
      </c>
      <c r="CG42" s="20">
        <f t="shared" si="25"/>
        <v>15.6</v>
      </c>
      <c r="CH42" s="20">
        <f t="shared" si="3"/>
        <v>5915</v>
      </c>
      <c r="CI42" s="20">
        <f t="shared" si="4"/>
        <v>7.9560000000000004</v>
      </c>
      <c r="CJ42" s="8">
        <v>51</v>
      </c>
      <c r="CK42" s="16">
        <f t="shared" si="26"/>
        <v>1.3450549450549452</v>
      </c>
      <c r="CL42" s="10" t="s">
        <v>184</v>
      </c>
      <c r="CM42" s="13">
        <v>59</v>
      </c>
      <c r="CN42" s="8">
        <v>59</v>
      </c>
      <c r="CO42" s="339">
        <v>109</v>
      </c>
      <c r="CP42" s="339">
        <f t="shared" si="35"/>
        <v>5915</v>
      </c>
      <c r="CQ42" s="339">
        <f t="shared" si="36"/>
        <v>64.31</v>
      </c>
      <c r="CR42" s="42">
        <f t="shared" si="37"/>
        <v>10.872358410819949</v>
      </c>
      <c r="CS42" s="10"/>
      <c r="CT42" s="13"/>
      <c r="CU42" s="20" t="e">
        <f t="shared" si="33"/>
        <v>#N/A</v>
      </c>
      <c r="CV42" s="20">
        <f t="shared" si="8"/>
        <v>-94.64</v>
      </c>
      <c r="CW42" s="20" t="e">
        <f t="shared" si="9"/>
        <v>#N/A</v>
      </c>
      <c r="CX42" s="8"/>
      <c r="CY42" s="16" t="e">
        <f t="shared" si="32"/>
        <v>#N/A</v>
      </c>
      <c r="CZ42" s="14">
        <v>528</v>
      </c>
      <c r="DA42" s="14">
        <v>490</v>
      </c>
      <c r="DB42" s="14">
        <v>500</v>
      </c>
      <c r="DC42" s="14">
        <v>510</v>
      </c>
      <c r="DD42" s="14">
        <v>2</v>
      </c>
      <c r="DE42" s="14">
        <v>3</v>
      </c>
      <c r="DF42" s="14">
        <v>0.5</v>
      </c>
      <c r="DG42" s="14">
        <v>0.5</v>
      </c>
      <c r="DH42" s="14">
        <v>11</v>
      </c>
      <c r="DI42" s="14">
        <v>3</v>
      </c>
      <c r="DJ42" s="14">
        <v>4</v>
      </c>
      <c r="DK42" s="10" t="s">
        <v>205</v>
      </c>
      <c r="DL42" s="9">
        <v>280</v>
      </c>
      <c r="DM42" s="97">
        <f t="shared" si="10"/>
        <v>71.316502638710602</v>
      </c>
      <c r="DN42" s="97">
        <f t="shared" si="11"/>
        <v>73.90983000739098</v>
      </c>
      <c r="DO42" s="10"/>
      <c r="DP42" s="9"/>
      <c r="DQ42" s="10"/>
      <c r="DR42" s="9"/>
      <c r="DS42" s="14">
        <v>50</v>
      </c>
      <c r="DT42" s="10" t="s">
        <v>185</v>
      </c>
      <c r="DU42" s="9">
        <v>5.5</v>
      </c>
      <c r="DV42" s="14"/>
      <c r="DW42" s="10"/>
      <c r="DX42" s="8"/>
      <c r="DY42" s="97">
        <f t="shared" si="12"/>
        <v>0</v>
      </c>
      <c r="DZ42" s="97">
        <f t="shared" si="13"/>
        <v>0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412</v>
      </c>
      <c r="EL42" s="183">
        <f t="shared" si="14"/>
        <v>104.93713959695988</v>
      </c>
      <c r="EM42" s="110">
        <f t="shared" si="15"/>
        <v>108.75303558230387</v>
      </c>
      <c r="EN42" s="8">
        <v>4.75</v>
      </c>
      <c r="EO42" s="184">
        <f t="shared" si="16"/>
        <v>1.2098335269066978</v>
      </c>
      <c r="EP42" s="184">
        <f t="shared" si="17"/>
        <v>1.2538274733396684</v>
      </c>
      <c r="EQ42" s="11">
        <v>380</v>
      </c>
      <c r="ER42" s="43"/>
    </row>
    <row r="43" spans="1:148" s="44" customFormat="1" ht="20.100000000000001" customHeight="1">
      <c r="A43" s="84">
        <v>42378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>
      <c r="A44" s="335">
        <v>42379</v>
      </c>
      <c r="B44" s="100">
        <v>0.54166666666666696</v>
      </c>
      <c r="C44" s="6">
        <v>1</v>
      </c>
      <c r="D44" s="1" t="s">
        <v>192</v>
      </c>
      <c r="E44" s="1" t="s">
        <v>193</v>
      </c>
      <c r="F44" s="1" t="s">
        <v>194</v>
      </c>
      <c r="G44" s="4" t="s">
        <v>195</v>
      </c>
      <c r="H44" s="3" t="s">
        <v>180</v>
      </c>
      <c r="I44" s="1">
        <v>16</v>
      </c>
      <c r="J44" s="1" t="s">
        <v>199</v>
      </c>
      <c r="K44" s="17">
        <v>18</v>
      </c>
      <c r="L44" s="1"/>
      <c r="M44" s="1">
        <v>80</v>
      </c>
      <c r="N44" s="1">
        <v>2750</v>
      </c>
      <c r="O44" s="144"/>
      <c r="P44" s="1">
        <v>1750</v>
      </c>
      <c r="Q44" s="19">
        <f t="shared" si="0"/>
        <v>1435</v>
      </c>
      <c r="R44" s="39">
        <f t="shared" si="18"/>
        <v>3.9261599999999999</v>
      </c>
      <c r="S44" s="15">
        <f t="shared" si="1"/>
        <v>3.7884000000000002</v>
      </c>
      <c r="T44" s="3">
        <v>1146</v>
      </c>
      <c r="U44" s="1">
        <v>1005</v>
      </c>
      <c r="V44" s="1">
        <v>0.96</v>
      </c>
      <c r="W44" s="19">
        <f t="shared" si="19"/>
        <v>1680</v>
      </c>
      <c r="X44" s="1">
        <v>11</v>
      </c>
      <c r="Y44" s="1">
        <v>391</v>
      </c>
      <c r="Z44" s="1"/>
      <c r="AA44" s="1">
        <v>25</v>
      </c>
      <c r="AB44" s="1">
        <v>25</v>
      </c>
      <c r="AC44" s="4">
        <v>6</v>
      </c>
      <c r="AD44" s="6">
        <v>4</v>
      </c>
      <c r="AE44" s="88">
        <v>-28</v>
      </c>
      <c r="AF44" s="88">
        <v>-33</v>
      </c>
      <c r="AG44" s="88">
        <v>-32</v>
      </c>
      <c r="AH44" s="88"/>
      <c r="AI44" s="109">
        <f t="shared" si="30"/>
        <v>-93</v>
      </c>
      <c r="AJ44" s="106">
        <f t="shared" si="31"/>
        <v>1</v>
      </c>
      <c r="AK44" s="1">
        <v>50</v>
      </c>
      <c r="AL44" s="1">
        <v>50</v>
      </c>
      <c r="AM44" s="1">
        <v>100</v>
      </c>
      <c r="AN44" s="1">
        <v>100</v>
      </c>
      <c r="AO44" s="1">
        <v>3</v>
      </c>
      <c r="AP44" s="1">
        <v>20</v>
      </c>
      <c r="AQ44" s="3">
        <v>2086</v>
      </c>
      <c r="AR44" s="6">
        <v>1583</v>
      </c>
      <c r="AS44" s="19">
        <f t="shared" si="34"/>
        <v>503</v>
      </c>
      <c r="AT44" s="123">
        <f t="shared" si="20"/>
        <v>0.24113135186960691</v>
      </c>
      <c r="AU44" s="1">
        <v>73</v>
      </c>
      <c r="AV44" s="1">
        <v>75</v>
      </c>
      <c r="AW44" s="6">
        <v>4.5</v>
      </c>
      <c r="AX44" s="1">
        <v>410</v>
      </c>
      <c r="AY44" s="1">
        <v>1020</v>
      </c>
      <c r="AZ44" s="2">
        <v>30</v>
      </c>
      <c r="BA44" s="3">
        <v>355</v>
      </c>
      <c r="BB44" s="2">
        <v>53</v>
      </c>
      <c r="BC44" s="3"/>
      <c r="BD44" s="4"/>
      <c r="BE44" s="3">
        <v>4762</v>
      </c>
      <c r="BF44" s="1">
        <v>30</v>
      </c>
      <c r="BG44" s="1">
        <v>29</v>
      </c>
      <c r="BH44" s="1">
        <v>1</v>
      </c>
      <c r="BI44" s="4">
        <v>97.2</v>
      </c>
      <c r="BJ44" s="3">
        <v>640</v>
      </c>
      <c r="BK44" s="6">
        <v>194</v>
      </c>
      <c r="BL44" s="1">
        <v>1650</v>
      </c>
      <c r="BM44" s="1">
        <v>147</v>
      </c>
      <c r="BN44" s="2">
        <v>39.5</v>
      </c>
      <c r="BO44" s="3">
        <v>470</v>
      </c>
      <c r="BP44" s="1">
        <v>1500</v>
      </c>
      <c r="BQ44" s="2">
        <v>215</v>
      </c>
      <c r="BR44" s="3">
        <v>462</v>
      </c>
      <c r="BS44" s="1">
        <v>1650</v>
      </c>
      <c r="BT44" s="2">
        <v>198</v>
      </c>
      <c r="BU44" s="5">
        <v>1500</v>
      </c>
      <c r="BV44" s="129">
        <v>517</v>
      </c>
      <c r="BW44" s="125">
        <f t="shared" si="21"/>
        <v>0.93200000000000005</v>
      </c>
      <c r="BX44" s="125">
        <f t="shared" si="22"/>
        <v>0.82051282051282048</v>
      </c>
      <c r="BY44" s="133">
        <f t="shared" si="23"/>
        <v>0.53180780710481657</v>
      </c>
      <c r="BZ44" s="133">
        <f t="shared" si="24"/>
        <v>0.46819219289518343</v>
      </c>
      <c r="CA44" s="3">
        <v>2.9</v>
      </c>
      <c r="CB44" s="1">
        <v>3</v>
      </c>
      <c r="CC44" s="1">
        <v>30</v>
      </c>
      <c r="CD44" s="4">
        <v>1.8</v>
      </c>
      <c r="CE44" s="6" t="s">
        <v>183</v>
      </c>
      <c r="CF44" s="6">
        <v>51</v>
      </c>
      <c r="CG44" s="19">
        <f t="shared" si="25"/>
        <v>15.6</v>
      </c>
      <c r="CH44" s="19">
        <f t="shared" si="3"/>
        <v>5915</v>
      </c>
      <c r="CI44" s="19">
        <f t="shared" si="4"/>
        <v>7.8</v>
      </c>
      <c r="CJ44" s="1">
        <v>50</v>
      </c>
      <c r="CK44" s="15">
        <f t="shared" si="26"/>
        <v>1.3186813186813187</v>
      </c>
      <c r="CL44" s="3" t="s">
        <v>184</v>
      </c>
      <c r="CM44" s="6">
        <v>62</v>
      </c>
      <c r="CN44" s="1">
        <v>66</v>
      </c>
      <c r="CO44" s="338">
        <v>109</v>
      </c>
      <c r="CP44" s="338">
        <f t="shared" si="35"/>
        <v>5915</v>
      </c>
      <c r="CQ44" s="338">
        <f t="shared" si="36"/>
        <v>71.94</v>
      </c>
      <c r="CR44" s="39">
        <f t="shared" si="37"/>
        <v>12.162299239222316</v>
      </c>
      <c r="CS44" s="3"/>
      <c r="CT44" s="6"/>
      <c r="CU44" s="19" t="e">
        <f t="shared" si="33"/>
        <v>#N/A</v>
      </c>
      <c r="CV44" s="19">
        <f t="shared" si="8"/>
        <v>-94.64</v>
      </c>
      <c r="CW44" s="19" t="e">
        <f t="shared" si="9"/>
        <v>#N/A</v>
      </c>
      <c r="CX44" s="1"/>
      <c r="CY44" s="15" t="e">
        <f t="shared" si="32"/>
        <v>#N/A</v>
      </c>
      <c r="CZ44" s="7">
        <v>528</v>
      </c>
      <c r="DA44" s="7">
        <v>490</v>
      </c>
      <c r="DB44" s="7">
        <v>500</v>
      </c>
      <c r="DC44" s="7">
        <v>510</v>
      </c>
      <c r="DD44" s="7">
        <v>2</v>
      </c>
      <c r="DE44" s="7">
        <v>3</v>
      </c>
      <c r="DF44" s="7">
        <v>0.5</v>
      </c>
      <c r="DG44" s="7">
        <v>0.5</v>
      </c>
      <c r="DH44" s="7">
        <v>11</v>
      </c>
      <c r="DI44" s="7">
        <v>3</v>
      </c>
      <c r="DJ44" s="7">
        <v>4</v>
      </c>
      <c r="DK44" s="3" t="s">
        <v>205</v>
      </c>
      <c r="DL44" s="2">
        <v>280</v>
      </c>
      <c r="DM44" s="96">
        <f t="shared" si="10"/>
        <v>71.316502638710602</v>
      </c>
      <c r="DN44" s="96">
        <f t="shared" si="11"/>
        <v>73.90983000739098</v>
      </c>
      <c r="DO44" s="3"/>
      <c r="DP44" s="2"/>
      <c r="DQ44" s="3"/>
      <c r="DR44" s="2"/>
      <c r="DS44" s="7">
        <v>40</v>
      </c>
      <c r="DT44" s="3" t="s">
        <v>185</v>
      </c>
      <c r="DU44" s="2">
        <v>5.5</v>
      </c>
      <c r="DV44" s="7">
        <v>25</v>
      </c>
      <c r="DW44" s="3"/>
      <c r="DX44" s="1"/>
      <c r="DY44" s="96">
        <f t="shared" si="12"/>
        <v>0</v>
      </c>
      <c r="DZ44" s="96">
        <f t="shared" si="13"/>
        <v>0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413</v>
      </c>
      <c r="EL44" s="180">
        <f t="shared" si="14"/>
        <v>105.19184139209814</v>
      </c>
      <c r="EM44" s="109">
        <f t="shared" si="15"/>
        <v>109.0169992609017</v>
      </c>
      <c r="EN44" s="1"/>
      <c r="EO44" s="181">
        <f t="shared" si="16"/>
        <v>0</v>
      </c>
      <c r="EP44" s="181">
        <f t="shared" si="17"/>
        <v>0</v>
      </c>
      <c r="EQ44" s="4"/>
      <c r="ER44" s="40"/>
    </row>
    <row r="45" spans="1:148" s="41" customFormat="1" ht="20.100000000000001" customHeight="1">
      <c r="A45" s="83">
        <v>42379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>
      <c r="A46" s="84">
        <v>42379</v>
      </c>
      <c r="B46" s="101">
        <v>0.91666666666666696</v>
      </c>
      <c r="C46" s="13">
        <v>4</v>
      </c>
      <c r="D46" s="8" t="s">
        <v>176</v>
      </c>
      <c r="E46" s="8" t="s">
        <v>177</v>
      </c>
      <c r="F46" s="8" t="s">
        <v>178</v>
      </c>
      <c r="G46" s="11" t="s">
        <v>179</v>
      </c>
      <c r="H46" s="10" t="s">
        <v>180</v>
      </c>
      <c r="I46" s="8">
        <v>16</v>
      </c>
      <c r="J46" s="8" t="s">
        <v>181</v>
      </c>
      <c r="K46" s="18">
        <v>17.5</v>
      </c>
      <c r="L46" s="8"/>
      <c r="M46" s="8">
        <v>80</v>
      </c>
      <c r="N46" s="8">
        <v>2750</v>
      </c>
      <c r="O46" s="145"/>
      <c r="P46" s="8">
        <v>1750</v>
      </c>
      <c r="Q46" s="20">
        <f t="shared" si="0"/>
        <v>1443.75</v>
      </c>
      <c r="R46" s="42">
        <f t="shared" si="18"/>
        <v>3.9500999999999999</v>
      </c>
      <c r="S46" s="16">
        <f t="shared" si="1"/>
        <v>3.8115000000000001</v>
      </c>
      <c r="T46" s="10">
        <v>1148</v>
      </c>
      <c r="U46" s="8">
        <v>1005</v>
      </c>
      <c r="V46" s="8">
        <v>0.96</v>
      </c>
      <c r="W46" s="20">
        <f t="shared" si="19"/>
        <v>1680</v>
      </c>
      <c r="X46" s="8">
        <v>11.3</v>
      </c>
      <c r="Y46" s="8">
        <v>395</v>
      </c>
      <c r="Z46" s="8"/>
      <c r="AA46" s="8">
        <v>25</v>
      </c>
      <c r="AB46" s="8">
        <v>25</v>
      </c>
      <c r="AC46" s="11">
        <v>6.3</v>
      </c>
      <c r="AD46" s="13">
        <v>4.4000000000000004</v>
      </c>
      <c r="AE46" s="89">
        <v>-28</v>
      </c>
      <c r="AF46" s="89">
        <v>-33</v>
      </c>
      <c r="AG46" s="89">
        <v>-33</v>
      </c>
      <c r="AH46" s="89"/>
      <c r="AI46" s="110">
        <f t="shared" si="30"/>
        <v>-94</v>
      </c>
      <c r="AJ46" s="108">
        <f t="shared" si="31"/>
        <v>1</v>
      </c>
      <c r="AK46" s="8">
        <v>50</v>
      </c>
      <c r="AL46" s="8">
        <v>50</v>
      </c>
      <c r="AM46" s="8">
        <v>100</v>
      </c>
      <c r="AN46" s="8">
        <v>100</v>
      </c>
      <c r="AO46" s="8">
        <v>3</v>
      </c>
      <c r="AP46" s="8">
        <v>20</v>
      </c>
      <c r="AQ46" s="10">
        <v>2080</v>
      </c>
      <c r="AR46" s="13">
        <v>1590</v>
      </c>
      <c r="AS46" s="20">
        <f t="shared" si="34"/>
        <v>490</v>
      </c>
      <c r="AT46" s="124">
        <f t="shared" si="20"/>
        <v>0.23557692307692307</v>
      </c>
      <c r="AU46" s="8">
        <v>73</v>
      </c>
      <c r="AV46" s="8">
        <v>75</v>
      </c>
      <c r="AW46" s="13">
        <v>4.5</v>
      </c>
      <c r="AX46" s="8">
        <v>410</v>
      </c>
      <c r="AY46" s="8">
        <v>1020</v>
      </c>
      <c r="AZ46" s="9">
        <v>30</v>
      </c>
      <c r="BA46" s="10">
        <v>355</v>
      </c>
      <c r="BB46" s="9">
        <v>53</v>
      </c>
      <c r="BC46" s="10"/>
      <c r="BD46" s="11"/>
      <c r="BE46" s="10">
        <v>4750</v>
      </c>
      <c r="BF46" s="8">
        <v>30</v>
      </c>
      <c r="BG46" s="8">
        <v>29</v>
      </c>
      <c r="BH46" s="8">
        <v>1.5</v>
      </c>
      <c r="BI46" s="11">
        <v>97.2</v>
      </c>
      <c r="BJ46" s="10">
        <v>640</v>
      </c>
      <c r="BK46" s="13">
        <v>160</v>
      </c>
      <c r="BL46" s="8">
        <v>1645</v>
      </c>
      <c r="BM46" s="8">
        <v>148</v>
      </c>
      <c r="BN46" s="9">
        <v>40</v>
      </c>
      <c r="BO46" s="10">
        <v>470</v>
      </c>
      <c r="BP46" s="8">
        <v>1500</v>
      </c>
      <c r="BQ46" s="9">
        <v>214</v>
      </c>
      <c r="BR46" s="10">
        <v>461</v>
      </c>
      <c r="BS46" s="8">
        <v>1650</v>
      </c>
      <c r="BT46" s="9">
        <v>200</v>
      </c>
      <c r="BU46" s="12">
        <v>1500</v>
      </c>
      <c r="BV46" s="130">
        <v>510</v>
      </c>
      <c r="BW46" s="126">
        <f t="shared" si="21"/>
        <v>0.93100000000000005</v>
      </c>
      <c r="BX46" s="126">
        <f t="shared" si="22"/>
        <v>0.82051282051282048</v>
      </c>
      <c r="BY46" s="134">
        <f t="shared" si="23"/>
        <v>0.53154049978772933</v>
      </c>
      <c r="BZ46" s="134">
        <f t="shared" si="24"/>
        <v>0.46845950021227067</v>
      </c>
      <c r="CA46" s="10">
        <v>2.9</v>
      </c>
      <c r="CB46" s="8">
        <v>3</v>
      </c>
      <c r="CC46" s="8">
        <v>30</v>
      </c>
      <c r="CD46" s="11">
        <v>1.8</v>
      </c>
      <c r="CE46" s="13" t="s">
        <v>183</v>
      </c>
      <c r="CF46" s="13">
        <v>49</v>
      </c>
      <c r="CG46" s="20">
        <f t="shared" si="25"/>
        <v>15.6</v>
      </c>
      <c r="CH46" s="20">
        <f t="shared" si="3"/>
        <v>5915</v>
      </c>
      <c r="CI46" s="20">
        <f t="shared" si="4"/>
        <v>7.6440000000000001</v>
      </c>
      <c r="CJ46" s="8">
        <v>49</v>
      </c>
      <c r="CK46" s="16">
        <f t="shared" si="26"/>
        <v>1.2923076923076924</v>
      </c>
      <c r="CL46" s="10" t="s">
        <v>184</v>
      </c>
      <c r="CM46" s="13">
        <v>59</v>
      </c>
      <c r="CN46" s="8">
        <v>59</v>
      </c>
      <c r="CO46" s="339">
        <v>109</v>
      </c>
      <c r="CP46" s="339">
        <f t="shared" si="35"/>
        <v>5915</v>
      </c>
      <c r="CQ46" s="339">
        <f t="shared" si="36"/>
        <v>64.31</v>
      </c>
      <c r="CR46" s="42">
        <f t="shared" si="37"/>
        <v>10.872358410819949</v>
      </c>
      <c r="CS46" s="10"/>
      <c r="CT46" s="13"/>
      <c r="CU46" s="20" t="e">
        <f t="shared" si="33"/>
        <v>#N/A</v>
      </c>
      <c r="CV46" s="20">
        <f t="shared" si="8"/>
        <v>-94.64</v>
      </c>
      <c r="CW46" s="20" t="e">
        <f t="shared" si="9"/>
        <v>#N/A</v>
      </c>
      <c r="CX46" s="8"/>
      <c r="CY46" s="16" t="e">
        <f t="shared" si="32"/>
        <v>#N/A</v>
      </c>
      <c r="CZ46" s="14">
        <v>544</v>
      </c>
      <c r="DA46" s="14">
        <v>490</v>
      </c>
      <c r="DB46" s="14">
        <v>500</v>
      </c>
      <c r="DC46" s="14">
        <v>510</v>
      </c>
      <c r="DD46" s="14">
        <v>2</v>
      </c>
      <c r="DE46" s="14">
        <v>3</v>
      </c>
      <c r="DF46" s="14">
        <v>0.5</v>
      </c>
      <c r="DG46" s="14">
        <v>0.4</v>
      </c>
      <c r="DH46" s="14">
        <v>11</v>
      </c>
      <c r="DI46" s="14">
        <v>3</v>
      </c>
      <c r="DJ46" s="14">
        <v>4</v>
      </c>
      <c r="DK46" s="10" t="s">
        <v>205</v>
      </c>
      <c r="DL46" s="9">
        <v>280</v>
      </c>
      <c r="DM46" s="97">
        <f t="shared" si="10"/>
        <v>70.884281410597197</v>
      </c>
      <c r="DN46" s="97">
        <f t="shared" si="11"/>
        <v>73.461891643709819</v>
      </c>
      <c r="DO46" s="10"/>
      <c r="DP46" s="9"/>
      <c r="DQ46" s="10"/>
      <c r="DR46" s="9"/>
      <c r="DS46" s="14">
        <v>40</v>
      </c>
      <c r="DT46" s="10" t="s">
        <v>185</v>
      </c>
      <c r="DU46" s="9">
        <v>5.3</v>
      </c>
      <c r="DV46" s="14">
        <v>25</v>
      </c>
      <c r="DW46" s="10"/>
      <c r="DX46" s="8"/>
      <c r="DY46" s="97">
        <f t="shared" si="12"/>
        <v>0</v>
      </c>
      <c r="DZ46" s="97">
        <f t="shared" si="13"/>
        <v>0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414</v>
      </c>
      <c r="EL46" s="183">
        <f t="shared" si="14"/>
        <v>104.80747322852586</v>
      </c>
      <c r="EM46" s="110">
        <f t="shared" si="15"/>
        <v>108.61865407319952</v>
      </c>
      <c r="EN46" s="8">
        <v>4.7</v>
      </c>
      <c r="EO46" s="184">
        <f t="shared" si="16"/>
        <v>1.189843295106453</v>
      </c>
      <c r="EP46" s="184">
        <f t="shared" si="17"/>
        <v>1.233110324019415</v>
      </c>
      <c r="EQ46" s="11">
        <v>390</v>
      </c>
      <c r="ER46" s="43"/>
    </row>
    <row r="47" spans="1:148" s="44" customFormat="1" ht="20.100000000000001" customHeight="1">
      <c r="A47" s="84">
        <v>42379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>
      <c r="A48" s="83">
        <v>42380</v>
      </c>
      <c r="B48" s="100">
        <v>0.73584490740740749</v>
      </c>
      <c r="C48" s="6">
        <v>2</v>
      </c>
      <c r="D48" s="1" t="s">
        <v>201</v>
      </c>
      <c r="E48" s="1" t="s">
        <v>207</v>
      </c>
      <c r="F48" s="1" t="s">
        <v>203</v>
      </c>
      <c r="G48" s="4" t="s">
        <v>204</v>
      </c>
      <c r="H48" s="3" t="s">
        <v>180</v>
      </c>
      <c r="I48" s="1">
        <v>17</v>
      </c>
      <c r="J48" s="1" t="s">
        <v>190</v>
      </c>
      <c r="K48" s="17">
        <v>17.5</v>
      </c>
      <c r="L48" s="1"/>
      <c r="M48" s="1">
        <v>80</v>
      </c>
      <c r="N48" s="1">
        <v>2700</v>
      </c>
      <c r="O48" s="144"/>
      <c r="P48" s="1">
        <v>1750</v>
      </c>
      <c r="Q48" s="19">
        <f t="shared" si="0"/>
        <v>1443.75</v>
      </c>
      <c r="R48" s="39">
        <f t="shared" si="18"/>
        <v>4.1969812500000003</v>
      </c>
      <c r="S48" s="15">
        <f t="shared" si="1"/>
        <v>3.9760875000000002</v>
      </c>
      <c r="T48" s="3">
        <v>1140</v>
      </c>
      <c r="U48" s="1">
        <v>1005</v>
      </c>
      <c r="V48" s="1">
        <v>0.96399999999999997</v>
      </c>
      <c r="W48" s="19">
        <f t="shared" si="19"/>
        <v>1687</v>
      </c>
      <c r="X48" s="1">
        <v>10.6</v>
      </c>
      <c r="Y48" s="1">
        <v>394</v>
      </c>
      <c r="Z48" s="1"/>
      <c r="AA48" s="1">
        <v>25</v>
      </c>
      <c r="AB48" s="1">
        <v>25</v>
      </c>
      <c r="AC48" s="4">
        <v>6</v>
      </c>
      <c r="AD48" s="6">
        <v>4</v>
      </c>
      <c r="AE48" s="88">
        <v>-28</v>
      </c>
      <c r="AF48" s="88">
        <v>-32</v>
      </c>
      <c r="AG48" s="88">
        <v>-32</v>
      </c>
      <c r="AH48" s="88"/>
      <c r="AI48" s="109">
        <f t="shared" si="30"/>
        <v>-92</v>
      </c>
      <c r="AJ48" s="106">
        <f t="shared" si="31"/>
        <v>1</v>
      </c>
      <c r="AK48" s="1">
        <v>50</v>
      </c>
      <c r="AL48" s="1">
        <v>50</v>
      </c>
      <c r="AM48" s="1">
        <v>105</v>
      </c>
      <c r="AN48" s="1">
        <v>100</v>
      </c>
      <c r="AO48" s="1">
        <v>4.5</v>
      </c>
      <c r="AP48" s="1">
        <v>20</v>
      </c>
      <c r="AQ48" s="3">
        <v>2150</v>
      </c>
      <c r="AR48" s="6">
        <v>1730</v>
      </c>
      <c r="AS48" s="19">
        <f t="shared" si="34"/>
        <v>420</v>
      </c>
      <c r="AT48" s="123">
        <f t="shared" si="20"/>
        <v>0.19534883720930232</v>
      </c>
      <c r="AU48" s="1">
        <v>76</v>
      </c>
      <c r="AV48" s="1">
        <v>75</v>
      </c>
      <c r="AW48" s="6">
        <v>4.4000000000000004</v>
      </c>
      <c r="AX48" s="1">
        <v>444</v>
      </c>
      <c r="AY48" s="1">
        <v>1200</v>
      </c>
      <c r="AZ48" s="2">
        <v>27</v>
      </c>
      <c r="BA48" s="3">
        <v>355</v>
      </c>
      <c r="BB48" s="2">
        <v>65</v>
      </c>
      <c r="BC48" s="3"/>
      <c r="BD48" s="4"/>
      <c r="BE48" s="3">
        <v>4340</v>
      </c>
      <c r="BF48" s="1">
        <v>30</v>
      </c>
      <c r="BG48" s="1">
        <v>29</v>
      </c>
      <c r="BH48" s="1">
        <v>1</v>
      </c>
      <c r="BI48" s="4">
        <v>97.2</v>
      </c>
      <c r="BJ48" s="3">
        <v>580</v>
      </c>
      <c r="BK48" s="6">
        <v>190</v>
      </c>
      <c r="BL48" s="1">
        <v>1641</v>
      </c>
      <c r="BM48" s="1">
        <v>144</v>
      </c>
      <c r="BN48" s="2">
        <v>41.4</v>
      </c>
      <c r="BO48" s="3">
        <v>500</v>
      </c>
      <c r="BP48" s="1">
        <v>1500</v>
      </c>
      <c r="BQ48" s="2">
        <v>230</v>
      </c>
      <c r="BR48" s="3">
        <v>495</v>
      </c>
      <c r="BS48" s="1">
        <v>1630</v>
      </c>
      <c r="BT48" s="2">
        <v>219</v>
      </c>
      <c r="BU48" s="5">
        <v>1500</v>
      </c>
      <c r="BV48" s="129">
        <v>595</v>
      </c>
      <c r="BW48" s="125">
        <f t="shared" si="21"/>
        <v>0.995</v>
      </c>
      <c r="BX48" s="125">
        <f t="shared" si="22"/>
        <v>0.74358974358974361</v>
      </c>
      <c r="BY48" s="133">
        <f t="shared" si="23"/>
        <v>0.57230292751272027</v>
      </c>
      <c r="BZ48" s="133">
        <f t="shared" si="24"/>
        <v>0.42769707248727967</v>
      </c>
      <c r="CA48" s="3">
        <v>2.8</v>
      </c>
      <c r="CB48" s="1">
        <v>3</v>
      </c>
      <c r="CC48" s="1">
        <v>30</v>
      </c>
      <c r="CD48" s="4">
        <v>1.8</v>
      </c>
      <c r="CE48" s="6" t="s">
        <v>183</v>
      </c>
      <c r="CF48" s="6">
        <v>45</v>
      </c>
      <c r="CG48" s="19">
        <f t="shared" si="25"/>
        <v>15.6</v>
      </c>
      <c r="CH48" s="19">
        <f t="shared" si="3"/>
        <v>5915</v>
      </c>
      <c r="CI48" s="19">
        <f t="shared" si="4"/>
        <v>7.02</v>
      </c>
      <c r="CJ48" s="1">
        <v>45</v>
      </c>
      <c r="CK48" s="15">
        <f t="shared" si="26"/>
        <v>1.1868131868131868</v>
      </c>
      <c r="CL48" s="3" t="s">
        <v>184</v>
      </c>
      <c r="CM48" s="6">
        <v>53</v>
      </c>
      <c r="CN48" s="1">
        <v>54</v>
      </c>
      <c r="CO48" s="338">
        <v>109</v>
      </c>
      <c r="CP48" s="338">
        <f t="shared" si="35"/>
        <v>5915</v>
      </c>
      <c r="CQ48" s="338">
        <f t="shared" si="36"/>
        <v>58.86</v>
      </c>
      <c r="CR48" s="39">
        <f t="shared" si="37"/>
        <v>9.9509721048182591</v>
      </c>
      <c r="CS48" s="3"/>
      <c r="CT48" s="6"/>
      <c r="CU48" s="19" t="e">
        <f t="shared" si="33"/>
        <v>#N/A</v>
      </c>
      <c r="CV48" s="19">
        <f t="shared" si="8"/>
        <v>-94.64</v>
      </c>
      <c r="CW48" s="19" t="e">
        <f t="shared" si="9"/>
        <v>#N/A</v>
      </c>
      <c r="CX48" s="1"/>
      <c r="CY48" s="15" t="e">
        <f t="shared" si="32"/>
        <v>#N/A</v>
      </c>
      <c r="CZ48" s="7">
        <v>550</v>
      </c>
      <c r="DA48" s="7">
        <v>566</v>
      </c>
      <c r="DB48" s="7">
        <v>580</v>
      </c>
      <c r="DC48" s="7">
        <v>606</v>
      </c>
      <c r="DD48" s="7">
        <v>2</v>
      </c>
      <c r="DE48" s="7">
        <v>3</v>
      </c>
      <c r="DF48" s="7">
        <v>5</v>
      </c>
      <c r="DG48" s="7">
        <v>60</v>
      </c>
      <c r="DH48" s="7">
        <v>11</v>
      </c>
      <c r="DI48" s="7">
        <v>2</v>
      </c>
      <c r="DJ48" s="7">
        <v>2.5</v>
      </c>
      <c r="DK48" s="3" t="s">
        <v>205</v>
      </c>
      <c r="DL48" s="2">
        <v>280</v>
      </c>
      <c r="DM48" s="96">
        <f t="shared" si="10"/>
        <v>66.714617798209119</v>
      </c>
      <c r="DN48" s="96">
        <f t="shared" si="11"/>
        <v>70.420985453665182</v>
      </c>
      <c r="DO48" s="3"/>
      <c r="DP48" s="2"/>
      <c r="DQ48" s="3"/>
      <c r="DR48" s="2"/>
      <c r="DS48" s="7">
        <v>50</v>
      </c>
      <c r="DT48" s="3" t="s">
        <v>185</v>
      </c>
      <c r="DU48" s="2">
        <v>5.4</v>
      </c>
      <c r="DV48" s="7">
        <v>25</v>
      </c>
      <c r="DW48" s="3"/>
      <c r="DX48" s="1"/>
      <c r="DY48" s="96">
        <f t="shared" si="12"/>
        <v>0</v>
      </c>
      <c r="DZ48" s="96">
        <f t="shared" si="13"/>
        <v>0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449</v>
      </c>
      <c r="EL48" s="180">
        <f t="shared" si="14"/>
        <v>106.98165496927106</v>
      </c>
      <c r="EM48" s="109">
        <f t="shared" si="15"/>
        <v>112.92508024534168</v>
      </c>
      <c r="EN48" s="1">
        <v>4.4000000000000004</v>
      </c>
      <c r="EO48" s="181">
        <f t="shared" si="16"/>
        <v>1.0483725654004292</v>
      </c>
      <c r="EP48" s="181">
        <f t="shared" si="17"/>
        <v>1.1066154857004531</v>
      </c>
      <c r="EQ48" s="4">
        <v>351</v>
      </c>
      <c r="ER48" s="40"/>
    </row>
    <row r="49" spans="1:148" s="41" customFormat="1" ht="20.100000000000001" customHeight="1">
      <c r="A49" s="83">
        <v>42380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>
      <c r="A50" s="83">
        <v>42380</v>
      </c>
      <c r="B50" s="101">
        <v>1.0833333333333299</v>
      </c>
      <c r="C50" s="13">
        <v>1</v>
      </c>
      <c r="D50" s="8" t="s">
        <v>192</v>
      </c>
      <c r="E50" s="8" t="s">
        <v>193</v>
      </c>
      <c r="F50" s="8" t="s">
        <v>194</v>
      </c>
      <c r="G50" s="11" t="s">
        <v>195</v>
      </c>
      <c r="H50" s="10" t="s">
        <v>180</v>
      </c>
      <c r="I50" s="8">
        <v>17</v>
      </c>
      <c r="J50" s="8" t="s">
        <v>190</v>
      </c>
      <c r="K50" s="18">
        <v>18</v>
      </c>
      <c r="L50" s="8"/>
      <c r="M50" s="8">
        <v>80</v>
      </c>
      <c r="N50" s="8">
        <v>2720</v>
      </c>
      <c r="O50" s="145"/>
      <c r="P50" s="8">
        <v>1750</v>
      </c>
      <c r="Q50" s="20">
        <f t="shared" si="0"/>
        <v>1435</v>
      </c>
      <c r="R50" s="42">
        <f t="shared" si="18"/>
        <v>4.1715450000000001</v>
      </c>
      <c r="S50" s="16">
        <f t="shared" si="1"/>
        <v>3.9812639999999999</v>
      </c>
      <c r="T50" s="10">
        <v>1138</v>
      </c>
      <c r="U50" s="8">
        <v>1005</v>
      </c>
      <c r="V50" s="8">
        <v>0.96299999999999997</v>
      </c>
      <c r="W50" s="20">
        <f t="shared" si="19"/>
        <v>1685.25</v>
      </c>
      <c r="X50" s="8">
        <v>10.6</v>
      </c>
      <c r="Y50" s="8">
        <v>394</v>
      </c>
      <c r="Z50" s="8"/>
      <c r="AA50" s="8">
        <v>25</v>
      </c>
      <c r="AB50" s="8">
        <v>25</v>
      </c>
      <c r="AC50" s="11">
        <v>6.1</v>
      </c>
      <c r="AD50" s="13">
        <v>3.8</v>
      </c>
      <c r="AE50" s="89">
        <v>-28</v>
      </c>
      <c r="AF50" s="89">
        <v>-33</v>
      </c>
      <c r="AG50" s="89">
        <v>-32</v>
      </c>
      <c r="AH50" s="89"/>
      <c r="AI50" s="110">
        <f t="shared" si="30"/>
        <v>-93</v>
      </c>
      <c r="AJ50" s="108">
        <f t="shared" si="31"/>
        <v>1</v>
      </c>
      <c r="AK50" s="8">
        <v>50</v>
      </c>
      <c r="AL50" s="8">
        <v>50</v>
      </c>
      <c r="AM50" s="8">
        <v>105</v>
      </c>
      <c r="AN50" s="8">
        <v>100</v>
      </c>
      <c r="AO50" s="8">
        <v>3.5</v>
      </c>
      <c r="AP50" s="8">
        <v>20</v>
      </c>
      <c r="AQ50" s="10">
        <v>1715</v>
      </c>
      <c r="AR50" s="13">
        <v>1717</v>
      </c>
      <c r="AS50" s="20">
        <f t="shared" si="34"/>
        <v>-2</v>
      </c>
      <c r="AT50" s="124">
        <f t="shared" si="20"/>
        <v>-1.1661807580174927E-3</v>
      </c>
      <c r="AU50" s="8">
        <v>72.900000000000006</v>
      </c>
      <c r="AV50" s="8">
        <v>80</v>
      </c>
      <c r="AW50" s="13">
        <v>4.4000000000000004</v>
      </c>
      <c r="AX50" s="8">
        <v>440</v>
      </c>
      <c r="AY50" s="8">
        <v>1050</v>
      </c>
      <c r="AZ50" s="9">
        <v>30</v>
      </c>
      <c r="BA50" s="10">
        <v>355</v>
      </c>
      <c r="BB50" s="9">
        <v>65</v>
      </c>
      <c r="BC50" s="10"/>
      <c r="BD50" s="11"/>
      <c r="BE50" s="10">
        <v>4491</v>
      </c>
      <c r="BF50" s="8">
        <v>30</v>
      </c>
      <c r="BG50" s="8">
        <v>30</v>
      </c>
      <c r="BH50" s="8">
        <v>1</v>
      </c>
      <c r="BI50" s="11">
        <v>97</v>
      </c>
      <c r="BJ50" s="10">
        <v>570</v>
      </c>
      <c r="BK50" s="13">
        <v>189</v>
      </c>
      <c r="BL50" s="8">
        <v>1645</v>
      </c>
      <c r="BM50" s="8">
        <v>143</v>
      </c>
      <c r="BN50" s="9">
        <v>41.2</v>
      </c>
      <c r="BO50" s="10">
        <v>500</v>
      </c>
      <c r="BP50" s="8">
        <v>1500</v>
      </c>
      <c r="BQ50" s="9">
        <v>232</v>
      </c>
      <c r="BR50" s="10">
        <v>495</v>
      </c>
      <c r="BS50" s="8">
        <v>1630</v>
      </c>
      <c r="BT50" s="9">
        <v>219</v>
      </c>
      <c r="BU50" s="12">
        <v>1500</v>
      </c>
      <c r="BV50" s="130">
        <v>581</v>
      </c>
      <c r="BW50" s="126">
        <f t="shared" si="21"/>
        <v>0.995</v>
      </c>
      <c r="BX50" s="126">
        <f t="shared" si="22"/>
        <v>0.73076923076923073</v>
      </c>
      <c r="BY50" s="134">
        <f t="shared" si="23"/>
        <v>0.57655449075105858</v>
      </c>
      <c r="BZ50" s="134">
        <f t="shared" si="24"/>
        <v>0.42344550924894137</v>
      </c>
      <c r="CA50" s="10">
        <v>2.8</v>
      </c>
      <c r="CB50" s="8">
        <v>3</v>
      </c>
      <c r="CC50" s="8">
        <v>30</v>
      </c>
      <c r="CD50" s="11">
        <v>1.8</v>
      </c>
      <c r="CE50" s="13" t="s">
        <v>183</v>
      </c>
      <c r="CF50" s="13">
        <v>44</v>
      </c>
      <c r="CG50" s="20">
        <f t="shared" si="25"/>
        <v>15.6</v>
      </c>
      <c r="CH50" s="20">
        <f t="shared" si="3"/>
        <v>5915</v>
      </c>
      <c r="CI50" s="20">
        <f t="shared" si="4"/>
        <v>6.8639999999999999</v>
      </c>
      <c r="CJ50" s="8">
        <v>44</v>
      </c>
      <c r="CK50" s="16">
        <f t="shared" si="26"/>
        <v>1.1604395604395605</v>
      </c>
      <c r="CL50" s="10" t="s">
        <v>184</v>
      </c>
      <c r="CM50" s="13">
        <v>53</v>
      </c>
      <c r="CN50" s="8">
        <v>54</v>
      </c>
      <c r="CO50" s="339">
        <v>109</v>
      </c>
      <c r="CP50" s="339">
        <f t="shared" si="35"/>
        <v>5915</v>
      </c>
      <c r="CQ50" s="339">
        <f t="shared" si="36"/>
        <v>58.86</v>
      </c>
      <c r="CR50" s="42">
        <f t="shared" si="37"/>
        <v>9.9509721048182591</v>
      </c>
      <c r="CS50" s="10"/>
      <c r="CT50" s="13"/>
      <c r="CU50" s="20" t="e">
        <f t="shared" si="33"/>
        <v>#N/A</v>
      </c>
      <c r="CV50" s="20">
        <f t="shared" si="8"/>
        <v>-94.64</v>
      </c>
      <c r="CW50" s="20" t="e">
        <f t="shared" si="9"/>
        <v>#N/A</v>
      </c>
      <c r="CX50" s="8"/>
      <c r="CY50" s="16" t="e">
        <f t="shared" si="32"/>
        <v>#N/A</v>
      </c>
      <c r="CZ50" s="14">
        <v>550</v>
      </c>
      <c r="DA50" s="14">
        <v>566</v>
      </c>
      <c r="DB50" s="14">
        <v>580</v>
      </c>
      <c r="DC50" s="14">
        <v>606</v>
      </c>
      <c r="DD50" s="14">
        <v>2</v>
      </c>
      <c r="DE50" s="14">
        <v>3</v>
      </c>
      <c r="DF50" s="14">
        <v>5</v>
      </c>
      <c r="DG50" s="14">
        <v>60</v>
      </c>
      <c r="DH50" s="14">
        <v>11</v>
      </c>
      <c r="DI50" s="14">
        <v>2</v>
      </c>
      <c r="DJ50" s="14">
        <v>2.5</v>
      </c>
      <c r="DK50" s="10" t="s">
        <v>205</v>
      </c>
      <c r="DL50" s="9">
        <v>280</v>
      </c>
      <c r="DM50" s="97">
        <f t="shared" si="10"/>
        <v>67.121414248198207</v>
      </c>
      <c r="DN50" s="97">
        <f t="shared" si="11"/>
        <v>70.329423017413561</v>
      </c>
      <c r="DO50" s="10"/>
      <c r="DP50" s="9"/>
      <c r="DQ50" s="10"/>
      <c r="DR50" s="9"/>
      <c r="DS50" s="14">
        <v>50</v>
      </c>
      <c r="DT50" s="10" t="s">
        <v>185</v>
      </c>
      <c r="DU50" s="9">
        <v>5.4</v>
      </c>
      <c r="DV50" s="14">
        <v>25</v>
      </c>
      <c r="DW50" s="10"/>
      <c r="DX50" s="8"/>
      <c r="DY50" s="97">
        <f t="shared" si="12"/>
        <v>0</v>
      </c>
      <c r="DZ50" s="97">
        <f t="shared" si="13"/>
        <v>0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451</v>
      </c>
      <c r="EL50" s="183">
        <f t="shared" si="14"/>
        <v>108.11342080691925</v>
      </c>
      <c r="EM50" s="110">
        <f t="shared" si="15"/>
        <v>113.28060636019114</v>
      </c>
      <c r="EN50" s="8"/>
      <c r="EO50" s="184">
        <f t="shared" si="16"/>
        <v>0</v>
      </c>
      <c r="EP50" s="184">
        <f t="shared" si="17"/>
        <v>0</v>
      </c>
      <c r="EQ50" s="11"/>
      <c r="ER50" s="43"/>
    </row>
    <row r="51" spans="1:148" s="44" customFormat="1" ht="20.100000000000001" customHeight="1">
      <c r="A51" s="84">
        <v>42380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>
      <c r="A52" s="83">
        <v>42381</v>
      </c>
      <c r="B52" s="100"/>
      <c r="C52" s="6">
        <v>2</v>
      </c>
      <c r="D52" s="1" t="s">
        <v>201</v>
      </c>
      <c r="E52" s="1" t="s">
        <v>207</v>
      </c>
      <c r="F52" s="1" t="s">
        <v>203</v>
      </c>
      <c r="G52" s="4" t="s">
        <v>204</v>
      </c>
      <c r="H52" s="3" t="s">
        <v>180</v>
      </c>
      <c r="I52" s="1">
        <v>17</v>
      </c>
      <c r="J52" s="1" t="s">
        <v>190</v>
      </c>
      <c r="K52" s="17">
        <v>16.5</v>
      </c>
      <c r="L52" s="1"/>
      <c r="M52" s="1">
        <v>80</v>
      </c>
      <c r="N52" s="1">
        <v>2700</v>
      </c>
      <c r="O52" s="144"/>
      <c r="P52" s="1">
        <v>1750</v>
      </c>
      <c r="Q52" s="19">
        <f>(P52/100)*(100-K52)</f>
        <v>1461.25</v>
      </c>
      <c r="R52" s="39">
        <f t="shared" si="18"/>
        <v>4.24785375</v>
      </c>
      <c r="S52" s="15">
        <f t="shared" si="1"/>
        <v>4.0242825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5915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5915</v>
      </c>
      <c r="CQ52" s="338">
        <f t="shared" si="36"/>
        <v>0</v>
      </c>
      <c r="CR52" s="39">
        <f t="shared" si="37"/>
        <v>0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>
        <f t="shared" si="10"/>
        <v>0</v>
      </c>
      <c r="DN52" s="96">
        <f t="shared" si="11"/>
        <v>0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>
        <f t="shared" si="12"/>
        <v>0</v>
      </c>
      <c r="DZ52" s="96">
        <f t="shared" si="13"/>
        <v>0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>
        <f t="shared" si="14"/>
        <v>0</v>
      </c>
      <c r="EM52" s="109">
        <f t="shared" si="15"/>
        <v>0</v>
      </c>
      <c r="EN52" s="1"/>
      <c r="EO52" s="181">
        <f t="shared" si="16"/>
        <v>0</v>
      </c>
      <c r="EP52" s="181">
        <f t="shared" si="17"/>
        <v>0</v>
      </c>
      <c r="EQ52" s="4"/>
      <c r="ER52" s="40"/>
    </row>
    <row r="53" spans="1:148" s="41" customFormat="1" ht="20.100000000000001" customHeight="1">
      <c r="A53" s="83">
        <v>42381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>
      <c r="A54" s="84">
        <v>42381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>
      <c r="A55" s="84">
        <v>42381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>
      <c r="A56" s="83">
        <v>42382</v>
      </c>
      <c r="B56" s="100">
        <v>0.45833333333333298</v>
      </c>
      <c r="C56" s="6">
        <v>4</v>
      </c>
      <c r="D56" s="1" t="s">
        <v>176</v>
      </c>
      <c r="E56" s="1" t="s">
        <v>177</v>
      </c>
      <c r="F56" s="1" t="s">
        <v>178</v>
      </c>
      <c r="G56" s="4" t="s">
        <v>179</v>
      </c>
      <c r="H56" s="3" t="s">
        <v>180</v>
      </c>
      <c r="I56" s="1">
        <v>17</v>
      </c>
      <c r="J56" s="1" t="s">
        <v>191</v>
      </c>
      <c r="K56" s="17">
        <v>16.5</v>
      </c>
      <c r="L56" s="1"/>
      <c r="M56" s="1">
        <v>80</v>
      </c>
      <c r="N56" s="1">
        <v>2700</v>
      </c>
      <c r="O56" s="144"/>
      <c r="P56" s="1">
        <v>1750</v>
      </c>
      <c r="Q56" s="19">
        <f t="shared" si="0"/>
        <v>1461.25</v>
      </c>
      <c r="R56" s="39">
        <f t="shared" si="18"/>
        <v>4.24785375</v>
      </c>
      <c r="S56" s="15">
        <f t="shared" si="1"/>
        <v>4.0242825</v>
      </c>
      <c r="T56" s="3">
        <v>1135</v>
      </c>
      <c r="U56" s="1">
        <v>1005</v>
      </c>
      <c r="V56" s="1">
        <v>0.96799999999999997</v>
      </c>
      <c r="W56" s="19">
        <f t="shared" si="19"/>
        <v>1694</v>
      </c>
      <c r="X56" s="1">
        <v>10.4</v>
      </c>
      <c r="Y56" s="1">
        <v>398</v>
      </c>
      <c r="Z56" s="1"/>
      <c r="AA56" s="1">
        <v>25</v>
      </c>
      <c r="AB56" s="1">
        <v>25</v>
      </c>
      <c r="AC56" s="4">
        <v>6.4</v>
      </c>
      <c r="AD56" s="6">
        <v>3.8</v>
      </c>
      <c r="AE56" s="88">
        <v>-29</v>
      </c>
      <c r="AF56" s="88">
        <v>-33</v>
      </c>
      <c r="AG56" s="88">
        <v>-34</v>
      </c>
      <c r="AH56" s="88"/>
      <c r="AI56" s="109">
        <f t="shared" si="30"/>
        <v>-96</v>
      </c>
      <c r="AJ56" s="106">
        <f t="shared" si="31"/>
        <v>1</v>
      </c>
      <c r="AK56" s="1">
        <v>50</v>
      </c>
      <c r="AL56" s="1">
        <v>50</v>
      </c>
      <c r="AM56" s="1">
        <v>105</v>
      </c>
      <c r="AN56" s="1">
        <v>105</v>
      </c>
      <c r="AO56" s="1">
        <v>3.6</v>
      </c>
      <c r="AP56" s="1">
        <v>20</v>
      </c>
      <c r="AQ56" s="3">
        <v>1993</v>
      </c>
      <c r="AR56" s="6">
        <v>1718</v>
      </c>
      <c r="AS56" s="19">
        <f t="shared" si="34"/>
        <v>275</v>
      </c>
      <c r="AT56" s="123">
        <f t="shared" si="20"/>
        <v>0.13798294029101857</v>
      </c>
      <c r="AU56" s="1">
        <v>74</v>
      </c>
      <c r="AV56" s="1">
        <v>80</v>
      </c>
      <c r="AW56" s="6">
        <v>4.5</v>
      </c>
      <c r="AX56" s="1">
        <v>512</v>
      </c>
      <c r="AY56" s="1">
        <v>1000</v>
      </c>
      <c r="AZ56" s="2">
        <v>30</v>
      </c>
      <c r="BA56" s="3">
        <v>355</v>
      </c>
      <c r="BB56" s="2">
        <v>60</v>
      </c>
      <c r="BC56" s="3">
        <v>141</v>
      </c>
      <c r="BD56" s="4"/>
      <c r="BE56" s="3">
        <v>4432</v>
      </c>
      <c r="BF56" s="1">
        <v>30</v>
      </c>
      <c r="BG56" s="1">
        <v>30</v>
      </c>
      <c r="BH56" s="1">
        <v>1</v>
      </c>
      <c r="BI56" s="4">
        <v>97</v>
      </c>
      <c r="BJ56" s="3">
        <v>560</v>
      </c>
      <c r="BK56" s="6">
        <v>160</v>
      </c>
      <c r="BL56" s="1">
        <v>1631</v>
      </c>
      <c r="BM56" s="1">
        <v>141</v>
      </c>
      <c r="BN56" s="2">
        <v>46.3</v>
      </c>
      <c r="BO56" s="3">
        <v>492</v>
      </c>
      <c r="BP56" s="1">
        <v>1500</v>
      </c>
      <c r="BQ56" s="2">
        <v>233</v>
      </c>
      <c r="BR56" s="3">
        <v>485</v>
      </c>
      <c r="BS56" s="1">
        <v>1630</v>
      </c>
      <c r="BT56" s="2">
        <v>217</v>
      </c>
      <c r="BU56" s="5">
        <v>1500</v>
      </c>
      <c r="BV56" s="129">
        <v>623</v>
      </c>
      <c r="BW56" s="125">
        <f t="shared" si="21"/>
        <v>0.97699999999999998</v>
      </c>
      <c r="BX56" s="125">
        <f t="shared" si="22"/>
        <v>0.71794871794871795</v>
      </c>
      <c r="BY56" s="133">
        <f t="shared" si="23"/>
        <v>0.57641861942725747</v>
      </c>
      <c r="BZ56" s="133">
        <f t="shared" si="24"/>
        <v>0.42358138057274253</v>
      </c>
      <c r="CA56" s="3">
        <v>2.9</v>
      </c>
      <c r="CB56" s="1">
        <v>3</v>
      </c>
      <c r="CC56" s="1">
        <v>30</v>
      </c>
      <c r="CD56" s="4">
        <v>1.8</v>
      </c>
      <c r="CE56" s="6" t="s">
        <v>183</v>
      </c>
      <c r="CF56" s="6">
        <v>38</v>
      </c>
      <c r="CG56" s="19">
        <f t="shared" si="25"/>
        <v>15.6</v>
      </c>
      <c r="CH56" s="19">
        <f t="shared" si="3"/>
        <v>5915</v>
      </c>
      <c r="CI56" s="19">
        <f t="shared" si="4"/>
        <v>5.9279999999999999</v>
      </c>
      <c r="CJ56" s="1">
        <v>38</v>
      </c>
      <c r="CK56" s="15">
        <f t="shared" si="26"/>
        <v>1.0021978021978022</v>
      </c>
      <c r="CL56" s="3" t="s">
        <v>184</v>
      </c>
      <c r="CM56" s="6">
        <v>50</v>
      </c>
      <c r="CN56" s="1">
        <v>50</v>
      </c>
      <c r="CO56" s="338">
        <v>109</v>
      </c>
      <c r="CP56" s="338">
        <f t="shared" si="35"/>
        <v>5915</v>
      </c>
      <c r="CQ56" s="338">
        <f t="shared" si="36"/>
        <v>54.5</v>
      </c>
      <c r="CR56" s="39">
        <f t="shared" si="37"/>
        <v>9.2138630600169051</v>
      </c>
      <c r="CS56" s="3"/>
      <c r="CT56" s="6"/>
      <c r="CU56" s="19" t="e">
        <f t="shared" si="33"/>
        <v>#N/A</v>
      </c>
      <c r="CV56" s="19">
        <f t="shared" si="8"/>
        <v>-98.02</v>
      </c>
      <c r="CW56" s="19" t="e">
        <f t="shared" si="9"/>
        <v>#N/A</v>
      </c>
      <c r="CX56" s="1"/>
      <c r="CY56" s="15" t="e">
        <f t="shared" si="32"/>
        <v>#N/A</v>
      </c>
      <c r="CZ56" s="14">
        <v>550</v>
      </c>
      <c r="DA56" s="14">
        <v>566</v>
      </c>
      <c r="DB56" s="14">
        <v>580</v>
      </c>
      <c r="DC56" s="14">
        <v>606</v>
      </c>
      <c r="DD56" s="14">
        <v>2</v>
      </c>
      <c r="DE56" s="14">
        <v>3</v>
      </c>
      <c r="DF56" s="14">
        <v>5</v>
      </c>
      <c r="DG56" s="14">
        <v>60</v>
      </c>
      <c r="DH56" s="14">
        <v>11</v>
      </c>
      <c r="DI56" s="14">
        <v>2</v>
      </c>
      <c r="DJ56" s="14">
        <v>2.5</v>
      </c>
      <c r="DK56" s="3" t="s">
        <v>205</v>
      </c>
      <c r="DL56" s="2">
        <v>280</v>
      </c>
      <c r="DM56" s="96">
        <f t="shared" si="10"/>
        <v>65.915640339547949</v>
      </c>
      <c r="DN56" s="96">
        <f t="shared" si="11"/>
        <v>69.577620358411721</v>
      </c>
      <c r="DO56" s="3"/>
      <c r="DP56" s="2"/>
      <c r="DQ56" s="3"/>
      <c r="DR56" s="2"/>
      <c r="DS56" s="7">
        <v>50</v>
      </c>
      <c r="DT56" s="3" t="s">
        <v>185</v>
      </c>
      <c r="DU56" s="2">
        <v>5.8</v>
      </c>
      <c r="DV56" s="7">
        <v>25</v>
      </c>
      <c r="DW56" s="3"/>
      <c r="DX56" s="1"/>
      <c r="DY56" s="96">
        <f t="shared" si="12"/>
        <v>0</v>
      </c>
      <c r="DZ56" s="96">
        <f t="shared" si="13"/>
        <v>0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450</v>
      </c>
      <c r="EL56" s="180">
        <f t="shared" si="14"/>
        <v>105.93585054570205</v>
      </c>
      <c r="EM56" s="109">
        <f t="shared" si="15"/>
        <v>111.82117557601883</v>
      </c>
      <c r="EN56" s="1">
        <v>4.71</v>
      </c>
      <c r="EO56" s="181">
        <f t="shared" si="16"/>
        <v>1.1087952357116815</v>
      </c>
      <c r="EP56" s="181">
        <f t="shared" si="17"/>
        <v>1.1703949710289971</v>
      </c>
      <c r="EQ56" s="4"/>
      <c r="ER56" s="40"/>
    </row>
    <row r="57" spans="1:148" s="41" customFormat="1" ht="20.100000000000001" customHeight="1">
      <c r="A57" s="83">
        <v>42382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>
      <c r="A58" s="84">
        <v>42382</v>
      </c>
      <c r="B58" s="101">
        <v>3.4398148148148143E-2</v>
      </c>
      <c r="C58" s="13">
        <v>3</v>
      </c>
      <c r="D58" s="8" t="s">
        <v>187</v>
      </c>
      <c r="E58" s="8" t="s">
        <v>202</v>
      </c>
      <c r="F58" s="8" t="s">
        <v>188</v>
      </c>
      <c r="G58" s="11" t="s">
        <v>189</v>
      </c>
      <c r="H58" s="10" t="s">
        <v>180</v>
      </c>
      <c r="I58" s="8">
        <v>17</v>
      </c>
      <c r="J58" s="8" t="s">
        <v>190</v>
      </c>
      <c r="K58" s="18">
        <v>16.5</v>
      </c>
      <c r="L58" s="8"/>
      <c r="M58" s="8">
        <v>80</v>
      </c>
      <c r="N58" s="8">
        <v>2700</v>
      </c>
      <c r="O58" s="145"/>
      <c r="P58" s="8">
        <v>1750</v>
      </c>
      <c r="Q58" s="20">
        <f t="shared" si="0"/>
        <v>1461.25</v>
      </c>
      <c r="R58" s="42">
        <f t="shared" si="18"/>
        <v>4.24785375</v>
      </c>
      <c r="S58" s="16">
        <f t="shared" si="1"/>
        <v>4.0242825</v>
      </c>
      <c r="T58" s="10">
        <v>1144</v>
      </c>
      <c r="U58" s="8">
        <v>1005</v>
      </c>
      <c r="V58" s="8">
        <v>0.97</v>
      </c>
      <c r="W58" s="20">
        <f t="shared" si="19"/>
        <v>1697.5</v>
      </c>
      <c r="X58" s="8">
        <v>10.4</v>
      </c>
      <c r="Y58" s="8">
        <v>399</v>
      </c>
      <c r="Z58" s="8"/>
      <c r="AA58" s="8">
        <v>25</v>
      </c>
      <c r="AB58" s="8">
        <v>25</v>
      </c>
      <c r="AC58" s="11">
        <v>6.7</v>
      </c>
      <c r="AD58" s="13">
        <v>4.0999999999999996</v>
      </c>
      <c r="AE58" s="89">
        <v>-29</v>
      </c>
      <c r="AF58" s="89">
        <v>-34</v>
      </c>
      <c r="AG58" s="89">
        <v>-34</v>
      </c>
      <c r="AH58" s="89"/>
      <c r="AI58" s="110">
        <f t="shared" si="30"/>
        <v>-97</v>
      </c>
      <c r="AJ58" s="108">
        <f t="shared" si="31"/>
        <v>1</v>
      </c>
      <c r="AK58" s="8">
        <v>50</v>
      </c>
      <c r="AL58" s="8">
        <v>50</v>
      </c>
      <c r="AM58" s="8">
        <v>105</v>
      </c>
      <c r="AN58" s="8">
        <v>105</v>
      </c>
      <c r="AO58" s="8">
        <v>3.5</v>
      </c>
      <c r="AP58" s="8">
        <v>20</v>
      </c>
      <c r="AQ58" s="10">
        <v>1924</v>
      </c>
      <c r="AR58" s="13">
        <v>1668</v>
      </c>
      <c r="AS58" s="20">
        <f t="shared" si="34"/>
        <v>256</v>
      </c>
      <c r="AT58" s="124">
        <f t="shared" si="20"/>
        <v>0.13305613305613306</v>
      </c>
      <c r="AU58" s="8">
        <v>73</v>
      </c>
      <c r="AV58" s="8">
        <v>80</v>
      </c>
      <c r="AW58" s="13">
        <v>4.5</v>
      </c>
      <c r="AX58" s="8">
        <v>368</v>
      </c>
      <c r="AY58" s="8">
        <v>1144</v>
      </c>
      <c r="AZ58" s="9">
        <v>28</v>
      </c>
      <c r="BA58" s="10">
        <v>355</v>
      </c>
      <c r="BB58" s="9">
        <v>58</v>
      </c>
      <c r="BC58" s="10">
        <v>147</v>
      </c>
      <c r="BD58" s="11"/>
      <c r="BE58" s="10">
        <v>4109</v>
      </c>
      <c r="BF58" s="8">
        <v>30</v>
      </c>
      <c r="BG58" s="8">
        <v>30</v>
      </c>
      <c r="BH58" s="8">
        <v>1</v>
      </c>
      <c r="BI58" s="11">
        <v>97</v>
      </c>
      <c r="BJ58" s="10">
        <v>580</v>
      </c>
      <c r="BK58" s="13">
        <v>160</v>
      </c>
      <c r="BL58" s="8">
        <v>1637</v>
      </c>
      <c r="BM58" s="8">
        <v>142</v>
      </c>
      <c r="BN58" s="9">
        <v>43.9</v>
      </c>
      <c r="BO58" s="10">
        <v>495</v>
      </c>
      <c r="BP58" s="8">
        <v>1500</v>
      </c>
      <c r="BQ58" s="9">
        <v>230</v>
      </c>
      <c r="BR58" s="10">
        <v>490</v>
      </c>
      <c r="BS58" s="8">
        <v>1630</v>
      </c>
      <c r="BT58" s="9">
        <v>218</v>
      </c>
      <c r="BU58" s="12">
        <v>1500</v>
      </c>
      <c r="BV58" s="130">
        <v>617</v>
      </c>
      <c r="BW58" s="126">
        <f t="shared" si="21"/>
        <v>0.98499999999999999</v>
      </c>
      <c r="BX58" s="126">
        <f t="shared" si="22"/>
        <v>0.74358974358974361</v>
      </c>
      <c r="BY58" s="134">
        <f t="shared" si="23"/>
        <v>0.56982867314395913</v>
      </c>
      <c r="BZ58" s="134">
        <f t="shared" si="24"/>
        <v>0.43017132685604098</v>
      </c>
      <c r="CA58" s="10">
        <v>2.9</v>
      </c>
      <c r="CB58" s="8">
        <v>3</v>
      </c>
      <c r="CC58" s="8">
        <v>30</v>
      </c>
      <c r="CD58" s="11">
        <v>1.8</v>
      </c>
      <c r="CE58" s="13" t="s">
        <v>183</v>
      </c>
      <c r="CF58" s="13">
        <v>38</v>
      </c>
      <c r="CG58" s="20">
        <f t="shared" si="25"/>
        <v>15.6</v>
      </c>
      <c r="CH58" s="20">
        <f t="shared" si="3"/>
        <v>5915</v>
      </c>
      <c r="CI58" s="20">
        <f t="shared" si="4"/>
        <v>5.9279999999999999</v>
      </c>
      <c r="CJ58" s="8">
        <v>38</v>
      </c>
      <c r="CK58" s="16">
        <f t="shared" si="26"/>
        <v>1.0021978021978022</v>
      </c>
      <c r="CL58" s="10" t="s">
        <v>184</v>
      </c>
      <c r="CM58" s="13">
        <v>50</v>
      </c>
      <c r="CN58" s="8">
        <v>50</v>
      </c>
      <c r="CO58" s="339">
        <v>109</v>
      </c>
      <c r="CP58" s="339">
        <f t="shared" si="35"/>
        <v>5915</v>
      </c>
      <c r="CQ58" s="339">
        <f t="shared" si="36"/>
        <v>54.5</v>
      </c>
      <c r="CR58" s="42">
        <f t="shared" si="37"/>
        <v>9.2138630600169051</v>
      </c>
      <c r="CS58" s="10"/>
      <c r="CT58" s="13"/>
      <c r="CU58" s="20" t="e">
        <f t="shared" si="33"/>
        <v>#N/A</v>
      </c>
      <c r="CV58" s="20">
        <f t="shared" si="8"/>
        <v>-98.02</v>
      </c>
      <c r="CW58" s="20" t="e">
        <f t="shared" si="9"/>
        <v>#N/A</v>
      </c>
      <c r="CX58" s="8"/>
      <c r="CY58" s="16" t="e">
        <f t="shared" si="32"/>
        <v>#N/A</v>
      </c>
      <c r="CZ58" s="14">
        <v>550</v>
      </c>
      <c r="DA58" s="14">
        <v>550</v>
      </c>
      <c r="DB58" s="14">
        <v>580</v>
      </c>
      <c r="DC58" s="14">
        <v>590</v>
      </c>
      <c r="DD58" s="14">
        <v>2</v>
      </c>
      <c r="DE58" s="14">
        <v>3</v>
      </c>
      <c r="DF58" s="14">
        <v>5</v>
      </c>
      <c r="DG58" s="14">
        <v>60</v>
      </c>
      <c r="DH58" s="14">
        <v>11</v>
      </c>
      <c r="DI58" s="14">
        <v>2</v>
      </c>
      <c r="DJ58" s="14">
        <v>2.5</v>
      </c>
      <c r="DK58" s="10"/>
      <c r="DL58" s="9">
        <v>900</v>
      </c>
      <c r="DM58" s="97">
        <f t="shared" si="10"/>
        <v>211.87170109140411</v>
      </c>
      <c r="DN58" s="97">
        <f t="shared" si="11"/>
        <v>223.64235115203766</v>
      </c>
      <c r="DO58" s="10"/>
      <c r="DP58" s="9"/>
      <c r="DQ58" s="10"/>
      <c r="DR58" s="9"/>
      <c r="DS58" s="14">
        <v>40</v>
      </c>
      <c r="DT58" s="10" t="s">
        <v>185</v>
      </c>
      <c r="DU58" s="9">
        <v>5.7</v>
      </c>
      <c r="DV58" s="14">
        <v>25</v>
      </c>
      <c r="DW58" s="10"/>
      <c r="DX58" s="8"/>
      <c r="DY58" s="97">
        <f t="shared" si="12"/>
        <v>0</v>
      </c>
      <c r="DZ58" s="97">
        <f t="shared" si="13"/>
        <v>0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448</v>
      </c>
      <c r="EL58" s="183">
        <f t="shared" si="14"/>
        <v>105.46502454327671</v>
      </c>
      <c r="EM58" s="110">
        <f t="shared" si="15"/>
        <v>111.32419257345875</v>
      </c>
      <c r="EN58" s="8">
        <v>4.57</v>
      </c>
      <c r="EO58" s="184">
        <f t="shared" si="16"/>
        <v>1.0758374155419075</v>
      </c>
      <c r="EP58" s="184">
        <f t="shared" si="17"/>
        <v>1.1356061608497914</v>
      </c>
      <c r="EQ58" s="11">
        <v>395</v>
      </c>
      <c r="ER58" s="43"/>
    </row>
    <row r="59" spans="1:148" s="44" customFormat="1" ht="18.75" customHeight="1">
      <c r="A59" s="84">
        <v>42382</v>
      </c>
      <c r="B59" s="101">
        <v>0.19976851851851851</v>
      </c>
      <c r="C59" s="13">
        <v>3</v>
      </c>
      <c r="D59" s="8" t="s">
        <v>187</v>
      </c>
      <c r="E59" s="8" t="s">
        <v>202</v>
      </c>
      <c r="F59" s="8" t="s">
        <v>188</v>
      </c>
      <c r="G59" s="11" t="s">
        <v>189</v>
      </c>
      <c r="H59" s="10" t="s">
        <v>180</v>
      </c>
      <c r="I59" s="8">
        <v>17</v>
      </c>
      <c r="J59" s="8" t="s">
        <v>190</v>
      </c>
      <c r="K59" s="18">
        <v>16.8</v>
      </c>
      <c r="L59" s="8"/>
      <c r="M59" s="8">
        <v>80</v>
      </c>
      <c r="N59" s="8">
        <v>2700</v>
      </c>
      <c r="O59" s="145"/>
      <c r="P59" s="8">
        <v>1750</v>
      </c>
      <c r="Q59" s="20">
        <f t="shared" si="0"/>
        <v>1456</v>
      </c>
      <c r="R59" s="42">
        <f t="shared" si="18"/>
        <v>4.2325920000000004</v>
      </c>
      <c r="S59" s="16">
        <f t="shared" si="1"/>
        <v>4.0098240000000001</v>
      </c>
      <c r="T59" s="10">
        <v>1154</v>
      </c>
      <c r="U59" s="8">
        <v>1005</v>
      </c>
      <c r="V59" s="8">
        <v>0.97</v>
      </c>
      <c r="W59" s="20">
        <f t="shared" si="19"/>
        <v>1697.5</v>
      </c>
      <c r="X59" s="8">
        <v>10.7</v>
      </c>
      <c r="Y59" s="8">
        <v>399</v>
      </c>
      <c r="Z59" s="8"/>
      <c r="AA59" s="8">
        <v>25</v>
      </c>
      <c r="AB59" s="8">
        <v>25</v>
      </c>
      <c r="AC59" s="11">
        <v>6.7</v>
      </c>
      <c r="AD59" s="13">
        <v>4.2</v>
      </c>
      <c r="AE59" s="89">
        <v>-29</v>
      </c>
      <c r="AF59" s="89">
        <v>-33</v>
      </c>
      <c r="AG59" s="89">
        <v>-34</v>
      </c>
      <c r="AH59" s="89"/>
      <c r="AI59" s="110">
        <f t="shared" si="30"/>
        <v>-96</v>
      </c>
      <c r="AJ59" s="108">
        <f t="shared" si="31"/>
        <v>-1.0416666666666666E-2</v>
      </c>
      <c r="AK59" s="8">
        <v>50</v>
      </c>
      <c r="AL59" s="8">
        <v>50</v>
      </c>
      <c r="AM59" s="8">
        <v>105</v>
      </c>
      <c r="AN59" s="8">
        <v>105</v>
      </c>
      <c r="AO59" s="8">
        <v>3.5</v>
      </c>
      <c r="AP59" s="8">
        <v>20</v>
      </c>
      <c r="AQ59" s="10">
        <v>1926</v>
      </c>
      <c r="AR59" s="13">
        <v>1671</v>
      </c>
      <c r="AS59" s="20">
        <f t="shared" si="34"/>
        <v>255</v>
      </c>
      <c r="AT59" s="124">
        <f t="shared" si="20"/>
        <v>0.13239875389408098</v>
      </c>
      <c r="AU59" s="8">
        <v>73</v>
      </c>
      <c r="AV59" s="8">
        <v>80</v>
      </c>
      <c r="AW59" s="13">
        <v>4.5</v>
      </c>
      <c r="AX59" s="8">
        <v>572</v>
      </c>
      <c r="AY59" s="8">
        <v>931</v>
      </c>
      <c r="AZ59" s="9">
        <v>45</v>
      </c>
      <c r="BA59" s="10">
        <v>355</v>
      </c>
      <c r="BB59" s="9">
        <v>60</v>
      </c>
      <c r="BC59" s="10">
        <v>147</v>
      </c>
      <c r="BD59" s="11"/>
      <c r="BE59" s="10">
        <v>4552</v>
      </c>
      <c r="BF59" s="8">
        <v>30</v>
      </c>
      <c r="BG59" s="8">
        <v>30</v>
      </c>
      <c r="BH59" s="8">
        <v>1</v>
      </c>
      <c r="BI59" s="11">
        <v>97</v>
      </c>
      <c r="BJ59" s="10">
        <v>570</v>
      </c>
      <c r="BK59" s="13">
        <v>160</v>
      </c>
      <c r="BL59" s="8">
        <v>1645</v>
      </c>
      <c r="BM59" s="8">
        <v>142</v>
      </c>
      <c r="BN59" s="9">
        <v>44.3</v>
      </c>
      <c r="BO59" s="10">
        <v>495</v>
      </c>
      <c r="BP59" s="8">
        <v>1500</v>
      </c>
      <c r="BQ59" s="9">
        <v>229</v>
      </c>
      <c r="BR59" s="10">
        <v>490</v>
      </c>
      <c r="BS59" s="8">
        <v>1630</v>
      </c>
      <c r="BT59" s="9">
        <v>214</v>
      </c>
      <c r="BU59" s="12">
        <v>1500</v>
      </c>
      <c r="BV59" s="130">
        <v>613</v>
      </c>
      <c r="BW59" s="126">
        <f t="shared" si="21"/>
        <v>0.98499999999999999</v>
      </c>
      <c r="BX59" s="126">
        <f t="shared" si="22"/>
        <v>0.73076923076923073</v>
      </c>
      <c r="BY59" s="134">
        <f t="shared" si="23"/>
        <v>0.57408652768437574</v>
      </c>
      <c r="BZ59" s="134">
        <f t="shared" si="24"/>
        <v>0.42591347231562426</v>
      </c>
      <c r="CA59" s="10">
        <v>2.9</v>
      </c>
      <c r="CB59" s="8">
        <v>3</v>
      </c>
      <c r="CC59" s="8">
        <v>30</v>
      </c>
      <c r="CD59" s="11">
        <v>1.8</v>
      </c>
      <c r="CE59" s="13" t="s">
        <v>183</v>
      </c>
      <c r="CF59" s="13">
        <v>42</v>
      </c>
      <c r="CG59" s="20">
        <f t="shared" si="25"/>
        <v>15.6</v>
      </c>
      <c r="CH59" s="20">
        <f t="shared" si="3"/>
        <v>5915</v>
      </c>
      <c r="CI59" s="20">
        <f t="shared" si="4"/>
        <v>6.5519999999999996</v>
      </c>
      <c r="CJ59" s="8">
        <v>42</v>
      </c>
      <c r="CK59" s="16">
        <f t="shared" si="26"/>
        <v>1.1076923076923075</v>
      </c>
      <c r="CL59" s="10" t="s">
        <v>184</v>
      </c>
      <c r="CM59" s="13">
        <v>50</v>
      </c>
      <c r="CN59" s="8">
        <v>50</v>
      </c>
      <c r="CO59" s="339">
        <v>109</v>
      </c>
      <c r="CP59" s="339">
        <f t="shared" si="35"/>
        <v>5915</v>
      </c>
      <c r="CQ59" s="339">
        <f t="shared" si="36"/>
        <v>54.5</v>
      </c>
      <c r="CR59" s="42">
        <f t="shared" si="37"/>
        <v>9.2138630600169051</v>
      </c>
      <c r="CS59" s="10"/>
      <c r="CT59" s="13"/>
      <c r="CU59" s="20" t="e">
        <f t="shared" si="33"/>
        <v>#N/A</v>
      </c>
      <c r="CV59" s="20">
        <f t="shared" si="8"/>
        <v>-98.02</v>
      </c>
      <c r="CW59" s="20" t="e">
        <f t="shared" si="9"/>
        <v>#N/A</v>
      </c>
      <c r="CX59" s="8"/>
      <c r="CY59" s="16" t="e">
        <f t="shared" si="32"/>
        <v>#N/A</v>
      </c>
      <c r="CZ59" s="14">
        <v>550</v>
      </c>
      <c r="DA59" s="14">
        <v>550</v>
      </c>
      <c r="DB59" s="14">
        <v>580</v>
      </c>
      <c r="DC59" s="14">
        <v>590</v>
      </c>
      <c r="DD59" s="14">
        <v>2</v>
      </c>
      <c r="DE59" s="14">
        <v>3</v>
      </c>
      <c r="DF59" s="14">
        <v>5</v>
      </c>
      <c r="DG59" s="14">
        <v>60</v>
      </c>
      <c r="DH59" s="14">
        <v>11</v>
      </c>
      <c r="DI59" s="14">
        <v>2</v>
      </c>
      <c r="DJ59" s="14">
        <v>2.5</v>
      </c>
      <c r="DK59" s="10"/>
      <c r="DL59" s="9">
        <v>900</v>
      </c>
      <c r="DM59" s="97">
        <f t="shared" si="10"/>
        <v>212.63566155207019</v>
      </c>
      <c r="DN59" s="97">
        <f t="shared" si="11"/>
        <v>224.44875386051856</v>
      </c>
      <c r="DO59" s="10"/>
      <c r="DP59" s="9"/>
      <c r="DQ59" s="10"/>
      <c r="DR59" s="9"/>
      <c r="DS59" s="14">
        <v>40</v>
      </c>
      <c r="DT59" s="10" t="s">
        <v>185</v>
      </c>
      <c r="DU59" s="9">
        <v>5.8</v>
      </c>
      <c r="DV59" s="14">
        <v>25</v>
      </c>
      <c r="DW59" s="10"/>
      <c r="DX59" s="8"/>
      <c r="DY59" s="97">
        <f t="shared" si="12"/>
        <v>0</v>
      </c>
      <c r="DZ59" s="97">
        <f t="shared" si="13"/>
        <v>0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443</v>
      </c>
      <c r="EL59" s="183">
        <f t="shared" si="14"/>
        <v>104.66399785285233</v>
      </c>
      <c r="EM59" s="110">
        <f t="shared" si="15"/>
        <v>110.47866440023303</v>
      </c>
      <c r="EN59" s="8">
        <v>4.51</v>
      </c>
      <c r="EO59" s="184">
        <f t="shared" si="16"/>
        <v>1.0655409262220406</v>
      </c>
      <c r="EP59" s="184">
        <f t="shared" si="17"/>
        <v>1.1247376443454875</v>
      </c>
      <c r="EQ59" s="11">
        <v>338</v>
      </c>
      <c r="ER59" s="43"/>
    </row>
    <row r="60" spans="1:148" s="41" customFormat="1" ht="20.100000000000001" customHeight="1">
      <c r="A60" s="83">
        <v>42383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>
      <c r="A61" s="83">
        <v>42383</v>
      </c>
      <c r="B61" s="100">
        <v>0.69791666666666696</v>
      </c>
      <c r="C61" s="6"/>
      <c r="D61" s="1" t="s">
        <v>192</v>
      </c>
      <c r="E61" s="1" t="s">
        <v>193</v>
      </c>
      <c r="F61" s="1" t="s">
        <v>194</v>
      </c>
      <c r="G61" s="4" t="s">
        <v>195</v>
      </c>
      <c r="H61" s="3" t="s">
        <v>208</v>
      </c>
      <c r="I61" s="1">
        <v>17</v>
      </c>
      <c r="J61" s="1" t="s">
        <v>181</v>
      </c>
      <c r="K61" s="17">
        <v>11.5</v>
      </c>
      <c r="L61" s="1"/>
      <c r="M61" s="1">
        <v>80</v>
      </c>
      <c r="N61" s="1">
        <v>2620</v>
      </c>
      <c r="O61" s="144"/>
      <c r="P61" s="1">
        <v>1550</v>
      </c>
      <c r="Q61" s="19">
        <f t="shared" si="0"/>
        <v>1371.75</v>
      </c>
      <c r="R61" s="39">
        <f t="shared" si="18"/>
        <v>3.98767725</v>
      </c>
      <c r="S61" s="15">
        <f t="shared" si="1"/>
        <v>3.6658647000000002</v>
      </c>
      <c r="T61" s="3">
        <v>1028</v>
      </c>
      <c r="U61" s="1">
        <v>1005</v>
      </c>
      <c r="V61" s="1">
        <v>0.98399999999999999</v>
      </c>
      <c r="W61" s="19">
        <f t="shared" si="19"/>
        <v>1525.2</v>
      </c>
      <c r="X61" s="1">
        <v>10.4</v>
      </c>
      <c r="Y61" s="1">
        <v>323</v>
      </c>
      <c r="Z61" s="1"/>
      <c r="AA61" s="1">
        <v>25</v>
      </c>
      <c r="AB61" s="1">
        <v>25</v>
      </c>
      <c r="AC61" s="4">
        <v>6.6</v>
      </c>
      <c r="AD61" s="6">
        <v>4.4000000000000004</v>
      </c>
      <c r="AE61" s="88">
        <v>-28</v>
      </c>
      <c r="AF61" s="88">
        <v>-33</v>
      </c>
      <c r="AG61" s="88">
        <v>-32</v>
      </c>
      <c r="AH61" s="88"/>
      <c r="AI61" s="109">
        <f t="shared" si="30"/>
        <v>-93</v>
      </c>
      <c r="AJ61" s="106">
        <f t="shared" si="31"/>
        <v>1</v>
      </c>
      <c r="AK61" s="1">
        <v>50</v>
      </c>
      <c r="AL61" s="1">
        <v>50</v>
      </c>
      <c r="AM61" s="1">
        <v>105</v>
      </c>
      <c r="AN61" s="1">
        <v>105</v>
      </c>
      <c r="AO61" s="1">
        <v>3</v>
      </c>
      <c r="AP61" s="1">
        <v>20</v>
      </c>
      <c r="AQ61" s="3">
        <v>2000</v>
      </c>
      <c r="AR61" s="6"/>
      <c r="AS61" s="19">
        <f t="shared" si="34"/>
        <v>2000</v>
      </c>
      <c r="AT61" s="123">
        <f t="shared" si="20"/>
        <v>1</v>
      </c>
      <c r="AU61" s="1">
        <v>71.7</v>
      </c>
      <c r="AV61" s="1">
        <v>80</v>
      </c>
      <c r="AW61" s="6">
        <v>4.5</v>
      </c>
      <c r="AX61" s="1">
        <v>440</v>
      </c>
      <c r="AY61" s="1">
        <v>1050</v>
      </c>
      <c r="AZ61" s="2">
        <v>30</v>
      </c>
      <c r="BA61" s="3">
        <v>355</v>
      </c>
      <c r="BB61" s="2">
        <v>62</v>
      </c>
      <c r="BC61" s="3">
        <v>141</v>
      </c>
      <c r="BD61" s="4"/>
      <c r="BE61" s="3">
        <v>4549</v>
      </c>
      <c r="BF61" s="1">
        <v>30</v>
      </c>
      <c r="BG61" s="1">
        <v>41</v>
      </c>
      <c r="BH61" s="1">
        <v>1</v>
      </c>
      <c r="BI61" s="4">
        <v>97</v>
      </c>
      <c r="BJ61" s="3">
        <v>550</v>
      </c>
      <c r="BK61" s="6">
        <v>205</v>
      </c>
      <c r="BL61" s="1">
        <v>1634</v>
      </c>
      <c r="BM61" s="1">
        <v>141</v>
      </c>
      <c r="BN61" s="2">
        <v>46.2</v>
      </c>
      <c r="BO61" s="3">
        <v>440</v>
      </c>
      <c r="BP61" s="1">
        <v>1500</v>
      </c>
      <c r="BQ61" s="2">
        <v>200</v>
      </c>
      <c r="BR61" s="3">
        <v>435</v>
      </c>
      <c r="BS61" s="1">
        <v>1630</v>
      </c>
      <c r="BT61" s="2">
        <v>183</v>
      </c>
      <c r="BU61" s="5">
        <v>1500</v>
      </c>
      <c r="BV61" s="129">
        <v>450</v>
      </c>
      <c r="BW61" s="125">
        <f t="shared" si="21"/>
        <v>0.875</v>
      </c>
      <c r="BX61" s="125">
        <f t="shared" si="22"/>
        <v>0.70512820512820518</v>
      </c>
      <c r="BY61" s="133">
        <f t="shared" si="23"/>
        <v>0.55375253549695735</v>
      </c>
      <c r="BZ61" s="133">
        <f t="shared" si="24"/>
        <v>0.44624746450304259</v>
      </c>
      <c r="CA61" s="3">
        <v>2.9</v>
      </c>
      <c r="CB61" s="1">
        <v>3</v>
      </c>
      <c r="CC61" s="1">
        <v>25</v>
      </c>
      <c r="CD61" s="4">
        <v>1.8</v>
      </c>
      <c r="CE61" s="6" t="s">
        <v>183</v>
      </c>
      <c r="CF61" s="6">
        <v>37</v>
      </c>
      <c r="CG61" s="19">
        <f t="shared" si="25"/>
        <v>15.6</v>
      </c>
      <c r="CH61" s="19">
        <f t="shared" si="3"/>
        <v>5239</v>
      </c>
      <c r="CI61" s="19">
        <f t="shared" si="4"/>
        <v>5.7719999999999994</v>
      </c>
      <c r="CJ61" s="1">
        <v>37</v>
      </c>
      <c r="CK61" s="15">
        <f t="shared" si="26"/>
        <v>1.1017369727047146</v>
      </c>
      <c r="CL61" s="3" t="s">
        <v>184</v>
      </c>
      <c r="CM61" s="6">
        <v>46</v>
      </c>
      <c r="CN61" s="1">
        <v>47</v>
      </c>
      <c r="CO61" s="338">
        <v>109</v>
      </c>
      <c r="CP61" s="338">
        <f t="shared" si="35"/>
        <v>5239</v>
      </c>
      <c r="CQ61" s="338">
        <f t="shared" si="36"/>
        <v>51.23</v>
      </c>
      <c r="CR61" s="39">
        <f t="shared" si="37"/>
        <v>9.778583699179233</v>
      </c>
      <c r="CS61" s="3"/>
      <c r="CT61" s="6"/>
      <c r="CU61" s="19" t="e">
        <f t="shared" si="33"/>
        <v>#N/A</v>
      </c>
      <c r="CV61" s="19">
        <f t="shared" si="8"/>
        <v>-94.64</v>
      </c>
      <c r="CW61" s="19" t="e">
        <f t="shared" si="9"/>
        <v>#N/A</v>
      </c>
      <c r="CX61" s="1"/>
      <c r="CY61" s="15" t="e">
        <f t="shared" si="32"/>
        <v>#N/A</v>
      </c>
      <c r="CZ61" s="7">
        <v>550</v>
      </c>
      <c r="DA61" s="7">
        <v>550</v>
      </c>
      <c r="DB61" s="7">
        <v>580</v>
      </c>
      <c r="DC61" s="7">
        <v>590</v>
      </c>
      <c r="DD61" s="7">
        <v>2</v>
      </c>
      <c r="DE61" s="7">
        <v>3</v>
      </c>
      <c r="DF61" s="7">
        <v>5</v>
      </c>
      <c r="DG61" s="7">
        <v>60</v>
      </c>
      <c r="DH61" s="7">
        <v>11</v>
      </c>
      <c r="DI61" s="7">
        <v>2</v>
      </c>
      <c r="DJ61" s="7">
        <v>2.5</v>
      </c>
      <c r="DK61" s="3"/>
      <c r="DL61" s="2">
        <v>900</v>
      </c>
      <c r="DM61" s="96">
        <f t="shared" si="10"/>
        <v>225.69529667928867</v>
      </c>
      <c r="DN61" s="96">
        <f t="shared" si="11"/>
        <v>245.50824257098193</v>
      </c>
      <c r="DO61" s="3"/>
      <c r="DP61" s="2"/>
      <c r="DQ61" s="3"/>
      <c r="DR61" s="2"/>
      <c r="DS61" s="7">
        <v>45</v>
      </c>
      <c r="DT61" s="3" t="s">
        <v>185</v>
      </c>
      <c r="DU61" s="2">
        <v>5.8</v>
      </c>
      <c r="DV61" s="7">
        <v>25</v>
      </c>
      <c r="DW61" s="3"/>
      <c r="DX61" s="1"/>
      <c r="DY61" s="96">
        <f t="shared" si="12"/>
        <v>0</v>
      </c>
      <c r="DZ61" s="96">
        <f t="shared" si="13"/>
        <v>0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383</v>
      </c>
      <c r="EL61" s="180">
        <f t="shared" si="14"/>
        <v>96.04588736463063</v>
      </c>
      <c r="EM61" s="109">
        <f t="shared" si="15"/>
        <v>104.47739656076232</v>
      </c>
      <c r="EN61" s="1"/>
      <c r="EO61" s="181">
        <f t="shared" si="16"/>
        <v>0</v>
      </c>
      <c r="EP61" s="181">
        <f t="shared" si="17"/>
        <v>0</v>
      </c>
      <c r="EQ61" s="4"/>
      <c r="ER61" s="40"/>
    </row>
    <row r="62" spans="1:148" s="44" customFormat="1" ht="20.100000000000001" customHeight="1">
      <c r="A62" s="84">
        <v>42383</v>
      </c>
      <c r="B62" s="101">
        <v>1.03125</v>
      </c>
      <c r="C62" s="13">
        <v>4</v>
      </c>
      <c r="D62" s="8" t="s">
        <v>176</v>
      </c>
      <c r="E62" s="8" t="s">
        <v>177</v>
      </c>
      <c r="F62" s="8" t="s">
        <v>178</v>
      </c>
      <c r="G62" s="11" t="s">
        <v>179</v>
      </c>
      <c r="H62" s="10" t="s">
        <v>196</v>
      </c>
      <c r="I62" s="8">
        <v>21</v>
      </c>
      <c r="J62" s="8" t="s">
        <v>191</v>
      </c>
      <c r="K62" s="18">
        <v>12</v>
      </c>
      <c r="L62" s="8"/>
      <c r="M62" s="8">
        <v>80</v>
      </c>
      <c r="N62" s="8">
        <v>2700</v>
      </c>
      <c r="O62" s="145"/>
      <c r="P62" s="8">
        <v>1360</v>
      </c>
      <c r="Q62" s="20">
        <f t="shared" si="0"/>
        <v>1196.8</v>
      </c>
      <c r="R62" s="42">
        <f t="shared" si="18"/>
        <v>4.2977087999999997</v>
      </c>
      <c r="S62" s="16">
        <f t="shared" si="1"/>
        <v>4.0715136000000003</v>
      </c>
      <c r="T62" s="10">
        <v>898</v>
      </c>
      <c r="U62" s="8">
        <v>1005</v>
      </c>
      <c r="V62" s="8">
        <v>0.98499999999999999</v>
      </c>
      <c r="W62" s="20">
        <f t="shared" si="19"/>
        <v>1339.6</v>
      </c>
      <c r="X62" s="8">
        <v>10.5</v>
      </c>
      <c r="Y62" s="8">
        <v>249</v>
      </c>
      <c r="Z62" s="8"/>
      <c r="AA62" s="8">
        <v>25</v>
      </c>
      <c r="AB62" s="8">
        <v>25</v>
      </c>
      <c r="AC62" s="11">
        <v>6.5</v>
      </c>
      <c r="AD62" s="13">
        <v>4.4000000000000004</v>
      </c>
      <c r="AE62" s="89">
        <v>-28</v>
      </c>
      <c r="AF62" s="89">
        <v>-32</v>
      </c>
      <c r="AG62" s="89">
        <v>-32</v>
      </c>
      <c r="AH62" s="89"/>
      <c r="AI62" s="110">
        <f t="shared" si="30"/>
        <v>-92</v>
      </c>
      <c r="AJ62" s="108">
        <f t="shared" si="31"/>
        <v>-1.0869565217391304E-2</v>
      </c>
      <c r="AK62" s="8">
        <v>50</v>
      </c>
      <c r="AL62" s="8">
        <v>50</v>
      </c>
      <c r="AM62" s="8">
        <v>105</v>
      </c>
      <c r="AN62" s="8">
        <v>105</v>
      </c>
      <c r="AO62" s="8">
        <v>3.5</v>
      </c>
      <c r="AP62" s="8">
        <v>20</v>
      </c>
      <c r="AQ62" s="10">
        <v>1710</v>
      </c>
      <c r="AR62" s="13">
        <v>1710</v>
      </c>
      <c r="AS62" s="20">
        <f t="shared" si="34"/>
        <v>0</v>
      </c>
      <c r="AT62" s="124">
        <f t="shared" si="20"/>
        <v>0</v>
      </c>
      <c r="AU62" s="8">
        <v>75</v>
      </c>
      <c r="AV62" s="8">
        <v>80</v>
      </c>
      <c r="AW62" s="13">
        <v>4.5</v>
      </c>
      <c r="AX62" s="8">
        <v>980</v>
      </c>
      <c r="AY62" s="8">
        <v>930</v>
      </c>
      <c r="AZ62" s="9">
        <v>60</v>
      </c>
      <c r="BA62" s="10">
        <v>300</v>
      </c>
      <c r="BB62" s="9">
        <v>55</v>
      </c>
      <c r="BC62" s="10"/>
      <c r="BD62" s="11"/>
      <c r="BE62" s="10">
        <v>4700</v>
      </c>
      <c r="BF62" s="8">
        <v>30</v>
      </c>
      <c r="BG62" s="8">
        <v>45</v>
      </c>
      <c r="BH62" s="8">
        <v>1</v>
      </c>
      <c r="BI62" s="11">
        <v>97</v>
      </c>
      <c r="BJ62" s="10">
        <v>550</v>
      </c>
      <c r="BK62" s="13">
        <v>160</v>
      </c>
      <c r="BL62" s="8">
        <v>1635</v>
      </c>
      <c r="BM62" s="8">
        <v>141</v>
      </c>
      <c r="BN62" s="9">
        <v>48</v>
      </c>
      <c r="BO62" s="10">
        <v>441</v>
      </c>
      <c r="BP62" s="8">
        <v>1500</v>
      </c>
      <c r="BQ62" s="9">
        <v>205</v>
      </c>
      <c r="BR62" s="10">
        <v>432</v>
      </c>
      <c r="BS62" s="8">
        <v>1620</v>
      </c>
      <c r="BT62" s="9">
        <v>179</v>
      </c>
      <c r="BU62" s="12">
        <v>1500</v>
      </c>
      <c r="BV62" s="130">
        <v>467</v>
      </c>
      <c r="BW62" s="126">
        <f t="shared" si="21"/>
        <v>0.873</v>
      </c>
      <c r="BX62" s="126">
        <f t="shared" si="22"/>
        <v>0.70512820512820518</v>
      </c>
      <c r="BY62" s="134">
        <f t="shared" si="23"/>
        <v>0.55318699530440152</v>
      </c>
      <c r="BZ62" s="134">
        <f t="shared" si="24"/>
        <v>0.44681300469559854</v>
      </c>
      <c r="CA62" s="10">
        <v>2.9</v>
      </c>
      <c r="CB62" s="8">
        <v>3</v>
      </c>
      <c r="CC62" s="8">
        <v>30</v>
      </c>
      <c r="CD62" s="11">
        <v>1.8</v>
      </c>
      <c r="CE62" s="13" t="s">
        <v>183</v>
      </c>
      <c r="CF62" s="13">
        <v>29</v>
      </c>
      <c r="CG62" s="20">
        <f t="shared" si="25"/>
        <v>15.6</v>
      </c>
      <c r="CH62" s="20">
        <f t="shared" si="3"/>
        <v>4596.8</v>
      </c>
      <c r="CI62" s="20">
        <f t="shared" si="4"/>
        <v>4.524</v>
      </c>
      <c r="CJ62" s="8">
        <v>29</v>
      </c>
      <c r="CK62" s="16">
        <f t="shared" si="26"/>
        <v>0.98416289592760187</v>
      </c>
      <c r="CL62" s="10" t="s">
        <v>184</v>
      </c>
      <c r="CM62" s="13">
        <v>44</v>
      </c>
      <c r="CN62" s="8">
        <v>44</v>
      </c>
      <c r="CO62" s="339">
        <v>109</v>
      </c>
      <c r="CP62" s="339">
        <f t="shared" si="35"/>
        <v>4596.8</v>
      </c>
      <c r="CQ62" s="339">
        <f t="shared" si="36"/>
        <v>47.96</v>
      </c>
      <c r="CR62" s="42">
        <f t="shared" si="37"/>
        <v>10.433344935607378</v>
      </c>
      <c r="CS62" s="10"/>
      <c r="CT62" s="13"/>
      <c r="CU62" s="20" t="e">
        <f t="shared" si="33"/>
        <v>#N/A</v>
      </c>
      <c r="CV62" s="20">
        <f t="shared" si="8"/>
        <v>-94.64</v>
      </c>
      <c r="CW62" s="20" t="e">
        <f t="shared" si="9"/>
        <v>#N/A</v>
      </c>
      <c r="CX62" s="8"/>
      <c r="CY62" s="16" t="e">
        <f t="shared" si="32"/>
        <v>#N/A</v>
      </c>
      <c r="CZ62" s="14">
        <v>480</v>
      </c>
      <c r="DA62" s="14">
        <v>550</v>
      </c>
      <c r="DB62" s="14">
        <v>550</v>
      </c>
      <c r="DC62" s="14">
        <v>550</v>
      </c>
      <c r="DD62" s="14">
        <v>2</v>
      </c>
      <c r="DE62" s="14">
        <v>3</v>
      </c>
      <c r="DF62" s="14">
        <v>5</v>
      </c>
      <c r="DG62" s="14">
        <v>60</v>
      </c>
      <c r="DH62" s="14">
        <v>11</v>
      </c>
      <c r="DI62" s="14">
        <v>2</v>
      </c>
      <c r="DJ62" s="14">
        <v>2</v>
      </c>
      <c r="DK62" s="10"/>
      <c r="DL62" s="9">
        <v>900</v>
      </c>
      <c r="DM62" s="97">
        <f t="shared" si="10"/>
        <v>209.41390910431159</v>
      </c>
      <c r="DN62" s="97">
        <f t="shared" si="11"/>
        <v>221.04801516566221</v>
      </c>
      <c r="DO62" s="10"/>
      <c r="DP62" s="9"/>
      <c r="DQ62" s="10"/>
      <c r="DR62" s="9"/>
      <c r="DS62" s="14">
        <v>40</v>
      </c>
      <c r="DT62" s="10" t="s">
        <v>200</v>
      </c>
      <c r="DU62" s="9">
        <v>3.67</v>
      </c>
      <c r="DV62" s="14" t="s">
        <v>209</v>
      </c>
      <c r="DW62" s="10" t="s">
        <v>198</v>
      </c>
      <c r="DX62" s="8">
        <v>138</v>
      </c>
      <c r="DY62" s="97">
        <f t="shared" si="12"/>
        <v>32.110132729327781</v>
      </c>
      <c r="DZ62" s="97">
        <f t="shared" si="13"/>
        <v>33.894028992068208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384</v>
      </c>
      <c r="EL62" s="183">
        <f t="shared" si="14"/>
        <v>89.34993455117295</v>
      </c>
      <c r="EM62" s="110">
        <f t="shared" si="15"/>
        <v>94.313819804015878</v>
      </c>
      <c r="EN62" s="8">
        <v>4.7</v>
      </c>
      <c r="EO62" s="184">
        <f t="shared" si="16"/>
        <v>1.0936059697669607</v>
      </c>
      <c r="EP62" s="184">
        <f t="shared" si="17"/>
        <v>1.1543618569762359</v>
      </c>
      <c r="EQ62" s="11">
        <v>395</v>
      </c>
      <c r="ER62" s="43"/>
    </row>
    <row r="63" spans="1:148" s="44" customFormat="1" ht="20.100000000000001" customHeight="1">
      <c r="A63" s="84">
        <v>42383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>
      <c r="A64" s="83">
        <v>42384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>
      <c r="A65" s="83">
        <v>42384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>
      <c r="A66" s="84">
        <v>42384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>
      <c r="A67" s="84">
        <v>42384</v>
      </c>
      <c r="B67" s="101">
        <v>1.2291666666666701</v>
      </c>
      <c r="C67" s="13">
        <v>1</v>
      </c>
      <c r="D67" s="8" t="s">
        <v>192</v>
      </c>
      <c r="E67" s="8" t="s">
        <v>193</v>
      </c>
      <c r="F67" s="8" t="s">
        <v>194</v>
      </c>
      <c r="G67" s="11" t="s">
        <v>195</v>
      </c>
      <c r="H67" s="10" t="s">
        <v>196</v>
      </c>
      <c r="I67" s="8">
        <v>21</v>
      </c>
      <c r="J67" s="8" t="s">
        <v>191</v>
      </c>
      <c r="K67" s="18">
        <v>13</v>
      </c>
      <c r="L67" s="8"/>
      <c r="M67" s="8">
        <v>80</v>
      </c>
      <c r="N67" s="8">
        <v>2700</v>
      </c>
      <c r="O67" s="145" t="s">
        <v>206</v>
      </c>
      <c r="P67" s="8">
        <v>1450</v>
      </c>
      <c r="Q67" s="20">
        <f t="shared" si="0"/>
        <v>1261.5</v>
      </c>
      <c r="R67" s="42">
        <f t="shared" si="18"/>
        <v>4.5300465000000001</v>
      </c>
      <c r="S67" s="16">
        <f t="shared" si="1"/>
        <v>4.2916230000000004</v>
      </c>
      <c r="T67" s="10">
        <v>922</v>
      </c>
      <c r="U67" s="8">
        <v>1005</v>
      </c>
      <c r="V67" s="8">
        <v>0.98199999999999998</v>
      </c>
      <c r="W67" s="20">
        <f t="shared" si="19"/>
        <v>1423.8999999999999</v>
      </c>
      <c r="X67" s="8">
        <v>10.1</v>
      </c>
      <c r="Y67" s="8">
        <v>250</v>
      </c>
      <c r="Z67" s="8"/>
      <c r="AA67" s="8">
        <v>25</v>
      </c>
      <c r="AB67" s="8">
        <v>25</v>
      </c>
      <c r="AC67" s="11">
        <v>6.5</v>
      </c>
      <c r="AD67" s="13">
        <v>4.5999999999999996</v>
      </c>
      <c r="AE67" s="89">
        <v>-28</v>
      </c>
      <c r="AF67" s="89">
        <v>-32</v>
      </c>
      <c r="AG67" s="89">
        <v>-33</v>
      </c>
      <c r="AH67" s="89"/>
      <c r="AI67" s="110">
        <f t="shared" si="30"/>
        <v>-93</v>
      </c>
      <c r="AJ67" s="108">
        <f t="shared" si="31"/>
        <v>1</v>
      </c>
      <c r="AK67" s="8">
        <v>50</v>
      </c>
      <c r="AL67" s="8">
        <v>50</v>
      </c>
      <c r="AM67" s="8">
        <v>105</v>
      </c>
      <c r="AN67" s="8">
        <v>105</v>
      </c>
      <c r="AO67" s="8">
        <v>3.5</v>
      </c>
      <c r="AP67" s="8">
        <v>20</v>
      </c>
      <c r="AQ67" s="10">
        <v>1820</v>
      </c>
      <c r="AR67" s="13"/>
      <c r="AS67" s="20">
        <f t="shared" si="34"/>
        <v>1820</v>
      </c>
      <c r="AT67" s="124">
        <f t="shared" si="20"/>
        <v>1</v>
      </c>
      <c r="AU67" s="8">
        <v>75</v>
      </c>
      <c r="AV67" s="8">
        <v>80</v>
      </c>
      <c r="AW67" s="13">
        <v>4.5</v>
      </c>
      <c r="AX67" s="8">
        <v>510</v>
      </c>
      <c r="AY67" s="8">
        <v>1120</v>
      </c>
      <c r="AZ67" s="9">
        <v>40</v>
      </c>
      <c r="BA67" s="10">
        <v>195</v>
      </c>
      <c r="BB67" s="9">
        <v>31</v>
      </c>
      <c r="BC67" s="10"/>
      <c r="BD67" s="11"/>
      <c r="BE67" s="10">
        <v>4147</v>
      </c>
      <c r="BF67" s="8">
        <v>34</v>
      </c>
      <c r="BG67" s="8">
        <v>20</v>
      </c>
      <c r="BH67" s="8">
        <v>1</v>
      </c>
      <c r="BI67" s="11">
        <v>97</v>
      </c>
      <c r="BJ67" s="10">
        <v>550</v>
      </c>
      <c r="BK67" s="13">
        <v>217</v>
      </c>
      <c r="BL67" s="8">
        <v>1618</v>
      </c>
      <c r="BM67" s="8">
        <v>140</v>
      </c>
      <c r="BN67" s="9">
        <v>47.7</v>
      </c>
      <c r="BO67" s="10">
        <v>405</v>
      </c>
      <c r="BP67" s="8">
        <v>1500</v>
      </c>
      <c r="BQ67" s="9">
        <v>168</v>
      </c>
      <c r="BR67" s="10">
        <v>395</v>
      </c>
      <c r="BS67" s="8">
        <v>1495</v>
      </c>
      <c r="BT67" s="9">
        <v>166</v>
      </c>
      <c r="BU67" s="12">
        <v>1500</v>
      </c>
      <c r="BV67" s="130">
        <v>294</v>
      </c>
      <c r="BW67" s="126">
        <f t="shared" si="21"/>
        <v>0.8</v>
      </c>
      <c r="BX67" s="126">
        <f t="shared" si="22"/>
        <v>0.70512820512820518</v>
      </c>
      <c r="BY67" s="134">
        <f t="shared" si="23"/>
        <v>0.53151618398637146</v>
      </c>
      <c r="BZ67" s="134">
        <f t="shared" si="24"/>
        <v>0.46848381601362865</v>
      </c>
      <c r="CA67" s="10">
        <v>2.9</v>
      </c>
      <c r="CB67" s="8">
        <v>3</v>
      </c>
      <c r="CC67" s="8">
        <v>30</v>
      </c>
      <c r="CD67" s="11">
        <v>1.8</v>
      </c>
      <c r="CE67" s="13" t="s">
        <v>183</v>
      </c>
      <c r="CF67" s="13">
        <v>30</v>
      </c>
      <c r="CG67" s="20">
        <f t="shared" si="25"/>
        <v>15.6</v>
      </c>
      <c r="CH67" s="20">
        <f t="shared" si="3"/>
        <v>4901</v>
      </c>
      <c r="CI67" s="20">
        <f t="shared" si="4"/>
        <v>4.68</v>
      </c>
      <c r="CJ67" s="8">
        <v>30</v>
      </c>
      <c r="CK67" s="16">
        <f t="shared" si="26"/>
        <v>0.95490716180371349</v>
      </c>
      <c r="CL67" s="10" t="s">
        <v>184</v>
      </c>
      <c r="CM67" s="13">
        <v>56</v>
      </c>
      <c r="CN67" s="8">
        <v>60</v>
      </c>
      <c r="CO67" s="339">
        <v>109</v>
      </c>
      <c r="CP67" s="339">
        <f t="shared" si="35"/>
        <v>4901</v>
      </c>
      <c r="CQ67" s="339">
        <f t="shared" si="36"/>
        <v>65.400000000000006</v>
      </c>
      <c r="CR67" s="42">
        <f t="shared" si="37"/>
        <v>13.344215466231383</v>
      </c>
      <c r="CS67" s="10"/>
      <c r="CT67" s="13"/>
      <c r="CU67" s="20" t="e">
        <f t="shared" si="33"/>
        <v>#N/A</v>
      </c>
      <c r="CV67" s="20">
        <f t="shared" si="8"/>
        <v>-94.64</v>
      </c>
      <c r="CW67" s="20" t="e">
        <f t="shared" si="9"/>
        <v>#N/A</v>
      </c>
      <c r="CX67" s="8"/>
      <c r="CY67" s="16" t="e">
        <f t="shared" si="32"/>
        <v>#N/A</v>
      </c>
      <c r="CZ67" s="14">
        <v>480</v>
      </c>
      <c r="DA67" s="14">
        <v>550</v>
      </c>
      <c r="DB67" s="14">
        <v>550</v>
      </c>
      <c r="DC67" s="14">
        <v>550</v>
      </c>
      <c r="DD67" s="14">
        <v>2</v>
      </c>
      <c r="DE67" s="14">
        <v>3</v>
      </c>
      <c r="DF67" s="14">
        <v>5</v>
      </c>
      <c r="DG67" s="14">
        <v>60</v>
      </c>
      <c r="DH67" s="14">
        <v>11</v>
      </c>
      <c r="DI67" s="14">
        <v>2</v>
      </c>
      <c r="DJ67" s="14">
        <v>2</v>
      </c>
      <c r="DK67" s="10"/>
      <c r="DL67" s="9">
        <v>900</v>
      </c>
      <c r="DM67" s="97">
        <f t="shared" si="10"/>
        <v>198.67345732543805</v>
      </c>
      <c r="DN67" s="97">
        <f t="shared" si="11"/>
        <v>209.71087162129569</v>
      </c>
      <c r="DO67" s="10"/>
      <c r="DP67" s="9"/>
      <c r="DQ67" s="10"/>
      <c r="DR67" s="9"/>
      <c r="DS67" s="14">
        <v>40</v>
      </c>
      <c r="DT67" s="10" t="s">
        <v>200</v>
      </c>
      <c r="DU67" s="9">
        <v>3.67</v>
      </c>
      <c r="DV67" s="14"/>
      <c r="DW67" s="10" t="s">
        <v>198</v>
      </c>
      <c r="DX67" s="8">
        <v>150</v>
      </c>
      <c r="DY67" s="97">
        <f t="shared" si="12"/>
        <v>33.112242887573011</v>
      </c>
      <c r="DZ67" s="97">
        <f t="shared" si="13"/>
        <v>34.951811936882613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334</v>
      </c>
      <c r="EL67" s="183">
        <f t="shared" si="14"/>
        <v>73.729927496329225</v>
      </c>
      <c r="EM67" s="110">
        <f t="shared" si="15"/>
        <v>77.826034579458621</v>
      </c>
      <c r="EN67" s="8"/>
      <c r="EO67" s="184">
        <f t="shared" si="16"/>
        <v>0</v>
      </c>
      <c r="EP67" s="184">
        <f t="shared" si="17"/>
        <v>0</v>
      </c>
      <c r="EQ67" s="11"/>
      <c r="ER67" s="43"/>
    </row>
    <row r="68" spans="1:148" s="41" customFormat="1" ht="20.100000000000001" customHeight="1">
      <c r="A68" s="83">
        <v>42385</v>
      </c>
      <c r="B68" s="100">
        <v>0.47372685185185182</v>
      </c>
      <c r="C68" s="6">
        <v>3</v>
      </c>
      <c r="D68" s="1" t="s">
        <v>187</v>
      </c>
      <c r="E68" s="1" t="s">
        <v>202</v>
      </c>
      <c r="F68" s="1" t="s">
        <v>188</v>
      </c>
      <c r="G68" s="4" t="s">
        <v>189</v>
      </c>
      <c r="H68" s="3" t="s">
        <v>196</v>
      </c>
      <c r="I68" s="1">
        <v>21</v>
      </c>
      <c r="J68" s="1" t="s">
        <v>190</v>
      </c>
      <c r="K68" s="17">
        <v>13</v>
      </c>
      <c r="L68" s="1"/>
      <c r="M68" s="1">
        <v>80</v>
      </c>
      <c r="N68" s="1">
        <v>2700</v>
      </c>
      <c r="O68" s="144" t="s">
        <v>206</v>
      </c>
      <c r="P68" s="1">
        <v>1400</v>
      </c>
      <c r="Q68" s="19">
        <f t="shared" si="0"/>
        <v>1218</v>
      </c>
      <c r="R68" s="39">
        <f t="shared" si="18"/>
        <v>4.3738380000000001</v>
      </c>
      <c r="S68" s="15">
        <f t="shared" si="1"/>
        <v>4.1436359999999999</v>
      </c>
      <c r="T68" s="3">
        <v>921</v>
      </c>
      <c r="U68" s="1">
        <v>1005</v>
      </c>
      <c r="V68" s="1">
        <v>0.98199999999999998</v>
      </c>
      <c r="W68" s="19">
        <f t="shared" si="19"/>
        <v>1374.8</v>
      </c>
      <c r="X68" s="1">
        <v>10.1</v>
      </c>
      <c r="Y68" s="1">
        <v>262</v>
      </c>
      <c r="Z68" s="1"/>
      <c r="AA68" s="1">
        <v>25</v>
      </c>
      <c r="AB68" s="1">
        <v>25</v>
      </c>
      <c r="AC68" s="4">
        <v>6.4</v>
      </c>
      <c r="AD68" s="6">
        <v>4.4000000000000004</v>
      </c>
      <c r="AE68" s="88">
        <v>-28</v>
      </c>
      <c r="AF68" s="88">
        <v>-33</v>
      </c>
      <c r="AG68" s="88">
        <v>-31</v>
      </c>
      <c r="AH68" s="88"/>
      <c r="AI68" s="109">
        <f t="shared" si="30"/>
        <v>-92</v>
      </c>
      <c r="AJ68" s="106">
        <f t="shared" si="31"/>
        <v>-1.0869565217391304E-2</v>
      </c>
      <c r="AK68" s="1">
        <v>50</v>
      </c>
      <c r="AL68" s="1">
        <v>50</v>
      </c>
      <c r="AM68" s="1">
        <v>105</v>
      </c>
      <c r="AN68" s="1">
        <v>105</v>
      </c>
      <c r="AO68" s="1">
        <v>3.5</v>
      </c>
      <c r="AP68" s="1">
        <v>20</v>
      </c>
      <c r="AQ68" s="3">
        <v>1771</v>
      </c>
      <c r="AR68" s="6">
        <v>1770</v>
      </c>
      <c r="AS68" s="19">
        <f t="shared" si="34"/>
        <v>1</v>
      </c>
      <c r="AT68" s="123">
        <f t="shared" si="20"/>
        <v>5.6465273856578201E-4</v>
      </c>
      <c r="AU68" s="1">
        <v>74</v>
      </c>
      <c r="AV68" s="1">
        <v>80</v>
      </c>
      <c r="AW68" s="6">
        <v>4.4000000000000004</v>
      </c>
      <c r="AX68" s="1">
        <v>450</v>
      </c>
      <c r="AY68" s="1">
        <v>964</v>
      </c>
      <c r="AZ68" s="2">
        <v>30</v>
      </c>
      <c r="BA68" s="3">
        <v>192</v>
      </c>
      <c r="BB68" s="2">
        <v>32</v>
      </c>
      <c r="BC68" s="3"/>
      <c r="BD68" s="4"/>
      <c r="BE68" s="3">
        <v>4800</v>
      </c>
      <c r="BF68" s="1">
        <v>34</v>
      </c>
      <c r="BG68" s="1">
        <v>20</v>
      </c>
      <c r="BH68" s="1">
        <v>1</v>
      </c>
      <c r="BI68" s="4">
        <v>97</v>
      </c>
      <c r="BJ68" s="3">
        <v>550</v>
      </c>
      <c r="BK68" s="6">
        <v>210</v>
      </c>
      <c r="BL68" s="1">
        <v>1608</v>
      </c>
      <c r="BM68" s="1">
        <v>140</v>
      </c>
      <c r="BN68" s="2">
        <v>47.9</v>
      </c>
      <c r="BO68" s="3">
        <v>395</v>
      </c>
      <c r="BP68" s="1">
        <v>1487</v>
      </c>
      <c r="BQ68" s="2">
        <v>181</v>
      </c>
      <c r="BR68" s="3">
        <v>160</v>
      </c>
      <c r="BS68" s="1">
        <v>1466</v>
      </c>
      <c r="BT68" s="2">
        <v>160</v>
      </c>
      <c r="BU68" s="5">
        <v>1500</v>
      </c>
      <c r="BV68" s="129">
        <v>381</v>
      </c>
      <c r="BW68" s="125">
        <f t="shared" si="21"/>
        <v>0.55500000000000005</v>
      </c>
      <c r="BX68" s="125">
        <f t="shared" si="22"/>
        <v>0.70512820512820518</v>
      </c>
      <c r="BY68" s="133">
        <f t="shared" si="23"/>
        <v>0.4404313765388137</v>
      </c>
      <c r="BZ68" s="133">
        <f t="shared" si="24"/>
        <v>0.5595686234611863</v>
      </c>
      <c r="CA68" s="3">
        <v>2.9</v>
      </c>
      <c r="CB68" s="1">
        <v>3.2</v>
      </c>
      <c r="CC68" s="1">
        <v>30</v>
      </c>
      <c r="CD68" s="4">
        <v>1.8</v>
      </c>
      <c r="CE68" s="6" t="s">
        <v>183</v>
      </c>
      <c r="CF68" s="6">
        <v>30</v>
      </c>
      <c r="CG68" s="19">
        <f t="shared" si="25"/>
        <v>15.6</v>
      </c>
      <c r="CH68" s="19">
        <f t="shared" si="3"/>
        <v>4732</v>
      </c>
      <c r="CI68" s="19">
        <f t="shared" si="4"/>
        <v>4.68</v>
      </c>
      <c r="CJ68" s="1">
        <v>30</v>
      </c>
      <c r="CK68" s="15">
        <f t="shared" si="26"/>
        <v>0.98901098901098905</v>
      </c>
      <c r="CL68" s="3" t="s">
        <v>184</v>
      </c>
      <c r="CM68" s="6">
        <v>55</v>
      </c>
      <c r="CN68" s="1">
        <v>58</v>
      </c>
      <c r="CO68" s="338">
        <v>109</v>
      </c>
      <c r="CP68" s="338">
        <f t="shared" si="35"/>
        <v>4732</v>
      </c>
      <c r="CQ68" s="338">
        <f t="shared" si="36"/>
        <v>63.22</v>
      </c>
      <c r="CR68" s="39">
        <f t="shared" si="37"/>
        <v>13.360101437024513</v>
      </c>
      <c r="CS68" s="3"/>
      <c r="CT68" s="6"/>
      <c r="CU68" s="19" t="e">
        <f t="shared" si="33"/>
        <v>#N/A</v>
      </c>
      <c r="CV68" s="19">
        <f t="shared" si="8"/>
        <v>-94.64</v>
      </c>
      <c r="CW68" s="19" t="e">
        <f t="shared" si="9"/>
        <v>#N/A</v>
      </c>
      <c r="CX68" s="1"/>
      <c r="CY68" s="15" t="e">
        <f t="shared" si="32"/>
        <v>#N/A</v>
      </c>
      <c r="CZ68" s="7">
        <v>548</v>
      </c>
      <c r="DA68" s="7">
        <v>550</v>
      </c>
      <c r="DB68" s="7">
        <v>550</v>
      </c>
      <c r="DC68" s="7">
        <v>550</v>
      </c>
      <c r="DD68" s="7">
        <v>2</v>
      </c>
      <c r="DE68" s="7">
        <v>3</v>
      </c>
      <c r="DF68" s="7">
        <v>5</v>
      </c>
      <c r="DG68" s="7">
        <v>50</v>
      </c>
      <c r="DH68" s="7">
        <v>11</v>
      </c>
      <c r="DI68" s="7">
        <v>2</v>
      </c>
      <c r="DJ68" s="7">
        <v>2</v>
      </c>
      <c r="DK68" s="3"/>
      <c r="DL68" s="2">
        <v>900</v>
      </c>
      <c r="DM68" s="96">
        <f t="shared" si="10"/>
        <v>205.76893794420369</v>
      </c>
      <c r="DN68" s="96">
        <f t="shared" si="11"/>
        <v>217.20054560777058</v>
      </c>
      <c r="DO68" s="3"/>
      <c r="DP68" s="2"/>
      <c r="DQ68" s="3"/>
      <c r="DR68" s="2"/>
      <c r="DS68" s="7">
        <v>40</v>
      </c>
      <c r="DT68" s="3" t="s">
        <v>200</v>
      </c>
      <c r="DU68" s="2">
        <v>3.7</v>
      </c>
      <c r="DV68" s="7"/>
      <c r="DW68" s="3" t="s">
        <v>198</v>
      </c>
      <c r="DX68" s="1">
        <v>160</v>
      </c>
      <c r="DY68" s="96">
        <f t="shared" si="12"/>
        <v>36.58114452341399</v>
      </c>
      <c r="DZ68" s="96">
        <f t="shared" si="13"/>
        <v>38.613430330270326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341</v>
      </c>
      <c r="EL68" s="180">
        <f t="shared" si="14"/>
        <v>77.96356426552606</v>
      </c>
      <c r="EM68" s="109">
        <f t="shared" si="15"/>
        <v>82.294873391388634</v>
      </c>
      <c r="EN68" s="1">
        <v>5.07</v>
      </c>
      <c r="EO68" s="181">
        <f t="shared" si="16"/>
        <v>1.1591650170856809</v>
      </c>
      <c r="EP68" s="181">
        <f t="shared" si="17"/>
        <v>1.223563073590441</v>
      </c>
      <c r="EQ68" s="4">
        <v>361</v>
      </c>
      <c r="ER68" s="40"/>
    </row>
    <row r="69" spans="1:148" s="41" customFormat="1" ht="20.100000000000001" customHeight="1">
      <c r="A69" s="83">
        <v>42385</v>
      </c>
      <c r="B69" s="100"/>
      <c r="C69" s="6">
        <v>3</v>
      </c>
      <c r="D69" s="1" t="s">
        <v>187</v>
      </c>
      <c r="E69" s="1" t="s">
        <v>202</v>
      </c>
      <c r="F69" s="1" t="s">
        <v>188</v>
      </c>
      <c r="G69" s="4" t="s">
        <v>189</v>
      </c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>
      <c r="A70" s="84">
        <v>42385</v>
      </c>
      <c r="B70" s="101">
        <v>0.15574074074074074</v>
      </c>
      <c r="C70" s="13">
        <v>2</v>
      </c>
      <c r="D70" s="8" t="s">
        <v>201</v>
      </c>
      <c r="E70" s="8" t="s">
        <v>207</v>
      </c>
      <c r="F70" s="8" t="s">
        <v>204</v>
      </c>
      <c r="G70" s="11"/>
      <c r="H70" s="10" t="s">
        <v>180</v>
      </c>
      <c r="I70" s="8">
        <v>17</v>
      </c>
      <c r="J70" s="8" t="s">
        <v>190</v>
      </c>
      <c r="K70" s="18">
        <v>16</v>
      </c>
      <c r="L70" s="8"/>
      <c r="M70" s="8">
        <v>80</v>
      </c>
      <c r="N70" s="8">
        <v>2700</v>
      </c>
      <c r="O70" s="145"/>
      <c r="P70" s="8">
        <v>1770</v>
      </c>
      <c r="Q70" s="20">
        <f t="shared" si="0"/>
        <v>1486.8</v>
      </c>
      <c r="R70" s="42">
        <f t="shared" si="18"/>
        <v>4.3221276</v>
      </c>
      <c r="S70" s="16">
        <f t="shared" si="1"/>
        <v>4.0946471999999998</v>
      </c>
      <c r="T70" s="10">
        <v>1161</v>
      </c>
      <c r="U70" s="8">
        <v>1005</v>
      </c>
      <c r="V70" s="8">
        <v>0.96699999999999997</v>
      </c>
      <c r="W70" s="20">
        <f t="shared" si="19"/>
        <v>1711.59</v>
      </c>
      <c r="X70" s="8">
        <v>10.8</v>
      </c>
      <c r="Y70" s="8">
        <v>406</v>
      </c>
      <c r="Z70" s="8"/>
      <c r="AA70" s="8">
        <v>25</v>
      </c>
      <c r="AB70" s="8">
        <v>25</v>
      </c>
      <c r="AC70" s="11">
        <v>6.2</v>
      </c>
      <c r="AD70" s="13">
        <v>4</v>
      </c>
      <c r="AE70" s="89">
        <v>-30</v>
      </c>
      <c r="AF70" s="89">
        <v>-34</v>
      </c>
      <c r="AG70" s="89">
        <v>-34</v>
      </c>
      <c r="AH70" s="89"/>
      <c r="AI70" s="110">
        <f t="shared" si="30"/>
        <v>-98</v>
      </c>
      <c r="AJ70" s="108">
        <f t="shared" si="31"/>
        <v>1</v>
      </c>
      <c r="AK70" s="8">
        <v>50</v>
      </c>
      <c r="AL70" s="8">
        <v>50</v>
      </c>
      <c r="AM70" s="8">
        <v>105</v>
      </c>
      <c r="AN70" s="8">
        <v>105</v>
      </c>
      <c r="AO70" s="8">
        <v>3</v>
      </c>
      <c r="AP70" s="8">
        <v>20</v>
      </c>
      <c r="AQ70" s="10">
        <v>1970</v>
      </c>
      <c r="AR70" s="13">
        <v>1770</v>
      </c>
      <c r="AS70" s="20">
        <f t="shared" si="34"/>
        <v>200</v>
      </c>
      <c r="AT70" s="124">
        <f t="shared" si="20"/>
        <v>0.10152284263959391</v>
      </c>
      <c r="AU70" s="8">
        <v>74</v>
      </c>
      <c r="AV70" s="8">
        <v>80</v>
      </c>
      <c r="AW70" s="13">
        <v>4.4000000000000004</v>
      </c>
      <c r="AX70" s="8">
        <v>650</v>
      </c>
      <c r="AY70" s="8">
        <v>900</v>
      </c>
      <c r="AZ70" s="9">
        <v>43</v>
      </c>
      <c r="BA70" s="10">
        <v>255</v>
      </c>
      <c r="BB70" s="9">
        <v>61</v>
      </c>
      <c r="BC70" s="10"/>
      <c r="BD70" s="11"/>
      <c r="BE70" s="10">
        <v>4380</v>
      </c>
      <c r="BF70" s="8">
        <v>32</v>
      </c>
      <c r="BG70" s="8">
        <v>28</v>
      </c>
      <c r="BH70" s="8">
        <v>1</v>
      </c>
      <c r="BI70" s="11">
        <v>97.5</v>
      </c>
      <c r="BJ70" s="10">
        <v>550</v>
      </c>
      <c r="BK70" s="13">
        <v>220</v>
      </c>
      <c r="BL70" s="8">
        <v>1632</v>
      </c>
      <c r="BM70" s="8">
        <v>139</v>
      </c>
      <c r="BN70" s="9">
        <v>45.8</v>
      </c>
      <c r="BO70" s="10">
        <v>477</v>
      </c>
      <c r="BP70" s="8">
        <v>1500</v>
      </c>
      <c r="BQ70" s="9">
        <v>221</v>
      </c>
      <c r="BR70" s="10">
        <v>472</v>
      </c>
      <c r="BS70" s="8">
        <v>1620</v>
      </c>
      <c r="BT70" s="9">
        <v>207</v>
      </c>
      <c r="BU70" s="12">
        <v>1500</v>
      </c>
      <c r="BV70" s="130">
        <v>593</v>
      </c>
      <c r="BW70" s="126">
        <f t="shared" si="21"/>
        <v>0.94899999999999995</v>
      </c>
      <c r="BX70" s="126">
        <f t="shared" si="22"/>
        <v>0.70512820512820518</v>
      </c>
      <c r="BY70" s="134">
        <f t="shared" si="23"/>
        <v>0.57371611043077919</v>
      </c>
      <c r="BZ70" s="134">
        <f t="shared" si="24"/>
        <v>0.42628388956922081</v>
      </c>
      <c r="CA70" s="10">
        <v>2.9</v>
      </c>
      <c r="CB70" s="8">
        <v>3.2</v>
      </c>
      <c r="CC70" s="8">
        <v>30</v>
      </c>
      <c r="CD70" s="11">
        <v>1.8</v>
      </c>
      <c r="CE70" s="13" t="s">
        <v>183</v>
      </c>
      <c r="CF70" s="13">
        <v>46</v>
      </c>
      <c r="CG70" s="20">
        <f t="shared" si="25"/>
        <v>15.6</v>
      </c>
      <c r="CH70" s="20">
        <f t="shared" si="3"/>
        <v>5982.5999999999995</v>
      </c>
      <c r="CI70" s="20">
        <f t="shared" si="4"/>
        <v>7.1760000000000002</v>
      </c>
      <c r="CJ70" s="8">
        <v>46</v>
      </c>
      <c r="CK70" s="16">
        <f t="shared" si="26"/>
        <v>1.1994784876140809</v>
      </c>
      <c r="CL70" s="10" t="s">
        <v>184</v>
      </c>
      <c r="CM70" s="13">
        <v>59</v>
      </c>
      <c r="CN70" s="8">
        <v>53</v>
      </c>
      <c r="CO70" s="339">
        <v>109</v>
      </c>
      <c r="CP70" s="339">
        <f t="shared" si="35"/>
        <v>5982.5999999999995</v>
      </c>
      <c r="CQ70" s="339">
        <f t="shared" si="36"/>
        <v>57.77</v>
      </c>
      <c r="CR70" s="42">
        <f t="shared" si="37"/>
        <v>9.6563367097917308</v>
      </c>
      <c r="CS70" s="10"/>
      <c r="CT70" s="13"/>
      <c r="CU70" s="20" t="e">
        <f t="shared" si="33"/>
        <v>#N/A</v>
      </c>
      <c r="CV70" s="20">
        <f t="shared" si="8"/>
        <v>-101.39999999999999</v>
      </c>
      <c r="CW70" s="20" t="e">
        <f t="shared" si="9"/>
        <v>#N/A</v>
      </c>
      <c r="CX70" s="8"/>
      <c r="CY70" s="16" t="e">
        <f t="shared" si="32"/>
        <v>#N/A</v>
      </c>
      <c r="CZ70" s="14">
        <v>548</v>
      </c>
      <c r="DA70" s="14">
        <v>550</v>
      </c>
      <c r="DB70" s="14">
        <v>550</v>
      </c>
      <c r="DC70" s="14">
        <v>550</v>
      </c>
      <c r="DD70" s="14">
        <v>2</v>
      </c>
      <c r="DE70" s="14">
        <v>3</v>
      </c>
      <c r="DF70" s="14">
        <v>5</v>
      </c>
      <c r="DG70" s="14">
        <v>60</v>
      </c>
      <c r="DH70" s="14">
        <v>11</v>
      </c>
      <c r="DI70" s="14">
        <v>5</v>
      </c>
      <c r="DJ70" s="14">
        <v>2</v>
      </c>
      <c r="DK70" s="10"/>
      <c r="DL70" s="9">
        <v>900</v>
      </c>
      <c r="DM70" s="97">
        <f t="shared" si="10"/>
        <v>208.23077967434372</v>
      </c>
      <c r="DN70" s="97">
        <f t="shared" si="11"/>
        <v>219.79915632291838</v>
      </c>
      <c r="DO70" s="10"/>
      <c r="DP70" s="9"/>
      <c r="DQ70" s="10"/>
      <c r="DR70" s="9"/>
      <c r="DS70" s="14">
        <v>35</v>
      </c>
      <c r="DT70" s="10" t="s">
        <v>185</v>
      </c>
      <c r="DU70" s="9">
        <v>5.5</v>
      </c>
      <c r="DV70" s="14"/>
      <c r="DW70" s="10"/>
      <c r="DX70" s="8"/>
      <c r="DY70" s="97">
        <f t="shared" si="12"/>
        <v>0</v>
      </c>
      <c r="DZ70" s="97">
        <f t="shared" si="13"/>
        <v>0</v>
      </c>
      <c r="EA70" s="147" t="s">
        <v>210</v>
      </c>
      <c r="EB70" s="97">
        <v>9</v>
      </c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428</v>
      </c>
      <c r="EL70" s="183">
        <f t="shared" si="14"/>
        <v>99.025304111799016</v>
      </c>
      <c r="EM70" s="110">
        <f t="shared" si="15"/>
        <v>104.52670989578785</v>
      </c>
      <c r="EN70" s="8">
        <v>4.74</v>
      </c>
      <c r="EO70" s="184">
        <f t="shared" si="16"/>
        <v>1.0966821062848771</v>
      </c>
      <c r="EP70" s="184">
        <f t="shared" si="17"/>
        <v>1.1576088899673702</v>
      </c>
      <c r="EQ70" s="11">
        <v>385</v>
      </c>
      <c r="ER70" s="43"/>
    </row>
    <row r="71" spans="1:148" s="44" customFormat="1" ht="20.100000000000001" customHeight="1">
      <c r="A71" s="84">
        <v>42385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>
      <c r="A72" s="83">
        <v>42386</v>
      </c>
      <c r="B72" s="100">
        <v>0.66666666666666696</v>
      </c>
      <c r="C72" s="6">
        <v>4</v>
      </c>
      <c r="D72" s="1" t="s">
        <v>176</v>
      </c>
      <c r="E72" s="1" t="s">
        <v>178</v>
      </c>
      <c r="F72" s="1" t="s">
        <v>203</v>
      </c>
      <c r="G72" s="4" t="s">
        <v>179</v>
      </c>
      <c r="H72" s="3" t="s">
        <v>180</v>
      </c>
      <c r="I72" s="1">
        <v>17</v>
      </c>
      <c r="J72" s="1" t="s">
        <v>191</v>
      </c>
      <c r="K72" s="17">
        <v>17</v>
      </c>
      <c r="L72" s="1"/>
      <c r="M72" s="1">
        <v>80</v>
      </c>
      <c r="N72" s="1">
        <v>2700</v>
      </c>
      <c r="O72" s="144"/>
      <c r="P72" s="1">
        <v>1750</v>
      </c>
      <c r="Q72" s="19">
        <f t="shared" ref="Q72:Q131" si="38">(P72/100)*(100-K72)</f>
        <v>1452.5</v>
      </c>
      <c r="R72" s="39">
        <f t="shared" si="18"/>
        <v>4.2224174999999997</v>
      </c>
      <c r="S72" s="15">
        <f t="shared" ref="S72:S131" si="39">Q72*N72*I72*60/1000000000</f>
        <v>4.0001850000000001</v>
      </c>
      <c r="T72" s="3">
        <v>1148</v>
      </c>
      <c r="U72" s="1">
        <v>1005</v>
      </c>
      <c r="V72" s="1">
        <v>0.96799999999999997</v>
      </c>
      <c r="W72" s="19">
        <f t="shared" si="19"/>
        <v>1694</v>
      </c>
      <c r="X72" s="1">
        <v>10.7</v>
      </c>
      <c r="Y72" s="1">
        <v>398</v>
      </c>
      <c r="Z72" s="1"/>
      <c r="AA72" s="1">
        <v>25</v>
      </c>
      <c r="AB72" s="1">
        <v>25</v>
      </c>
      <c r="AC72" s="4">
        <v>6.2</v>
      </c>
      <c r="AD72" s="6">
        <v>4</v>
      </c>
      <c r="AE72" s="88">
        <v>-29</v>
      </c>
      <c r="AF72" s="88">
        <v>-34</v>
      </c>
      <c r="AG72" s="88">
        <v>-34</v>
      </c>
      <c r="AH72" s="88"/>
      <c r="AI72" s="109">
        <f t="shared" si="30"/>
        <v>-97</v>
      </c>
      <c r="AJ72" s="106">
        <f t="shared" si="31"/>
        <v>1</v>
      </c>
      <c r="AK72" s="1">
        <v>50</v>
      </c>
      <c r="AL72" s="1">
        <v>50</v>
      </c>
      <c r="AM72" s="1">
        <v>105</v>
      </c>
      <c r="AN72" s="1">
        <v>105</v>
      </c>
      <c r="AO72" s="1">
        <v>3</v>
      </c>
      <c r="AP72" s="1">
        <v>20</v>
      </c>
      <c r="AQ72" s="3">
        <v>1923</v>
      </c>
      <c r="AR72" s="6">
        <v>1715</v>
      </c>
      <c r="AS72" s="19">
        <f t="shared" si="34"/>
        <v>208</v>
      </c>
      <c r="AT72" s="123">
        <f t="shared" si="20"/>
        <v>0.10816432657306292</v>
      </c>
      <c r="AU72" s="1">
        <v>74</v>
      </c>
      <c r="AV72" s="1">
        <v>80</v>
      </c>
      <c r="AW72" s="6">
        <v>4.4000000000000004</v>
      </c>
      <c r="AX72" s="1">
        <v>566</v>
      </c>
      <c r="AY72" s="1">
        <v>877</v>
      </c>
      <c r="AZ72" s="2">
        <v>39</v>
      </c>
      <c r="BA72" s="3">
        <v>355</v>
      </c>
      <c r="BB72" s="2">
        <v>62</v>
      </c>
      <c r="BC72" s="3"/>
      <c r="BD72" s="4"/>
      <c r="BE72" s="3">
        <v>4964</v>
      </c>
      <c r="BF72" s="1">
        <v>32</v>
      </c>
      <c r="BG72" s="1">
        <v>29</v>
      </c>
      <c r="BH72" s="1">
        <v>1</v>
      </c>
      <c r="BI72" s="4">
        <v>97</v>
      </c>
      <c r="BJ72" s="3">
        <v>540</v>
      </c>
      <c r="BK72" s="6">
        <v>216</v>
      </c>
      <c r="BL72" s="1">
        <v>1638</v>
      </c>
      <c r="BM72" s="1">
        <v>139</v>
      </c>
      <c r="BN72" s="2">
        <v>45.8</v>
      </c>
      <c r="BO72" s="3">
        <v>476</v>
      </c>
      <c r="BP72" s="1">
        <v>1500</v>
      </c>
      <c r="BQ72" s="2">
        <v>213</v>
      </c>
      <c r="BR72" s="3">
        <v>471</v>
      </c>
      <c r="BS72" s="1">
        <v>1620</v>
      </c>
      <c r="BT72" s="2">
        <v>210</v>
      </c>
      <c r="BU72" s="5">
        <v>1500</v>
      </c>
      <c r="BV72" s="129">
        <v>591</v>
      </c>
      <c r="BW72" s="125">
        <f t="shared" si="21"/>
        <v>0.94699999999999995</v>
      </c>
      <c r="BX72" s="125">
        <f t="shared" si="22"/>
        <v>0.69230769230769229</v>
      </c>
      <c r="BY72" s="133">
        <f t="shared" si="23"/>
        <v>0.57768288677208957</v>
      </c>
      <c r="BZ72" s="133">
        <f t="shared" si="24"/>
        <v>0.42231711322791049</v>
      </c>
      <c r="CA72" s="3">
        <v>2.9</v>
      </c>
      <c r="CB72" s="1">
        <v>3.2</v>
      </c>
      <c r="CC72" s="1">
        <v>30</v>
      </c>
      <c r="CD72" s="4">
        <v>1.8</v>
      </c>
      <c r="CE72" s="6" t="s">
        <v>183</v>
      </c>
      <c r="CF72" s="6">
        <v>45</v>
      </c>
      <c r="CG72" s="19">
        <f t="shared" si="25"/>
        <v>15.6</v>
      </c>
      <c r="CH72" s="19">
        <f t="shared" ref="CH72:CH131" si="40">P72*3.38</f>
        <v>5915</v>
      </c>
      <c r="CI72" s="19">
        <f t="shared" ref="CI72:CI131" si="41">CG72*CJ72/100</f>
        <v>7.02</v>
      </c>
      <c r="CJ72" s="1">
        <v>45</v>
      </c>
      <c r="CK72" s="15">
        <f t="shared" si="26"/>
        <v>1.1868131868131868</v>
      </c>
      <c r="CL72" s="3" t="s">
        <v>184</v>
      </c>
      <c r="CM72" s="6">
        <v>62</v>
      </c>
      <c r="CN72" s="1">
        <v>62</v>
      </c>
      <c r="CO72" s="338">
        <v>109</v>
      </c>
      <c r="CP72" s="338">
        <f t="shared" si="35"/>
        <v>5915</v>
      </c>
      <c r="CQ72" s="338">
        <f t="shared" si="36"/>
        <v>67.58</v>
      </c>
      <c r="CR72" s="39">
        <f t="shared" si="37"/>
        <v>11.425190194420964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-98.02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14">
        <v>548</v>
      </c>
      <c r="DA72" s="14">
        <v>550</v>
      </c>
      <c r="DB72" s="14">
        <v>550</v>
      </c>
      <c r="DC72" s="14">
        <v>550</v>
      </c>
      <c r="DD72" s="7">
        <v>2</v>
      </c>
      <c r="DE72" s="7">
        <v>3</v>
      </c>
      <c r="DF72" s="7">
        <v>5</v>
      </c>
      <c r="DG72" s="7">
        <v>50</v>
      </c>
      <c r="DH72" s="7">
        <v>11</v>
      </c>
      <c r="DI72" s="7">
        <v>2</v>
      </c>
      <c r="DJ72" s="7">
        <v>3</v>
      </c>
      <c r="DK72" s="3"/>
      <c r="DL72" s="2"/>
      <c r="DM72" s="96">
        <f t="shared" ref="DM72:DM131" si="45">DL72/R72</f>
        <v>0</v>
      </c>
      <c r="DN72" s="96">
        <f t="shared" ref="DN72:DN131" si="46">DL72/S72</f>
        <v>0</v>
      </c>
      <c r="DO72" s="3"/>
      <c r="DP72" s="2"/>
      <c r="DQ72" s="3"/>
      <c r="DR72" s="2"/>
      <c r="DS72" s="7">
        <v>35</v>
      </c>
      <c r="DT72" s="3" t="s">
        <v>185</v>
      </c>
      <c r="DU72" s="2"/>
      <c r="DV72" s="7"/>
      <c r="DW72" s="3"/>
      <c r="DX72" s="1"/>
      <c r="DY72" s="96">
        <f t="shared" ref="DY72:DY131" si="47">DX72/R72</f>
        <v>0</v>
      </c>
      <c r="DZ72" s="96">
        <f t="shared" ref="DZ72:DZ131" si="48">DX72/S72</f>
        <v>0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423</v>
      </c>
      <c r="EL72" s="180">
        <f t="shared" ref="EL72:EL131" si="49">EK72/R72</f>
        <v>100.17957722086933</v>
      </c>
      <c r="EM72" s="109">
        <f t="shared" ref="EM72:EM131" si="50">EK72/S72</f>
        <v>105.74510928869539</v>
      </c>
      <c r="EN72" s="1">
        <v>4.6100000000000003</v>
      </c>
      <c r="EO72" s="181">
        <f t="shared" ref="EO72:EO131" si="51">EN72/R72</f>
        <v>1.0917916099012002</v>
      </c>
      <c r="EP72" s="181">
        <f t="shared" ref="EP72:EP131" si="52">EN72/S72</f>
        <v>1.1524466993401556</v>
      </c>
      <c r="EQ72" s="4">
        <v>320</v>
      </c>
      <c r="ER72" s="40"/>
    </row>
    <row r="73" spans="1:148" s="41" customFormat="1" ht="20.100000000000001" customHeight="1">
      <c r="A73" s="83">
        <v>42386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>
      <c r="A74" s="84">
        <v>42386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>
      <c r="A75" s="84">
        <v>42386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>
      <c r="A76" s="83">
        <v>42387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>
      <c r="A77" s="83">
        <v>42387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>
      <c r="A78" s="84">
        <v>42387</v>
      </c>
      <c r="B78" s="101">
        <v>0.19225694444444444</v>
      </c>
      <c r="C78" s="13">
        <v>4</v>
      </c>
      <c r="D78" s="8" t="s">
        <v>176</v>
      </c>
      <c r="E78" s="8" t="s">
        <v>178</v>
      </c>
      <c r="F78" s="8" t="s">
        <v>203</v>
      </c>
      <c r="G78" s="11" t="s">
        <v>179</v>
      </c>
      <c r="H78" s="10" t="s">
        <v>180</v>
      </c>
      <c r="I78" s="8">
        <v>16.5</v>
      </c>
      <c r="J78" s="8" t="s">
        <v>190</v>
      </c>
      <c r="K78" s="18">
        <v>21.5</v>
      </c>
      <c r="L78" s="8" t="s">
        <v>182</v>
      </c>
      <c r="M78" s="8">
        <v>84</v>
      </c>
      <c r="N78" s="8">
        <v>2700</v>
      </c>
      <c r="O78" s="145"/>
      <c r="P78" s="8">
        <v>1700</v>
      </c>
      <c r="Q78" s="20">
        <f t="shared" si="38"/>
        <v>1334.5</v>
      </c>
      <c r="R78" s="42">
        <f t="shared" si="53"/>
        <v>3.7652917499999998</v>
      </c>
      <c r="S78" s="16">
        <f t="shared" si="39"/>
        <v>3.5671184999999999</v>
      </c>
      <c r="T78" s="10">
        <v>1087</v>
      </c>
      <c r="U78" s="8">
        <v>1005</v>
      </c>
      <c r="V78" s="8">
        <v>0.95299999999999996</v>
      </c>
      <c r="W78" s="20">
        <f t="shared" si="54"/>
        <v>1620.1</v>
      </c>
      <c r="X78" s="8">
        <v>10.6</v>
      </c>
      <c r="Y78" s="8">
        <v>364</v>
      </c>
      <c r="Z78" s="8"/>
      <c r="AA78" s="8">
        <v>25</v>
      </c>
      <c r="AB78" s="8">
        <v>25</v>
      </c>
      <c r="AC78" s="11">
        <v>6</v>
      </c>
      <c r="AD78" s="13">
        <v>4.2</v>
      </c>
      <c r="AE78" s="89">
        <v>-29</v>
      </c>
      <c r="AF78" s="89">
        <v>-33</v>
      </c>
      <c r="AG78" s="89">
        <v>-33</v>
      </c>
      <c r="AH78" s="89"/>
      <c r="AI78" s="110">
        <f t="shared" si="63"/>
        <v>-95</v>
      </c>
      <c r="AJ78" s="108">
        <f t="shared" si="64"/>
        <v>1</v>
      </c>
      <c r="AK78" s="8">
        <v>50</v>
      </c>
      <c r="AL78" s="8">
        <v>50</v>
      </c>
      <c r="AM78" s="8">
        <v>105</v>
      </c>
      <c r="AN78" s="8">
        <v>105</v>
      </c>
      <c r="AO78" s="8">
        <v>3</v>
      </c>
      <c r="AP78" s="8">
        <v>20</v>
      </c>
      <c r="AQ78" s="10">
        <v>1843</v>
      </c>
      <c r="AR78" s="13">
        <v>1536</v>
      </c>
      <c r="AS78" s="20">
        <f t="shared" si="34"/>
        <v>307</v>
      </c>
      <c r="AT78" s="124">
        <f t="shared" si="55"/>
        <v>0.16657623440043406</v>
      </c>
      <c r="AU78" s="8">
        <v>71</v>
      </c>
      <c r="AV78" s="8">
        <v>80</v>
      </c>
      <c r="AW78" s="13">
        <v>4.2</v>
      </c>
      <c r="AX78" s="8">
        <v>606</v>
      </c>
      <c r="AY78" s="8">
        <v>927</v>
      </c>
      <c r="AZ78" s="9">
        <v>41</v>
      </c>
      <c r="BA78" s="10">
        <v>355</v>
      </c>
      <c r="BB78" s="9">
        <v>77</v>
      </c>
      <c r="BC78" s="10">
        <v>172</v>
      </c>
      <c r="BD78" s="11"/>
      <c r="BE78" s="10">
        <v>4536</v>
      </c>
      <c r="BF78" s="8">
        <v>32</v>
      </c>
      <c r="BG78" s="8">
        <v>23</v>
      </c>
      <c r="BH78" s="8">
        <v>1</v>
      </c>
      <c r="BI78" s="11">
        <v>97</v>
      </c>
      <c r="BJ78" s="10">
        <v>480</v>
      </c>
      <c r="BK78" s="13">
        <v>231</v>
      </c>
      <c r="BL78" s="8">
        <v>1630</v>
      </c>
      <c r="BM78" s="8">
        <v>132</v>
      </c>
      <c r="BN78" s="9">
        <v>56</v>
      </c>
      <c r="BO78" s="10">
        <v>439</v>
      </c>
      <c r="BP78" s="8">
        <v>1500</v>
      </c>
      <c r="BQ78" s="9">
        <v>206</v>
      </c>
      <c r="BR78" s="10">
        <v>433</v>
      </c>
      <c r="BS78" s="8">
        <v>1620</v>
      </c>
      <c r="BT78" s="9">
        <v>186</v>
      </c>
      <c r="BU78" s="12">
        <v>1500</v>
      </c>
      <c r="BV78" s="130">
        <v>472</v>
      </c>
      <c r="BW78" s="126">
        <f t="shared" si="56"/>
        <v>0.872</v>
      </c>
      <c r="BX78" s="126">
        <f t="shared" si="57"/>
        <v>0.61538461538461542</v>
      </c>
      <c r="BY78" s="134">
        <f t="shared" si="58"/>
        <v>0.58626396359122879</v>
      </c>
      <c r="BZ78" s="134">
        <f t="shared" si="59"/>
        <v>0.41373603640877127</v>
      </c>
      <c r="CA78" s="10">
        <v>2.9</v>
      </c>
      <c r="CB78" s="8">
        <v>3.2</v>
      </c>
      <c r="CC78" s="8">
        <v>30</v>
      </c>
      <c r="CD78" s="11">
        <v>1.8</v>
      </c>
      <c r="CE78" s="13" t="s">
        <v>183</v>
      </c>
      <c r="CF78" s="13">
        <v>35</v>
      </c>
      <c r="CG78" s="20">
        <f t="shared" si="60"/>
        <v>15.6</v>
      </c>
      <c r="CH78" s="20">
        <f t="shared" si="40"/>
        <v>5746</v>
      </c>
      <c r="CI78" s="20">
        <f t="shared" si="41"/>
        <v>5.46</v>
      </c>
      <c r="CJ78" s="8">
        <v>35</v>
      </c>
      <c r="CK78" s="16">
        <f t="shared" si="61"/>
        <v>0.95022624434389136</v>
      </c>
      <c r="CL78" s="10" t="s">
        <v>184</v>
      </c>
      <c r="CM78" s="13">
        <v>71</v>
      </c>
      <c r="CN78" s="8">
        <v>71</v>
      </c>
      <c r="CO78" s="339">
        <v>109</v>
      </c>
      <c r="CP78" s="339">
        <f t="shared" si="35"/>
        <v>5746</v>
      </c>
      <c r="CQ78" s="339">
        <f t="shared" si="36"/>
        <v>77.39</v>
      </c>
      <c r="CR78" s="42">
        <f t="shared" si="37"/>
        <v>13.468499825965889</v>
      </c>
      <c r="CS78" s="10"/>
      <c r="CT78" s="13"/>
      <c r="CU78" s="20" t="e">
        <f t="shared" si="42"/>
        <v>#N/A</v>
      </c>
      <c r="CV78" s="20">
        <f t="shared" si="43"/>
        <v>-98.02</v>
      </c>
      <c r="CW78" s="20" t="e">
        <f t="shared" si="44"/>
        <v>#N/A</v>
      </c>
      <c r="CX78" s="8"/>
      <c r="CY78" s="16" t="e">
        <f t="shared" si="32"/>
        <v>#N/A</v>
      </c>
      <c r="CZ78" s="14">
        <v>1028</v>
      </c>
      <c r="DA78" s="14">
        <v>550</v>
      </c>
      <c r="DB78" s="14">
        <v>550</v>
      </c>
      <c r="DC78" s="14">
        <v>550</v>
      </c>
      <c r="DD78" s="14">
        <v>2</v>
      </c>
      <c r="DE78" s="14">
        <v>3</v>
      </c>
      <c r="DF78" s="14">
        <v>5</v>
      </c>
      <c r="DG78" s="14">
        <v>50</v>
      </c>
      <c r="DH78" s="14">
        <v>11</v>
      </c>
      <c r="DI78" s="14">
        <v>2</v>
      </c>
      <c r="DJ78" s="14">
        <v>3</v>
      </c>
      <c r="DK78" s="10"/>
      <c r="DL78" s="9">
        <v>900</v>
      </c>
      <c r="DM78" s="97">
        <f t="shared" si="45"/>
        <v>239.02530262097221</v>
      </c>
      <c r="DN78" s="97">
        <f t="shared" si="46"/>
        <v>252.3044860999151</v>
      </c>
      <c r="DO78" s="10"/>
      <c r="DP78" s="9"/>
      <c r="DQ78" s="10"/>
      <c r="DR78" s="9"/>
      <c r="DS78" s="14">
        <v>35</v>
      </c>
      <c r="DT78" s="10" t="s">
        <v>185</v>
      </c>
      <c r="DU78" s="9">
        <v>4.7</v>
      </c>
      <c r="DV78" s="14">
        <v>30</v>
      </c>
      <c r="DW78" s="10"/>
      <c r="DX78" s="8"/>
      <c r="DY78" s="97">
        <f t="shared" si="47"/>
        <v>0</v>
      </c>
      <c r="DZ78" s="97">
        <f t="shared" si="48"/>
        <v>0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392</v>
      </c>
      <c r="EL78" s="183">
        <f t="shared" si="49"/>
        <v>104.10879847491233</v>
      </c>
      <c r="EM78" s="110">
        <f t="shared" si="50"/>
        <v>109.89262061240747</v>
      </c>
      <c r="EN78" s="8">
        <v>4.46</v>
      </c>
      <c r="EO78" s="184">
        <f t="shared" si="51"/>
        <v>1.1845031663217067</v>
      </c>
      <c r="EP78" s="184">
        <f t="shared" si="52"/>
        <v>1.2503088977840238</v>
      </c>
      <c r="EQ78" s="11">
        <v>310</v>
      </c>
      <c r="ER78" s="43"/>
    </row>
    <row r="79" spans="1:148" s="44" customFormat="1" ht="20.100000000000001" customHeight="1">
      <c r="A79" s="84">
        <v>42387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>
      <c r="A80" s="83">
        <v>42388</v>
      </c>
      <c r="B80" s="100">
        <v>0.77998842592592599</v>
      </c>
      <c r="C80" s="6">
        <v>2</v>
      </c>
      <c r="D80" s="1" t="s">
        <v>201</v>
      </c>
      <c r="E80" s="1" t="s">
        <v>207</v>
      </c>
      <c r="F80" s="1" t="s">
        <v>204</v>
      </c>
      <c r="G80" s="4"/>
      <c r="H80" s="3" t="s">
        <v>180</v>
      </c>
      <c r="I80" s="1">
        <v>16</v>
      </c>
      <c r="J80" s="1" t="s">
        <v>199</v>
      </c>
      <c r="K80" s="17">
        <v>19</v>
      </c>
      <c r="L80" s="1" t="s">
        <v>182</v>
      </c>
      <c r="M80" s="1">
        <v>84</v>
      </c>
      <c r="N80" s="1">
        <v>2730</v>
      </c>
      <c r="O80" s="144"/>
      <c r="P80" s="1">
        <v>1600</v>
      </c>
      <c r="Q80" s="19">
        <f t="shared" si="38"/>
        <v>1296</v>
      </c>
      <c r="R80" s="39">
        <f t="shared" si="53"/>
        <v>3.5458560000000001</v>
      </c>
      <c r="S80" s="15">
        <f t="shared" si="39"/>
        <v>3.3965567999999999</v>
      </c>
      <c r="T80" s="3">
        <v>1042</v>
      </c>
      <c r="U80" s="1">
        <v>1009</v>
      </c>
      <c r="V80" s="1">
        <v>0.95099999999999996</v>
      </c>
      <c r="W80" s="19">
        <f t="shared" si="54"/>
        <v>1521.6</v>
      </c>
      <c r="X80" s="1">
        <v>11.1</v>
      </c>
      <c r="Y80" s="1">
        <v>321</v>
      </c>
      <c r="Z80" s="1"/>
      <c r="AA80" s="1">
        <v>25</v>
      </c>
      <c r="AB80" s="1">
        <v>25</v>
      </c>
      <c r="AC80" s="4">
        <v>6.5</v>
      </c>
      <c r="AD80" s="6">
        <v>4.2</v>
      </c>
      <c r="AE80" s="88">
        <v>-30</v>
      </c>
      <c r="AF80" s="88">
        <v>-34</v>
      </c>
      <c r="AG80" s="88">
        <v>-34</v>
      </c>
      <c r="AH80" s="88"/>
      <c r="AI80" s="109">
        <f t="shared" si="63"/>
        <v>-98</v>
      </c>
      <c r="AJ80" s="106">
        <f t="shared" si="64"/>
        <v>1</v>
      </c>
      <c r="AK80" s="1">
        <v>50</v>
      </c>
      <c r="AL80" s="1">
        <v>50</v>
      </c>
      <c r="AM80" s="1">
        <v>105</v>
      </c>
      <c r="AN80" s="1">
        <v>105</v>
      </c>
      <c r="AO80" s="1">
        <v>3</v>
      </c>
      <c r="AP80" s="1">
        <v>20</v>
      </c>
      <c r="AQ80" s="3">
        <v>1900</v>
      </c>
      <c r="AR80" s="6">
        <v>1430</v>
      </c>
      <c r="AS80" s="19">
        <f t="shared" si="34"/>
        <v>470</v>
      </c>
      <c r="AT80" s="123">
        <f t="shared" si="55"/>
        <v>0.24736842105263157</v>
      </c>
      <c r="AU80" s="1">
        <v>67</v>
      </c>
      <c r="AV80" s="1">
        <v>80</v>
      </c>
      <c r="AW80" s="6">
        <v>4.3</v>
      </c>
      <c r="AX80" s="1">
        <v>650</v>
      </c>
      <c r="AY80" s="1">
        <v>740</v>
      </c>
      <c r="AZ80" s="2">
        <v>40</v>
      </c>
      <c r="BA80" s="3">
        <v>355</v>
      </c>
      <c r="BB80" s="2">
        <v>63</v>
      </c>
      <c r="BC80" s="3"/>
      <c r="BD80" s="4"/>
      <c r="BE80" s="3">
        <v>4000</v>
      </c>
      <c r="BF80" s="1">
        <v>32</v>
      </c>
      <c r="BG80" s="1">
        <v>25</v>
      </c>
      <c r="BH80" s="1">
        <v>1</v>
      </c>
      <c r="BI80" s="4">
        <v>97</v>
      </c>
      <c r="BJ80" s="3">
        <v>450</v>
      </c>
      <c r="BK80" s="6">
        <v>225</v>
      </c>
      <c r="BL80" s="1">
        <v>1643</v>
      </c>
      <c r="BM80" s="1">
        <v>129</v>
      </c>
      <c r="BN80" s="2">
        <v>58</v>
      </c>
      <c r="BO80" s="3">
        <v>400</v>
      </c>
      <c r="BP80" s="1">
        <v>1495</v>
      </c>
      <c r="BQ80" s="2">
        <v>176</v>
      </c>
      <c r="BR80" s="3">
        <v>390</v>
      </c>
      <c r="BS80" s="1">
        <v>1457</v>
      </c>
      <c r="BT80" s="2">
        <v>164</v>
      </c>
      <c r="BU80" s="5">
        <v>1500</v>
      </c>
      <c r="BV80" s="129">
        <v>369</v>
      </c>
      <c r="BW80" s="125">
        <f t="shared" si="56"/>
        <v>0.79</v>
      </c>
      <c r="BX80" s="125">
        <f t="shared" si="57"/>
        <v>0.57692307692307687</v>
      </c>
      <c r="BY80" s="133">
        <f t="shared" si="58"/>
        <v>0.5779403489026449</v>
      </c>
      <c r="BZ80" s="133">
        <f t="shared" si="59"/>
        <v>0.42205965109735505</v>
      </c>
      <c r="CA80" s="3">
        <v>2.9</v>
      </c>
      <c r="CB80" s="1">
        <v>3.2</v>
      </c>
      <c r="CC80" s="1">
        <v>30</v>
      </c>
      <c r="CD80" s="4">
        <v>1.8</v>
      </c>
      <c r="CE80" s="6" t="s">
        <v>183</v>
      </c>
      <c r="CF80" s="6">
        <v>75</v>
      </c>
      <c r="CG80" s="19">
        <f t="shared" si="60"/>
        <v>15.6</v>
      </c>
      <c r="CH80" s="19">
        <f t="shared" si="40"/>
        <v>5408</v>
      </c>
      <c r="CI80" s="19">
        <f t="shared" si="41"/>
        <v>11.7</v>
      </c>
      <c r="CJ80" s="1">
        <v>75</v>
      </c>
      <c r="CK80" s="15">
        <f t="shared" si="61"/>
        <v>2.1634615384615383</v>
      </c>
      <c r="CL80" s="3" t="s">
        <v>184</v>
      </c>
      <c r="CM80" s="6">
        <v>52</v>
      </c>
      <c r="CN80" s="1">
        <v>52</v>
      </c>
      <c r="CO80" s="338">
        <v>109</v>
      </c>
      <c r="CP80" s="338">
        <f t="shared" si="35"/>
        <v>5408</v>
      </c>
      <c r="CQ80" s="338">
        <f t="shared" si="36"/>
        <v>56.68</v>
      </c>
      <c r="CR80" s="39">
        <f t="shared" si="37"/>
        <v>10.480769230769232</v>
      </c>
      <c r="CS80" s="3"/>
      <c r="CT80" s="6">
        <v>10</v>
      </c>
      <c r="CU80" s="19" t="e">
        <f t="shared" si="42"/>
        <v>#N/A</v>
      </c>
      <c r="CV80" s="19">
        <f t="shared" si="43"/>
        <v>-101.39999999999999</v>
      </c>
      <c r="CW80" s="19" t="e">
        <f t="shared" si="44"/>
        <v>#N/A</v>
      </c>
      <c r="CX80" s="1"/>
      <c r="CY80" s="15" t="e">
        <f t="shared" si="32"/>
        <v>#N/A</v>
      </c>
      <c r="CZ80" s="7">
        <v>548</v>
      </c>
      <c r="DA80" s="7">
        <v>550</v>
      </c>
      <c r="DB80" s="7">
        <v>550</v>
      </c>
      <c r="DC80" s="7">
        <v>550</v>
      </c>
      <c r="DD80" s="7">
        <v>2</v>
      </c>
      <c r="DE80" s="7">
        <v>3</v>
      </c>
      <c r="DF80" s="7">
        <v>5</v>
      </c>
      <c r="DG80" s="7">
        <v>50</v>
      </c>
      <c r="DH80" s="7">
        <v>11</v>
      </c>
      <c r="DI80" s="7">
        <v>8</v>
      </c>
      <c r="DJ80" s="7">
        <v>3</v>
      </c>
      <c r="DK80" s="3"/>
      <c r="DL80" s="2">
        <v>900</v>
      </c>
      <c r="DM80" s="96">
        <f t="shared" si="45"/>
        <v>253.81741390513321</v>
      </c>
      <c r="DN80" s="96">
        <f t="shared" si="46"/>
        <v>264.97422330755666</v>
      </c>
      <c r="DO80" s="3"/>
      <c r="DP80" s="2"/>
      <c r="DQ80" s="3"/>
      <c r="DR80" s="2"/>
      <c r="DS80" s="7">
        <v>30</v>
      </c>
      <c r="DT80" s="3"/>
      <c r="DU80" s="2">
        <v>4.5</v>
      </c>
      <c r="DV80" s="7">
        <v>30</v>
      </c>
      <c r="DW80" s="3"/>
      <c r="DX80" s="1"/>
      <c r="DY80" s="96">
        <f t="shared" si="47"/>
        <v>0</v>
      </c>
      <c r="DZ80" s="96">
        <f t="shared" si="48"/>
        <v>0</v>
      </c>
      <c r="EA80" s="146" t="s">
        <v>211</v>
      </c>
      <c r="EB80" s="96">
        <v>9</v>
      </c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340</v>
      </c>
      <c r="EL80" s="180">
        <f t="shared" si="49"/>
        <v>95.886578586383649</v>
      </c>
      <c r="EM80" s="109">
        <f t="shared" si="50"/>
        <v>100.1013732495214</v>
      </c>
      <c r="EN80" s="1">
        <v>4.2</v>
      </c>
      <c r="EO80" s="181">
        <f t="shared" si="51"/>
        <v>1.1844812648906216</v>
      </c>
      <c r="EP80" s="181">
        <f t="shared" si="52"/>
        <v>1.2365463754352644</v>
      </c>
      <c r="EQ80" s="4">
        <v>342</v>
      </c>
      <c r="ER80" s="40"/>
    </row>
    <row r="81" spans="1:148" s="41" customFormat="1" ht="20.100000000000001" customHeight="1">
      <c r="A81" s="83">
        <v>42388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>
      <c r="A82" s="84">
        <v>42388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>
      <c r="A83" s="84">
        <v>42388</v>
      </c>
      <c r="B83" s="101">
        <v>1.0625</v>
      </c>
      <c r="C83" s="13">
        <v>1</v>
      </c>
      <c r="D83" s="8" t="s">
        <v>192</v>
      </c>
      <c r="E83" s="8" t="s">
        <v>193</v>
      </c>
      <c r="F83" s="8" t="s">
        <v>194</v>
      </c>
      <c r="G83" s="11" t="s">
        <v>195</v>
      </c>
      <c r="H83" s="10" t="s">
        <v>180</v>
      </c>
      <c r="I83" s="8">
        <v>16.5</v>
      </c>
      <c r="J83" s="8" t="s">
        <v>199</v>
      </c>
      <c r="K83" s="18">
        <v>22</v>
      </c>
      <c r="L83" s="8" t="s">
        <v>182</v>
      </c>
      <c r="M83" s="8">
        <v>84</v>
      </c>
      <c r="N83" s="8">
        <v>2700</v>
      </c>
      <c r="O83" s="145"/>
      <c r="P83" s="8">
        <v>1750</v>
      </c>
      <c r="Q83" s="20">
        <f t="shared" si="38"/>
        <v>1365</v>
      </c>
      <c r="R83" s="42">
        <f t="shared" si="53"/>
        <v>3.8513475000000001</v>
      </c>
      <c r="S83" s="16">
        <f t="shared" si="39"/>
        <v>3.6486450000000001</v>
      </c>
      <c r="T83" s="10">
        <v>1147</v>
      </c>
      <c r="U83" s="8">
        <v>1009</v>
      </c>
      <c r="V83" s="8">
        <v>0.94899999999999995</v>
      </c>
      <c r="W83" s="20">
        <f t="shared" si="54"/>
        <v>1660.75</v>
      </c>
      <c r="X83" s="8">
        <v>11.4</v>
      </c>
      <c r="Y83" s="8">
        <v>392</v>
      </c>
      <c r="Z83" s="8"/>
      <c r="AA83" s="8">
        <v>25</v>
      </c>
      <c r="AB83" s="8">
        <v>25</v>
      </c>
      <c r="AC83" s="11">
        <v>7</v>
      </c>
      <c r="AD83" s="13">
        <v>4.0999999999999996</v>
      </c>
      <c r="AE83" s="89">
        <v>-30</v>
      </c>
      <c r="AF83" s="89">
        <v>-34</v>
      </c>
      <c r="AG83" s="89">
        <v>-34</v>
      </c>
      <c r="AH83" s="89"/>
      <c r="AI83" s="110">
        <f t="shared" si="63"/>
        <v>-98</v>
      </c>
      <c r="AJ83" s="108">
        <f t="shared" si="64"/>
        <v>1</v>
      </c>
      <c r="AK83" s="8">
        <v>50</v>
      </c>
      <c r="AL83" s="8">
        <v>50</v>
      </c>
      <c r="AM83" s="8">
        <v>105</v>
      </c>
      <c r="AN83" s="8">
        <v>105</v>
      </c>
      <c r="AO83" s="8">
        <v>3</v>
      </c>
      <c r="AP83" s="8">
        <v>20</v>
      </c>
      <c r="AQ83" s="10">
        <v>1580</v>
      </c>
      <c r="AR83" s="13">
        <v>1593</v>
      </c>
      <c r="AS83" s="20">
        <f t="shared" si="34"/>
        <v>-13</v>
      </c>
      <c r="AT83" s="124">
        <f t="shared" si="55"/>
        <v>-8.2278481012658233E-3</v>
      </c>
      <c r="AU83" s="8">
        <v>71</v>
      </c>
      <c r="AV83" s="8">
        <v>80</v>
      </c>
      <c r="AW83" s="13">
        <v>4.3</v>
      </c>
      <c r="AX83" s="8">
        <v>560</v>
      </c>
      <c r="AY83" s="8">
        <v>1050</v>
      </c>
      <c r="AZ83" s="9">
        <v>40</v>
      </c>
      <c r="BA83" s="10">
        <v>355</v>
      </c>
      <c r="BB83" s="9">
        <v>63</v>
      </c>
      <c r="BC83" s="10"/>
      <c r="BD83" s="11"/>
      <c r="BE83" s="10">
        <v>3139</v>
      </c>
      <c r="BF83" s="8">
        <v>32</v>
      </c>
      <c r="BG83" s="8">
        <v>45</v>
      </c>
      <c r="BH83" s="8">
        <v>2</v>
      </c>
      <c r="BI83" s="11">
        <v>97</v>
      </c>
      <c r="BJ83" s="10">
        <v>480</v>
      </c>
      <c r="BK83" s="13">
        <v>230</v>
      </c>
      <c r="BL83" s="8">
        <v>1630</v>
      </c>
      <c r="BM83" s="8">
        <v>132</v>
      </c>
      <c r="BN83" s="9">
        <v>52.9</v>
      </c>
      <c r="BO83" s="10">
        <v>468</v>
      </c>
      <c r="BP83" s="8">
        <v>1500</v>
      </c>
      <c r="BQ83" s="9">
        <v>246</v>
      </c>
      <c r="BR83" s="10">
        <v>458</v>
      </c>
      <c r="BS83" s="8">
        <v>1500</v>
      </c>
      <c r="BT83" s="9">
        <v>192</v>
      </c>
      <c r="BU83" s="12">
        <v>1500</v>
      </c>
      <c r="BV83" s="130">
        <v>410</v>
      </c>
      <c r="BW83" s="126">
        <f t="shared" si="56"/>
        <v>0.92600000000000005</v>
      </c>
      <c r="BX83" s="126">
        <f t="shared" si="57"/>
        <v>0.61538461538461542</v>
      </c>
      <c r="BY83" s="134">
        <f t="shared" si="58"/>
        <v>0.60075855873839701</v>
      </c>
      <c r="BZ83" s="134">
        <f t="shared" si="59"/>
        <v>0.39924144126160294</v>
      </c>
      <c r="CA83" s="10">
        <v>2.9</v>
      </c>
      <c r="CB83" s="8">
        <v>3.2</v>
      </c>
      <c r="CC83" s="8">
        <v>26</v>
      </c>
      <c r="CD83" s="11">
        <v>1.8</v>
      </c>
      <c r="CE83" s="13" t="s">
        <v>183</v>
      </c>
      <c r="CF83" s="13">
        <v>87</v>
      </c>
      <c r="CG83" s="20">
        <f t="shared" si="60"/>
        <v>15.6</v>
      </c>
      <c r="CH83" s="20">
        <f t="shared" si="40"/>
        <v>5915</v>
      </c>
      <c r="CI83" s="20">
        <f t="shared" si="41"/>
        <v>13.26</v>
      </c>
      <c r="CJ83" s="8">
        <v>85</v>
      </c>
      <c r="CK83" s="16">
        <f t="shared" si="61"/>
        <v>2.2417582417582418</v>
      </c>
      <c r="CL83" s="10" t="s">
        <v>184</v>
      </c>
      <c r="CM83" s="13">
        <v>60</v>
      </c>
      <c r="CN83" s="8">
        <v>61</v>
      </c>
      <c r="CO83" s="339">
        <v>109</v>
      </c>
      <c r="CP83" s="339">
        <f t="shared" si="35"/>
        <v>5915</v>
      </c>
      <c r="CQ83" s="339">
        <f t="shared" si="36"/>
        <v>66.489999999999995</v>
      </c>
      <c r="CR83" s="42">
        <f t="shared" si="37"/>
        <v>11.240912933220624</v>
      </c>
      <c r="CS83" s="10"/>
      <c r="CT83" s="13">
        <v>10</v>
      </c>
      <c r="CU83" s="20" t="e">
        <f t="shared" si="42"/>
        <v>#N/A</v>
      </c>
      <c r="CV83" s="20">
        <f t="shared" si="43"/>
        <v>-101.39999999999999</v>
      </c>
      <c r="CW83" s="20" t="e">
        <f t="shared" si="44"/>
        <v>#N/A</v>
      </c>
      <c r="CX83" s="8"/>
      <c r="CY83" s="16" t="e">
        <f t="shared" si="32"/>
        <v>#N/A</v>
      </c>
      <c r="CZ83" s="14">
        <v>548</v>
      </c>
      <c r="DA83" s="14">
        <v>550</v>
      </c>
      <c r="DB83" s="14">
        <v>550</v>
      </c>
      <c r="DC83" s="14">
        <v>550</v>
      </c>
      <c r="DD83" s="14">
        <v>2</v>
      </c>
      <c r="DE83" s="14">
        <v>3</v>
      </c>
      <c r="DF83" s="14">
        <v>5</v>
      </c>
      <c r="DG83" s="14">
        <v>50</v>
      </c>
      <c r="DH83" s="14">
        <v>11</v>
      </c>
      <c r="DI83" s="14">
        <v>8</v>
      </c>
      <c r="DJ83" s="14">
        <v>3</v>
      </c>
      <c r="DK83" s="10"/>
      <c r="DL83" s="9">
        <v>900</v>
      </c>
      <c r="DM83" s="97">
        <f t="shared" si="45"/>
        <v>233.68444421075998</v>
      </c>
      <c r="DN83" s="97">
        <f t="shared" si="46"/>
        <v>246.66691333358</v>
      </c>
      <c r="DO83" s="10"/>
      <c r="DP83" s="9"/>
      <c r="DQ83" s="10"/>
      <c r="DR83" s="9"/>
      <c r="DS83" s="14">
        <v>30</v>
      </c>
      <c r="DT83" s="10" t="s">
        <v>185</v>
      </c>
      <c r="DU83" s="9">
        <v>4.5</v>
      </c>
      <c r="DV83" s="14">
        <v>30</v>
      </c>
      <c r="DW83" s="10"/>
      <c r="DX83" s="8"/>
      <c r="DY83" s="97">
        <f t="shared" si="47"/>
        <v>0</v>
      </c>
      <c r="DZ83" s="97">
        <f t="shared" si="48"/>
        <v>0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438</v>
      </c>
      <c r="EL83" s="183">
        <f t="shared" si="49"/>
        <v>113.72642951590319</v>
      </c>
      <c r="EM83" s="110">
        <f t="shared" si="50"/>
        <v>120.04456448900893</v>
      </c>
      <c r="EN83" s="8"/>
      <c r="EO83" s="184">
        <f t="shared" si="51"/>
        <v>0</v>
      </c>
      <c r="EP83" s="184">
        <f t="shared" si="52"/>
        <v>0</v>
      </c>
      <c r="EQ83" s="11"/>
      <c r="ER83" s="43"/>
    </row>
    <row r="84" spans="1:148" s="41" customFormat="1" ht="20.100000000000001" customHeight="1">
      <c r="A84" s="83">
        <v>42389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>
      <c r="A85" s="83">
        <v>42389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>
      <c r="A86" s="84">
        <v>42389</v>
      </c>
      <c r="B86" s="101">
        <v>1.1666666666666701</v>
      </c>
      <c r="C86" s="13">
        <v>2</v>
      </c>
      <c r="D86" s="8" t="s">
        <v>201</v>
      </c>
      <c r="E86" s="8" t="s">
        <v>207</v>
      </c>
      <c r="F86" s="8" t="s">
        <v>204</v>
      </c>
      <c r="G86" s="11"/>
      <c r="H86" s="10" t="s">
        <v>208</v>
      </c>
      <c r="I86" s="8">
        <v>17</v>
      </c>
      <c r="J86" s="8" t="s">
        <v>199</v>
      </c>
      <c r="K86" s="18">
        <v>14.5</v>
      </c>
      <c r="L86" s="8" t="s">
        <v>212</v>
      </c>
      <c r="M86" s="8">
        <v>84</v>
      </c>
      <c r="N86" s="8">
        <v>2700</v>
      </c>
      <c r="O86" s="145"/>
      <c r="P86" s="8">
        <v>1500</v>
      </c>
      <c r="Q86" s="20">
        <f t="shared" si="38"/>
        <v>1282.5</v>
      </c>
      <c r="R86" s="42">
        <f t="shared" si="53"/>
        <v>3.7282275</v>
      </c>
      <c r="S86" s="16">
        <f t="shared" si="39"/>
        <v>3.5320049999999998</v>
      </c>
      <c r="T86" s="10">
        <v>997.1</v>
      </c>
      <c r="U86" s="8">
        <v>1009</v>
      </c>
      <c r="V86" s="8">
        <v>0.99</v>
      </c>
      <c r="W86" s="20">
        <f t="shared" si="54"/>
        <v>1485</v>
      </c>
      <c r="X86" s="8">
        <v>10.4</v>
      </c>
      <c r="Y86" s="8">
        <v>306</v>
      </c>
      <c r="Z86" s="8"/>
      <c r="AA86" s="8">
        <v>25</v>
      </c>
      <c r="AB86" s="8">
        <v>25</v>
      </c>
      <c r="AC86" s="11">
        <v>7</v>
      </c>
      <c r="AD86" s="13">
        <v>4.5</v>
      </c>
      <c r="AE86" s="89">
        <v>-28</v>
      </c>
      <c r="AF86" s="89">
        <v>-33</v>
      </c>
      <c r="AG86" s="89">
        <v>-32</v>
      </c>
      <c r="AH86" s="89"/>
      <c r="AI86" s="110">
        <f t="shared" si="63"/>
        <v>-93</v>
      </c>
      <c r="AJ86" s="108">
        <f t="shared" si="64"/>
        <v>1</v>
      </c>
      <c r="AK86" s="8">
        <v>50</v>
      </c>
      <c r="AL86" s="8">
        <v>50</v>
      </c>
      <c r="AM86" s="8">
        <v>105</v>
      </c>
      <c r="AN86" s="8">
        <v>105</v>
      </c>
      <c r="AO86" s="8">
        <v>3</v>
      </c>
      <c r="AP86" s="8">
        <v>20</v>
      </c>
      <c r="AQ86" s="10">
        <v>1890</v>
      </c>
      <c r="AR86" s="13">
        <v>1650</v>
      </c>
      <c r="AS86" s="20">
        <f t="shared" si="34"/>
        <v>240</v>
      </c>
      <c r="AT86" s="124">
        <f t="shared" si="55"/>
        <v>0.12698412698412698</v>
      </c>
      <c r="AU86" s="8">
        <v>69</v>
      </c>
      <c r="AV86" s="8">
        <v>80</v>
      </c>
      <c r="AW86" s="13">
        <v>4.3</v>
      </c>
      <c r="AX86" s="8">
        <v>560</v>
      </c>
      <c r="AY86" s="8">
        <v>950</v>
      </c>
      <c r="AZ86" s="9">
        <v>40</v>
      </c>
      <c r="BA86" s="10">
        <v>355</v>
      </c>
      <c r="BB86" s="9">
        <v>68</v>
      </c>
      <c r="BC86" s="10">
        <v>141</v>
      </c>
      <c r="BD86" s="11"/>
      <c r="BE86" s="10">
        <v>4444</v>
      </c>
      <c r="BF86" s="8">
        <v>29</v>
      </c>
      <c r="BG86" s="8">
        <v>30</v>
      </c>
      <c r="BH86" s="8">
        <v>1</v>
      </c>
      <c r="BI86" s="11">
        <v>97</v>
      </c>
      <c r="BJ86" s="10">
        <v>550</v>
      </c>
      <c r="BK86" s="13">
        <v>139</v>
      </c>
      <c r="BL86" s="8">
        <v>1616</v>
      </c>
      <c r="BM86" s="8">
        <v>145</v>
      </c>
      <c r="BN86" s="9">
        <v>23</v>
      </c>
      <c r="BO86" s="10">
        <v>433</v>
      </c>
      <c r="BP86" s="8">
        <v>1500</v>
      </c>
      <c r="BQ86" s="9">
        <v>201</v>
      </c>
      <c r="BR86" s="10">
        <v>423</v>
      </c>
      <c r="BS86" s="8">
        <v>1580</v>
      </c>
      <c r="BT86" s="9">
        <v>176</v>
      </c>
      <c r="BU86" s="12">
        <v>1500</v>
      </c>
      <c r="BV86" s="130">
        <v>446</v>
      </c>
      <c r="BW86" s="126">
        <f t="shared" si="56"/>
        <v>0.85599999999999998</v>
      </c>
      <c r="BX86" s="126">
        <f t="shared" si="57"/>
        <v>0.70512820512820518</v>
      </c>
      <c r="BY86" s="134">
        <f t="shared" si="58"/>
        <v>0.54832139806845803</v>
      </c>
      <c r="BZ86" s="134">
        <f t="shared" si="59"/>
        <v>0.45167860193154197</v>
      </c>
      <c r="CA86" s="10">
        <v>2.9</v>
      </c>
      <c r="CB86" s="8">
        <v>3.2</v>
      </c>
      <c r="CC86" s="8">
        <v>28</v>
      </c>
      <c r="CD86" s="11">
        <v>1.8</v>
      </c>
      <c r="CE86" s="13" t="s">
        <v>183</v>
      </c>
      <c r="CF86" s="13">
        <v>76</v>
      </c>
      <c r="CG86" s="20">
        <f t="shared" si="60"/>
        <v>15.6</v>
      </c>
      <c r="CH86" s="20">
        <f t="shared" si="40"/>
        <v>5070</v>
      </c>
      <c r="CI86" s="20">
        <f t="shared" si="41"/>
        <v>12.167999999999999</v>
      </c>
      <c r="CJ86" s="8">
        <v>78</v>
      </c>
      <c r="CK86" s="16">
        <f t="shared" si="61"/>
        <v>2.4</v>
      </c>
      <c r="CL86" s="10" t="s">
        <v>184</v>
      </c>
      <c r="CM86" s="13">
        <v>21</v>
      </c>
      <c r="CN86" s="8">
        <v>21</v>
      </c>
      <c r="CO86" s="339">
        <v>109</v>
      </c>
      <c r="CP86" s="339">
        <f t="shared" si="35"/>
        <v>5070</v>
      </c>
      <c r="CQ86" s="339">
        <f t="shared" si="36"/>
        <v>22.89</v>
      </c>
      <c r="CR86" s="42">
        <f t="shared" si="37"/>
        <v>4.5147928994082838</v>
      </c>
      <c r="CS86" s="10"/>
      <c r="CT86" s="13"/>
      <c r="CU86" s="20" t="e">
        <f t="shared" si="42"/>
        <v>#N/A</v>
      </c>
      <c r="CV86" s="20">
        <f t="shared" si="43"/>
        <v>-94.64</v>
      </c>
      <c r="CW86" s="20" t="e">
        <f t="shared" si="44"/>
        <v>#N/A</v>
      </c>
      <c r="CX86" s="8"/>
      <c r="CY86" s="16" t="e">
        <f t="shared" si="32"/>
        <v>#N/A</v>
      </c>
      <c r="CZ86" s="14">
        <v>548</v>
      </c>
      <c r="DA86" s="14">
        <v>550</v>
      </c>
      <c r="DB86" s="14">
        <v>550</v>
      </c>
      <c r="DC86" s="14">
        <v>550</v>
      </c>
      <c r="DD86" s="14">
        <v>2</v>
      </c>
      <c r="DE86" s="14">
        <v>3</v>
      </c>
      <c r="DF86" s="14">
        <v>5</v>
      </c>
      <c r="DG86" s="14">
        <v>40</v>
      </c>
      <c r="DH86" s="14">
        <v>11</v>
      </c>
      <c r="DI86" s="14">
        <v>8</v>
      </c>
      <c r="DJ86" s="14">
        <v>3</v>
      </c>
      <c r="DK86" s="10"/>
      <c r="DL86" s="9">
        <v>900</v>
      </c>
      <c r="DM86" s="97">
        <f t="shared" si="45"/>
        <v>241.40157755930935</v>
      </c>
      <c r="DN86" s="97">
        <f t="shared" si="46"/>
        <v>254.81277631260431</v>
      </c>
      <c r="DO86" s="10"/>
      <c r="DP86" s="9"/>
      <c r="DQ86" s="10"/>
      <c r="DR86" s="9"/>
      <c r="DS86" s="14">
        <v>10</v>
      </c>
      <c r="DT86" s="10" t="s">
        <v>200</v>
      </c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377</v>
      </c>
      <c r="EL86" s="183">
        <f t="shared" si="49"/>
        <v>101.12043859984402</v>
      </c>
      <c r="EM86" s="110">
        <f t="shared" si="50"/>
        <v>106.73824074427981</v>
      </c>
      <c r="EN86" s="8">
        <v>4.96</v>
      </c>
      <c r="EO86" s="184">
        <f t="shared" si="51"/>
        <v>1.3303909163268604</v>
      </c>
      <c r="EP86" s="184">
        <f t="shared" si="52"/>
        <v>1.4043015227894637</v>
      </c>
      <c r="EQ86" s="11">
        <v>352</v>
      </c>
      <c r="ER86" s="43"/>
    </row>
    <row r="87" spans="1:148" s="44" customFormat="1" ht="20.100000000000001" customHeight="1">
      <c r="A87" s="84">
        <v>42389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>
      <c r="A88" s="83">
        <v>42390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>
      <c r="A89" s="83">
        <v>42390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>
      <c r="A90" s="84">
        <v>42390</v>
      </c>
      <c r="B90" s="101">
        <v>0.89792824074074085</v>
      </c>
      <c r="C90" s="13">
        <v>3</v>
      </c>
      <c r="D90" s="8" t="s">
        <v>187</v>
      </c>
      <c r="E90" s="8" t="s">
        <v>202</v>
      </c>
      <c r="F90" s="8" t="s">
        <v>189</v>
      </c>
      <c r="G90" s="11" t="s">
        <v>213</v>
      </c>
      <c r="H90" s="10" t="s">
        <v>208</v>
      </c>
      <c r="I90" s="8">
        <v>17</v>
      </c>
      <c r="J90" s="8" t="s">
        <v>199</v>
      </c>
      <c r="K90" s="18">
        <v>17.5</v>
      </c>
      <c r="L90" s="8" t="s">
        <v>212</v>
      </c>
      <c r="M90" s="8">
        <v>84</v>
      </c>
      <c r="N90" s="8">
        <v>2700</v>
      </c>
      <c r="O90" s="145"/>
      <c r="P90" s="8">
        <v>1250</v>
      </c>
      <c r="Q90" s="20">
        <f t="shared" si="38"/>
        <v>1031.25</v>
      </c>
      <c r="R90" s="42">
        <f t="shared" si="53"/>
        <v>2.9978437499999999</v>
      </c>
      <c r="S90" s="16">
        <f t="shared" si="39"/>
        <v>2.8400625000000002</v>
      </c>
      <c r="T90" s="10">
        <v>839.2</v>
      </c>
      <c r="U90" s="8">
        <v>1011</v>
      </c>
      <c r="V90" s="8">
        <v>0.97799999999999998</v>
      </c>
      <c r="W90" s="20">
        <f t="shared" si="54"/>
        <v>1222.5</v>
      </c>
      <c r="X90" s="8">
        <v>10.7</v>
      </c>
      <c r="Y90" s="8">
        <v>207</v>
      </c>
      <c r="Z90" s="8">
        <v>40</v>
      </c>
      <c r="AA90" s="8">
        <v>25</v>
      </c>
      <c r="AB90" s="8">
        <v>20</v>
      </c>
      <c r="AC90" s="11">
        <v>5.0999999999999996</v>
      </c>
      <c r="AD90" s="13">
        <v>4.8</v>
      </c>
      <c r="AE90" s="89">
        <v>-28</v>
      </c>
      <c r="AF90" s="89">
        <v>-32</v>
      </c>
      <c r="AG90" s="89">
        <v>-31</v>
      </c>
      <c r="AH90" s="89"/>
      <c r="AI90" s="110">
        <f t="shared" si="63"/>
        <v>-91</v>
      </c>
      <c r="AJ90" s="108">
        <f t="shared" si="64"/>
        <v>1</v>
      </c>
      <c r="AK90" s="8">
        <v>50</v>
      </c>
      <c r="AL90" s="8">
        <v>50</v>
      </c>
      <c r="AM90" s="8">
        <v>105</v>
      </c>
      <c r="AN90" s="8">
        <v>110</v>
      </c>
      <c r="AO90" s="8">
        <v>2</v>
      </c>
      <c r="AP90" s="8">
        <v>20</v>
      </c>
      <c r="AQ90" s="10">
        <v>1754</v>
      </c>
      <c r="AR90" s="13"/>
      <c r="AS90" s="20">
        <f t="shared" si="34"/>
        <v>1754</v>
      </c>
      <c r="AT90" s="124">
        <f t="shared" si="55"/>
        <v>1</v>
      </c>
      <c r="AU90" s="8">
        <v>61</v>
      </c>
      <c r="AV90" s="8">
        <v>80</v>
      </c>
      <c r="AW90" s="13">
        <v>4.3</v>
      </c>
      <c r="AX90" s="8">
        <v>413</v>
      </c>
      <c r="AY90" s="8">
        <v>720</v>
      </c>
      <c r="AZ90" s="9">
        <v>37</v>
      </c>
      <c r="BA90" s="10">
        <v>355</v>
      </c>
      <c r="BB90" s="9">
        <v>70</v>
      </c>
      <c r="BC90" s="10">
        <v>153</v>
      </c>
      <c r="BD90" s="11"/>
      <c r="BE90" s="10">
        <v>4004</v>
      </c>
      <c r="BF90" s="8">
        <v>29</v>
      </c>
      <c r="BG90" s="8">
        <v>32</v>
      </c>
      <c r="BH90" s="8">
        <v>1</v>
      </c>
      <c r="BI90" s="11">
        <v>97.4</v>
      </c>
      <c r="BJ90" s="10">
        <v>300</v>
      </c>
      <c r="BK90" s="13">
        <v>1.2</v>
      </c>
      <c r="BL90" s="8">
        <v>1604</v>
      </c>
      <c r="BM90" s="8">
        <v>124</v>
      </c>
      <c r="BN90" s="9">
        <v>37.9</v>
      </c>
      <c r="BO90" s="10">
        <v>358</v>
      </c>
      <c r="BP90" s="8">
        <v>1330</v>
      </c>
      <c r="BQ90" s="9">
        <v>150</v>
      </c>
      <c r="BR90" s="10">
        <v>353</v>
      </c>
      <c r="BS90" s="8">
        <v>1308</v>
      </c>
      <c r="BT90" s="9">
        <v>132</v>
      </c>
      <c r="BU90" s="12">
        <v>1500</v>
      </c>
      <c r="BV90" s="130">
        <v>267</v>
      </c>
      <c r="BW90" s="126">
        <f t="shared" si="56"/>
        <v>0.71099999999999997</v>
      </c>
      <c r="BX90" s="126">
        <f t="shared" si="57"/>
        <v>0.38461538461538464</v>
      </c>
      <c r="BY90" s="134">
        <f t="shared" si="58"/>
        <v>0.64895036158112751</v>
      </c>
      <c r="BZ90" s="134">
        <f t="shared" si="59"/>
        <v>0.35104963841887243</v>
      </c>
      <c r="CA90" s="10">
        <v>2.9</v>
      </c>
      <c r="CB90" s="8">
        <v>3</v>
      </c>
      <c r="CC90" s="8">
        <v>30</v>
      </c>
      <c r="CD90" s="11">
        <v>1.8</v>
      </c>
      <c r="CE90" s="13" t="s">
        <v>183</v>
      </c>
      <c r="CF90" s="13">
        <v>57</v>
      </c>
      <c r="CG90" s="20">
        <f t="shared" si="60"/>
        <v>15.6</v>
      </c>
      <c r="CH90" s="20">
        <f t="shared" si="40"/>
        <v>4225</v>
      </c>
      <c r="CI90" s="20">
        <f t="shared" si="41"/>
        <v>8.8919999999999995</v>
      </c>
      <c r="CJ90" s="8">
        <v>57</v>
      </c>
      <c r="CK90" s="16">
        <f t="shared" si="61"/>
        <v>2.1046153846153843</v>
      </c>
      <c r="CL90" s="10" t="s">
        <v>184</v>
      </c>
      <c r="CM90" s="13">
        <v>31</v>
      </c>
      <c r="CN90" s="8">
        <v>31</v>
      </c>
      <c r="CO90" s="339">
        <v>109</v>
      </c>
      <c r="CP90" s="339">
        <f t="shared" si="35"/>
        <v>4225</v>
      </c>
      <c r="CQ90" s="339">
        <f t="shared" si="36"/>
        <v>33.79</v>
      </c>
      <c r="CR90" s="42">
        <f t="shared" si="37"/>
        <v>7.9976331360946746</v>
      </c>
      <c r="CS90" s="10"/>
      <c r="CT90" s="13">
        <v>8</v>
      </c>
      <c r="CU90" s="20" t="e">
        <f t="shared" si="42"/>
        <v>#N/A</v>
      </c>
      <c r="CV90" s="20">
        <f t="shared" si="43"/>
        <v>-94.64</v>
      </c>
      <c r="CW90" s="20" t="e">
        <f t="shared" si="44"/>
        <v>#N/A</v>
      </c>
      <c r="CX90" s="8">
        <v>8</v>
      </c>
      <c r="CY90" s="16" t="e">
        <f t="shared" si="32"/>
        <v>#N/A</v>
      </c>
      <c r="CZ90" s="14">
        <v>660</v>
      </c>
      <c r="DA90" s="14">
        <v>550</v>
      </c>
      <c r="DB90" s="14">
        <v>550</v>
      </c>
      <c r="DC90" s="14">
        <v>550</v>
      </c>
      <c r="DD90" s="14">
        <v>2</v>
      </c>
      <c r="DE90" s="14">
        <v>3</v>
      </c>
      <c r="DF90" s="14">
        <v>0.5</v>
      </c>
      <c r="DG90" s="14">
        <v>35</v>
      </c>
      <c r="DH90" s="14">
        <v>11</v>
      </c>
      <c r="DI90" s="14">
        <v>8</v>
      </c>
      <c r="DJ90" s="14">
        <v>3</v>
      </c>
      <c r="DK90" s="10"/>
      <c r="DL90" s="9">
        <v>850</v>
      </c>
      <c r="DM90" s="97">
        <f t="shared" si="45"/>
        <v>283.53712564238879</v>
      </c>
      <c r="DN90" s="97">
        <f t="shared" si="46"/>
        <v>299.28918817807704</v>
      </c>
      <c r="DO90" s="10"/>
      <c r="DP90" s="9"/>
      <c r="DQ90" s="10"/>
      <c r="DR90" s="9"/>
      <c r="DS90" s="14">
        <v>5</v>
      </c>
      <c r="DT90" s="10" t="s">
        <v>200</v>
      </c>
      <c r="DU90" s="9">
        <v>3.9</v>
      </c>
      <c r="DV90" s="14">
        <v>20</v>
      </c>
      <c r="DW90" s="10" t="s">
        <v>214</v>
      </c>
      <c r="DX90" s="8">
        <v>40</v>
      </c>
      <c r="DY90" s="97">
        <f t="shared" si="47"/>
        <v>13.342923559641827</v>
      </c>
      <c r="DZ90" s="97">
        <f t="shared" si="48"/>
        <v>14.084197090733038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282</v>
      </c>
      <c r="EL90" s="183">
        <f t="shared" si="49"/>
        <v>94.067611095474874</v>
      </c>
      <c r="EM90" s="110">
        <f t="shared" si="50"/>
        <v>99.293589489667909</v>
      </c>
      <c r="EN90" s="8">
        <v>3.8</v>
      </c>
      <c r="EO90" s="184">
        <f t="shared" si="51"/>
        <v>1.2675777381659734</v>
      </c>
      <c r="EP90" s="184">
        <f t="shared" si="52"/>
        <v>1.3379987236196385</v>
      </c>
      <c r="EQ90" s="11">
        <v>332</v>
      </c>
      <c r="ER90" s="43"/>
    </row>
    <row r="91" spans="1:148" s="44" customFormat="1" ht="20.100000000000001" customHeight="1">
      <c r="A91" s="84">
        <v>42390</v>
      </c>
      <c r="B91" s="101">
        <v>0.26944444444444443</v>
      </c>
      <c r="C91" s="13">
        <v>3</v>
      </c>
      <c r="D91" s="8" t="s">
        <v>187</v>
      </c>
      <c r="E91" s="8" t="s">
        <v>202</v>
      </c>
      <c r="F91" s="8" t="s">
        <v>189</v>
      </c>
      <c r="G91" s="11" t="s">
        <v>213</v>
      </c>
      <c r="H91" s="10" t="s">
        <v>208</v>
      </c>
      <c r="I91" s="8">
        <v>15</v>
      </c>
      <c r="J91" s="8" t="s">
        <v>199</v>
      </c>
      <c r="K91" s="18">
        <v>17.8</v>
      </c>
      <c r="L91" s="8" t="s">
        <v>212</v>
      </c>
      <c r="M91" s="8">
        <v>84</v>
      </c>
      <c r="N91" s="8">
        <v>2600</v>
      </c>
      <c r="O91" s="145"/>
      <c r="P91" s="8">
        <v>1260</v>
      </c>
      <c r="Q91" s="20">
        <f t="shared" si="38"/>
        <v>1035.72</v>
      </c>
      <c r="R91" s="42">
        <f t="shared" si="53"/>
        <v>2.6566217999999999</v>
      </c>
      <c r="S91" s="16">
        <f t="shared" si="39"/>
        <v>2.4235848</v>
      </c>
      <c r="T91" s="10">
        <v>840</v>
      </c>
      <c r="U91" s="8">
        <v>1011</v>
      </c>
      <c r="V91" s="8">
        <v>0.97</v>
      </c>
      <c r="W91" s="20">
        <f t="shared" si="54"/>
        <v>1222.2</v>
      </c>
      <c r="X91" s="8">
        <v>10.7</v>
      </c>
      <c r="Y91" s="8">
        <v>207</v>
      </c>
      <c r="Z91" s="8">
        <v>40</v>
      </c>
      <c r="AA91" s="8">
        <v>25</v>
      </c>
      <c r="AB91" s="8">
        <v>20</v>
      </c>
      <c r="AC91" s="11">
        <v>5.2</v>
      </c>
      <c r="AD91" s="13">
        <v>4.7</v>
      </c>
      <c r="AE91" s="89">
        <v>-28</v>
      </c>
      <c r="AF91" s="89">
        <v>-32</v>
      </c>
      <c r="AG91" s="89">
        <v>-31</v>
      </c>
      <c r="AH91" s="89"/>
      <c r="AI91" s="110">
        <f t="shared" si="63"/>
        <v>-91</v>
      </c>
      <c r="AJ91" s="108">
        <f t="shared" si="64"/>
        <v>0</v>
      </c>
      <c r="AK91" s="8">
        <v>50</v>
      </c>
      <c r="AL91" s="8">
        <v>50</v>
      </c>
      <c r="AM91" s="8">
        <v>105</v>
      </c>
      <c r="AN91" s="8">
        <v>110</v>
      </c>
      <c r="AO91" s="8">
        <v>2.5</v>
      </c>
      <c r="AP91" s="8">
        <v>20</v>
      </c>
      <c r="AQ91" s="10">
        <v>1672</v>
      </c>
      <c r="AR91" s="13"/>
      <c r="AS91" s="20">
        <f t="shared" si="34"/>
        <v>1672</v>
      </c>
      <c r="AT91" s="124">
        <f t="shared" si="55"/>
        <v>1</v>
      </c>
      <c r="AU91" s="8">
        <v>57</v>
      </c>
      <c r="AV91" s="8">
        <v>80</v>
      </c>
      <c r="AW91" s="13">
        <v>4.3</v>
      </c>
      <c r="AX91" s="8">
        <v>375</v>
      </c>
      <c r="AY91" s="8">
        <v>560</v>
      </c>
      <c r="AZ91" s="9">
        <v>40</v>
      </c>
      <c r="BA91" s="10">
        <v>355</v>
      </c>
      <c r="BB91" s="9">
        <v>70</v>
      </c>
      <c r="BC91" s="10">
        <v>157</v>
      </c>
      <c r="BD91" s="11"/>
      <c r="BE91" s="10">
        <v>3736</v>
      </c>
      <c r="BF91" s="8">
        <v>29</v>
      </c>
      <c r="BG91" s="8">
        <v>32</v>
      </c>
      <c r="BH91" s="8">
        <v>1</v>
      </c>
      <c r="BI91" s="11">
        <v>97.4</v>
      </c>
      <c r="BJ91" s="10">
        <v>320</v>
      </c>
      <c r="BK91" s="13">
        <v>1.19</v>
      </c>
      <c r="BL91" s="8">
        <v>1603</v>
      </c>
      <c r="BM91" s="8">
        <v>127</v>
      </c>
      <c r="BN91" s="9">
        <v>35.5</v>
      </c>
      <c r="BO91" s="10">
        <v>332</v>
      </c>
      <c r="BP91" s="8">
        <v>1230</v>
      </c>
      <c r="BQ91" s="9">
        <v>129</v>
      </c>
      <c r="BR91" s="10">
        <v>324</v>
      </c>
      <c r="BS91" s="8">
        <v>1197</v>
      </c>
      <c r="BT91" s="9">
        <v>116</v>
      </c>
      <c r="BU91" s="12">
        <v>1400</v>
      </c>
      <c r="BV91" s="130">
        <v>280</v>
      </c>
      <c r="BW91" s="126">
        <f t="shared" si="56"/>
        <v>0.65600000000000003</v>
      </c>
      <c r="BX91" s="126">
        <f t="shared" si="57"/>
        <v>0.41025641025641024</v>
      </c>
      <c r="BY91" s="134">
        <f t="shared" si="58"/>
        <v>0.61523662947287416</v>
      </c>
      <c r="BZ91" s="134">
        <f t="shared" si="59"/>
        <v>0.38476337052712578</v>
      </c>
      <c r="CA91" s="10">
        <v>2.9</v>
      </c>
      <c r="CB91" s="8">
        <v>3</v>
      </c>
      <c r="CC91" s="8">
        <v>30</v>
      </c>
      <c r="CD91" s="11"/>
      <c r="CE91" s="13" t="s">
        <v>183</v>
      </c>
      <c r="CF91" s="13">
        <v>60</v>
      </c>
      <c r="CG91" s="20">
        <f t="shared" si="60"/>
        <v>15.6</v>
      </c>
      <c r="CH91" s="20">
        <f t="shared" si="40"/>
        <v>4258.8</v>
      </c>
      <c r="CI91" s="20">
        <f t="shared" si="41"/>
        <v>9.36</v>
      </c>
      <c r="CJ91" s="8">
        <v>60</v>
      </c>
      <c r="CK91" s="16">
        <f t="shared" si="61"/>
        <v>2.1978021978021975</v>
      </c>
      <c r="CL91" s="10" t="s">
        <v>184</v>
      </c>
      <c r="CM91" s="13">
        <v>56</v>
      </c>
      <c r="CN91" s="8">
        <v>56</v>
      </c>
      <c r="CO91" s="339">
        <v>109</v>
      </c>
      <c r="CP91" s="339">
        <f t="shared" si="35"/>
        <v>4258.8</v>
      </c>
      <c r="CQ91" s="339">
        <f t="shared" si="36"/>
        <v>61.04</v>
      </c>
      <c r="CR91" s="42">
        <f t="shared" si="37"/>
        <v>14.332675871137408</v>
      </c>
      <c r="CS91" s="10"/>
      <c r="CT91" s="13">
        <v>8</v>
      </c>
      <c r="CU91" s="20" t="e">
        <f t="shared" si="42"/>
        <v>#N/A</v>
      </c>
      <c r="CV91" s="20">
        <f t="shared" si="43"/>
        <v>-94.64</v>
      </c>
      <c r="CW91" s="20" t="e">
        <f t="shared" si="44"/>
        <v>#N/A</v>
      </c>
      <c r="CX91" s="8">
        <v>8</v>
      </c>
      <c r="CY91" s="16" t="e">
        <f t="shared" si="32"/>
        <v>#N/A</v>
      </c>
      <c r="CZ91" s="14">
        <v>650</v>
      </c>
      <c r="DA91" s="14">
        <v>480</v>
      </c>
      <c r="DB91" s="14">
        <v>480</v>
      </c>
      <c r="DC91" s="14">
        <v>480</v>
      </c>
      <c r="DD91" s="14">
        <v>2</v>
      </c>
      <c r="DE91" s="14">
        <v>3</v>
      </c>
      <c r="DF91" s="14">
        <v>0.5</v>
      </c>
      <c r="DG91" s="14">
        <v>35</v>
      </c>
      <c r="DH91" s="14">
        <v>11</v>
      </c>
      <c r="DI91" s="14">
        <v>8</v>
      </c>
      <c r="DJ91" s="14">
        <v>3</v>
      </c>
      <c r="DK91" s="10"/>
      <c r="DL91" s="9">
        <v>850</v>
      </c>
      <c r="DM91" s="97">
        <f t="shared" si="45"/>
        <v>319.95521530388709</v>
      </c>
      <c r="DN91" s="97">
        <f t="shared" si="46"/>
        <v>350.72013985233775</v>
      </c>
      <c r="DO91" s="10"/>
      <c r="DP91" s="9"/>
      <c r="DQ91" s="10"/>
      <c r="DR91" s="9"/>
      <c r="DS91" s="14">
        <v>5</v>
      </c>
      <c r="DT91" s="10" t="s">
        <v>200</v>
      </c>
      <c r="DU91" s="9">
        <v>3.9</v>
      </c>
      <c r="DV91" s="14">
        <v>20</v>
      </c>
      <c r="DW91" s="10" t="s">
        <v>214</v>
      </c>
      <c r="DX91" s="8">
        <v>40</v>
      </c>
      <c r="DY91" s="97">
        <f t="shared" si="47"/>
        <v>15.056716014300568</v>
      </c>
      <c r="DZ91" s="97">
        <f t="shared" si="48"/>
        <v>16.504477169521778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245</v>
      </c>
      <c r="EL91" s="183">
        <f t="shared" si="49"/>
        <v>92.222385587590978</v>
      </c>
      <c r="EM91" s="110">
        <f t="shared" si="50"/>
        <v>101.08992266332088</v>
      </c>
      <c r="EN91" s="8">
        <v>3.99</v>
      </c>
      <c r="EO91" s="184">
        <f t="shared" si="51"/>
        <v>1.5019074224264817</v>
      </c>
      <c r="EP91" s="184">
        <f t="shared" si="52"/>
        <v>1.6463215976597974</v>
      </c>
      <c r="EQ91" s="11">
        <v>328</v>
      </c>
      <c r="ER91" s="43"/>
    </row>
    <row r="92" spans="1:148" s="41" customFormat="1" ht="20.100000000000001" customHeight="1">
      <c r="A92" s="83">
        <v>42391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>
      <c r="A93" s="83">
        <v>42391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>
      <c r="A94" s="84">
        <v>42391</v>
      </c>
      <c r="B94" s="101">
        <v>9.5092592592592604E-2</v>
      </c>
      <c r="C94" s="13">
        <v>4</v>
      </c>
      <c r="D94" s="8" t="s">
        <v>176</v>
      </c>
      <c r="E94" s="8" t="s">
        <v>178</v>
      </c>
      <c r="F94" s="8" t="s">
        <v>203</v>
      </c>
      <c r="G94" s="11" t="s">
        <v>179</v>
      </c>
      <c r="H94" s="10" t="s">
        <v>208</v>
      </c>
      <c r="I94" s="8">
        <v>17</v>
      </c>
      <c r="J94" s="8" t="s">
        <v>199</v>
      </c>
      <c r="K94" s="18">
        <v>17.5</v>
      </c>
      <c r="L94" s="8" t="s">
        <v>212</v>
      </c>
      <c r="M94" s="8">
        <v>84</v>
      </c>
      <c r="N94" s="8">
        <v>2700</v>
      </c>
      <c r="O94" s="145"/>
      <c r="P94" s="8">
        <v>1420</v>
      </c>
      <c r="Q94" s="20">
        <f t="shared" si="38"/>
        <v>1171.5</v>
      </c>
      <c r="R94" s="42">
        <f t="shared" si="53"/>
        <v>3.4055504999999999</v>
      </c>
      <c r="S94" s="16">
        <f t="shared" si="39"/>
        <v>3.2263109999999999</v>
      </c>
      <c r="T94" s="10">
        <v>957</v>
      </c>
      <c r="U94" s="8">
        <v>1005</v>
      </c>
      <c r="V94" s="8">
        <v>0.97299999999999998</v>
      </c>
      <c r="W94" s="20">
        <f t="shared" si="54"/>
        <v>1381.6599999999999</v>
      </c>
      <c r="X94" s="8">
        <v>11.1</v>
      </c>
      <c r="Y94" s="8">
        <v>265</v>
      </c>
      <c r="Z94" s="8">
        <v>40</v>
      </c>
      <c r="AA94" s="8">
        <v>25</v>
      </c>
      <c r="AB94" s="8">
        <v>20</v>
      </c>
      <c r="AC94" s="11">
        <v>6.2</v>
      </c>
      <c r="AD94" s="13">
        <v>4.7</v>
      </c>
      <c r="AE94" s="89">
        <v>-28</v>
      </c>
      <c r="AF94" s="89">
        <v>-32</v>
      </c>
      <c r="AG94" s="89">
        <v>-32</v>
      </c>
      <c r="AH94" s="89"/>
      <c r="AI94" s="110">
        <f t="shared" si="63"/>
        <v>-92</v>
      </c>
      <c r="AJ94" s="108">
        <f t="shared" si="64"/>
        <v>1</v>
      </c>
      <c r="AK94" s="8">
        <v>50</v>
      </c>
      <c r="AL94" s="8">
        <v>50</v>
      </c>
      <c r="AM94" s="8">
        <v>105</v>
      </c>
      <c r="AN94" s="8">
        <v>110</v>
      </c>
      <c r="AO94" s="8">
        <v>2.5</v>
      </c>
      <c r="AP94" s="8">
        <v>20</v>
      </c>
      <c r="AQ94" s="10">
        <v>1535</v>
      </c>
      <c r="AR94" s="13"/>
      <c r="AS94" s="20">
        <f t="shared" si="34"/>
        <v>1535</v>
      </c>
      <c r="AT94" s="124">
        <f t="shared" si="55"/>
        <v>1</v>
      </c>
      <c r="AU94" s="8">
        <v>63</v>
      </c>
      <c r="AV94" s="8">
        <v>80</v>
      </c>
      <c r="AW94" s="13">
        <v>4.3</v>
      </c>
      <c r="AX94" s="8">
        <v>424</v>
      </c>
      <c r="AY94" s="8">
        <v>897</v>
      </c>
      <c r="AZ94" s="9">
        <v>35</v>
      </c>
      <c r="BA94" s="10">
        <v>335</v>
      </c>
      <c r="BB94" s="9">
        <v>73</v>
      </c>
      <c r="BC94" s="10">
        <v>160</v>
      </c>
      <c r="BD94" s="11"/>
      <c r="BE94" s="10">
        <v>4353</v>
      </c>
      <c r="BF94" s="8">
        <v>30</v>
      </c>
      <c r="BG94" s="8">
        <v>29</v>
      </c>
      <c r="BH94" s="8">
        <v>1</v>
      </c>
      <c r="BI94" s="11">
        <v>97</v>
      </c>
      <c r="BJ94" s="10">
        <v>440</v>
      </c>
      <c r="BK94" s="13">
        <v>129</v>
      </c>
      <c r="BL94" s="8">
        <v>1627</v>
      </c>
      <c r="BM94" s="8">
        <v>137</v>
      </c>
      <c r="BN94" s="9">
        <v>26.7</v>
      </c>
      <c r="BO94" s="10">
        <v>398</v>
      </c>
      <c r="BP94" s="8">
        <v>1494</v>
      </c>
      <c r="BQ94" s="9">
        <v>168</v>
      </c>
      <c r="BR94" s="10">
        <v>393</v>
      </c>
      <c r="BS94" s="8">
        <v>1471</v>
      </c>
      <c r="BT94" s="9">
        <v>158</v>
      </c>
      <c r="BU94" s="12">
        <v>1400</v>
      </c>
      <c r="BV94" s="130">
        <v>387</v>
      </c>
      <c r="BW94" s="126">
        <f t="shared" si="56"/>
        <v>0.79100000000000004</v>
      </c>
      <c r="BX94" s="126">
        <f t="shared" si="57"/>
        <v>0.5641025641025641</v>
      </c>
      <c r="BY94" s="134">
        <f t="shared" si="58"/>
        <v>0.58371965410887616</v>
      </c>
      <c r="BZ94" s="134">
        <f t="shared" si="59"/>
        <v>0.41628034589112373</v>
      </c>
      <c r="CA94" s="10">
        <v>2.8</v>
      </c>
      <c r="CB94" s="8">
        <v>3</v>
      </c>
      <c r="CC94" s="8">
        <v>30</v>
      </c>
      <c r="CD94" s="11">
        <v>1.8</v>
      </c>
      <c r="CE94" s="13" t="s">
        <v>183</v>
      </c>
      <c r="CF94" s="13">
        <v>74</v>
      </c>
      <c r="CG94" s="20">
        <f t="shared" si="60"/>
        <v>15.6</v>
      </c>
      <c r="CH94" s="20">
        <f t="shared" si="40"/>
        <v>4799.5999999999995</v>
      </c>
      <c r="CI94" s="20">
        <f t="shared" si="41"/>
        <v>11.543999999999999</v>
      </c>
      <c r="CJ94" s="8">
        <v>74</v>
      </c>
      <c r="CK94" s="16">
        <f t="shared" si="61"/>
        <v>2.4052004333694477</v>
      </c>
      <c r="CL94" s="10" t="s">
        <v>184</v>
      </c>
      <c r="CM94" s="13">
        <v>48</v>
      </c>
      <c r="CN94" s="8">
        <v>48</v>
      </c>
      <c r="CO94" s="339">
        <v>109</v>
      </c>
      <c r="CP94" s="339">
        <f t="shared" si="35"/>
        <v>4799.5999999999995</v>
      </c>
      <c r="CQ94" s="339">
        <f t="shared" si="36"/>
        <v>52.32</v>
      </c>
      <c r="CR94" s="42">
        <f t="shared" si="37"/>
        <v>10.900908409034088</v>
      </c>
      <c r="CS94" s="10"/>
      <c r="CT94" s="13"/>
      <c r="CU94" s="20" t="e">
        <f t="shared" si="42"/>
        <v>#N/A</v>
      </c>
      <c r="CV94" s="20">
        <f t="shared" si="43"/>
        <v>-94.64</v>
      </c>
      <c r="CW94" s="20" t="e">
        <f t="shared" si="44"/>
        <v>#N/A</v>
      </c>
      <c r="CX94" s="8"/>
      <c r="CY94" s="16" t="e">
        <f t="shared" si="65"/>
        <v>#N/A</v>
      </c>
      <c r="CZ94" s="14">
        <v>650</v>
      </c>
      <c r="DA94" s="14">
        <v>480</v>
      </c>
      <c r="DB94" s="14">
        <v>480</v>
      </c>
      <c r="DC94" s="14">
        <v>480</v>
      </c>
      <c r="DD94" s="14">
        <v>2</v>
      </c>
      <c r="DE94" s="14">
        <v>3</v>
      </c>
      <c r="DF94" s="14">
        <v>0.5</v>
      </c>
      <c r="DG94" s="14">
        <v>50</v>
      </c>
      <c r="DH94" s="14">
        <v>11</v>
      </c>
      <c r="DI94" s="14">
        <v>2</v>
      </c>
      <c r="DJ94" s="14">
        <v>3</v>
      </c>
      <c r="DK94" s="10"/>
      <c r="DL94" s="9">
        <v>850</v>
      </c>
      <c r="DM94" s="97">
        <f t="shared" si="45"/>
        <v>249.59254017815917</v>
      </c>
      <c r="DN94" s="97">
        <f t="shared" si="46"/>
        <v>263.4587924102791</v>
      </c>
      <c r="DO94" s="10"/>
      <c r="DP94" s="9"/>
      <c r="DQ94" s="10"/>
      <c r="DR94" s="9"/>
      <c r="DS94" s="14">
        <v>5</v>
      </c>
      <c r="DT94" s="10" t="s">
        <v>200</v>
      </c>
      <c r="DU94" s="9">
        <v>3.9</v>
      </c>
      <c r="DV94" s="14">
        <v>20</v>
      </c>
      <c r="DW94" s="10" t="s">
        <v>214</v>
      </c>
      <c r="DX94" s="8">
        <v>35</v>
      </c>
      <c r="DY94" s="97">
        <f t="shared" si="47"/>
        <v>10.277339889688907</v>
      </c>
      <c r="DZ94" s="97">
        <f t="shared" si="48"/>
        <v>10.848303216893846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326</v>
      </c>
      <c r="EL94" s="183">
        <f t="shared" si="49"/>
        <v>95.7260801153881</v>
      </c>
      <c r="EM94" s="110">
        <f t="shared" si="50"/>
        <v>101.04419567735411</v>
      </c>
      <c r="EN94" s="8">
        <v>4.46</v>
      </c>
      <c r="EO94" s="184">
        <f t="shared" si="51"/>
        <v>1.3096267402289292</v>
      </c>
      <c r="EP94" s="184">
        <f t="shared" si="52"/>
        <v>1.3823837813527586</v>
      </c>
      <c r="EQ94" s="11">
        <v>335</v>
      </c>
      <c r="ER94" s="43"/>
    </row>
    <row r="95" spans="1:148" s="44" customFormat="1" ht="20.100000000000001" customHeight="1">
      <c r="A95" s="84">
        <v>42391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>
      <c r="A96" s="83">
        <v>42392</v>
      </c>
      <c r="B96" s="100">
        <v>0.70737268518518526</v>
      </c>
      <c r="C96" s="6">
        <v>2</v>
      </c>
      <c r="D96" s="1" t="s">
        <v>201</v>
      </c>
      <c r="E96" s="1" t="s">
        <v>207</v>
      </c>
      <c r="F96" s="1" t="s">
        <v>204</v>
      </c>
      <c r="G96" s="4"/>
      <c r="H96" s="3" t="s">
        <v>208</v>
      </c>
      <c r="I96" s="1">
        <v>16</v>
      </c>
      <c r="J96" s="1" t="s">
        <v>199</v>
      </c>
      <c r="K96" s="17">
        <v>16.5</v>
      </c>
      <c r="L96" s="1" t="s">
        <v>212</v>
      </c>
      <c r="M96" s="1">
        <v>84</v>
      </c>
      <c r="N96" s="1">
        <v>2700</v>
      </c>
      <c r="O96" s="144"/>
      <c r="P96" s="1">
        <v>1450</v>
      </c>
      <c r="Q96" s="19">
        <f t="shared" si="38"/>
        <v>1210.75</v>
      </c>
      <c r="R96" s="39">
        <f t="shared" si="53"/>
        <v>3.3126120000000001</v>
      </c>
      <c r="S96" s="15">
        <f t="shared" si="39"/>
        <v>3.1382639999999999</v>
      </c>
      <c r="T96" s="3">
        <v>993</v>
      </c>
      <c r="U96" s="1">
        <v>1005</v>
      </c>
      <c r="V96" s="1">
        <v>0.97399999999999998</v>
      </c>
      <c r="W96" s="19">
        <f t="shared" si="54"/>
        <v>1412.3</v>
      </c>
      <c r="X96" s="1">
        <v>11.2</v>
      </c>
      <c r="Y96" s="1">
        <v>284</v>
      </c>
      <c r="Z96" s="1">
        <v>40</v>
      </c>
      <c r="AA96" s="1">
        <v>25</v>
      </c>
      <c r="AB96" s="1">
        <v>20</v>
      </c>
      <c r="AC96" s="4">
        <v>5.9</v>
      </c>
      <c r="AD96" s="6">
        <v>4.5</v>
      </c>
      <c r="AE96" s="88">
        <v>-28</v>
      </c>
      <c r="AF96" s="88">
        <v>-32</v>
      </c>
      <c r="AG96" s="88">
        <v>-32</v>
      </c>
      <c r="AH96" s="88"/>
      <c r="AI96" s="109">
        <f t="shared" si="63"/>
        <v>-92</v>
      </c>
      <c r="AJ96" s="106">
        <f t="shared" si="64"/>
        <v>1</v>
      </c>
      <c r="AK96" s="1">
        <v>50</v>
      </c>
      <c r="AL96" s="1">
        <v>50</v>
      </c>
      <c r="AM96" s="1">
        <v>105</v>
      </c>
      <c r="AN96" s="1">
        <v>110</v>
      </c>
      <c r="AO96" s="1">
        <v>2.5</v>
      </c>
      <c r="AP96" s="1">
        <v>20</v>
      </c>
      <c r="AQ96" s="3">
        <v>1900</v>
      </c>
      <c r="AR96" s="6"/>
      <c r="AS96" s="19">
        <f t="shared" si="34"/>
        <v>1900</v>
      </c>
      <c r="AT96" s="123">
        <f t="shared" si="55"/>
        <v>1</v>
      </c>
      <c r="AU96" s="1">
        <v>64</v>
      </c>
      <c r="AV96" s="1">
        <v>80</v>
      </c>
      <c r="AW96" s="6">
        <v>4.3</v>
      </c>
      <c r="AX96" s="1">
        <v>580</v>
      </c>
      <c r="AY96" s="1">
        <v>900</v>
      </c>
      <c r="AZ96" s="2">
        <v>43</v>
      </c>
      <c r="BA96" s="3">
        <v>355</v>
      </c>
      <c r="BB96" s="2">
        <v>60</v>
      </c>
      <c r="BC96" s="3">
        <v>140</v>
      </c>
      <c r="BD96" s="4"/>
      <c r="BE96" s="3">
        <v>4200</v>
      </c>
      <c r="BF96" s="1">
        <v>30</v>
      </c>
      <c r="BG96" s="1">
        <v>27</v>
      </c>
      <c r="BH96" s="1">
        <v>1</v>
      </c>
      <c r="BI96" s="4">
        <v>97.3</v>
      </c>
      <c r="BJ96" s="3">
        <v>450</v>
      </c>
      <c r="BK96" s="6">
        <v>130</v>
      </c>
      <c r="BL96" s="1">
        <v>1630</v>
      </c>
      <c r="BM96" s="1">
        <v>138</v>
      </c>
      <c r="BN96" s="2">
        <v>24.8</v>
      </c>
      <c r="BO96" s="3">
        <v>412</v>
      </c>
      <c r="BP96" s="1">
        <v>1550</v>
      </c>
      <c r="BQ96" s="2">
        <v>191</v>
      </c>
      <c r="BR96" s="3">
        <v>404</v>
      </c>
      <c r="BS96" s="1">
        <v>1518</v>
      </c>
      <c r="BT96" s="2">
        <v>171</v>
      </c>
      <c r="BU96" s="5">
        <v>1400</v>
      </c>
      <c r="BV96" s="129">
        <v>418</v>
      </c>
      <c r="BW96" s="125">
        <f t="shared" si="56"/>
        <v>0.81599999999999995</v>
      </c>
      <c r="BX96" s="125">
        <f t="shared" si="57"/>
        <v>0.57692307692307687</v>
      </c>
      <c r="BY96" s="133">
        <f t="shared" si="58"/>
        <v>0.58581842279655394</v>
      </c>
      <c r="BZ96" s="133">
        <f t="shared" si="59"/>
        <v>0.41418157720344595</v>
      </c>
      <c r="CA96" s="3">
        <v>3</v>
      </c>
      <c r="CB96" s="1">
        <v>3</v>
      </c>
      <c r="CC96" s="1">
        <v>30</v>
      </c>
      <c r="CD96" s="4">
        <v>1.8</v>
      </c>
      <c r="CE96" s="6" t="s">
        <v>183</v>
      </c>
      <c r="CF96" s="6">
        <v>75</v>
      </c>
      <c r="CG96" s="19">
        <f t="shared" si="60"/>
        <v>15.6</v>
      </c>
      <c r="CH96" s="19">
        <f t="shared" si="40"/>
        <v>4901</v>
      </c>
      <c r="CI96" s="19">
        <f t="shared" si="41"/>
        <v>12.323999999999998</v>
      </c>
      <c r="CJ96" s="1">
        <v>79</v>
      </c>
      <c r="CK96" s="15">
        <f t="shared" si="61"/>
        <v>2.5145888594164449</v>
      </c>
      <c r="CL96" s="3" t="s">
        <v>184</v>
      </c>
      <c r="CM96" s="6">
        <v>50</v>
      </c>
      <c r="CN96" s="1">
        <v>55</v>
      </c>
      <c r="CO96" s="338">
        <v>109</v>
      </c>
      <c r="CP96" s="338">
        <f t="shared" si="35"/>
        <v>4901</v>
      </c>
      <c r="CQ96" s="338">
        <f t="shared" si="36"/>
        <v>59.95</v>
      </c>
      <c r="CR96" s="39">
        <f t="shared" si="37"/>
        <v>12.232197510712099</v>
      </c>
      <c r="CS96" s="3"/>
      <c r="CT96" s="6"/>
      <c r="CU96" s="19" t="e">
        <f t="shared" si="42"/>
        <v>#N/A</v>
      </c>
      <c r="CV96" s="19">
        <f t="shared" si="43"/>
        <v>-94.64</v>
      </c>
      <c r="CW96" s="19" t="e">
        <f t="shared" si="44"/>
        <v>#N/A</v>
      </c>
      <c r="CX96" s="1"/>
      <c r="CY96" s="15" t="e">
        <f t="shared" si="65"/>
        <v>#N/A</v>
      </c>
      <c r="CZ96" s="7">
        <v>666</v>
      </c>
      <c r="DA96" s="7">
        <v>480</v>
      </c>
      <c r="DB96" s="7">
        <v>480</v>
      </c>
      <c r="DC96" s="7">
        <v>480</v>
      </c>
      <c r="DD96" s="7">
        <v>2</v>
      </c>
      <c r="DE96" s="7">
        <v>3</v>
      </c>
      <c r="DF96" s="7">
        <v>0.5</v>
      </c>
      <c r="DG96" s="7">
        <v>50</v>
      </c>
      <c r="DH96" s="7">
        <v>11</v>
      </c>
      <c r="DI96" s="7">
        <v>2</v>
      </c>
      <c r="DJ96" s="7">
        <v>3.2</v>
      </c>
      <c r="DK96" s="3"/>
      <c r="DL96" s="2">
        <v>850</v>
      </c>
      <c r="DM96" s="96">
        <f t="shared" si="45"/>
        <v>256.59509776575101</v>
      </c>
      <c r="DN96" s="96">
        <f t="shared" si="46"/>
        <v>270.85038097495942</v>
      </c>
      <c r="DO96" s="3"/>
      <c r="DP96" s="2"/>
      <c r="DQ96" s="3"/>
      <c r="DR96" s="2"/>
      <c r="DS96" s="7">
        <v>30</v>
      </c>
      <c r="DT96" s="3" t="s">
        <v>200</v>
      </c>
      <c r="DU96" s="2">
        <v>3.7</v>
      </c>
      <c r="DV96" s="7">
        <v>20</v>
      </c>
      <c r="DW96" s="3" t="s">
        <v>214</v>
      </c>
      <c r="DX96" s="1">
        <v>50</v>
      </c>
      <c r="DY96" s="96">
        <f t="shared" si="47"/>
        <v>15.093829280338294</v>
      </c>
      <c r="DZ96" s="96">
        <f t="shared" si="48"/>
        <v>15.932375351468201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362</v>
      </c>
      <c r="EL96" s="180">
        <f t="shared" si="49"/>
        <v>109.27932398964926</v>
      </c>
      <c r="EM96" s="109">
        <f t="shared" si="50"/>
        <v>115.35039754462977</v>
      </c>
      <c r="EN96" s="1"/>
      <c r="EO96" s="181">
        <f t="shared" si="51"/>
        <v>0</v>
      </c>
      <c r="EP96" s="181">
        <f t="shared" si="52"/>
        <v>0</v>
      </c>
      <c r="EQ96" s="4">
        <v>337</v>
      </c>
      <c r="ER96" s="40"/>
    </row>
    <row r="97" spans="1:148" s="41" customFormat="1" ht="20.100000000000001" customHeight="1">
      <c r="A97" s="83">
        <v>42392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>
      <c r="A98" s="84">
        <v>42392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>
      <c r="A99" s="84">
        <v>42392</v>
      </c>
      <c r="B99" s="101">
        <v>1.1145833333333299</v>
      </c>
      <c r="C99" s="13">
        <v>1</v>
      </c>
      <c r="D99" s="8" t="s">
        <v>192</v>
      </c>
      <c r="E99" s="8" t="s">
        <v>193</v>
      </c>
      <c r="F99" s="8" t="s">
        <v>194</v>
      </c>
      <c r="G99" s="11" t="s">
        <v>195</v>
      </c>
      <c r="H99" s="10" t="s">
        <v>196</v>
      </c>
      <c r="I99" s="8">
        <v>18</v>
      </c>
      <c r="J99" s="8" t="s">
        <v>199</v>
      </c>
      <c r="K99" s="18">
        <v>18</v>
      </c>
      <c r="L99" s="8" t="s">
        <v>197</v>
      </c>
      <c r="M99" s="8">
        <v>84</v>
      </c>
      <c r="N99" s="8">
        <v>2750</v>
      </c>
      <c r="O99" s="145"/>
      <c r="P99" s="8">
        <v>1500</v>
      </c>
      <c r="Q99" s="20">
        <f t="shared" si="38"/>
        <v>1230</v>
      </c>
      <c r="R99" s="42">
        <f t="shared" si="53"/>
        <v>3.7859400000000001</v>
      </c>
      <c r="S99" s="16">
        <f t="shared" si="39"/>
        <v>3.6530999999999998</v>
      </c>
      <c r="T99" s="10">
        <v>966</v>
      </c>
      <c r="U99" s="8">
        <v>1015</v>
      </c>
      <c r="V99" s="8">
        <v>0.94699999999999995</v>
      </c>
      <c r="W99" s="20">
        <f t="shared" si="54"/>
        <v>1420.5</v>
      </c>
      <c r="X99" s="8">
        <v>10.5</v>
      </c>
      <c r="Y99" s="8">
        <v>280</v>
      </c>
      <c r="Z99" s="8">
        <v>40</v>
      </c>
      <c r="AA99" s="8">
        <v>25</v>
      </c>
      <c r="AB99" s="8">
        <v>20</v>
      </c>
      <c r="AC99" s="11">
        <v>5.9</v>
      </c>
      <c r="AD99" s="13">
        <v>4.5</v>
      </c>
      <c r="AE99" s="89">
        <v>-28</v>
      </c>
      <c r="AF99" s="89">
        <v>-32</v>
      </c>
      <c r="AG99" s="89">
        <v>-32</v>
      </c>
      <c r="AH99" s="89"/>
      <c r="AI99" s="110">
        <f t="shared" si="63"/>
        <v>-92</v>
      </c>
      <c r="AJ99" s="108">
        <f t="shared" si="64"/>
        <v>1</v>
      </c>
      <c r="AK99" s="8">
        <v>50</v>
      </c>
      <c r="AL99" s="8">
        <v>50</v>
      </c>
      <c r="AM99" s="8">
        <v>105</v>
      </c>
      <c r="AN99" s="8">
        <v>110</v>
      </c>
      <c r="AO99" s="8">
        <v>2.5</v>
      </c>
      <c r="AP99" s="8">
        <v>20</v>
      </c>
      <c r="AQ99" s="10">
        <v>1505</v>
      </c>
      <c r="AR99" s="13"/>
      <c r="AS99" s="20">
        <f t="shared" si="66"/>
        <v>1505</v>
      </c>
      <c r="AT99" s="124">
        <f t="shared" si="55"/>
        <v>1</v>
      </c>
      <c r="AU99" s="8">
        <v>64</v>
      </c>
      <c r="AV99" s="8">
        <v>80</v>
      </c>
      <c r="AW99" s="13">
        <v>4.3</v>
      </c>
      <c r="AX99" s="8">
        <v>500</v>
      </c>
      <c r="AY99" s="8">
        <v>1020</v>
      </c>
      <c r="AZ99" s="9">
        <v>35</v>
      </c>
      <c r="BA99" s="10">
        <v>322</v>
      </c>
      <c r="BB99" s="9">
        <v>68</v>
      </c>
      <c r="BC99" s="10">
        <v>140</v>
      </c>
      <c r="BD99" s="11">
        <v>23</v>
      </c>
      <c r="BE99" s="10">
        <v>4250</v>
      </c>
      <c r="BF99" s="8">
        <v>30</v>
      </c>
      <c r="BG99" s="8">
        <v>27</v>
      </c>
      <c r="BH99" s="8">
        <v>1</v>
      </c>
      <c r="BI99" s="11">
        <v>97</v>
      </c>
      <c r="BJ99" s="10">
        <v>510</v>
      </c>
      <c r="BK99" s="13">
        <v>126</v>
      </c>
      <c r="BL99" s="8">
        <v>1610</v>
      </c>
      <c r="BM99" s="8">
        <v>140</v>
      </c>
      <c r="BN99" s="9">
        <v>17.899999999999999</v>
      </c>
      <c r="BO99" s="10">
        <v>420</v>
      </c>
      <c r="BP99" s="8">
        <v>1550</v>
      </c>
      <c r="BQ99" s="9">
        <v>198</v>
      </c>
      <c r="BR99" s="10">
        <v>410</v>
      </c>
      <c r="BS99" s="8">
        <v>1520</v>
      </c>
      <c r="BT99" s="9">
        <v>178</v>
      </c>
      <c r="BU99" s="12">
        <v>1400</v>
      </c>
      <c r="BV99" s="130">
        <v>395</v>
      </c>
      <c r="BW99" s="126">
        <f t="shared" si="56"/>
        <v>0.83</v>
      </c>
      <c r="BX99" s="126">
        <f t="shared" si="57"/>
        <v>0.65384615384615385</v>
      </c>
      <c r="BY99" s="134">
        <f t="shared" si="58"/>
        <v>0.55935717988595124</v>
      </c>
      <c r="BZ99" s="134">
        <f t="shared" si="59"/>
        <v>0.44064282011404876</v>
      </c>
      <c r="CA99" s="10">
        <v>2.8</v>
      </c>
      <c r="CB99" s="8">
        <v>3</v>
      </c>
      <c r="CC99" s="8">
        <v>30</v>
      </c>
      <c r="CD99" s="11">
        <v>1.8</v>
      </c>
      <c r="CE99" s="13" t="s">
        <v>183</v>
      </c>
      <c r="CF99" s="13">
        <v>78</v>
      </c>
      <c r="CG99" s="20">
        <f t="shared" si="60"/>
        <v>15.6</v>
      </c>
      <c r="CH99" s="20">
        <f t="shared" si="40"/>
        <v>5070</v>
      </c>
      <c r="CI99" s="20">
        <f t="shared" si="41"/>
        <v>12.48</v>
      </c>
      <c r="CJ99" s="8">
        <v>80</v>
      </c>
      <c r="CK99" s="16">
        <f t="shared" si="61"/>
        <v>2.4615384615384617</v>
      </c>
      <c r="CL99" s="10" t="s">
        <v>184</v>
      </c>
      <c r="CM99" s="13">
        <v>59</v>
      </c>
      <c r="CN99" s="8">
        <v>63</v>
      </c>
      <c r="CO99" s="339">
        <v>109</v>
      </c>
      <c r="CP99" s="339">
        <f t="shared" si="67"/>
        <v>5070</v>
      </c>
      <c r="CQ99" s="339">
        <f t="shared" si="68"/>
        <v>68.67</v>
      </c>
      <c r="CR99" s="42">
        <f t="shared" si="69"/>
        <v>13.544378698224852</v>
      </c>
      <c r="CS99" s="10"/>
      <c r="CT99" s="13"/>
      <c r="CU99" s="20" t="e">
        <f t="shared" si="42"/>
        <v>#N/A</v>
      </c>
      <c r="CV99" s="20">
        <f t="shared" si="43"/>
        <v>-94.64</v>
      </c>
      <c r="CW99" s="20" t="e">
        <f t="shared" si="44"/>
        <v>#N/A</v>
      </c>
      <c r="CX99" s="8"/>
      <c r="CY99" s="16" t="e">
        <f t="shared" si="65"/>
        <v>#N/A</v>
      </c>
      <c r="CZ99" s="14">
        <v>666</v>
      </c>
      <c r="DA99" s="14">
        <v>480</v>
      </c>
      <c r="DB99" s="14">
        <v>480</v>
      </c>
      <c r="DC99" s="14">
        <v>480</v>
      </c>
      <c r="DD99" s="14">
        <v>2</v>
      </c>
      <c r="DE99" s="14">
        <v>3</v>
      </c>
      <c r="DF99" s="14">
        <v>0.5</v>
      </c>
      <c r="DG99" s="14">
        <v>50</v>
      </c>
      <c r="DH99" s="14">
        <v>11</v>
      </c>
      <c r="DI99" s="14">
        <v>2</v>
      </c>
      <c r="DJ99" s="14">
        <v>3.2</v>
      </c>
      <c r="DK99" s="10"/>
      <c r="DL99" s="9">
        <v>850</v>
      </c>
      <c r="DM99" s="97">
        <f t="shared" si="45"/>
        <v>224.51491571445928</v>
      </c>
      <c r="DN99" s="97">
        <f t="shared" si="46"/>
        <v>232.67909446771236</v>
      </c>
      <c r="DO99" s="10"/>
      <c r="DP99" s="9"/>
      <c r="DQ99" s="10"/>
      <c r="DR99" s="9"/>
      <c r="DS99" s="14">
        <v>30</v>
      </c>
      <c r="DT99" s="10" t="s">
        <v>200</v>
      </c>
      <c r="DU99" s="9">
        <v>3.7</v>
      </c>
      <c r="DV99" s="14">
        <v>20</v>
      </c>
      <c r="DW99" s="10" t="s">
        <v>214</v>
      </c>
      <c r="DX99" s="8">
        <v>80</v>
      </c>
      <c r="DY99" s="97">
        <f t="shared" si="47"/>
        <v>21.13081559665499</v>
      </c>
      <c r="DZ99" s="97">
        <f t="shared" si="48"/>
        <v>21.899208891078811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376</v>
      </c>
      <c r="EL99" s="183">
        <f t="shared" si="49"/>
        <v>99.314833304278466</v>
      </c>
      <c r="EM99" s="110">
        <f t="shared" si="50"/>
        <v>102.92628178807041</v>
      </c>
      <c r="EN99" s="8"/>
      <c r="EO99" s="184">
        <f t="shared" si="51"/>
        <v>0</v>
      </c>
      <c r="EP99" s="184">
        <f t="shared" si="52"/>
        <v>0</v>
      </c>
      <c r="EQ99" s="11"/>
      <c r="ER99" s="43"/>
    </row>
    <row r="100" spans="1:148" s="41" customFormat="1" ht="20.100000000000001" customHeight="1">
      <c r="A100" s="83">
        <v>42393</v>
      </c>
      <c r="B100" s="100">
        <v>0.39583333333333298</v>
      </c>
      <c r="C100" s="6">
        <v>3</v>
      </c>
      <c r="D100" s="1" t="s">
        <v>187</v>
      </c>
      <c r="E100" s="1" t="s">
        <v>202</v>
      </c>
      <c r="F100" s="1" t="s">
        <v>188</v>
      </c>
      <c r="G100" s="4" t="s">
        <v>189</v>
      </c>
      <c r="H100" s="3" t="s">
        <v>196</v>
      </c>
      <c r="I100" s="1">
        <v>18</v>
      </c>
      <c r="J100" s="1" t="s">
        <v>199</v>
      </c>
      <c r="K100" s="17">
        <v>18</v>
      </c>
      <c r="L100" s="1" t="s">
        <v>197</v>
      </c>
      <c r="M100" s="1">
        <v>84</v>
      </c>
      <c r="N100" s="1">
        <v>2750</v>
      </c>
      <c r="O100" s="144"/>
      <c r="P100" s="1">
        <v>1500</v>
      </c>
      <c r="Q100" s="19">
        <f t="shared" si="38"/>
        <v>1230</v>
      </c>
      <c r="R100" s="39">
        <f t="shared" si="53"/>
        <v>3.7859400000000001</v>
      </c>
      <c r="S100" s="15">
        <f t="shared" si="39"/>
        <v>3.6530999999999998</v>
      </c>
      <c r="T100" s="3">
        <v>967.4</v>
      </c>
      <c r="U100" s="1">
        <v>1015</v>
      </c>
      <c r="V100" s="1">
        <v>0.94699999999999995</v>
      </c>
      <c r="W100" s="19">
        <f t="shared" si="54"/>
        <v>1420.5</v>
      </c>
      <c r="X100" s="1">
        <v>10.5</v>
      </c>
      <c r="Y100" s="1">
        <v>280</v>
      </c>
      <c r="Z100" s="1">
        <v>40</v>
      </c>
      <c r="AA100" s="1">
        <v>25</v>
      </c>
      <c r="AB100" s="1">
        <v>20</v>
      </c>
      <c r="AC100" s="4">
        <v>5.9</v>
      </c>
      <c r="AD100" s="6">
        <v>4.5</v>
      </c>
      <c r="AE100" s="88">
        <v>-29</v>
      </c>
      <c r="AF100" s="88">
        <v>-33</v>
      </c>
      <c r="AG100" s="88">
        <v>-33</v>
      </c>
      <c r="AH100" s="88"/>
      <c r="AI100" s="109">
        <f t="shared" si="63"/>
        <v>-95</v>
      </c>
      <c r="AJ100" s="106">
        <f t="shared" si="64"/>
        <v>3.1578947368421054E-2</v>
      </c>
      <c r="AK100" s="1">
        <v>50</v>
      </c>
      <c r="AL100" s="1">
        <v>50</v>
      </c>
      <c r="AM100" s="1">
        <v>105</v>
      </c>
      <c r="AN100" s="1">
        <v>110</v>
      </c>
      <c r="AO100" s="1">
        <v>2.5</v>
      </c>
      <c r="AP100" s="1">
        <v>20</v>
      </c>
      <c r="AQ100" s="3">
        <v>1520</v>
      </c>
      <c r="AR100" s="6"/>
      <c r="AS100" s="19">
        <v>0</v>
      </c>
      <c r="AT100" s="123">
        <f t="shared" si="55"/>
        <v>0</v>
      </c>
      <c r="AU100" s="1">
        <v>66</v>
      </c>
      <c r="AV100" s="1">
        <v>80</v>
      </c>
      <c r="AW100" s="6">
        <v>4.4000000000000004</v>
      </c>
      <c r="AX100" s="1">
        <v>472</v>
      </c>
      <c r="AY100" s="1">
        <v>874</v>
      </c>
      <c r="AZ100" s="2">
        <v>35</v>
      </c>
      <c r="BA100" s="3">
        <v>313</v>
      </c>
      <c r="BB100" s="2">
        <v>67</v>
      </c>
      <c r="BC100" s="3">
        <v>138</v>
      </c>
      <c r="BD100" s="4">
        <v>20</v>
      </c>
      <c r="BE100" s="3">
        <v>4374</v>
      </c>
      <c r="BF100" s="1">
        <v>30</v>
      </c>
      <c r="BG100" s="1">
        <v>27</v>
      </c>
      <c r="BH100" s="1">
        <v>1</v>
      </c>
      <c r="BI100" s="4">
        <v>97.4</v>
      </c>
      <c r="BJ100" s="3">
        <v>510</v>
      </c>
      <c r="BK100" s="6">
        <v>130</v>
      </c>
      <c r="BL100" s="1">
        <v>1620</v>
      </c>
      <c r="BM100" s="1">
        <v>143</v>
      </c>
      <c r="BN100" s="2">
        <v>19.899999999999999</v>
      </c>
      <c r="BO100" s="3">
        <v>413</v>
      </c>
      <c r="BP100" s="1">
        <v>1500</v>
      </c>
      <c r="BQ100" s="2">
        <v>173</v>
      </c>
      <c r="BR100" s="3">
        <v>403</v>
      </c>
      <c r="BS100" s="1">
        <v>1515</v>
      </c>
      <c r="BT100" s="2">
        <v>165</v>
      </c>
      <c r="BU100" s="5">
        <v>1400</v>
      </c>
      <c r="BV100" s="129">
        <v>426</v>
      </c>
      <c r="BW100" s="125">
        <f t="shared" si="56"/>
        <v>0.81599999999999995</v>
      </c>
      <c r="BX100" s="125">
        <f t="shared" si="57"/>
        <v>0.65384615384615385</v>
      </c>
      <c r="BY100" s="133">
        <f t="shared" si="58"/>
        <v>0.55516014234875444</v>
      </c>
      <c r="BZ100" s="133">
        <f t="shared" si="59"/>
        <v>0.44483985765124556</v>
      </c>
      <c r="CA100" s="3">
        <v>2.9</v>
      </c>
      <c r="CB100" s="1">
        <v>3</v>
      </c>
      <c r="CC100" s="1">
        <v>30</v>
      </c>
      <c r="CD100" s="4">
        <v>1.8</v>
      </c>
      <c r="CE100" s="6" t="s">
        <v>183</v>
      </c>
      <c r="CF100" s="6">
        <v>78</v>
      </c>
      <c r="CG100" s="19">
        <f t="shared" si="60"/>
        <v>15.6</v>
      </c>
      <c r="CH100" s="19">
        <f t="shared" si="40"/>
        <v>5070</v>
      </c>
      <c r="CI100" s="19">
        <f t="shared" si="41"/>
        <v>12.323999999999998</v>
      </c>
      <c r="CJ100" s="1">
        <v>79</v>
      </c>
      <c r="CK100" s="15">
        <f t="shared" si="61"/>
        <v>2.4307692307692301</v>
      </c>
      <c r="CL100" s="3" t="s">
        <v>184</v>
      </c>
      <c r="CM100" s="6">
        <v>53</v>
      </c>
      <c r="CN100" s="1">
        <v>57</v>
      </c>
      <c r="CO100" s="338">
        <v>109</v>
      </c>
      <c r="CP100" s="338">
        <f t="shared" si="67"/>
        <v>5070</v>
      </c>
      <c r="CQ100" s="338">
        <f t="shared" si="68"/>
        <v>62.13</v>
      </c>
      <c r="CR100" s="39">
        <f t="shared" si="69"/>
        <v>12.254437869822487</v>
      </c>
      <c r="CS100" s="3"/>
      <c r="CT100" s="6"/>
      <c r="CU100" s="19" t="e">
        <f t="shared" si="42"/>
        <v>#N/A</v>
      </c>
      <c r="CV100" s="19">
        <f t="shared" si="43"/>
        <v>-98.02</v>
      </c>
      <c r="CW100" s="19" t="e">
        <f t="shared" si="44"/>
        <v>#N/A</v>
      </c>
      <c r="CX100" s="1"/>
      <c r="CY100" s="15" t="e">
        <f t="shared" si="65"/>
        <v>#N/A</v>
      </c>
      <c r="CZ100" s="7">
        <v>666</v>
      </c>
      <c r="DA100" s="7">
        <v>480</v>
      </c>
      <c r="DB100" s="7">
        <v>480</v>
      </c>
      <c r="DC100" s="7">
        <v>480</v>
      </c>
      <c r="DD100" s="7">
        <v>2</v>
      </c>
      <c r="DE100" s="7">
        <v>3</v>
      </c>
      <c r="DF100" s="7">
        <v>0.5</v>
      </c>
      <c r="DG100" s="7">
        <v>50</v>
      </c>
      <c r="DH100" s="7">
        <v>11</v>
      </c>
      <c r="DI100" s="7">
        <v>2</v>
      </c>
      <c r="DJ100" s="7">
        <v>3.2</v>
      </c>
      <c r="DK100" s="3"/>
      <c r="DL100" s="2">
        <v>850</v>
      </c>
      <c r="DM100" s="96">
        <f t="shared" si="45"/>
        <v>224.51491571445928</v>
      </c>
      <c r="DN100" s="96">
        <f t="shared" si="46"/>
        <v>232.67909446771236</v>
      </c>
      <c r="DO100" s="3"/>
      <c r="DP100" s="2"/>
      <c r="DQ100" s="3"/>
      <c r="DR100" s="2"/>
      <c r="DS100" s="7">
        <v>5</v>
      </c>
      <c r="DT100" s="3" t="s">
        <v>200</v>
      </c>
      <c r="DU100" s="2">
        <v>3.7</v>
      </c>
      <c r="DV100" s="7">
        <v>20</v>
      </c>
      <c r="DW100" s="3" t="s">
        <v>214</v>
      </c>
      <c r="DX100" s="1">
        <v>100</v>
      </c>
      <c r="DY100" s="96">
        <f t="shared" si="47"/>
        <v>26.41351949581874</v>
      </c>
      <c r="DZ100" s="96">
        <f t="shared" si="48"/>
        <v>27.374011113848514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338</v>
      </c>
      <c r="EL100" s="180">
        <f t="shared" si="49"/>
        <v>89.277695895867339</v>
      </c>
      <c r="EM100" s="109">
        <f t="shared" si="50"/>
        <v>92.524157564807979</v>
      </c>
      <c r="EN100" s="1">
        <v>4.7</v>
      </c>
      <c r="EO100" s="181">
        <f t="shared" si="51"/>
        <v>1.2414354163034809</v>
      </c>
      <c r="EP100" s="181">
        <f t="shared" si="52"/>
        <v>1.2865785223508801</v>
      </c>
      <c r="EQ100" s="4">
        <v>335</v>
      </c>
      <c r="ER100" s="40"/>
    </row>
    <row r="101" spans="1:148" s="41" customFormat="1" ht="20.100000000000001" customHeight="1">
      <c r="A101" s="83">
        <v>42393</v>
      </c>
      <c r="B101" s="100">
        <v>0.65209490740740739</v>
      </c>
      <c r="C101" s="6">
        <v>3</v>
      </c>
      <c r="D101" s="1" t="s">
        <v>187</v>
      </c>
      <c r="E101" s="1" t="s">
        <v>202</v>
      </c>
      <c r="F101" s="1" t="s">
        <v>188</v>
      </c>
      <c r="G101" s="4" t="s">
        <v>189</v>
      </c>
      <c r="H101" s="3" t="s">
        <v>196</v>
      </c>
      <c r="I101" s="1">
        <v>19</v>
      </c>
      <c r="J101" s="1" t="s">
        <v>199</v>
      </c>
      <c r="K101" s="17">
        <v>17.7</v>
      </c>
      <c r="L101" s="1" t="s">
        <v>197</v>
      </c>
      <c r="M101" s="1">
        <v>84</v>
      </c>
      <c r="N101" s="1">
        <v>2750</v>
      </c>
      <c r="O101" s="144"/>
      <c r="P101" s="1">
        <v>1500</v>
      </c>
      <c r="Q101" s="19">
        <f t="shared" si="38"/>
        <v>1234.5</v>
      </c>
      <c r="R101" s="39">
        <f t="shared" si="53"/>
        <v>4.0108905000000004</v>
      </c>
      <c r="S101" s="15">
        <f t="shared" si="39"/>
        <v>3.8701574999999999</v>
      </c>
      <c r="T101" s="3">
        <v>1016</v>
      </c>
      <c r="U101" s="1">
        <v>1020</v>
      </c>
      <c r="V101" s="1">
        <v>0.94899999999999995</v>
      </c>
      <c r="W101" s="19">
        <f t="shared" si="54"/>
        <v>1423.5</v>
      </c>
      <c r="X101" s="1">
        <v>12</v>
      </c>
      <c r="Y101" s="1">
        <v>281</v>
      </c>
      <c r="Z101" s="1">
        <v>40</v>
      </c>
      <c r="AA101" s="1">
        <v>25</v>
      </c>
      <c r="AB101" s="1">
        <v>20</v>
      </c>
      <c r="AC101" s="4">
        <v>6.3</v>
      </c>
      <c r="AD101" s="6">
        <v>4.5</v>
      </c>
      <c r="AE101" s="88">
        <v>-29</v>
      </c>
      <c r="AF101" s="88">
        <v>-33</v>
      </c>
      <c r="AG101" s="88">
        <v>-33</v>
      </c>
      <c r="AH101" s="88"/>
      <c r="AI101" s="109">
        <f t="shared" si="63"/>
        <v>-95</v>
      </c>
      <c r="AJ101" s="106">
        <f t="shared" si="64"/>
        <v>0</v>
      </c>
      <c r="AK101" s="1">
        <v>50</v>
      </c>
      <c r="AL101" s="1">
        <v>50</v>
      </c>
      <c r="AM101" s="1">
        <v>105</v>
      </c>
      <c r="AN101" s="1">
        <v>110</v>
      </c>
      <c r="AO101" s="1">
        <v>2.5</v>
      </c>
      <c r="AP101" s="1">
        <v>20</v>
      </c>
      <c r="AQ101" s="3">
        <v>1580</v>
      </c>
      <c r="AR101" s="6"/>
      <c r="AS101" s="19">
        <v>0</v>
      </c>
      <c r="AT101" s="123">
        <f t="shared" si="55"/>
        <v>0</v>
      </c>
      <c r="AU101" s="1">
        <v>68</v>
      </c>
      <c r="AV101" s="1">
        <v>80</v>
      </c>
      <c r="AW101" s="6">
        <v>4.4000000000000004</v>
      </c>
      <c r="AX101" s="1">
        <v>484</v>
      </c>
      <c r="AY101" s="1">
        <v>871</v>
      </c>
      <c r="AZ101" s="2">
        <v>35</v>
      </c>
      <c r="BA101" s="3">
        <v>336</v>
      </c>
      <c r="BB101" s="2">
        <v>69</v>
      </c>
      <c r="BC101" s="3">
        <v>138</v>
      </c>
      <c r="BD101" s="4">
        <v>20</v>
      </c>
      <c r="BE101" s="3">
        <v>4416</v>
      </c>
      <c r="BF101" s="1">
        <v>34</v>
      </c>
      <c r="BG101" s="1">
        <v>27</v>
      </c>
      <c r="BH101" s="1">
        <v>1</v>
      </c>
      <c r="BI101" s="4">
        <v>97.4</v>
      </c>
      <c r="BJ101" s="3">
        <v>530</v>
      </c>
      <c r="BK101" s="6">
        <v>130</v>
      </c>
      <c r="BL101" s="1">
        <v>1617</v>
      </c>
      <c r="BM101" s="1">
        <v>145</v>
      </c>
      <c r="BN101" s="2">
        <v>18.100000000000001</v>
      </c>
      <c r="BO101" s="3">
        <v>420</v>
      </c>
      <c r="BP101" s="1">
        <v>1500</v>
      </c>
      <c r="BQ101" s="2">
        <v>178</v>
      </c>
      <c r="BR101" s="3">
        <v>410</v>
      </c>
      <c r="BS101" s="1">
        <v>1541</v>
      </c>
      <c r="BT101" s="2">
        <v>170</v>
      </c>
      <c r="BU101" s="5">
        <v>1400</v>
      </c>
      <c r="BV101" s="129">
        <v>448</v>
      </c>
      <c r="BW101" s="125">
        <f t="shared" si="56"/>
        <v>0.83</v>
      </c>
      <c r="BX101" s="125">
        <f t="shared" si="57"/>
        <v>0.67948717948717952</v>
      </c>
      <c r="BY101" s="133">
        <f t="shared" si="58"/>
        <v>0.54985561406488881</v>
      </c>
      <c r="BZ101" s="133">
        <f t="shared" si="59"/>
        <v>0.4501443859351113</v>
      </c>
      <c r="CA101" s="3">
        <v>2.9</v>
      </c>
      <c r="CB101" s="1">
        <v>3</v>
      </c>
      <c r="CC101" s="1">
        <v>30</v>
      </c>
      <c r="CD101" s="4">
        <v>1.8</v>
      </c>
      <c r="CE101" s="6" t="s">
        <v>183</v>
      </c>
      <c r="CF101" s="6">
        <v>78</v>
      </c>
      <c r="CG101" s="19">
        <f t="shared" si="60"/>
        <v>15.6</v>
      </c>
      <c r="CH101" s="19">
        <f t="shared" si="40"/>
        <v>5070</v>
      </c>
      <c r="CI101" s="19">
        <f t="shared" si="41"/>
        <v>12.167999999999999</v>
      </c>
      <c r="CJ101" s="1">
        <v>78</v>
      </c>
      <c r="CK101" s="15">
        <f t="shared" si="61"/>
        <v>2.4</v>
      </c>
      <c r="CL101" s="3" t="s">
        <v>184</v>
      </c>
      <c r="CM101" s="6">
        <v>56</v>
      </c>
      <c r="CN101" s="1">
        <v>60</v>
      </c>
      <c r="CO101" s="338">
        <v>109</v>
      </c>
      <c r="CP101" s="338">
        <f t="shared" si="67"/>
        <v>5070</v>
      </c>
      <c r="CQ101" s="338">
        <f t="shared" si="68"/>
        <v>65.400000000000006</v>
      </c>
      <c r="CR101" s="39">
        <f t="shared" si="69"/>
        <v>12.89940828402367</v>
      </c>
      <c r="CS101" s="3"/>
      <c r="CT101" s="6"/>
      <c r="CU101" s="19" t="e">
        <f t="shared" si="42"/>
        <v>#N/A</v>
      </c>
      <c r="CV101" s="19">
        <f t="shared" si="43"/>
        <v>-98.02</v>
      </c>
      <c r="CW101" s="19" t="e">
        <f t="shared" si="44"/>
        <v>#N/A</v>
      </c>
      <c r="CX101" s="1"/>
      <c r="CY101" s="15" t="e">
        <f t="shared" si="65"/>
        <v>#N/A</v>
      </c>
      <c r="CZ101" s="7">
        <v>666</v>
      </c>
      <c r="DA101" s="7">
        <v>480</v>
      </c>
      <c r="DB101" s="7">
        <v>480</v>
      </c>
      <c r="DC101" s="7">
        <v>480</v>
      </c>
      <c r="DD101" s="7">
        <v>2</v>
      </c>
      <c r="DE101" s="7">
        <v>3</v>
      </c>
      <c r="DF101" s="7">
        <v>0.5</v>
      </c>
      <c r="DG101" s="7">
        <v>50</v>
      </c>
      <c r="DH101" s="7">
        <v>11</v>
      </c>
      <c r="DI101" s="7">
        <v>2</v>
      </c>
      <c r="DJ101" s="7">
        <v>3.2</v>
      </c>
      <c r="DK101" s="3"/>
      <c r="DL101" s="2">
        <v>850</v>
      </c>
      <c r="DM101" s="96">
        <f t="shared" si="45"/>
        <v>211.92301310644106</v>
      </c>
      <c r="DN101" s="96">
        <f t="shared" si="46"/>
        <v>219.62930449212985</v>
      </c>
      <c r="DO101" s="3"/>
      <c r="DP101" s="2"/>
      <c r="DQ101" s="3"/>
      <c r="DR101" s="2"/>
      <c r="DS101" s="7">
        <v>30</v>
      </c>
      <c r="DT101" s="3" t="s">
        <v>200</v>
      </c>
      <c r="DU101" s="2">
        <v>3.8</v>
      </c>
      <c r="DV101" s="7">
        <v>20</v>
      </c>
      <c r="DW101" s="3" t="s">
        <v>214</v>
      </c>
      <c r="DX101" s="1">
        <v>135</v>
      </c>
      <c r="DY101" s="96">
        <f t="shared" si="47"/>
        <v>33.65836090514064</v>
      </c>
      <c r="DZ101" s="96">
        <f t="shared" si="48"/>
        <v>34.882301301691214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348</v>
      </c>
      <c r="EL101" s="180">
        <f t="shared" si="49"/>
        <v>86.763774777695872</v>
      </c>
      <c r="EM101" s="109">
        <f t="shared" si="50"/>
        <v>89.918821133248457</v>
      </c>
      <c r="EN101" s="1">
        <v>4.83</v>
      </c>
      <c r="EO101" s="181">
        <f t="shared" si="51"/>
        <v>1.2042213568283651</v>
      </c>
      <c r="EP101" s="181">
        <f t="shared" si="52"/>
        <v>1.2480112243493966</v>
      </c>
      <c r="EQ101" s="4">
        <v>329</v>
      </c>
      <c r="ER101" s="40"/>
    </row>
    <row r="102" spans="1:148" s="44" customFormat="1" ht="20.100000000000001" customHeight="1">
      <c r="A102" s="84">
        <v>42393</v>
      </c>
      <c r="B102" s="101"/>
      <c r="C102" s="13">
        <v>2</v>
      </c>
      <c r="D102" s="8" t="s">
        <v>201</v>
      </c>
      <c r="E102" s="8" t="s">
        <v>207</v>
      </c>
      <c r="F102" s="8" t="s">
        <v>204</v>
      </c>
      <c r="G102" s="11"/>
      <c r="H102" s="10" t="s">
        <v>196</v>
      </c>
      <c r="I102" s="8">
        <v>18.5</v>
      </c>
      <c r="J102" s="8" t="s">
        <v>199</v>
      </c>
      <c r="K102" s="18">
        <v>15</v>
      </c>
      <c r="L102" s="8" t="s">
        <v>197</v>
      </c>
      <c r="M102" s="8">
        <v>84</v>
      </c>
      <c r="N102" s="8">
        <v>2750</v>
      </c>
      <c r="O102" s="145"/>
      <c r="P102" s="8">
        <v>1500</v>
      </c>
      <c r="Q102" s="20">
        <f t="shared" si="38"/>
        <v>1275</v>
      </c>
      <c r="R102" s="42">
        <f t="shared" si="53"/>
        <v>4.0334624999999997</v>
      </c>
      <c r="S102" s="16">
        <f t="shared" si="39"/>
        <v>3.8919375</v>
      </c>
      <c r="T102" s="10">
        <v>1025</v>
      </c>
      <c r="U102" s="8">
        <v>1020</v>
      </c>
      <c r="V102" s="8">
        <v>0.95499999999999996</v>
      </c>
      <c r="W102" s="20">
        <f t="shared" si="54"/>
        <v>1432.5</v>
      </c>
      <c r="X102" s="8">
        <v>12</v>
      </c>
      <c r="Y102" s="8">
        <v>284</v>
      </c>
      <c r="Z102" s="8">
        <v>40</v>
      </c>
      <c r="AA102" s="8">
        <v>25</v>
      </c>
      <c r="AB102" s="8">
        <v>20</v>
      </c>
      <c r="AC102" s="11">
        <v>6.6</v>
      </c>
      <c r="AD102" s="13">
        <v>4.5</v>
      </c>
      <c r="AE102" s="89">
        <v>-29</v>
      </c>
      <c r="AF102" s="89">
        <v>-33</v>
      </c>
      <c r="AG102" s="89">
        <v>-33</v>
      </c>
      <c r="AH102" s="89"/>
      <c r="AI102" s="110">
        <f t="shared" si="63"/>
        <v>-95</v>
      </c>
      <c r="AJ102" s="108">
        <f t="shared" si="64"/>
        <v>0</v>
      </c>
      <c r="AK102" s="8">
        <v>50</v>
      </c>
      <c r="AL102" s="8">
        <v>50</v>
      </c>
      <c r="AM102" s="8">
        <v>105</v>
      </c>
      <c r="AN102" s="8">
        <v>110</v>
      </c>
      <c r="AO102" s="8">
        <v>2.5</v>
      </c>
      <c r="AP102" s="8">
        <v>20</v>
      </c>
      <c r="AQ102" s="10">
        <v>2000</v>
      </c>
      <c r="AR102" s="13"/>
      <c r="AS102" s="20">
        <f t="shared" si="66"/>
        <v>2000</v>
      </c>
      <c r="AT102" s="124">
        <f t="shared" si="55"/>
        <v>1</v>
      </c>
      <c r="AU102" s="8">
        <v>70</v>
      </c>
      <c r="AV102" s="8">
        <v>80</v>
      </c>
      <c r="AW102" s="13">
        <v>4.3</v>
      </c>
      <c r="AX102" s="8">
        <v>600</v>
      </c>
      <c r="AY102" s="8">
        <v>1050</v>
      </c>
      <c r="AZ102" s="9">
        <v>37</v>
      </c>
      <c r="BA102" s="10">
        <v>355</v>
      </c>
      <c r="BB102" s="9">
        <v>70</v>
      </c>
      <c r="BC102" s="10">
        <v>138</v>
      </c>
      <c r="BD102" s="11"/>
      <c r="BE102" s="10">
        <v>4130</v>
      </c>
      <c r="BF102" s="8">
        <v>35</v>
      </c>
      <c r="BG102" s="8">
        <v>25</v>
      </c>
      <c r="BH102" s="8">
        <v>1</v>
      </c>
      <c r="BI102" s="11">
        <v>97.5</v>
      </c>
      <c r="BJ102" s="10">
        <v>530</v>
      </c>
      <c r="BK102" s="13">
        <v>130</v>
      </c>
      <c r="BL102" s="8">
        <v>1619</v>
      </c>
      <c r="BM102" s="8">
        <v>145</v>
      </c>
      <c r="BN102" s="9">
        <v>17.8</v>
      </c>
      <c r="BO102" s="10">
        <v>450</v>
      </c>
      <c r="BP102" s="8">
        <v>1500</v>
      </c>
      <c r="BQ102" s="9">
        <v>203</v>
      </c>
      <c r="BR102" s="10">
        <v>440</v>
      </c>
      <c r="BS102" s="8">
        <v>1620</v>
      </c>
      <c r="BT102" s="9">
        <v>186</v>
      </c>
      <c r="BU102" s="12">
        <v>1500</v>
      </c>
      <c r="BV102" s="130">
        <v>475</v>
      </c>
      <c r="BW102" s="126">
        <f t="shared" si="56"/>
        <v>0.89</v>
      </c>
      <c r="BX102" s="126">
        <f t="shared" si="57"/>
        <v>0.67948717948717952</v>
      </c>
      <c r="BY102" s="134">
        <f t="shared" si="58"/>
        <v>0.5670642051952296</v>
      </c>
      <c r="BZ102" s="134">
        <f t="shared" si="59"/>
        <v>0.43293579480477051</v>
      </c>
      <c r="CA102" s="10">
        <v>2.9</v>
      </c>
      <c r="CB102" s="8">
        <v>3</v>
      </c>
      <c r="CC102" s="8">
        <v>30</v>
      </c>
      <c r="CD102" s="11">
        <v>1.8</v>
      </c>
      <c r="CE102" s="13" t="s">
        <v>183</v>
      </c>
      <c r="CF102" s="13">
        <v>78</v>
      </c>
      <c r="CG102" s="20">
        <f t="shared" si="60"/>
        <v>15.6</v>
      </c>
      <c r="CH102" s="20">
        <f t="shared" si="40"/>
        <v>5070</v>
      </c>
      <c r="CI102" s="20">
        <f t="shared" si="41"/>
        <v>12.48</v>
      </c>
      <c r="CJ102" s="8">
        <v>80</v>
      </c>
      <c r="CK102" s="16">
        <f t="shared" si="61"/>
        <v>2.4615384615384617</v>
      </c>
      <c r="CL102" s="10" t="s">
        <v>184</v>
      </c>
      <c r="CM102" s="13">
        <v>58</v>
      </c>
      <c r="CN102" s="8">
        <v>60</v>
      </c>
      <c r="CO102" s="339">
        <v>109</v>
      </c>
      <c r="CP102" s="339">
        <f t="shared" si="67"/>
        <v>5070</v>
      </c>
      <c r="CQ102" s="339">
        <f t="shared" si="68"/>
        <v>65.400000000000006</v>
      </c>
      <c r="CR102" s="42">
        <f t="shared" si="69"/>
        <v>12.89940828402367</v>
      </c>
      <c r="CS102" s="10"/>
      <c r="CT102" s="13"/>
      <c r="CU102" s="20" t="e">
        <f t="shared" si="42"/>
        <v>#N/A</v>
      </c>
      <c r="CV102" s="20">
        <f t="shared" si="43"/>
        <v>-98.02</v>
      </c>
      <c r="CW102" s="20" t="e">
        <f t="shared" si="44"/>
        <v>#N/A</v>
      </c>
      <c r="CX102" s="8"/>
      <c r="CY102" s="16" t="e">
        <f t="shared" si="65"/>
        <v>#N/A</v>
      </c>
      <c r="CZ102" s="14">
        <v>666</v>
      </c>
      <c r="DA102" s="14">
        <v>480</v>
      </c>
      <c r="DB102" s="14">
        <v>480</v>
      </c>
      <c r="DC102" s="14">
        <v>480</v>
      </c>
      <c r="DD102" s="14">
        <v>2</v>
      </c>
      <c r="DE102" s="14">
        <v>3</v>
      </c>
      <c r="DF102" s="14">
        <v>0.5</v>
      </c>
      <c r="DG102" s="14">
        <v>100</v>
      </c>
      <c r="DH102" s="14">
        <v>11</v>
      </c>
      <c r="DI102" s="14">
        <v>2</v>
      </c>
      <c r="DJ102" s="14">
        <v>3.2</v>
      </c>
      <c r="DK102" s="10"/>
      <c r="DL102" s="9">
        <v>850</v>
      </c>
      <c r="DM102" s="97">
        <f t="shared" si="45"/>
        <v>210.73705284231602</v>
      </c>
      <c r="DN102" s="97">
        <f t="shared" si="46"/>
        <v>218.40021840021839</v>
      </c>
      <c r="DO102" s="10"/>
      <c r="DP102" s="9"/>
      <c r="DQ102" s="10"/>
      <c r="DR102" s="9"/>
      <c r="DS102" s="14">
        <v>0</v>
      </c>
      <c r="DT102" s="10" t="s">
        <v>200</v>
      </c>
      <c r="DU102" s="9">
        <v>3.7</v>
      </c>
      <c r="DV102" s="14">
        <v>20</v>
      </c>
      <c r="DW102" s="10" t="s">
        <v>214</v>
      </c>
      <c r="DX102" s="8">
        <v>135</v>
      </c>
      <c r="DY102" s="97">
        <f t="shared" si="47"/>
        <v>33.47000251025019</v>
      </c>
      <c r="DZ102" s="97">
        <f t="shared" si="48"/>
        <v>34.687093510622923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389</v>
      </c>
      <c r="EL102" s="183">
        <f t="shared" si="49"/>
        <v>96.44319241842463</v>
      </c>
      <c r="EM102" s="110">
        <f t="shared" si="50"/>
        <v>99.950217597276421</v>
      </c>
      <c r="EN102" s="8">
        <v>4.72</v>
      </c>
      <c r="EO102" s="184">
        <f t="shared" si="51"/>
        <v>1.1702104581361548</v>
      </c>
      <c r="EP102" s="184">
        <f t="shared" si="52"/>
        <v>1.2127635657047422</v>
      </c>
      <c r="EQ102" s="11">
        <v>331</v>
      </c>
      <c r="ER102" s="43"/>
    </row>
    <row r="103" spans="1:148" s="44" customFormat="1" ht="20.100000000000001" customHeight="1">
      <c r="A103" s="84">
        <v>42393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>
      <c r="A104" s="83">
        <v>42394</v>
      </c>
      <c r="B104" s="100">
        <v>0.76181712962962955</v>
      </c>
      <c r="C104" s="6">
        <v>4</v>
      </c>
      <c r="D104" s="1" t="s">
        <v>176</v>
      </c>
      <c r="E104" s="1" t="s">
        <v>178</v>
      </c>
      <c r="F104" s="1" t="s">
        <v>203</v>
      </c>
      <c r="G104" s="4" t="s">
        <v>179</v>
      </c>
      <c r="H104" s="3" t="s">
        <v>196</v>
      </c>
      <c r="I104" s="1">
        <v>18.5</v>
      </c>
      <c r="J104" s="1" t="s">
        <v>215</v>
      </c>
      <c r="K104" s="17">
        <v>14.7</v>
      </c>
      <c r="L104" s="1" t="s">
        <v>197</v>
      </c>
      <c r="M104" s="1">
        <v>84</v>
      </c>
      <c r="N104" s="1">
        <v>2750</v>
      </c>
      <c r="O104" s="144"/>
      <c r="P104" s="1">
        <v>1460</v>
      </c>
      <c r="Q104" s="19">
        <f t="shared" si="38"/>
        <v>1245.3799999999999</v>
      </c>
      <c r="R104" s="39">
        <f t="shared" si="53"/>
        <v>3.9397596299999997</v>
      </c>
      <c r="S104" s="15">
        <f t="shared" si="39"/>
        <v>3.8015224499999993</v>
      </c>
      <c r="T104" s="3">
        <v>1002</v>
      </c>
      <c r="U104" s="1"/>
      <c r="V104" s="1">
        <v>0.96199999999999997</v>
      </c>
      <c r="W104" s="19">
        <f t="shared" si="54"/>
        <v>1404.52</v>
      </c>
      <c r="X104" s="1">
        <v>12</v>
      </c>
      <c r="Y104" s="1">
        <v>274</v>
      </c>
      <c r="Z104" s="1">
        <v>41.3</v>
      </c>
      <c r="AA104" s="1">
        <v>25</v>
      </c>
      <c r="AB104" s="1">
        <v>20</v>
      </c>
      <c r="AC104" s="4">
        <v>6.6</v>
      </c>
      <c r="AD104" s="6">
        <v>4.4000000000000004</v>
      </c>
      <c r="AE104" s="88">
        <v>-30</v>
      </c>
      <c r="AF104" s="88">
        <v>-34</v>
      </c>
      <c r="AG104" s="88">
        <v>-34</v>
      </c>
      <c r="AH104" s="88"/>
      <c r="AI104" s="109">
        <f t="shared" si="63"/>
        <v>-98</v>
      </c>
      <c r="AJ104" s="106">
        <f t="shared" si="64"/>
        <v>1</v>
      </c>
      <c r="AK104" s="1">
        <v>50</v>
      </c>
      <c r="AL104" s="1">
        <v>50</v>
      </c>
      <c r="AM104" s="1">
        <v>105</v>
      </c>
      <c r="AN104" s="1">
        <v>110</v>
      </c>
      <c r="AO104" s="1">
        <v>2.5</v>
      </c>
      <c r="AP104" s="1">
        <v>20</v>
      </c>
      <c r="AQ104" s="3">
        <v>2253</v>
      </c>
      <c r="AR104" s="6"/>
      <c r="AS104" s="19">
        <f t="shared" si="66"/>
        <v>2253</v>
      </c>
      <c r="AT104" s="123">
        <f t="shared" si="55"/>
        <v>1</v>
      </c>
      <c r="AU104" s="1">
        <v>69</v>
      </c>
      <c r="AV104" s="1">
        <v>80</v>
      </c>
      <c r="AW104" s="6">
        <v>4.4000000000000004</v>
      </c>
      <c r="AX104" s="1">
        <v>577</v>
      </c>
      <c r="AY104" s="1">
        <v>916</v>
      </c>
      <c r="AZ104" s="2">
        <v>39</v>
      </c>
      <c r="BA104" s="3">
        <v>355</v>
      </c>
      <c r="BB104" s="2">
        <v>70</v>
      </c>
      <c r="BC104" s="3">
        <v>131</v>
      </c>
      <c r="BD104" s="4"/>
      <c r="BE104" s="3">
        <v>4316</v>
      </c>
      <c r="BF104" s="1">
        <v>32</v>
      </c>
      <c r="BG104" s="1">
        <v>25</v>
      </c>
      <c r="BH104" s="1">
        <v>1.5</v>
      </c>
      <c r="BI104" s="4">
        <v>97.5</v>
      </c>
      <c r="BJ104" s="3">
        <v>510</v>
      </c>
      <c r="BK104" s="6">
        <v>130</v>
      </c>
      <c r="BL104" s="1">
        <v>1615</v>
      </c>
      <c r="BM104" s="1">
        <v>143</v>
      </c>
      <c r="BN104" s="2">
        <v>22.2</v>
      </c>
      <c r="BO104" s="3">
        <v>427</v>
      </c>
      <c r="BP104" s="1">
        <v>1500</v>
      </c>
      <c r="BQ104" s="2">
        <v>195</v>
      </c>
      <c r="BR104" s="3">
        <v>417</v>
      </c>
      <c r="BS104" s="1">
        <v>1567</v>
      </c>
      <c r="BT104" s="2">
        <v>175</v>
      </c>
      <c r="BU104" s="5">
        <v>1500</v>
      </c>
      <c r="BV104" s="129">
        <v>423</v>
      </c>
      <c r="BW104" s="125">
        <f t="shared" si="56"/>
        <v>0.84399999999999997</v>
      </c>
      <c r="BX104" s="125">
        <f t="shared" si="57"/>
        <v>0.65384615384615385</v>
      </c>
      <c r="BY104" s="133">
        <f t="shared" si="58"/>
        <v>0.56347576006573541</v>
      </c>
      <c r="BZ104" s="133">
        <f t="shared" si="59"/>
        <v>0.43652423993426459</v>
      </c>
      <c r="CA104" s="3">
        <v>2.9</v>
      </c>
      <c r="CB104" s="1">
        <v>3</v>
      </c>
      <c r="CC104" s="1">
        <v>30</v>
      </c>
      <c r="CD104" s="4">
        <v>1.8</v>
      </c>
      <c r="CE104" s="6" t="s">
        <v>183</v>
      </c>
      <c r="CF104" s="6">
        <v>76</v>
      </c>
      <c r="CG104" s="19">
        <f t="shared" si="60"/>
        <v>15.6</v>
      </c>
      <c r="CH104" s="19">
        <f t="shared" si="40"/>
        <v>4934.8</v>
      </c>
      <c r="CI104" s="19">
        <f t="shared" si="41"/>
        <v>11.856</v>
      </c>
      <c r="CJ104" s="1">
        <v>76</v>
      </c>
      <c r="CK104" s="15">
        <f t="shared" si="61"/>
        <v>2.4025289778714436</v>
      </c>
      <c r="CL104" s="3" t="s">
        <v>184</v>
      </c>
      <c r="CM104" s="6">
        <v>52</v>
      </c>
      <c r="CN104" s="1">
        <v>52</v>
      </c>
      <c r="CO104" s="338">
        <v>109</v>
      </c>
      <c r="CP104" s="338">
        <f t="shared" si="67"/>
        <v>4934.8</v>
      </c>
      <c r="CQ104" s="338">
        <f t="shared" si="68"/>
        <v>56.68</v>
      </c>
      <c r="CR104" s="39">
        <f t="shared" si="69"/>
        <v>11.485774499473129</v>
      </c>
      <c r="CS104" s="3"/>
      <c r="CT104" s="6"/>
      <c r="CU104" s="19" t="e">
        <f t="shared" si="42"/>
        <v>#N/A</v>
      </c>
      <c r="CV104" s="19">
        <f t="shared" si="43"/>
        <v>-101.39999999999999</v>
      </c>
      <c r="CW104" s="19" t="e">
        <f t="shared" si="44"/>
        <v>#N/A</v>
      </c>
      <c r="CX104" s="1"/>
      <c r="CY104" s="15" t="e">
        <f t="shared" si="65"/>
        <v>#N/A</v>
      </c>
      <c r="CZ104" s="14">
        <v>666</v>
      </c>
      <c r="DA104" s="14">
        <v>480</v>
      </c>
      <c r="DB104" s="14">
        <v>480</v>
      </c>
      <c r="DC104" s="14">
        <v>480</v>
      </c>
      <c r="DD104" s="14">
        <v>2</v>
      </c>
      <c r="DE104" s="14">
        <v>3</v>
      </c>
      <c r="DF104" s="14">
        <v>0.5</v>
      </c>
      <c r="DG104" s="14">
        <v>100</v>
      </c>
      <c r="DH104" s="14">
        <v>11</v>
      </c>
      <c r="DI104" s="14">
        <v>2</v>
      </c>
      <c r="DJ104" s="14">
        <v>3.2</v>
      </c>
      <c r="DK104" s="3"/>
      <c r="DL104" s="2">
        <v>425</v>
      </c>
      <c r="DM104" s="96">
        <f t="shared" si="45"/>
        <v>107.87460147663883</v>
      </c>
      <c r="DN104" s="96">
        <f t="shared" si="46"/>
        <v>111.79731425760752</v>
      </c>
      <c r="DO104" s="3"/>
      <c r="DP104" s="2"/>
      <c r="DQ104" s="3"/>
      <c r="DR104" s="2"/>
      <c r="DS104" s="7">
        <v>0</v>
      </c>
      <c r="DT104" s="3" t="s">
        <v>200</v>
      </c>
      <c r="DU104" s="2">
        <v>3.7</v>
      </c>
      <c r="DV104" s="7">
        <v>20</v>
      </c>
      <c r="DW104" s="3" t="s">
        <v>214</v>
      </c>
      <c r="DX104" s="1">
        <v>135</v>
      </c>
      <c r="DY104" s="96">
        <f t="shared" si="47"/>
        <v>34.266049880814684</v>
      </c>
      <c r="DZ104" s="96">
        <f t="shared" si="48"/>
        <v>35.512088058298858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370</v>
      </c>
      <c r="EL104" s="180">
        <f t="shared" si="49"/>
        <v>93.914358932603207</v>
      </c>
      <c r="EM104" s="109">
        <f t="shared" si="50"/>
        <v>97.329426530152432</v>
      </c>
      <c r="EN104" s="1">
        <v>4.72</v>
      </c>
      <c r="EO104" s="181">
        <f t="shared" si="51"/>
        <v>1.1980426328699652</v>
      </c>
      <c r="EP104" s="181">
        <f t="shared" si="52"/>
        <v>1.2416078195197824</v>
      </c>
      <c r="EQ104" s="4">
        <v>340</v>
      </c>
      <c r="ER104" s="40"/>
    </row>
    <row r="105" spans="1:148" s="41" customFormat="1" ht="20.100000000000001" customHeight="1">
      <c r="A105" s="83">
        <v>42394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>
      <c r="A106" s="84">
        <v>42394</v>
      </c>
      <c r="B106" s="101">
        <v>6.1805555555555558E-2</v>
      </c>
      <c r="C106" s="13">
        <v>3</v>
      </c>
      <c r="D106" s="8" t="s">
        <v>187</v>
      </c>
      <c r="E106" s="8" t="s">
        <v>202</v>
      </c>
      <c r="F106" s="8" t="s">
        <v>188</v>
      </c>
      <c r="G106" s="11" t="s">
        <v>189</v>
      </c>
      <c r="H106" s="10" t="s">
        <v>196</v>
      </c>
      <c r="I106" s="8">
        <v>17.5</v>
      </c>
      <c r="J106" s="8" t="s">
        <v>215</v>
      </c>
      <c r="K106" s="18">
        <v>15</v>
      </c>
      <c r="L106" s="8" t="s">
        <v>197</v>
      </c>
      <c r="M106" s="8">
        <v>84</v>
      </c>
      <c r="N106" s="8">
        <v>2740</v>
      </c>
      <c r="O106" s="145"/>
      <c r="P106" s="8">
        <v>1460</v>
      </c>
      <c r="Q106" s="20">
        <f t="shared" si="38"/>
        <v>1241</v>
      </c>
      <c r="R106" s="42">
        <f t="shared" si="53"/>
        <v>3.7136925000000001</v>
      </c>
      <c r="S106" s="16">
        <f t="shared" si="39"/>
        <v>3.570357</v>
      </c>
      <c r="T106" s="10">
        <v>1014</v>
      </c>
      <c r="U106" s="8"/>
      <c r="V106" s="8">
        <v>0.97499999999999998</v>
      </c>
      <c r="W106" s="20">
        <f t="shared" si="54"/>
        <v>1423.5</v>
      </c>
      <c r="X106" s="8">
        <v>12</v>
      </c>
      <c r="Y106" s="8">
        <v>281</v>
      </c>
      <c r="Z106" s="8">
        <v>41.5</v>
      </c>
      <c r="AA106" s="8">
        <v>25</v>
      </c>
      <c r="AB106" s="8">
        <v>20</v>
      </c>
      <c r="AC106" s="11">
        <v>6.6</v>
      </c>
      <c r="AD106" s="13">
        <v>4.5</v>
      </c>
      <c r="AE106" s="89">
        <v>-30</v>
      </c>
      <c r="AF106" s="89">
        <v>-34</v>
      </c>
      <c r="AG106" s="89">
        <v>-34</v>
      </c>
      <c r="AH106" s="89"/>
      <c r="AI106" s="110">
        <f t="shared" si="63"/>
        <v>-98</v>
      </c>
      <c r="AJ106" s="108">
        <f t="shared" si="64"/>
        <v>1</v>
      </c>
      <c r="AK106" s="8">
        <v>50</v>
      </c>
      <c r="AL106" s="8">
        <v>50</v>
      </c>
      <c r="AM106" s="8">
        <v>105</v>
      </c>
      <c r="AN106" s="8">
        <v>110</v>
      </c>
      <c r="AO106" s="8">
        <v>2.5</v>
      </c>
      <c r="AP106" s="8">
        <v>20</v>
      </c>
      <c r="AQ106" s="10">
        <v>2145</v>
      </c>
      <c r="AR106" s="13"/>
      <c r="AS106" s="20">
        <f t="shared" si="66"/>
        <v>2145</v>
      </c>
      <c r="AT106" s="124">
        <f t="shared" si="55"/>
        <v>1</v>
      </c>
      <c r="AU106" s="8">
        <v>67</v>
      </c>
      <c r="AV106" s="8">
        <v>80</v>
      </c>
      <c r="AW106" s="13">
        <v>4.4000000000000004</v>
      </c>
      <c r="AX106" s="8">
        <v>538</v>
      </c>
      <c r="AY106" s="8">
        <v>870</v>
      </c>
      <c r="AZ106" s="9">
        <v>50</v>
      </c>
      <c r="BA106" s="10">
        <v>355</v>
      </c>
      <c r="BB106" s="9">
        <v>70</v>
      </c>
      <c r="BC106" s="10">
        <v>141</v>
      </c>
      <c r="BD106" s="11"/>
      <c r="BE106" s="10">
        <v>4204</v>
      </c>
      <c r="BF106" s="8">
        <v>32</v>
      </c>
      <c r="BG106" s="8">
        <v>25</v>
      </c>
      <c r="BH106" s="8">
        <v>1.5</v>
      </c>
      <c r="BI106" s="11">
        <v>97.5</v>
      </c>
      <c r="BJ106" s="10">
        <v>510</v>
      </c>
      <c r="BK106" s="13">
        <v>130</v>
      </c>
      <c r="BL106" s="8">
        <v>1601</v>
      </c>
      <c r="BM106" s="8">
        <v>143</v>
      </c>
      <c r="BN106" s="9">
        <v>21.8</v>
      </c>
      <c r="BO106" s="10">
        <v>404</v>
      </c>
      <c r="BP106" s="8">
        <v>1516</v>
      </c>
      <c r="BQ106" s="9">
        <v>174</v>
      </c>
      <c r="BR106" s="10">
        <v>396</v>
      </c>
      <c r="BS106" s="8">
        <v>1485</v>
      </c>
      <c r="BT106" s="9">
        <v>161</v>
      </c>
      <c r="BU106" s="12">
        <v>1500</v>
      </c>
      <c r="BV106" s="130">
        <v>380</v>
      </c>
      <c r="BW106" s="126">
        <f t="shared" si="56"/>
        <v>0.8</v>
      </c>
      <c r="BX106" s="126">
        <f t="shared" si="57"/>
        <v>0.65384615384615385</v>
      </c>
      <c r="BY106" s="134">
        <f t="shared" si="58"/>
        <v>0.55026455026455023</v>
      </c>
      <c r="BZ106" s="134">
        <f t="shared" si="59"/>
        <v>0.44973544973544971</v>
      </c>
      <c r="CA106" s="10">
        <v>2.9</v>
      </c>
      <c r="CB106" s="8">
        <v>3</v>
      </c>
      <c r="CC106" s="8">
        <v>30</v>
      </c>
      <c r="CD106" s="11">
        <v>1.8</v>
      </c>
      <c r="CE106" s="13" t="s">
        <v>183</v>
      </c>
      <c r="CF106" s="13">
        <v>76</v>
      </c>
      <c r="CG106" s="20">
        <f t="shared" si="60"/>
        <v>15.6</v>
      </c>
      <c r="CH106" s="20">
        <f t="shared" si="40"/>
        <v>4934.8</v>
      </c>
      <c r="CI106" s="20">
        <f t="shared" si="41"/>
        <v>11.856</v>
      </c>
      <c r="CJ106" s="8">
        <v>76</v>
      </c>
      <c r="CK106" s="15">
        <f t="shared" si="61"/>
        <v>2.4025289778714436</v>
      </c>
      <c r="CL106" s="10" t="s">
        <v>184</v>
      </c>
      <c r="CM106" s="13">
        <v>53</v>
      </c>
      <c r="CN106" s="8">
        <v>53</v>
      </c>
      <c r="CO106" s="339">
        <v>109</v>
      </c>
      <c r="CP106" s="339">
        <f t="shared" si="67"/>
        <v>4934.8</v>
      </c>
      <c r="CQ106" s="339">
        <f t="shared" si="68"/>
        <v>57.77</v>
      </c>
      <c r="CR106" s="42">
        <f t="shared" si="69"/>
        <v>11.706654778309153</v>
      </c>
      <c r="CS106" s="10"/>
      <c r="CT106" s="13"/>
      <c r="CU106" s="20" t="e">
        <f t="shared" si="42"/>
        <v>#N/A</v>
      </c>
      <c r="CV106" s="20">
        <f t="shared" si="43"/>
        <v>-101.39999999999999</v>
      </c>
      <c r="CW106" s="20" t="e">
        <f t="shared" si="44"/>
        <v>#N/A</v>
      </c>
      <c r="CX106" s="8"/>
      <c r="CY106" s="16" t="e">
        <f t="shared" si="65"/>
        <v>#N/A</v>
      </c>
      <c r="CZ106" s="14">
        <v>458</v>
      </c>
      <c r="DA106" s="14">
        <v>480</v>
      </c>
      <c r="DB106" s="14">
        <v>480</v>
      </c>
      <c r="DC106" s="14">
        <v>480</v>
      </c>
      <c r="DD106" s="14">
        <v>2</v>
      </c>
      <c r="DE106" s="14">
        <v>3</v>
      </c>
      <c r="DF106" s="14">
        <v>0.5</v>
      </c>
      <c r="DG106" s="14">
        <v>100</v>
      </c>
      <c r="DH106" s="14">
        <v>11</v>
      </c>
      <c r="DI106" s="14">
        <v>2</v>
      </c>
      <c r="DJ106" s="14">
        <v>3.2</v>
      </c>
      <c r="DK106" s="10"/>
      <c r="DL106" s="9"/>
      <c r="DM106" s="97">
        <f t="shared" si="45"/>
        <v>0</v>
      </c>
      <c r="DN106" s="97">
        <f t="shared" si="46"/>
        <v>0</v>
      </c>
      <c r="DO106" s="10"/>
      <c r="DP106" s="9"/>
      <c r="DQ106" s="10"/>
      <c r="DR106" s="9"/>
      <c r="DS106" s="14">
        <v>0</v>
      </c>
      <c r="DT106" s="10" t="s">
        <v>200</v>
      </c>
      <c r="DU106" s="9">
        <v>3.7</v>
      </c>
      <c r="DV106" s="14">
        <v>20</v>
      </c>
      <c r="DW106" s="10" t="s">
        <v>214</v>
      </c>
      <c r="DX106" s="8">
        <v>130</v>
      </c>
      <c r="DY106" s="97">
        <f t="shared" si="47"/>
        <v>35.005590796760906</v>
      </c>
      <c r="DZ106" s="97">
        <f t="shared" si="48"/>
        <v>36.410924733857144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335</v>
      </c>
      <c r="EL106" s="183">
        <f t="shared" si="49"/>
        <v>90.206714745499255</v>
      </c>
      <c r="EM106" s="110">
        <f t="shared" si="50"/>
        <v>93.82815219878573</v>
      </c>
      <c r="EN106" s="8">
        <v>4.7</v>
      </c>
      <c r="EO106" s="184">
        <f t="shared" si="51"/>
        <v>1.2655867441905866</v>
      </c>
      <c r="EP106" s="184">
        <f t="shared" si="52"/>
        <v>1.316394971147143</v>
      </c>
      <c r="EQ106" s="11">
        <v>352</v>
      </c>
      <c r="ER106" s="43"/>
    </row>
    <row r="107" spans="1:148" s="44" customFormat="1" ht="20.100000000000001" customHeight="1">
      <c r="A107" s="84">
        <v>42394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5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>
      <c r="A108" s="83">
        <v>42395</v>
      </c>
      <c r="B108" s="100"/>
      <c r="C108" s="6"/>
      <c r="D108" s="1"/>
      <c r="E108" s="1"/>
      <c r="F108" s="1"/>
      <c r="G108" s="4"/>
      <c r="H108" s="3"/>
      <c r="I108" s="1"/>
      <c r="J108" s="1"/>
      <c r="K108" s="17">
        <v>17</v>
      </c>
      <c r="L108" s="1" t="s">
        <v>182</v>
      </c>
      <c r="M108" s="1">
        <v>84</v>
      </c>
      <c r="N108" s="1">
        <v>2700</v>
      </c>
      <c r="O108" s="144"/>
      <c r="P108" s="1">
        <v>1500</v>
      </c>
      <c r="Q108" s="19">
        <f t="shared" si="38"/>
        <v>1245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5070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5070</v>
      </c>
      <c r="CQ108" s="338">
        <f t="shared" si="68"/>
        <v>0</v>
      </c>
      <c r="CR108" s="39">
        <f t="shared" si="69"/>
        <v>0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>
      <c r="A109" s="83">
        <v>42395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>
      <c r="A110" s="84">
        <v>42395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5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>
      <c r="A111" s="84">
        <v>42395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5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>
      <c r="A112" s="83">
        <v>42396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>
      <c r="A113" s="83">
        <v>42396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>
      <c r="A114" s="84">
        <v>42396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5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>
      <c r="A115" s="84">
        <v>42396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5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>
      <c r="A116" s="83">
        <v>42397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>
      <c r="A117" s="83">
        <v>42397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>
      <c r="A118" s="84">
        <v>42397</v>
      </c>
      <c r="B118" s="101">
        <v>1.2083333333333399</v>
      </c>
      <c r="C118" s="13">
        <v>2</v>
      </c>
      <c r="D118" s="8" t="s">
        <v>201</v>
      </c>
      <c r="E118" s="8" t="s">
        <v>207</v>
      </c>
      <c r="F118" s="8" t="s">
        <v>204</v>
      </c>
      <c r="G118" s="11"/>
      <c r="H118" s="10" t="s">
        <v>180</v>
      </c>
      <c r="I118" s="8">
        <v>16.5</v>
      </c>
      <c r="J118" s="8"/>
      <c r="K118" s="18">
        <v>17</v>
      </c>
      <c r="L118" s="8" t="s">
        <v>182</v>
      </c>
      <c r="M118" s="8">
        <v>84</v>
      </c>
      <c r="N118" s="8">
        <v>2700</v>
      </c>
      <c r="O118" s="145"/>
      <c r="P118" s="8">
        <v>1500</v>
      </c>
      <c r="Q118" s="20">
        <f t="shared" si="38"/>
        <v>1245</v>
      </c>
      <c r="R118" s="42">
        <f t="shared" si="53"/>
        <v>3.5127674999999998</v>
      </c>
      <c r="S118" s="16">
        <f t="shared" si="39"/>
        <v>3.3278850000000002</v>
      </c>
      <c r="T118" s="10">
        <v>974.4</v>
      </c>
      <c r="U118" s="8">
        <v>1020</v>
      </c>
      <c r="V118" s="8">
        <v>0.96</v>
      </c>
      <c r="W118" s="20">
        <f t="shared" si="54"/>
        <v>1440</v>
      </c>
      <c r="X118" s="8">
        <v>10.4</v>
      </c>
      <c r="Y118" s="8">
        <v>288</v>
      </c>
      <c r="Z118" s="8">
        <v>38.6</v>
      </c>
      <c r="AA118" s="8">
        <v>25</v>
      </c>
      <c r="AB118" s="8">
        <v>20</v>
      </c>
      <c r="AC118" s="11">
        <v>6.3</v>
      </c>
      <c r="AD118" s="13">
        <v>4.0999999999999996</v>
      </c>
      <c r="AE118" s="89">
        <v>-30</v>
      </c>
      <c r="AF118" s="89">
        <v>-33</v>
      </c>
      <c r="AG118" s="89">
        <v>-35</v>
      </c>
      <c r="AH118" s="89"/>
      <c r="AI118" s="110">
        <f t="shared" si="63"/>
        <v>-98</v>
      </c>
      <c r="AJ118" s="108">
        <f t="shared" si="64"/>
        <v>1</v>
      </c>
      <c r="AK118" s="8">
        <v>50</v>
      </c>
      <c r="AL118" s="8">
        <v>50</v>
      </c>
      <c r="AM118" s="8">
        <v>100</v>
      </c>
      <c r="AN118" s="8">
        <v>100</v>
      </c>
      <c r="AO118" s="8">
        <v>3</v>
      </c>
      <c r="AP118" s="8">
        <v>20</v>
      </c>
      <c r="AQ118" s="10">
        <v>1829</v>
      </c>
      <c r="AR118" s="13">
        <v>1448</v>
      </c>
      <c r="AS118" s="20">
        <f t="shared" si="66"/>
        <v>381</v>
      </c>
      <c r="AT118" s="124">
        <f t="shared" si="55"/>
        <v>0.20831055221432476</v>
      </c>
      <c r="AU118" s="8">
        <v>68</v>
      </c>
      <c r="AV118" s="8">
        <v>80</v>
      </c>
      <c r="AW118" s="13">
        <v>4.5</v>
      </c>
      <c r="AX118" s="8">
        <v>448</v>
      </c>
      <c r="AY118" s="8">
        <v>820</v>
      </c>
      <c r="AZ118" s="9">
        <v>35</v>
      </c>
      <c r="BA118" s="10">
        <v>355</v>
      </c>
      <c r="BB118" s="9">
        <v>66</v>
      </c>
      <c r="BC118" s="10">
        <v>157</v>
      </c>
      <c r="BD118" s="11"/>
      <c r="BE118" s="10">
        <v>4169</v>
      </c>
      <c r="BF118" s="8">
        <v>25</v>
      </c>
      <c r="BG118" s="8">
        <v>20</v>
      </c>
      <c r="BH118" s="8">
        <v>1</v>
      </c>
      <c r="BI118" s="11">
        <v>97.8</v>
      </c>
      <c r="BJ118" s="10">
        <v>450</v>
      </c>
      <c r="BK118" s="13">
        <v>130</v>
      </c>
      <c r="BL118" s="8">
        <v>1656</v>
      </c>
      <c r="BM118" s="8">
        <v>129</v>
      </c>
      <c r="BN118" s="9">
        <v>22.3</v>
      </c>
      <c r="BO118" s="10">
        <v>465</v>
      </c>
      <c r="BP118" s="8">
        <v>1450</v>
      </c>
      <c r="BQ118" s="9">
        <v>215</v>
      </c>
      <c r="BR118" s="10">
        <v>455</v>
      </c>
      <c r="BS118" s="8">
        <v>1620</v>
      </c>
      <c r="BT118" s="9">
        <v>193</v>
      </c>
      <c r="BU118" s="12">
        <v>1500</v>
      </c>
      <c r="BV118" s="130">
        <v>482</v>
      </c>
      <c r="BW118" s="126">
        <f t="shared" si="56"/>
        <v>0.92</v>
      </c>
      <c r="BX118" s="126">
        <f t="shared" si="57"/>
        <v>0.57692307692307687</v>
      </c>
      <c r="BY118" s="134">
        <f t="shared" si="58"/>
        <v>0.61459403905447074</v>
      </c>
      <c r="BZ118" s="134">
        <f t="shared" si="59"/>
        <v>0.38540596094552926</v>
      </c>
      <c r="CA118" s="10">
        <v>2.9</v>
      </c>
      <c r="CB118" s="8">
        <v>2.8</v>
      </c>
      <c r="CC118" s="8">
        <v>28</v>
      </c>
      <c r="CD118" s="11">
        <v>1.8</v>
      </c>
      <c r="CE118" s="13"/>
      <c r="CF118" s="13">
        <v>78</v>
      </c>
      <c r="CG118" s="20" t="e">
        <f t="shared" si="60"/>
        <v>#N/A</v>
      </c>
      <c r="CH118" s="20">
        <f t="shared" si="40"/>
        <v>5070</v>
      </c>
      <c r="CI118" s="20" t="e">
        <f t="shared" si="41"/>
        <v>#N/A</v>
      </c>
      <c r="CJ118" s="8">
        <v>80</v>
      </c>
      <c r="CK118" s="15" t="e">
        <f t="shared" si="61"/>
        <v>#N/A</v>
      </c>
      <c r="CL118" s="10"/>
      <c r="CM118" s="13">
        <v>32</v>
      </c>
      <c r="CN118" s="8">
        <v>35</v>
      </c>
      <c r="CO118" s="339">
        <v>109</v>
      </c>
      <c r="CP118" s="339">
        <f t="shared" si="67"/>
        <v>5070</v>
      </c>
      <c r="CQ118" s="339">
        <f t="shared" si="68"/>
        <v>38.15</v>
      </c>
      <c r="CR118" s="42">
        <f t="shared" si="69"/>
        <v>7.5246548323471396</v>
      </c>
      <c r="CS118" s="10"/>
      <c r="CT118" s="13">
        <v>3</v>
      </c>
      <c r="CU118" s="20" t="e">
        <f t="shared" si="42"/>
        <v>#N/A</v>
      </c>
      <c r="CV118" s="20">
        <f t="shared" si="43"/>
        <v>-101.39999999999999</v>
      </c>
      <c r="CW118" s="20" t="e">
        <f t="shared" si="44"/>
        <v>#N/A</v>
      </c>
      <c r="CX118" s="8"/>
      <c r="CY118" s="16" t="e">
        <f t="shared" si="65"/>
        <v>#N/A</v>
      </c>
      <c r="CZ118" s="14">
        <v>490</v>
      </c>
      <c r="DA118" s="14">
        <v>480</v>
      </c>
      <c r="DB118" s="14">
        <v>470</v>
      </c>
      <c r="DC118" s="14">
        <v>460</v>
      </c>
      <c r="DD118" s="14">
        <v>2</v>
      </c>
      <c r="DE118" s="14">
        <v>3</v>
      </c>
      <c r="DF118" s="14">
        <v>0.5</v>
      </c>
      <c r="DG118" s="14">
        <v>100</v>
      </c>
      <c r="DH118" s="14">
        <v>11</v>
      </c>
      <c r="DI118" s="14">
        <v>10</v>
      </c>
      <c r="DJ118" s="14">
        <v>4</v>
      </c>
      <c r="DK118" s="10"/>
      <c r="DL118" s="9"/>
      <c r="DM118" s="97">
        <f t="shared" si="45"/>
        <v>0</v>
      </c>
      <c r="DN118" s="97">
        <f t="shared" si="46"/>
        <v>0</v>
      </c>
      <c r="DO118" s="10"/>
      <c r="DP118" s="9"/>
      <c r="DQ118" s="10"/>
      <c r="DR118" s="9"/>
      <c r="DS118" s="14">
        <v>25</v>
      </c>
      <c r="DT118" s="10" t="s">
        <v>185</v>
      </c>
      <c r="DU118" s="9">
        <v>5.4</v>
      </c>
      <c r="DV118" s="14">
        <v>20</v>
      </c>
      <c r="DW118" s="10"/>
      <c r="DX118" s="8"/>
      <c r="DY118" s="97">
        <f t="shared" si="47"/>
        <v>0</v>
      </c>
      <c r="DZ118" s="97">
        <f t="shared" si="48"/>
        <v>0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408</v>
      </c>
      <c r="EL118" s="183">
        <f t="shared" si="49"/>
        <v>116.14773821495446</v>
      </c>
      <c r="EM118" s="110">
        <f t="shared" si="50"/>
        <v>122.60039033800747</v>
      </c>
      <c r="EN118" s="8">
        <v>4.38</v>
      </c>
      <c r="EO118" s="184">
        <f t="shared" si="51"/>
        <v>1.246880130837011</v>
      </c>
      <c r="EP118" s="184">
        <f t="shared" si="52"/>
        <v>1.3161512492168448</v>
      </c>
      <c r="EQ118" s="11">
        <v>305</v>
      </c>
      <c r="ER118" s="43"/>
    </row>
    <row r="119" spans="1:148" s="44" customFormat="1" ht="20.100000000000001" customHeight="1">
      <c r="A119" s="84">
        <v>42397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5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>
      <c r="A120" s="83">
        <v>42398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>
      <c r="A121" s="83">
        <v>42398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>
      <c r="A122" s="84">
        <v>42398</v>
      </c>
      <c r="B122" s="101">
        <v>5.1168981481481489E-2</v>
      </c>
      <c r="C122" s="13">
        <v>3</v>
      </c>
      <c r="D122" s="8" t="s">
        <v>186</v>
      </c>
      <c r="E122" s="8" t="s">
        <v>187</v>
      </c>
      <c r="F122" s="8" t="s">
        <v>188</v>
      </c>
      <c r="G122" s="11" t="s">
        <v>189</v>
      </c>
      <c r="H122" s="10" t="s">
        <v>180</v>
      </c>
      <c r="I122" s="8">
        <v>15.5</v>
      </c>
      <c r="J122" s="8" t="s">
        <v>216</v>
      </c>
      <c r="K122" s="18">
        <v>20.7</v>
      </c>
      <c r="L122" s="8" t="s">
        <v>182</v>
      </c>
      <c r="M122" s="8">
        <v>84</v>
      </c>
      <c r="N122" s="8">
        <v>2740</v>
      </c>
      <c r="O122" s="145"/>
      <c r="P122" s="8">
        <v>1750</v>
      </c>
      <c r="Q122" s="20">
        <f t="shared" si="38"/>
        <v>1387.75</v>
      </c>
      <c r="R122" s="42">
        <f t="shared" si="53"/>
        <v>3.6782313750000002</v>
      </c>
      <c r="S122" s="16">
        <f t="shared" si="39"/>
        <v>3.5362645499999998</v>
      </c>
      <c r="T122" s="10">
        <v>1141</v>
      </c>
      <c r="U122" s="8">
        <v>1020</v>
      </c>
      <c r="V122" s="8">
        <v>0.95199999999999996</v>
      </c>
      <c r="W122" s="20">
        <f t="shared" si="54"/>
        <v>1666</v>
      </c>
      <c r="X122" s="8">
        <v>11</v>
      </c>
      <c r="Y122" s="8">
        <v>384</v>
      </c>
      <c r="Z122" s="8">
        <v>42.3</v>
      </c>
      <c r="AA122" s="8">
        <v>25</v>
      </c>
      <c r="AB122" s="8">
        <v>20</v>
      </c>
      <c r="AC122" s="11">
        <v>6.4</v>
      </c>
      <c r="AD122" s="13">
        <v>3.7</v>
      </c>
      <c r="AE122" s="89">
        <v>-34</v>
      </c>
      <c r="AF122" s="89">
        <v>-37</v>
      </c>
      <c r="AG122" s="89">
        <v>-38</v>
      </c>
      <c r="AH122" s="89"/>
      <c r="AI122" s="110">
        <f t="shared" si="63"/>
        <v>-109</v>
      </c>
      <c r="AJ122" s="108">
        <f t="shared" si="64"/>
        <v>1</v>
      </c>
      <c r="AK122" s="8">
        <v>50</v>
      </c>
      <c r="AL122" s="8">
        <v>70</v>
      </c>
      <c r="AM122" s="8">
        <v>105</v>
      </c>
      <c r="AN122" s="8">
        <v>105</v>
      </c>
      <c r="AO122" s="8">
        <v>3</v>
      </c>
      <c r="AP122" s="8">
        <v>20</v>
      </c>
      <c r="AQ122" s="10">
        <v>1720</v>
      </c>
      <c r="AR122" s="13">
        <v>1453</v>
      </c>
      <c r="AS122" s="20">
        <f t="shared" si="66"/>
        <v>267</v>
      </c>
      <c r="AT122" s="124">
        <f t="shared" si="55"/>
        <v>0.15523255813953488</v>
      </c>
      <c r="AU122" s="8">
        <v>68</v>
      </c>
      <c r="AV122" s="8">
        <v>80</v>
      </c>
      <c r="AW122" s="13">
        <v>4.5</v>
      </c>
      <c r="AX122" s="8">
        <v>548</v>
      </c>
      <c r="AY122" s="8">
        <v>805</v>
      </c>
      <c r="AZ122" s="9">
        <v>40</v>
      </c>
      <c r="BA122" s="10">
        <v>355</v>
      </c>
      <c r="BB122" s="9">
        <v>68</v>
      </c>
      <c r="BC122" s="10">
        <v>141</v>
      </c>
      <c r="BD122" s="11"/>
      <c r="BE122" s="10">
        <v>3783</v>
      </c>
      <c r="BF122" s="8">
        <v>29</v>
      </c>
      <c r="BG122" s="8">
        <v>20</v>
      </c>
      <c r="BH122" s="8">
        <v>1</v>
      </c>
      <c r="BI122" s="11">
        <v>97.5</v>
      </c>
      <c r="BJ122" s="10">
        <v>460</v>
      </c>
      <c r="BK122" s="13">
        <v>156</v>
      </c>
      <c r="BL122" s="8">
        <v>1661</v>
      </c>
      <c r="BM122" s="8">
        <v>137</v>
      </c>
      <c r="BN122" s="9">
        <v>24.3</v>
      </c>
      <c r="BO122" s="10">
        <v>475</v>
      </c>
      <c r="BP122" s="8">
        <v>1450</v>
      </c>
      <c r="BQ122" s="9">
        <v>212</v>
      </c>
      <c r="BR122" s="10">
        <v>465</v>
      </c>
      <c r="BS122" s="8">
        <v>1620</v>
      </c>
      <c r="BT122" s="9">
        <v>209</v>
      </c>
      <c r="BU122" s="12">
        <v>1500</v>
      </c>
      <c r="BV122" s="130">
        <v>507</v>
      </c>
      <c r="BW122" s="126">
        <f t="shared" si="56"/>
        <v>0.94</v>
      </c>
      <c r="BX122" s="126">
        <f t="shared" si="57"/>
        <v>0.58974358974358976</v>
      </c>
      <c r="BY122" s="134">
        <f t="shared" si="58"/>
        <v>0.61448206503519942</v>
      </c>
      <c r="BZ122" s="134">
        <f t="shared" si="59"/>
        <v>0.38551793496480052</v>
      </c>
      <c r="CA122" s="10">
        <v>2.9</v>
      </c>
      <c r="CB122" s="8">
        <v>2.8</v>
      </c>
      <c r="CC122" s="8">
        <v>25</v>
      </c>
      <c r="CD122" s="11"/>
      <c r="CE122" s="13"/>
      <c r="CF122" s="13">
        <v>126</v>
      </c>
      <c r="CG122" s="20" t="e">
        <f t="shared" si="60"/>
        <v>#N/A</v>
      </c>
      <c r="CH122" s="20">
        <f t="shared" si="40"/>
        <v>5915</v>
      </c>
      <c r="CI122" s="20" t="e">
        <f t="shared" si="41"/>
        <v>#N/A</v>
      </c>
      <c r="CJ122" s="8">
        <v>126</v>
      </c>
      <c r="CK122" s="15" t="e">
        <f t="shared" si="61"/>
        <v>#N/A</v>
      </c>
      <c r="CL122" s="10"/>
      <c r="CM122" s="13">
        <v>37</v>
      </c>
      <c r="CN122" s="8">
        <v>37</v>
      </c>
      <c r="CO122" s="339">
        <v>109</v>
      </c>
      <c r="CP122" s="339">
        <f t="shared" si="67"/>
        <v>5915</v>
      </c>
      <c r="CQ122" s="339">
        <f t="shared" si="68"/>
        <v>40.33</v>
      </c>
      <c r="CR122" s="42">
        <f t="shared" si="69"/>
        <v>6.8182586644125101</v>
      </c>
      <c r="CS122" s="10"/>
      <c r="CT122" s="13">
        <v>4</v>
      </c>
      <c r="CU122" s="20" t="e">
        <f t="shared" si="42"/>
        <v>#N/A</v>
      </c>
      <c r="CV122" s="20">
        <f t="shared" si="43"/>
        <v>-114.92</v>
      </c>
      <c r="CW122" s="20" t="e">
        <f t="shared" si="44"/>
        <v>#N/A</v>
      </c>
      <c r="CX122" s="8"/>
      <c r="CY122" s="16" t="e">
        <f t="shared" si="65"/>
        <v>#N/A</v>
      </c>
      <c r="CZ122" s="14">
        <v>490</v>
      </c>
      <c r="DA122" s="14">
        <v>480</v>
      </c>
      <c r="DB122" s="14">
        <v>470</v>
      </c>
      <c r="DC122" s="14">
        <v>460</v>
      </c>
      <c r="DD122" s="14">
        <v>2</v>
      </c>
      <c r="DE122" s="14">
        <v>3</v>
      </c>
      <c r="DF122" s="14">
        <v>0.5</v>
      </c>
      <c r="DG122" s="14">
        <v>100</v>
      </c>
      <c r="DH122" s="14">
        <v>11</v>
      </c>
      <c r="DI122" s="14">
        <v>10</v>
      </c>
      <c r="DJ122" s="14">
        <v>4</v>
      </c>
      <c r="DK122" s="10"/>
      <c r="DL122" s="9"/>
      <c r="DM122" s="97">
        <f t="shared" si="45"/>
        <v>0</v>
      </c>
      <c r="DN122" s="97">
        <f t="shared" si="46"/>
        <v>0</v>
      </c>
      <c r="DO122" s="10"/>
      <c r="DP122" s="9"/>
      <c r="DQ122" s="10"/>
      <c r="DR122" s="9"/>
      <c r="DS122" s="14">
        <v>10</v>
      </c>
      <c r="DT122" s="10" t="s">
        <v>185</v>
      </c>
      <c r="DU122" s="9">
        <v>5.3</v>
      </c>
      <c r="DV122" s="14">
        <v>20</v>
      </c>
      <c r="DW122" s="10"/>
      <c r="DX122" s="8"/>
      <c r="DY122" s="97">
        <f t="shared" si="47"/>
        <v>0</v>
      </c>
      <c r="DZ122" s="97">
        <f t="shared" si="48"/>
        <v>0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421</v>
      </c>
      <c r="EL122" s="183">
        <f t="shared" si="49"/>
        <v>114.45718256372602</v>
      </c>
      <c r="EM122" s="110">
        <f t="shared" si="50"/>
        <v>119.05217894402161</v>
      </c>
      <c r="EN122" s="8">
        <v>4.1900000000000004</v>
      </c>
      <c r="EO122" s="184">
        <f t="shared" si="51"/>
        <v>1.1391344297910024</v>
      </c>
      <c r="EP122" s="184">
        <f t="shared" si="52"/>
        <v>1.1848661039796926</v>
      </c>
      <c r="EQ122" s="11">
        <v>313</v>
      </c>
      <c r="ER122" s="43"/>
    </row>
    <row r="123" spans="1:148" s="44" customFormat="1" ht="20.100000000000001" customHeight="1">
      <c r="A123" s="84">
        <v>42398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>
      <c r="A124" s="83">
        <v>42399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>
      <c r="A125" s="83">
        <v>42399</v>
      </c>
      <c r="B125" s="100">
        <v>0.6875</v>
      </c>
      <c r="C125" s="6">
        <v>1</v>
      </c>
      <c r="D125" s="1" t="s">
        <v>192</v>
      </c>
      <c r="E125" s="1" t="s">
        <v>193</v>
      </c>
      <c r="F125" s="1" t="s">
        <v>194</v>
      </c>
      <c r="G125" s="4" t="s">
        <v>195</v>
      </c>
      <c r="H125" s="3" t="s">
        <v>196</v>
      </c>
      <c r="I125" s="1">
        <v>20</v>
      </c>
      <c r="J125" s="1" t="s">
        <v>190</v>
      </c>
      <c r="K125" s="17">
        <v>14.5</v>
      </c>
      <c r="L125" s="1" t="s">
        <v>197</v>
      </c>
      <c r="M125" s="1">
        <v>84</v>
      </c>
      <c r="N125" s="1">
        <v>2700</v>
      </c>
      <c r="O125" s="144" t="s">
        <v>206</v>
      </c>
      <c r="P125" s="1">
        <v>1500</v>
      </c>
      <c r="Q125" s="19">
        <f t="shared" si="38"/>
        <v>1282.5</v>
      </c>
      <c r="R125" s="39">
        <f t="shared" si="53"/>
        <v>4.3861499999999998</v>
      </c>
      <c r="S125" s="15">
        <f t="shared" si="39"/>
        <v>4.1553000000000004</v>
      </c>
      <c r="T125" s="3">
        <v>997</v>
      </c>
      <c r="U125" s="1">
        <v>1020</v>
      </c>
      <c r="V125" s="1">
        <v>0.98099999999999998</v>
      </c>
      <c r="W125" s="19">
        <f t="shared" si="54"/>
        <v>1471.5</v>
      </c>
      <c r="X125" s="1">
        <v>10.6</v>
      </c>
      <c r="Y125" s="1">
        <v>300</v>
      </c>
      <c r="Z125" s="1">
        <v>42.3</v>
      </c>
      <c r="AA125" s="1">
        <v>25</v>
      </c>
      <c r="AB125" s="1">
        <v>20</v>
      </c>
      <c r="AC125" s="4">
        <v>6.1</v>
      </c>
      <c r="AD125" s="6">
        <v>4.0999999999999996</v>
      </c>
      <c r="AE125" s="88">
        <v>-34</v>
      </c>
      <c r="AF125" s="88">
        <v>-37</v>
      </c>
      <c r="AG125" s="88">
        <v>-38</v>
      </c>
      <c r="AH125" s="88"/>
      <c r="AI125" s="109">
        <f t="shared" si="63"/>
        <v>-109</v>
      </c>
      <c r="AJ125" s="106">
        <f t="shared" si="64"/>
        <v>1</v>
      </c>
      <c r="AK125" s="1">
        <v>50</v>
      </c>
      <c r="AL125" s="1">
        <v>70</v>
      </c>
      <c r="AM125" s="1">
        <v>105</v>
      </c>
      <c r="AN125" s="1">
        <v>105</v>
      </c>
      <c r="AO125" s="1">
        <v>3</v>
      </c>
      <c r="AP125" s="1">
        <v>20</v>
      </c>
      <c r="AQ125" s="3">
        <v>1898</v>
      </c>
      <c r="AR125" s="6"/>
      <c r="AS125" s="19">
        <f t="shared" si="66"/>
        <v>1898</v>
      </c>
      <c r="AT125" s="123">
        <f t="shared" si="55"/>
        <v>1</v>
      </c>
      <c r="AU125" s="1">
        <v>73</v>
      </c>
      <c r="AV125" s="1">
        <v>80</v>
      </c>
      <c r="AW125" s="6">
        <v>4.5</v>
      </c>
      <c r="AX125" s="1">
        <v>595</v>
      </c>
      <c r="AY125" s="1">
        <v>1100</v>
      </c>
      <c r="AZ125" s="2">
        <v>40</v>
      </c>
      <c r="BA125" s="3">
        <v>355</v>
      </c>
      <c r="BB125" s="2">
        <v>68</v>
      </c>
      <c r="BC125" s="3">
        <v>140</v>
      </c>
      <c r="BD125" s="4"/>
      <c r="BE125" s="3">
        <v>3804</v>
      </c>
      <c r="BF125" s="1">
        <v>40</v>
      </c>
      <c r="BG125" s="1">
        <v>30</v>
      </c>
      <c r="BH125" s="1">
        <v>1</v>
      </c>
      <c r="BI125" s="4">
        <v>97</v>
      </c>
      <c r="BJ125" s="3">
        <v>570</v>
      </c>
      <c r="BK125" s="6">
        <v>170</v>
      </c>
      <c r="BL125" s="1">
        <v>1637</v>
      </c>
      <c r="BM125" s="1">
        <v>145</v>
      </c>
      <c r="BN125" s="2">
        <v>24.8</v>
      </c>
      <c r="BO125" s="3">
        <v>469</v>
      </c>
      <c r="BP125" s="1">
        <v>1450</v>
      </c>
      <c r="BQ125" s="2">
        <v>219</v>
      </c>
      <c r="BR125" s="3">
        <v>459</v>
      </c>
      <c r="BS125" s="1">
        <v>1620</v>
      </c>
      <c r="BT125" s="2">
        <v>197</v>
      </c>
      <c r="BU125" s="5">
        <v>1500</v>
      </c>
      <c r="BV125" s="129">
        <v>552</v>
      </c>
      <c r="BW125" s="125">
        <f t="shared" si="56"/>
        <v>0.92800000000000005</v>
      </c>
      <c r="BX125" s="125">
        <f t="shared" si="57"/>
        <v>0.73076923076923073</v>
      </c>
      <c r="BY125" s="133">
        <f t="shared" si="58"/>
        <v>0.55945093674642921</v>
      </c>
      <c r="BZ125" s="133">
        <f t="shared" si="59"/>
        <v>0.44054906325357074</v>
      </c>
      <c r="CA125" s="3">
        <v>2.9</v>
      </c>
      <c r="CB125" s="1">
        <v>2.8</v>
      </c>
      <c r="CC125" s="1">
        <v>29</v>
      </c>
      <c r="CD125" s="4">
        <v>1.8</v>
      </c>
      <c r="CE125" s="6"/>
      <c r="CF125" s="6">
        <v>105</v>
      </c>
      <c r="CG125" s="19" t="e">
        <f t="shared" si="60"/>
        <v>#N/A</v>
      </c>
      <c r="CH125" s="19">
        <f t="shared" si="40"/>
        <v>5070</v>
      </c>
      <c r="CI125" s="19" t="e">
        <f t="shared" si="41"/>
        <v>#N/A</v>
      </c>
      <c r="CJ125" s="1">
        <v>110</v>
      </c>
      <c r="CK125" s="15" t="e">
        <f t="shared" si="61"/>
        <v>#N/A</v>
      </c>
      <c r="CL125" s="3"/>
      <c r="CM125" s="6">
        <v>26</v>
      </c>
      <c r="CN125" s="1">
        <v>27</v>
      </c>
      <c r="CO125" s="338">
        <v>109</v>
      </c>
      <c r="CP125" s="338">
        <f t="shared" si="67"/>
        <v>5070</v>
      </c>
      <c r="CQ125" s="338">
        <f t="shared" si="68"/>
        <v>29.43</v>
      </c>
      <c r="CR125" s="39">
        <f t="shared" si="69"/>
        <v>5.8047337278106506</v>
      </c>
      <c r="CS125" s="3"/>
      <c r="CT125" s="6">
        <v>4</v>
      </c>
      <c r="CU125" s="19" t="e">
        <f t="shared" si="42"/>
        <v>#N/A</v>
      </c>
      <c r="CV125" s="19">
        <f t="shared" si="43"/>
        <v>-114.92</v>
      </c>
      <c r="CW125" s="19" t="e">
        <f t="shared" si="44"/>
        <v>#N/A</v>
      </c>
      <c r="CX125" s="1"/>
      <c r="CY125" s="15" t="e">
        <f t="shared" si="65"/>
        <v>#N/A</v>
      </c>
      <c r="CZ125" s="7">
        <v>490</v>
      </c>
      <c r="DA125" s="7">
        <v>480</v>
      </c>
      <c r="DB125" s="7">
        <v>470</v>
      </c>
      <c r="DC125" s="7">
        <v>460</v>
      </c>
      <c r="DD125" s="7">
        <v>2</v>
      </c>
      <c r="DE125" s="7">
        <v>3</v>
      </c>
      <c r="DF125" s="7">
        <v>0.5</v>
      </c>
      <c r="DG125" s="7">
        <v>100</v>
      </c>
      <c r="DH125" s="7">
        <v>11</v>
      </c>
      <c r="DI125" s="7">
        <v>10</v>
      </c>
      <c r="DJ125" s="7">
        <v>4</v>
      </c>
      <c r="DK125" s="3"/>
      <c r="DL125" s="2"/>
      <c r="DM125" s="96">
        <f t="shared" si="45"/>
        <v>0</v>
      </c>
      <c r="DN125" s="96">
        <f t="shared" si="46"/>
        <v>0</v>
      </c>
      <c r="DO125" s="3"/>
      <c r="DP125" s="2"/>
      <c r="DQ125" s="3"/>
      <c r="DR125" s="2"/>
      <c r="DS125" s="7">
        <v>10</v>
      </c>
      <c r="DT125" s="3"/>
      <c r="DU125" s="2"/>
      <c r="DV125" s="7"/>
      <c r="DW125" s="3" t="s">
        <v>214</v>
      </c>
      <c r="DX125" s="1">
        <v>150</v>
      </c>
      <c r="DY125" s="96">
        <f t="shared" si="47"/>
        <v>34.198556820902162</v>
      </c>
      <c r="DZ125" s="96">
        <f t="shared" si="48"/>
        <v>36.098476644285604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416</v>
      </c>
      <c r="EL125" s="180">
        <f t="shared" si="49"/>
        <v>94.843997583301984</v>
      </c>
      <c r="EM125" s="109">
        <f t="shared" si="50"/>
        <v>100.11310856015209</v>
      </c>
      <c r="EN125" s="1"/>
      <c r="EO125" s="181">
        <f t="shared" si="51"/>
        <v>0</v>
      </c>
      <c r="EP125" s="181">
        <f t="shared" si="52"/>
        <v>0</v>
      </c>
      <c r="EQ125" s="4"/>
      <c r="ER125" s="40"/>
    </row>
    <row r="126" spans="1:148" s="44" customFormat="1" ht="20.100000000000001" customHeight="1">
      <c r="A126" s="84">
        <v>42399</v>
      </c>
      <c r="B126" s="101">
        <v>1.0520833333333299</v>
      </c>
      <c r="C126" s="13">
        <v>4</v>
      </c>
      <c r="D126" s="8" t="s">
        <v>176</v>
      </c>
      <c r="E126" s="8" t="s">
        <v>178</v>
      </c>
      <c r="F126" s="8" t="s">
        <v>203</v>
      </c>
      <c r="G126" s="11" t="s">
        <v>179</v>
      </c>
      <c r="H126" s="10" t="s">
        <v>196</v>
      </c>
      <c r="I126" s="8">
        <v>20</v>
      </c>
      <c r="J126" s="8" t="s">
        <v>191</v>
      </c>
      <c r="K126" s="18">
        <v>14.5</v>
      </c>
      <c r="L126" s="8" t="s">
        <v>197</v>
      </c>
      <c r="M126" s="8">
        <v>84</v>
      </c>
      <c r="N126" s="8">
        <v>2700</v>
      </c>
      <c r="O126" s="145" t="s">
        <v>206</v>
      </c>
      <c r="P126" s="8">
        <v>1500</v>
      </c>
      <c r="Q126" s="20">
        <f t="shared" si="38"/>
        <v>1282.5</v>
      </c>
      <c r="R126" s="42">
        <f t="shared" si="53"/>
        <v>4.3861499999999998</v>
      </c>
      <c r="S126" s="16">
        <f t="shared" si="39"/>
        <v>4.1553000000000004</v>
      </c>
      <c r="T126" s="10">
        <v>999</v>
      </c>
      <c r="U126" s="8">
        <v>1020</v>
      </c>
      <c r="V126" s="8">
        <v>0.98099999999999998</v>
      </c>
      <c r="W126" s="20">
        <f t="shared" si="54"/>
        <v>1471.5</v>
      </c>
      <c r="X126" s="8">
        <v>10.6</v>
      </c>
      <c r="Y126" s="8">
        <v>300</v>
      </c>
      <c r="Z126" s="8">
        <v>43.1</v>
      </c>
      <c r="AA126" s="8">
        <v>25</v>
      </c>
      <c r="AB126" s="8">
        <v>20</v>
      </c>
      <c r="AC126" s="11">
        <v>6.2</v>
      </c>
      <c r="AD126" s="13">
        <v>4.0999999999999996</v>
      </c>
      <c r="AE126" s="89">
        <v>-36</v>
      </c>
      <c r="AF126" s="89">
        <v>-39</v>
      </c>
      <c r="AG126" s="89">
        <v>-39</v>
      </c>
      <c r="AH126" s="89"/>
      <c r="AI126" s="110">
        <f t="shared" si="63"/>
        <v>-114</v>
      </c>
      <c r="AJ126" s="108">
        <f t="shared" si="64"/>
        <v>4.3859649122807015E-2</v>
      </c>
      <c r="AK126" s="8">
        <v>50</v>
      </c>
      <c r="AL126" s="8">
        <v>70</v>
      </c>
      <c r="AM126" s="8">
        <v>105</v>
      </c>
      <c r="AN126" s="8">
        <v>105</v>
      </c>
      <c r="AO126" s="8">
        <v>3</v>
      </c>
      <c r="AP126" s="8">
        <v>20</v>
      </c>
      <c r="AQ126" s="10">
        <v>2230</v>
      </c>
      <c r="AR126" s="13"/>
      <c r="AS126" s="20">
        <f t="shared" si="66"/>
        <v>2230</v>
      </c>
      <c r="AT126" s="124">
        <f t="shared" si="55"/>
        <v>1</v>
      </c>
      <c r="AU126" s="8">
        <v>73</v>
      </c>
      <c r="AV126" s="8">
        <v>80</v>
      </c>
      <c r="AW126" s="13">
        <v>4.5</v>
      </c>
      <c r="AX126" s="8">
        <v>635</v>
      </c>
      <c r="AY126" s="8">
        <v>1025</v>
      </c>
      <c r="AZ126" s="9">
        <v>38</v>
      </c>
      <c r="BA126" s="10">
        <v>355</v>
      </c>
      <c r="BB126" s="9">
        <v>68</v>
      </c>
      <c r="BC126" s="10">
        <v>138</v>
      </c>
      <c r="BD126" s="11"/>
      <c r="BE126" s="10">
        <v>4064</v>
      </c>
      <c r="BF126" s="8">
        <v>40</v>
      </c>
      <c r="BG126" s="8">
        <v>40</v>
      </c>
      <c r="BH126" s="8">
        <v>1</v>
      </c>
      <c r="BI126" s="11">
        <v>97</v>
      </c>
      <c r="BJ126" s="10">
        <v>570</v>
      </c>
      <c r="BK126" s="13">
        <v>159</v>
      </c>
      <c r="BL126" s="8">
        <v>1633</v>
      </c>
      <c r="BM126" s="8">
        <v>145</v>
      </c>
      <c r="BN126" s="9">
        <v>24.7</v>
      </c>
      <c r="BO126" s="10">
        <v>469</v>
      </c>
      <c r="BP126" s="8">
        <v>1450</v>
      </c>
      <c r="BQ126" s="9">
        <v>218</v>
      </c>
      <c r="BR126" s="10">
        <v>158</v>
      </c>
      <c r="BS126" s="8">
        <v>1620</v>
      </c>
      <c r="BT126" s="9">
        <v>195</v>
      </c>
      <c r="BU126" s="12">
        <v>1500</v>
      </c>
      <c r="BV126" s="130">
        <v>561</v>
      </c>
      <c r="BW126" s="126">
        <f t="shared" si="56"/>
        <v>0.627</v>
      </c>
      <c r="BX126" s="126">
        <f t="shared" si="57"/>
        <v>0.73076923076923073</v>
      </c>
      <c r="BY126" s="134">
        <f t="shared" si="58"/>
        <v>0.46178686759956949</v>
      </c>
      <c r="BZ126" s="134">
        <f t="shared" si="59"/>
        <v>0.53821313240043056</v>
      </c>
      <c r="CA126" s="10">
        <v>2.9</v>
      </c>
      <c r="CB126" s="8">
        <v>2.8</v>
      </c>
      <c r="CC126" s="8">
        <v>30</v>
      </c>
      <c r="CD126" s="11">
        <v>1.8</v>
      </c>
      <c r="CE126" s="13"/>
      <c r="CF126" s="13">
        <v>108</v>
      </c>
      <c r="CG126" s="20" t="e">
        <f t="shared" si="60"/>
        <v>#N/A</v>
      </c>
      <c r="CH126" s="20">
        <f t="shared" si="40"/>
        <v>5070</v>
      </c>
      <c r="CI126" s="20" t="e">
        <f t="shared" si="41"/>
        <v>#N/A</v>
      </c>
      <c r="CJ126" s="8">
        <v>108</v>
      </c>
      <c r="CK126" s="16" t="e">
        <f t="shared" si="61"/>
        <v>#N/A</v>
      </c>
      <c r="CL126" s="10"/>
      <c r="CM126" s="13">
        <v>29</v>
      </c>
      <c r="CN126" s="8">
        <v>29</v>
      </c>
      <c r="CO126" s="339">
        <v>109</v>
      </c>
      <c r="CP126" s="339">
        <f t="shared" si="67"/>
        <v>5070</v>
      </c>
      <c r="CQ126" s="339">
        <f t="shared" si="68"/>
        <v>31.61</v>
      </c>
      <c r="CR126" s="42">
        <f t="shared" si="69"/>
        <v>6.2347140039447728</v>
      </c>
      <c r="CS126" s="10"/>
      <c r="CT126" s="13">
        <v>4</v>
      </c>
      <c r="CU126" s="20" t="e">
        <f t="shared" si="42"/>
        <v>#N/A</v>
      </c>
      <c r="CV126" s="20">
        <f t="shared" si="43"/>
        <v>-121.67999999999999</v>
      </c>
      <c r="CW126" s="20" t="e">
        <f t="shared" si="44"/>
        <v>#N/A</v>
      </c>
      <c r="CX126" s="8"/>
      <c r="CY126" s="16" t="e">
        <f t="shared" si="65"/>
        <v>#N/A</v>
      </c>
      <c r="CZ126" s="7">
        <v>490</v>
      </c>
      <c r="DA126" s="7">
        <v>480</v>
      </c>
      <c r="DB126" s="7">
        <v>470</v>
      </c>
      <c r="DC126" s="7">
        <v>460</v>
      </c>
      <c r="DD126" s="7">
        <v>2</v>
      </c>
      <c r="DE126" s="7">
        <v>3</v>
      </c>
      <c r="DF126" s="7">
        <v>0.5</v>
      </c>
      <c r="DG126" s="7">
        <v>100</v>
      </c>
      <c r="DH126" s="7">
        <v>11</v>
      </c>
      <c r="DI126" s="7">
        <v>10</v>
      </c>
      <c r="DJ126" s="7">
        <v>4</v>
      </c>
      <c r="DK126" s="10"/>
      <c r="DL126" s="9"/>
      <c r="DM126" s="97">
        <f t="shared" si="45"/>
        <v>0</v>
      </c>
      <c r="DN126" s="97">
        <f t="shared" si="46"/>
        <v>0</v>
      </c>
      <c r="DO126" s="10"/>
      <c r="DP126" s="9"/>
      <c r="DQ126" s="10"/>
      <c r="DR126" s="9"/>
      <c r="DS126" s="14">
        <v>7</v>
      </c>
      <c r="DT126" s="10"/>
      <c r="DU126" s="9"/>
      <c r="DV126" s="14"/>
      <c r="DW126" s="10" t="s">
        <v>214</v>
      </c>
      <c r="DX126" s="8">
        <v>144</v>
      </c>
      <c r="DY126" s="97">
        <f t="shared" si="47"/>
        <v>32.830614548066073</v>
      </c>
      <c r="DZ126" s="97">
        <f t="shared" si="48"/>
        <v>34.65453757851418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413</v>
      </c>
      <c r="EL126" s="183">
        <f t="shared" si="49"/>
        <v>94.160026446883947</v>
      </c>
      <c r="EM126" s="110">
        <f t="shared" si="50"/>
        <v>99.391139027266377</v>
      </c>
      <c r="EN126" s="8">
        <v>5.05</v>
      </c>
      <c r="EO126" s="184">
        <f t="shared" si="51"/>
        <v>1.1513514129703726</v>
      </c>
      <c r="EP126" s="184">
        <f t="shared" si="52"/>
        <v>1.2153153803576153</v>
      </c>
      <c r="EQ126" s="11"/>
      <c r="ER126" s="43"/>
    </row>
    <row r="127" spans="1:148" s="44" customFormat="1" ht="20.100000000000001" customHeight="1">
      <c r="A127" s="84">
        <v>42399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>
      <c r="A128" s="83">
        <v>42400</v>
      </c>
      <c r="B128" s="100">
        <v>0.63238425925925923</v>
      </c>
      <c r="C128" s="6">
        <v>2</v>
      </c>
      <c r="D128" s="1" t="s">
        <v>201</v>
      </c>
      <c r="E128" s="1" t="s">
        <v>207</v>
      </c>
      <c r="F128" s="1" t="s">
        <v>204</v>
      </c>
      <c r="G128" s="4"/>
      <c r="H128" s="3" t="s">
        <v>196</v>
      </c>
      <c r="I128" s="1">
        <v>21</v>
      </c>
      <c r="J128" s="1" t="s">
        <v>190</v>
      </c>
      <c r="K128" s="17">
        <v>12.6</v>
      </c>
      <c r="L128" s="1"/>
      <c r="M128" s="1">
        <v>80</v>
      </c>
      <c r="N128" s="1">
        <v>2700</v>
      </c>
      <c r="O128" s="144" t="s">
        <v>206</v>
      </c>
      <c r="P128" s="1">
        <v>1330</v>
      </c>
      <c r="Q128" s="19">
        <f t="shared" si="38"/>
        <v>1162.42</v>
      </c>
      <c r="R128" s="39">
        <f t="shared" si="53"/>
        <v>4.1742502200000002</v>
      </c>
      <c r="S128" s="15">
        <f t="shared" si="39"/>
        <v>3.9545528399999998</v>
      </c>
      <c r="T128" s="3">
        <v>863</v>
      </c>
      <c r="U128" s="1">
        <v>1020</v>
      </c>
      <c r="V128" s="1">
        <v>0.98299999999999998</v>
      </c>
      <c r="W128" s="19">
        <f t="shared" si="54"/>
        <v>1307.3899999999999</v>
      </c>
      <c r="X128" s="1">
        <v>9.6</v>
      </c>
      <c r="Y128" s="1">
        <v>237</v>
      </c>
      <c r="Z128" s="1">
        <v>38.299999999999997</v>
      </c>
      <c r="AA128" s="1">
        <v>25</v>
      </c>
      <c r="AB128" s="1">
        <v>25</v>
      </c>
      <c r="AC128" s="4">
        <v>6.1</v>
      </c>
      <c r="AD128" s="6">
        <v>4</v>
      </c>
      <c r="AE128" s="88">
        <v>-30</v>
      </c>
      <c r="AF128" s="88">
        <v>-34</v>
      </c>
      <c r="AG128" s="88">
        <v>-34</v>
      </c>
      <c r="AH128" s="88"/>
      <c r="AI128" s="109">
        <f t="shared" si="63"/>
        <v>-98</v>
      </c>
      <c r="AJ128" s="106">
        <f t="shared" si="64"/>
        <v>1</v>
      </c>
      <c r="AK128" s="1">
        <v>50</v>
      </c>
      <c r="AL128" s="1">
        <v>50</v>
      </c>
      <c r="AM128" s="1">
        <v>105</v>
      </c>
      <c r="AN128" s="1">
        <v>105</v>
      </c>
      <c r="AO128" s="1">
        <v>0.6</v>
      </c>
      <c r="AP128" s="1">
        <v>20</v>
      </c>
      <c r="AQ128" s="3">
        <v>1650</v>
      </c>
      <c r="AR128" s="6"/>
      <c r="AS128" s="19">
        <f t="shared" si="66"/>
        <v>1650</v>
      </c>
      <c r="AT128" s="123">
        <f t="shared" si="55"/>
        <v>1</v>
      </c>
      <c r="AU128" s="1">
        <v>75.5</v>
      </c>
      <c r="AV128" s="1">
        <v>80</v>
      </c>
      <c r="AW128" s="6">
        <v>4.4000000000000004</v>
      </c>
      <c r="AX128" s="1">
        <v>450</v>
      </c>
      <c r="AY128" s="1">
        <v>1050</v>
      </c>
      <c r="AZ128" s="2">
        <v>29</v>
      </c>
      <c r="BA128" s="3">
        <v>311</v>
      </c>
      <c r="BB128" s="2">
        <v>58</v>
      </c>
      <c r="BC128" s="3"/>
      <c r="BD128" s="4"/>
      <c r="BE128" s="3">
        <v>3940</v>
      </c>
      <c r="BF128" s="1">
        <v>32</v>
      </c>
      <c r="BG128" s="1">
        <v>30</v>
      </c>
      <c r="BH128" s="1">
        <v>1</v>
      </c>
      <c r="BI128" s="4">
        <v>98.5</v>
      </c>
      <c r="BJ128" s="3">
        <v>500</v>
      </c>
      <c r="BK128" s="6">
        <v>145</v>
      </c>
      <c r="BL128" s="1">
        <v>1637</v>
      </c>
      <c r="BM128" s="1">
        <v>141</v>
      </c>
      <c r="BN128" s="2">
        <v>25.7</v>
      </c>
      <c r="BO128" s="3">
        <v>420</v>
      </c>
      <c r="BP128" s="1">
        <v>1565</v>
      </c>
      <c r="BQ128" s="2">
        <v>198</v>
      </c>
      <c r="BR128" s="3">
        <v>410</v>
      </c>
      <c r="BS128" s="1">
        <v>1551</v>
      </c>
      <c r="BT128" s="2">
        <v>182</v>
      </c>
      <c r="BU128" s="5">
        <v>1500</v>
      </c>
      <c r="BV128" s="129">
        <v>416</v>
      </c>
      <c r="BW128" s="125">
        <f t="shared" si="56"/>
        <v>0.83</v>
      </c>
      <c r="BX128" s="125">
        <f t="shared" si="57"/>
        <v>0.64102564102564108</v>
      </c>
      <c r="BY128" s="133">
        <f t="shared" si="58"/>
        <v>0.56423217709604323</v>
      </c>
      <c r="BZ128" s="133">
        <f t="shared" si="59"/>
        <v>0.43576782290395683</v>
      </c>
      <c r="CA128" s="3">
        <v>2.9</v>
      </c>
      <c r="CB128" s="1">
        <v>2.8</v>
      </c>
      <c r="CC128" s="1">
        <v>24</v>
      </c>
      <c r="CD128" s="4">
        <v>1.8</v>
      </c>
      <c r="CE128" s="6"/>
      <c r="CF128" s="6">
        <v>89</v>
      </c>
      <c r="CG128" s="19" t="e">
        <f t="shared" si="60"/>
        <v>#N/A</v>
      </c>
      <c r="CH128" s="19">
        <f t="shared" si="40"/>
        <v>4495.3999999999996</v>
      </c>
      <c r="CI128" s="19" t="e">
        <f t="shared" si="41"/>
        <v>#N/A</v>
      </c>
      <c r="CJ128" s="1">
        <v>90</v>
      </c>
      <c r="CK128" s="15" t="e">
        <f t="shared" si="61"/>
        <v>#N/A</v>
      </c>
      <c r="CL128" s="3"/>
      <c r="CM128" s="6">
        <v>28</v>
      </c>
      <c r="CN128" s="1">
        <v>32</v>
      </c>
      <c r="CO128" s="338">
        <v>109</v>
      </c>
      <c r="CP128" s="338">
        <f t="shared" si="67"/>
        <v>4495.3999999999996</v>
      </c>
      <c r="CQ128" s="338">
        <f t="shared" si="68"/>
        <v>34.880000000000003</v>
      </c>
      <c r="CR128" s="39">
        <f t="shared" si="69"/>
        <v>7.7590425768563431</v>
      </c>
      <c r="CS128" s="3" t="s">
        <v>217</v>
      </c>
      <c r="CT128" s="6">
        <v>4</v>
      </c>
      <c r="CU128" s="19">
        <f t="shared" si="42"/>
        <v>16.64</v>
      </c>
      <c r="CV128" s="19">
        <f t="shared" si="43"/>
        <v>-101.39999999999999</v>
      </c>
      <c r="CW128" s="19">
        <f t="shared" si="44"/>
        <v>0</v>
      </c>
      <c r="CX128" s="1"/>
      <c r="CY128" s="15">
        <f t="shared" si="65"/>
        <v>0</v>
      </c>
      <c r="CZ128" s="7">
        <v>490</v>
      </c>
      <c r="DA128" s="7">
        <v>480</v>
      </c>
      <c r="DB128" s="7">
        <v>470</v>
      </c>
      <c r="DC128" s="7">
        <v>460</v>
      </c>
      <c r="DD128" s="7">
        <v>2</v>
      </c>
      <c r="DE128" s="7">
        <v>3</v>
      </c>
      <c r="DF128" s="7">
        <v>0.5</v>
      </c>
      <c r="DG128" s="7"/>
      <c r="DH128" s="7">
        <v>11</v>
      </c>
      <c r="DI128" s="7">
        <v>10</v>
      </c>
      <c r="DJ128" s="7">
        <v>1.5</v>
      </c>
      <c r="DK128" s="3"/>
      <c r="DL128" s="2"/>
      <c r="DM128" s="96">
        <f t="shared" si="45"/>
        <v>0</v>
      </c>
      <c r="DN128" s="96">
        <f t="shared" si="46"/>
        <v>0</v>
      </c>
      <c r="DO128" s="3"/>
      <c r="DP128" s="2"/>
      <c r="DQ128" s="3"/>
      <c r="DR128" s="2"/>
      <c r="DS128" s="7">
        <v>35</v>
      </c>
      <c r="DT128" s="3" t="s">
        <v>200</v>
      </c>
      <c r="DU128" s="2">
        <v>3.66</v>
      </c>
      <c r="DV128" s="7">
        <v>20</v>
      </c>
      <c r="DW128" s="3" t="s">
        <v>214</v>
      </c>
      <c r="DX128" s="1">
        <v>145</v>
      </c>
      <c r="DY128" s="96">
        <f t="shared" si="47"/>
        <v>34.736777231337129</v>
      </c>
      <c r="DZ128" s="96">
        <f t="shared" si="48"/>
        <v>36.666598188633635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380</v>
      </c>
      <c r="EL128" s="180">
        <f t="shared" si="49"/>
        <v>91.034312744193855</v>
      </c>
      <c r="EM128" s="109">
        <f t="shared" si="50"/>
        <v>96.091774563315738</v>
      </c>
      <c r="EN128" s="1">
        <v>5.01</v>
      </c>
      <c r="EO128" s="181">
        <f t="shared" si="51"/>
        <v>1.2002155443379241</v>
      </c>
      <c r="EP128" s="181">
        <f t="shared" si="52"/>
        <v>1.2668941856900311</v>
      </c>
      <c r="EQ128" s="4">
        <v>317</v>
      </c>
      <c r="ER128" s="40"/>
    </row>
    <row r="129" spans="1:148" s="41" customFormat="1" ht="20.100000000000001" customHeight="1">
      <c r="A129" s="83">
        <v>42400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>
      <c r="A130" s="84">
        <v>42400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>
      <c r="A131" s="303">
        <v>42400</v>
      </c>
      <c r="B131" s="304">
        <v>1.1041666666666701</v>
      </c>
      <c r="C131" s="305"/>
      <c r="D131" s="306" t="s">
        <v>192</v>
      </c>
      <c r="E131" s="306" t="s">
        <v>193</v>
      </c>
      <c r="F131" s="306" t="s">
        <v>194</v>
      </c>
      <c r="G131" s="307" t="s">
        <v>195</v>
      </c>
      <c r="H131" s="308" t="s">
        <v>196</v>
      </c>
      <c r="I131" s="306">
        <v>21</v>
      </c>
      <c r="J131" s="306" t="s">
        <v>191</v>
      </c>
      <c r="K131" s="309">
        <v>12.5</v>
      </c>
      <c r="L131" s="306"/>
      <c r="M131" s="306">
        <v>80</v>
      </c>
      <c r="N131" s="306">
        <v>2700</v>
      </c>
      <c r="O131" s="310"/>
      <c r="P131" s="306">
        <v>1370</v>
      </c>
      <c r="Q131" s="311">
        <f t="shared" si="38"/>
        <v>1198.75</v>
      </c>
      <c r="R131" s="312">
        <f t="shared" si="53"/>
        <v>4.3047112500000004</v>
      </c>
      <c r="S131" s="313">
        <f t="shared" si="39"/>
        <v>4.0781475</v>
      </c>
      <c r="T131" s="308">
        <v>893.6</v>
      </c>
      <c r="U131" s="306">
        <v>1020</v>
      </c>
      <c r="V131" s="306">
        <v>0.98499999999999999</v>
      </c>
      <c r="W131" s="311">
        <f t="shared" si="54"/>
        <v>1349.45</v>
      </c>
      <c r="X131" s="306">
        <v>9.6999999999999993</v>
      </c>
      <c r="Y131" s="306">
        <v>253</v>
      </c>
      <c r="Z131" s="306">
        <v>41</v>
      </c>
      <c r="AA131" s="306">
        <v>25</v>
      </c>
      <c r="AB131" s="306">
        <v>25</v>
      </c>
      <c r="AC131" s="307">
        <v>6.1</v>
      </c>
      <c r="AD131" s="305">
        <v>4</v>
      </c>
      <c r="AE131" s="314">
        <v>-29</v>
      </c>
      <c r="AF131" s="314">
        <v>-33</v>
      </c>
      <c r="AG131" s="314">
        <v>-33</v>
      </c>
      <c r="AH131" s="314"/>
      <c r="AI131" s="315">
        <f t="shared" si="63"/>
        <v>-95</v>
      </c>
      <c r="AJ131" s="316">
        <f t="shared" si="64"/>
        <v>1</v>
      </c>
      <c r="AK131" s="306">
        <v>50</v>
      </c>
      <c r="AL131" s="306">
        <v>50</v>
      </c>
      <c r="AM131" s="306">
        <v>105</v>
      </c>
      <c r="AN131" s="306">
        <v>105</v>
      </c>
      <c r="AO131" s="306"/>
      <c r="AP131" s="306">
        <v>20</v>
      </c>
      <c r="AQ131" s="308">
        <v>1800</v>
      </c>
      <c r="AR131" s="305"/>
      <c r="AS131" s="311">
        <f t="shared" si="66"/>
        <v>1800</v>
      </c>
      <c r="AT131" s="317">
        <f t="shared" si="55"/>
        <v>1</v>
      </c>
      <c r="AU131" s="306">
        <v>76.3</v>
      </c>
      <c r="AV131" s="306">
        <v>80</v>
      </c>
      <c r="AW131" s="305">
        <v>4.4000000000000004</v>
      </c>
      <c r="AX131" s="306">
        <v>402</v>
      </c>
      <c r="AY131" s="306">
        <v>1200</v>
      </c>
      <c r="AZ131" s="318">
        <v>25</v>
      </c>
      <c r="BA131" s="308">
        <v>277</v>
      </c>
      <c r="BB131" s="318">
        <v>48</v>
      </c>
      <c r="BC131" s="308"/>
      <c r="BD131" s="307"/>
      <c r="BE131" s="308">
        <v>5020</v>
      </c>
      <c r="BF131" s="306">
        <v>35</v>
      </c>
      <c r="BG131" s="306">
        <v>50</v>
      </c>
      <c r="BH131" s="306">
        <v>1</v>
      </c>
      <c r="BI131" s="307">
        <v>97</v>
      </c>
      <c r="BJ131" s="308">
        <v>510</v>
      </c>
      <c r="BK131" s="305">
        <v>150</v>
      </c>
      <c r="BL131" s="306">
        <v>1642</v>
      </c>
      <c r="BM131" s="306">
        <v>141</v>
      </c>
      <c r="BN131" s="318">
        <v>25.4</v>
      </c>
      <c r="BO131" s="308">
        <v>430</v>
      </c>
      <c r="BP131" s="306">
        <v>1576</v>
      </c>
      <c r="BQ131" s="318">
        <v>191</v>
      </c>
      <c r="BR131" s="308">
        <v>420</v>
      </c>
      <c r="BS131" s="306">
        <v>1574</v>
      </c>
      <c r="BT131" s="318">
        <v>181</v>
      </c>
      <c r="BU131" s="319">
        <v>1500</v>
      </c>
      <c r="BV131" s="320">
        <v>466</v>
      </c>
      <c r="BW131" s="321">
        <f t="shared" si="56"/>
        <v>0.85</v>
      </c>
      <c r="BX131" s="321">
        <f t="shared" si="57"/>
        <v>0.65384615384615385</v>
      </c>
      <c r="BY131" s="322">
        <f t="shared" si="58"/>
        <v>0.56521739130434778</v>
      </c>
      <c r="BZ131" s="322">
        <f t="shared" si="59"/>
        <v>0.43478260869565216</v>
      </c>
      <c r="CA131" s="308">
        <v>2.9</v>
      </c>
      <c r="CB131" s="306">
        <v>2.8</v>
      </c>
      <c r="CC131" s="306">
        <v>24</v>
      </c>
      <c r="CD131" s="307">
        <v>1.8</v>
      </c>
      <c r="CE131" s="305"/>
      <c r="CF131" s="305">
        <v>92</v>
      </c>
      <c r="CG131" s="311" t="e">
        <f t="shared" si="60"/>
        <v>#N/A</v>
      </c>
      <c r="CH131" s="311">
        <f t="shared" si="40"/>
        <v>4630.5999999999995</v>
      </c>
      <c r="CI131" s="311" t="e">
        <f t="shared" si="41"/>
        <v>#N/A</v>
      </c>
      <c r="CJ131" s="306">
        <v>95</v>
      </c>
      <c r="CK131" s="313" t="e">
        <f t="shared" si="61"/>
        <v>#N/A</v>
      </c>
      <c r="CL131" s="308"/>
      <c r="CM131" s="305">
        <v>31</v>
      </c>
      <c r="CN131" s="306">
        <v>32</v>
      </c>
      <c r="CO131" s="340">
        <v>109</v>
      </c>
      <c r="CP131" s="340">
        <f t="shared" si="67"/>
        <v>4630.5999999999995</v>
      </c>
      <c r="CQ131" s="340">
        <f t="shared" si="68"/>
        <v>34.880000000000003</v>
      </c>
      <c r="CR131" s="312">
        <f t="shared" si="69"/>
        <v>7.5325011877510484</v>
      </c>
      <c r="CS131" s="308" t="s">
        <v>217</v>
      </c>
      <c r="CT131" s="305">
        <v>4</v>
      </c>
      <c r="CU131" s="311">
        <f t="shared" si="42"/>
        <v>16.64</v>
      </c>
      <c r="CV131" s="311">
        <f t="shared" si="43"/>
        <v>-98.02</v>
      </c>
      <c r="CW131" s="311">
        <f t="shared" si="44"/>
        <v>0</v>
      </c>
      <c r="CX131" s="306"/>
      <c r="CY131" s="313">
        <f t="shared" si="65"/>
        <v>0</v>
      </c>
      <c r="CZ131" s="323">
        <v>490</v>
      </c>
      <c r="DA131" s="323">
        <v>480</v>
      </c>
      <c r="DB131" s="323">
        <v>470</v>
      </c>
      <c r="DC131" s="323">
        <v>460</v>
      </c>
      <c r="DD131" s="323">
        <v>2</v>
      </c>
      <c r="DE131" s="323">
        <v>3</v>
      </c>
      <c r="DF131" s="323">
        <v>0.5</v>
      </c>
      <c r="DG131" s="323"/>
      <c r="DH131" s="323">
        <v>11</v>
      </c>
      <c r="DI131" s="323">
        <v>10</v>
      </c>
      <c r="DJ131" s="323">
        <v>1.5</v>
      </c>
      <c r="DK131" s="308"/>
      <c r="DL131" s="318"/>
      <c r="DM131" s="324">
        <f t="shared" si="45"/>
        <v>0</v>
      </c>
      <c r="DN131" s="324">
        <f t="shared" si="46"/>
        <v>0</v>
      </c>
      <c r="DO131" s="308"/>
      <c r="DP131" s="318"/>
      <c r="DQ131" s="308"/>
      <c r="DR131" s="318"/>
      <c r="DS131" s="323"/>
      <c r="DT131" s="308" t="s">
        <v>200</v>
      </c>
      <c r="DU131" s="318">
        <v>3.6</v>
      </c>
      <c r="DV131" s="323">
        <v>20</v>
      </c>
      <c r="DW131" s="308" t="s">
        <v>214</v>
      </c>
      <c r="DX131" s="306">
        <v>140</v>
      </c>
      <c r="DY131" s="324">
        <f t="shared" si="47"/>
        <v>32.522506590889222</v>
      </c>
      <c r="DZ131" s="324">
        <f t="shared" si="48"/>
        <v>34.329312512605291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372</v>
      </c>
      <c r="EL131" s="330">
        <f t="shared" si="49"/>
        <v>86.416946084362792</v>
      </c>
      <c r="EM131" s="315">
        <f t="shared" si="50"/>
        <v>91.217887533494064</v>
      </c>
      <c r="EN131" s="306"/>
      <c r="EO131" s="331">
        <f t="shared" si="51"/>
        <v>0</v>
      </c>
      <c r="EP131" s="331">
        <f t="shared" si="52"/>
        <v>0</v>
      </c>
      <c r="EQ131" s="307"/>
      <c r="ER131" s="332"/>
    </row>
    <row r="132" spans="1:148" s="280" customFormat="1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>
      <c r="A149" s="262">
        <f ca="1">TODAY()</f>
        <v>42550</v>
      </c>
      <c r="B149" s="263">
        <f ca="1">--TEXT(NOW(),"чч:мм:сс")</f>
        <v>0.64900462962962957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>
      <c r="A198" s="258"/>
      <c r="B198" s="265">
        <f ca="1">--TEXT(NOW(),"чч:мм:сс")</f>
        <v>0.64900462962962957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A5:B5"/>
    <mergeCell ref="BY5:BZ5"/>
    <mergeCell ref="A6:B6"/>
    <mergeCell ref="BY6:BZ6"/>
    <mergeCell ref="A7:B7"/>
    <mergeCell ref="BY7:BZ7"/>
    <mergeCell ref="DT2:DU2"/>
    <mergeCell ref="DW2:DZ2"/>
    <mergeCell ref="EA2:EB2"/>
    <mergeCell ref="EC2:EJ2"/>
    <mergeCell ref="EK2:EM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</mergeCells>
  <conditionalFormatting sqref="U8:U131">
    <cfRule type="cellIs" dxfId="635" priority="53" operator="lessThan">
      <formula>$U$7</formula>
    </cfRule>
    <cfRule type="cellIs" dxfId="634" priority="54" operator="greaterThan">
      <formula>$U$5</formula>
    </cfRule>
  </conditionalFormatting>
  <conditionalFormatting sqref="AD8:AD131">
    <cfRule type="cellIs" dxfId="633" priority="51" operator="lessThan">
      <formula>$AD$7</formula>
    </cfRule>
    <cfRule type="cellIs" dxfId="632" priority="52" operator="greaterThan">
      <formula>$AD$5</formula>
    </cfRule>
  </conditionalFormatting>
  <conditionalFormatting sqref="AC8:AC131">
    <cfRule type="cellIs" dxfId="631" priority="49" operator="lessThan">
      <formula>$AC$7</formula>
    </cfRule>
    <cfRule type="cellIs" dxfId="630" priority="50" operator="greaterThan">
      <formula>$AC$5</formula>
    </cfRule>
  </conditionalFormatting>
  <conditionalFormatting sqref="AW8:AW131">
    <cfRule type="cellIs" dxfId="629" priority="47" operator="lessThan">
      <formula>$AW$7</formula>
    </cfRule>
    <cfRule type="cellIs" dxfId="628" priority="48" operator="greaterThan">
      <formula>$AW$5</formula>
    </cfRule>
  </conditionalFormatting>
  <conditionalFormatting sqref="BJ8:BJ131">
    <cfRule type="cellIs" dxfId="627" priority="45" operator="lessThan">
      <formula>$BJ$7</formula>
    </cfRule>
    <cfRule type="cellIs" dxfId="626" priority="46" operator="greaterThan">
      <formula>$BJ$5</formula>
    </cfRule>
  </conditionalFormatting>
  <conditionalFormatting sqref="BV8:BV131">
    <cfRule type="cellIs" dxfId="625" priority="43" operator="lessThan">
      <formula>$BV$7</formula>
    </cfRule>
    <cfRule type="cellIs" dxfId="624" priority="44" operator="greaterThan">
      <formula>$BV$5</formula>
    </cfRule>
  </conditionalFormatting>
  <conditionalFormatting sqref="BY8:BZ131">
    <cfRule type="cellIs" dxfId="623" priority="41" operator="lessThan">
      <formula>$BY$7</formula>
    </cfRule>
    <cfRule type="cellIs" dxfId="622" priority="42" operator="greaterThan">
      <formula>$BY$5</formula>
    </cfRule>
  </conditionalFormatting>
  <conditionalFormatting sqref="CA8:CA131">
    <cfRule type="cellIs" dxfId="621" priority="39" operator="lessThan">
      <formula>$CA$7</formula>
    </cfRule>
    <cfRule type="cellIs" dxfId="620" priority="40" operator="greaterThan">
      <formula>$CA$5</formula>
    </cfRule>
  </conditionalFormatting>
  <conditionalFormatting sqref="CB8:CB131">
    <cfRule type="cellIs" dxfId="619" priority="37" operator="lessThan">
      <formula>$CB$7</formula>
    </cfRule>
    <cfRule type="cellIs" dxfId="618" priority="38" operator="greaterThan">
      <formula>$CB$5</formula>
    </cfRule>
  </conditionalFormatting>
  <conditionalFormatting sqref="CC8:CC131">
    <cfRule type="cellIs" dxfId="617" priority="35" operator="lessThan">
      <formula>$CC$7</formula>
    </cfRule>
    <cfRule type="cellIs" dxfId="616" priority="36" operator="greaterThan">
      <formula>$CC$5</formula>
    </cfRule>
  </conditionalFormatting>
  <conditionalFormatting sqref="CD8:CD131">
    <cfRule type="cellIs" dxfId="615" priority="33" operator="lessThan">
      <formula>$CD$7</formula>
    </cfRule>
    <cfRule type="cellIs" dxfId="614" priority="34" operator="greaterThan">
      <formula>$CD$5</formula>
    </cfRule>
  </conditionalFormatting>
  <conditionalFormatting sqref="CY8:CY131 CK8:CK131">
    <cfRule type="cellIs" dxfId="613" priority="31" operator="lessThan">
      <formula>$CK$7</formula>
    </cfRule>
    <cfRule type="cellIs" dxfId="612" priority="32" operator="greaterThan">
      <formula>$CK$5</formula>
    </cfRule>
  </conditionalFormatting>
  <conditionalFormatting sqref="CW8:CW131">
    <cfRule type="cellIs" dxfId="611" priority="29" operator="lessThan">
      <formula>$CW$7</formula>
    </cfRule>
    <cfRule type="cellIs" dxfId="610" priority="30" operator="greaterThan">
      <formula>$CW$5</formula>
    </cfRule>
  </conditionalFormatting>
  <conditionalFormatting sqref="DZ8:EB131">
    <cfRule type="cellIs" dxfId="609" priority="28" operator="greaterThan">
      <formula>$DZ$5</formula>
    </cfRule>
  </conditionalFormatting>
  <conditionalFormatting sqref="V8:V131">
    <cfRule type="cellIs" dxfId="608" priority="26" operator="lessThan">
      <formula>$V$7</formula>
    </cfRule>
    <cfRule type="cellIs" dxfId="607" priority="27" operator="greaterThan">
      <formula>$V$5</formula>
    </cfRule>
  </conditionalFormatting>
  <conditionalFormatting sqref="F158:F1048576 G151:G1048576 CS154:CS1048576 F1:F156 DE3:DJ1048576 G1:G149 DA2:DD1048576 A1:E1048576 CT1:CZ1048576 CS1:CS152 DK1:XFD1048576 CZ56:DJ56 CZ72:DC72 CZ104:DJ104 H1:CR1048576 CZ126:DJ126">
    <cfRule type="containsBlanks" priority="1" stopIfTrue="1">
      <formula>LEN(TRIM(A1))=0</formula>
    </cfRule>
  </conditionalFormatting>
  <conditionalFormatting sqref="X8:X131">
    <cfRule type="cellIs" dxfId="606" priority="24" operator="lessThan">
      <formula>$X$7</formula>
    </cfRule>
    <cfRule type="cellIs" dxfId="605" priority="25" operator="greaterThan">
      <formula>$X$5</formula>
    </cfRule>
  </conditionalFormatting>
  <conditionalFormatting sqref="AE8:AE131">
    <cfRule type="cellIs" dxfId="604" priority="22" operator="lessThan">
      <formula>$AE$5</formula>
    </cfRule>
    <cfRule type="cellIs" dxfId="603" priority="23" operator="greaterThan">
      <formula>$AE$7</formula>
    </cfRule>
  </conditionalFormatting>
  <conditionalFormatting sqref="AF8:AF131">
    <cfRule type="cellIs" dxfId="602" priority="20" operator="lessThan">
      <formula>$AF$5</formula>
    </cfRule>
    <cfRule type="cellIs" dxfId="601" priority="21" operator="greaterThan">
      <formula>$AF$7</formula>
    </cfRule>
  </conditionalFormatting>
  <conditionalFormatting sqref="AG8:AG131">
    <cfRule type="cellIs" dxfId="600" priority="18" operator="lessThan">
      <formula>$AG$5</formula>
    </cfRule>
    <cfRule type="cellIs" dxfId="599" priority="19" operator="greaterThan">
      <formula>$AG$7</formula>
    </cfRule>
  </conditionalFormatting>
  <conditionalFormatting sqref="AH8:AH131">
    <cfRule type="cellIs" dxfId="598" priority="16" operator="lessThan">
      <formula>$AH$5</formula>
    </cfRule>
    <cfRule type="cellIs" dxfId="597" priority="17" operator="greaterThan">
      <formula>$AH$7</formula>
    </cfRule>
  </conditionalFormatting>
  <conditionalFormatting sqref="AM8:AM131">
    <cfRule type="cellIs" dxfId="596" priority="14" operator="lessThan">
      <formula>$AM$7</formula>
    </cfRule>
    <cfRule type="cellIs" dxfId="595" priority="15" operator="greaterThan">
      <formula>$AM$5</formula>
    </cfRule>
  </conditionalFormatting>
  <conditionalFormatting sqref="AP8:AP131">
    <cfRule type="cellIs" dxfId="594" priority="13" operator="greaterThan">
      <formula>$AP$5</formula>
    </cfRule>
  </conditionalFormatting>
  <conditionalFormatting sqref="AA8:AA131">
    <cfRule type="cellIs" dxfId="593" priority="12" operator="greaterThan">
      <formula>$AA$5</formula>
    </cfRule>
  </conditionalFormatting>
  <conditionalFormatting sqref="AB8:AB131">
    <cfRule type="cellIs" dxfId="592" priority="10" operator="lessThan">
      <formula>$AB$7</formula>
    </cfRule>
    <cfRule type="cellIs" dxfId="591" priority="11" operator="greaterThan">
      <formula>$AB$5</formula>
    </cfRule>
  </conditionalFormatting>
  <conditionalFormatting sqref="DN8:DN131">
    <cfRule type="cellIs" dxfId="590" priority="9" operator="greaterThan">
      <formula>$DN$5</formula>
    </cfRule>
  </conditionalFormatting>
  <conditionalFormatting sqref="EQ8:EQ131">
    <cfRule type="cellIs" dxfId="589" priority="8" operator="greaterThan">
      <formula>$EQ$5</formula>
    </cfRule>
  </conditionalFormatting>
  <conditionalFormatting sqref="DM8:DM131">
    <cfRule type="cellIs" dxfId="588" priority="7" operator="greaterThan">
      <formula>$DM$5</formula>
    </cfRule>
  </conditionalFormatting>
  <conditionalFormatting sqref="DY8:DY131">
    <cfRule type="cellIs" dxfId="587" priority="6" operator="greaterThan">
      <formula>$DY$5</formula>
    </cfRule>
  </conditionalFormatting>
  <conditionalFormatting sqref="A8:A131">
    <cfRule type="cellIs" dxfId="586" priority="4" operator="greaterThan">
      <formula>TODAY()</formula>
    </cfRule>
    <cfRule type="cellIs" dxfId="585" priority="5" operator="equal">
      <formula>$A$149</formula>
    </cfRule>
  </conditionalFormatting>
  <conditionalFormatting sqref="AN8:AN131">
    <cfRule type="cellIs" dxfId="584" priority="2" operator="lessThan">
      <formula>$AN$7</formula>
    </cfRule>
    <cfRule type="cellIs" dxfId="583" priority="3" operator="greaterThan">
      <formula>$AN$5</formula>
    </cfRule>
  </conditionalFormatting>
  <dataValidations count="29">
    <dataValidation type="list" allowBlank="1" showInputMessage="1" showErrorMessage="1" sqref="CS8:CS131">
      <formula1>$CS$150:$CS$155</formula1>
    </dataValidation>
    <dataValidation type="whole" allowBlank="1" showInputMessage="1" showErrorMessage="1" sqref="CN8:CN131">
      <formula1>0</formula1>
      <formula2>100</formula2>
    </dataValidation>
    <dataValidation type="whole" allowBlank="1" showInputMessage="1" showErrorMessage="1" sqref="CJ8:CJ131 CX8:CX131 CM8:CM131">
      <formula1>0</formula1>
      <formula2>200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T8:T131">
      <formula1>0</formula1>
      <formula2>5000</formula2>
    </dataValidation>
    <dataValidation type="decimal" allowBlank="1" showInputMessage="1" showErrorMessage="1" sqref="P8:P131">
      <formula1>0</formula1>
      <formula2>2000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K8:K129">
      <formula1>0</formula1>
      <formula2>30</formula2>
    </dataValidation>
    <dataValidation type="decimal" allowBlank="1" showInputMessage="1" showErrorMessage="1" sqref="I8:I131">
      <formula1>10</formula1>
      <formula2>40</formula2>
    </dataValidation>
    <dataValidation type="whole" allowBlank="1" showInputMessage="1" showErrorMessage="1" sqref="AE8:AH129">
      <formula1>-100</formula1>
      <formula2>0</formula2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C8:C131">
      <formula1>$C$150:$C$153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E8:E131">
      <formula1>$E$150:$E$157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CE8:CE131">
      <formula1>$CE$150:$CE$154</formula1>
    </dataValidation>
  </dataValidations>
  <pageMargins left="0.15748031496062992" right="0.15748031496062992" top="0.74803149606299213" bottom="0.74803149606299213" header="0.31496062992125984" footer="0.31496062992125984"/>
  <pageSetup paperSize="9" scale="16" fitToWidth="3" orientation="landscape" r:id="rId1"/>
  <ignoredErrors>
    <ignoredError sqref="CK122" evalError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 filterMode="1">
    <pageSetUpPr fitToPage="1"/>
  </sheetPr>
  <dimension ref="A1:EV286"/>
  <sheetViews>
    <sheetView zoomScale="80" zoomScaleNormal="80" workbookViewId="0">
      <pane xSplit="2" ySplit="7" topLeftCell="C83" activePane="bottomRight" state="frozen"/>
      <selection activeCell="DJ82" sqref="DJ82"/>
      <selection pane="bottomLeft" activeCell="DJ82" sqref="DJ82"/>
      <selection pane="topRight" activeCell="DJ82" sqref="DJ82"/>
      <selection pane="bottomRight" activeCell="N139" sqref="N137:O139"/>
    </sheetView>
  </sheetViews>
  <sheetFormatPr defaultRowHeight="18.75" outlineLevelRow="2" outlineLevelCol="1"/>
  <cols>
    <col min="1" max="1" width="16.85546875" style="64" customWidth="1"/>
    <col min="2" max="2" width="13.7109375" style="65" bestFit="1" customWidth="1"/>
    <col min="3" max="3" width="5.42578125" style="59" customWidth="1"/>
    <col min="4" max="4" width="23" style="60" bestFit="1" customWidth="1"/>
    <col min="5" max="6" width="20.42578125" style="60" bestFit="1" customWidth="1"/>
    <col min="7" max="7" width="21.140625" style="65" bestFit="1" customWidth="1"/>
    <col min="8" max="8" width="15.7109375" style="66" customWidth="1"/>
    <col min="9" max="9" width="10.7109375" style="60" customWidth="1"/>
    <col min="10" max="10" width="33.140625" style="60" customWidth="1"/>
    <col min="11" max="11" width="11.7109375" style="69" customWidth="1"/>
    <col min="12" max="17" width="11.7109375" style="60" customWidth="1"/>
    <col min="18" max="18" width="11.7109375" style="70" customWidth="1" outlineLevel="1"/>
    <col min="19" max="19" width="11.7109375" style="67" customWidth="1"/>
    <col min="20" max="20" width="11.7109375" style="66" customWidth="1"/>
    <col min="21" max="21" width="11.7109375" style="60" customWidth="1"/>
    <col min="22" max="22" width="11.7109375" style="68" customWidth="1"/>
    <col min="23" max="23" width="11.7109375" style="60" customWidth="1"/>
    <col min="24" max="24" width="11.7109375" style="69" customWidth="1"/>
    <col min="25" max="28" width="11.7109375" style="60" customWidth="1"/>
    <col min="29" max="29" width="11.7109375" style="65" customWidth="1"/>
    <col min="30" max="30" width="11.7109375" style="59" customWidth="1"/>
    <col min="31" max="34" width="11.7109375" style="91" customWidth="1"/>
    <col min="35" max="35" width="11.7109375" style="91" hidden="1" customWidth="1"/>
    <col min="36" max="36" width="11.7109375" style="105" customWidth="1"/>
    <col min="37" max="40" width="11.7109375" style="60" customWidth="1"/>
    <col min="41" max="41" width="11.7109375" style="70" customWidth="1"/>
    <col min="42" max="42" width="11.7109375" style="65" customWidth="1"/>
    <col min="43" max="43" width="11.7109375" style="66" customWidth="1"/>
    <col min="44" max="44" width="11.7109375" style="59" customWidth="1"/>
    <col min="45" max="48" width="11.7109375" style="60" customWidth="1"/>
    <col min="49" max="49" width="11.7109375" style="117" customWidth="1"/>
    <col min="50" max="51" width="11.7109375" style="60" customWidth="1"/>
    <col min="52" max="52" width="11.7109375" style="70" customWidth="1"/>
    <col min="53" max="53" width="11.7109375" style="66" customWidth="1"/>
    <col min="54" max="54" width="11.7109375" style="70" customWidth="1"/>
    <col min="55" max="55" width="11.7109375" style="71" customWidth="1"/>
    <col min="56" max="56" width="11.7109375" style="72" customWidth="1"/>
    <col min="57" max="57" width="11.7109375" style="71" customWidth="1"/>
    <col min="58" max="59" width="11.7109375" style="73" customWidth="1"/>
    <col min="60" max="60" width="11.7109375" style="60" customWidth="1"/>
    <col min="61" max="61" width="11.7109375" style="65" customWidth="1"/>
    <col min="62" max="62" width="11.7109375" style="66" customWidth="1"/>
    <col min="63" max="65" width="11.7109375" style="60" customWidth="1"/>
    <col min="66" max="66" width="11.7109375" style="70" customWidth="1"/>
    <col min="67" max="67" width="11.7109375" style="66" customWidth="1"/>
    <col min="68" max="68" width="11.7109375" style="60" customWidth="1"/>
    <col min="69" max="69" width="11.7109375" style="70" customWidth="1"/>
    <col min="70" max="70" width="11.7109375" style="66" customWidth="1"/>
    <col min="71" max="71" width="11.7109375" style="60" customWidth="1"/>
    <col min="72" max="72" width="11.7109375" style="70" customWidth="1"/>
    <col min="73" max="73" width="11.7109375" style="76" customWidth="1"/>
    <col min="74" max="74" width="11.7109375" style="132" customWidth="1"/>
    <col min="75" max="76" width="11.7109375" style="114" customWidth="1"/>
    <col min="77" max="78" width="11.7109375" style="74" customWidth="1"/>
    <col min="79" max="79" width="11.7109375" style="66" customWidth="1"/>
    <col min="80" max="81" width="11.7109375" style="60" customWidth="1"/>
    <col min="82" max="82" width="11.7109375" style="65" customWidth="1"/>
    <col min="83" max="83" width="13.140625" style="59" bestFit="1" customWidth="1"/>
    <col min="84" max="84" width="10.7109375" style="59" customWidth="1"/>
    <col min="85" max="85" width="17.28515625" style="60" customWidth="1" outlineLevel="1"/>
    <col min="86" max="86" width="12" style="60" customWidth="1" outlineLevel="1"/>
    <col min="87" max="87" width="12.140625" style="60" customWidth="1" outlineLevel="1"/>
    <col min="88" max="88" width="10.42578125" style="60" bestFit="1" customWidth="1"/>
    <col min="89" max="89" width="10.5703125" style="75" customWidth="1"/>
    <col min="90" max="90" width="16.85546875" style="66" bestFit="1" customWidth="1"/>
    <col min="91" max="91" width="10.7109375" style="59" customWidth="1"/>
    <col min="92" max="92" width="10.42578125" style="60" bestFit="1" customWidth="1"/>
    <col min="93" max="95" width="10.42578125" style="70" customWidth="1" outlineLevel="1"/>
    <col min="96" max="96" width="11.42578125" style="75" bestFit="1" customWidth="1"/>
    <col min="97" max="97" width="15.140625" style="66" customWidth="1"/>
    <col min="98" max="98" width="10.7109375" style="59" customWidth="1"/>
    <col min="99" max="99" width="17.28515625" style="60" customWidth="1" outlineLevel="1"/>
    <col min="100" max="100" width="12" style="60" customWidth="1" outlineLevel="1"/>
    <col min="101" max="101" width="12.140625" style="60" customWidth="1" outlineLevel="1"/>
    <col min="102" max="102" width="10.42578125" style="60" bestFit="1" customWidth="1"/>
    <col min="103" max="103" width="10.5703125" style="75" customWidth="1"/>
    <col min="104" max="114" width="11.7109375" style="74" customWidth="1"/>
    <col min="115" max="115" width="18.7109375" style="66" bestFit="1" customWidth="1"/>
    <col min="116" max="116" width="10.7109375" style="70" customWidth="1"/>
    <col min="117" max="117" width="10.7109375" style="99" customWidth="1"/>
    <col min="118" max="118" width="9.7109375" style="70" customWidth="1" outlineLevel="1"/>
    <col min="119" max="119" width="18.7109375" style="66" customWidth="1"/>
    <col min="120" max="120" width="10.7109375" style="70" customWidth="1"/>
    <col min="121" max="121" width="18.7109375" style="66" customWidth="1"/>
    <col min="122" max="122" width="10.7109375" style="70" customWidth="1"/>
    <col min="123" max="123" width="15" style="74" customWidth="1"/>
    <col min="124" max="124" width="18.7109375" style="66" customWidth="1"/>
    <col min="125" max="125" width="10.7109375" style="70" customWidth="1"/>
    <col min="126" max="126" width="17.140625" style="74" customWidth="1"/>
    <col min="127" max="127" width="18.7109375" style="66" customWidth="1"/>
    <col min="128" max="128" width="9.7109375" style="60" customWidth="1"/>
    <col min="129" max="129" width="9.7109375" style="99" customWidth="1"/>
    <col min="130" max="130" width="9.140625" style="75" customWidth="1" outlineLevel="1"/>
    <col min="131" max="131" width="18.42578125" style="149" customWidth="1" outlineLevel="1" collapsed="1"/>
    <col min="132" max="132" width="10.7109375" style="75" customWidth="1" outlineLevel="1"/>
    <col min="133" max="133" width="18.7109375" style="66" customWidth="1"/>
    <col min="134" max="134" width="10.7109375" style="70" customWidth="1"/>
    <col min="135" max="135" width="18.7109375" style="66" customWidth="1"/>
    <col min="136" max="136" width="10.7109375" style="70" customWidth="1"/>
    <col min="137" max="137" width="18.7109375" style="66" customWidth="1"/>
    <col min="138" max="138" width="10.7109375" style="70" customWidth="1"/>
    <col min="139" max="139" width="18.7109375" style="66" customWidth="1"/>
    <col min="140" max="140" width="10.7109375" style="65" customWidth="1"/>
    <col min="141" max="141" width="10.7109375" style="185" customWidth="1"/>
    <col min="142" max="142" width="10.7109375" style="186" customWidth="1"/>
    <col min="143" max="143" width="10.7109375" style="187" customWidth="1" outlineLevel="1"/>
    <col min="144" max="145" width="10.7109375" style="187" customWidth="1"/>
    <col min="146" max="146" width="10.7109375" style="187" customWidth="1" outlineLevel="1"/>
    <col min="147" max="147" width="10.7109375" style="188" customWidth="1"/>
    <col min="148" max="148" width="9.140625" style="59"/>
    <col min="153" max="16384" width="9.140625" style="60"/>
  </cols>
  <sheetData>
    <row r="1" spans="1:148" s="122" customFormat="1" ht="24.75" customHeight="1" thickBot="1">
      <c r="A1" s="357" t="s">
        <v>0</v>
      </c>
      <c r="B1" s="358"/>
      <c r="C1" s="358"/>
      <c r="D1" s="358"/>
      <c r="E1" s="358"/>
      <c r="F1" s="358"/>
      <c r="G1" s="359"/>
      <c r="H1" s="360" t="s">
        <v>1</v>
      </c>
      <c r="I1" s="361"/>
      <c r="J1" s="361"/>
      <c r="K1" s="361"/>
      <c r="L1" s="361"/>
      <c r="M1" s="361"/>
      <c r="N1" s="361"/>
      <c r="O1" s="361"/>
      <c r="P1" s="361"/>
      <c r="Q1" s="361"/>
      <c r="R1" s="362"/>
      <c r="S1" s="363"/>
      <c r="T1" s="364" t="s">
        <v>2</v>
      </c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6"/>
      <c r="AP1" s="367"/>
      <c r="AQ1" s="368" t="s">
        <v>3</v>
      </c>
      <c r="AR1" s="369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1"/>
      <c r="BE1" s="391" t="s">
        <v>4</v>
      </c>
      <c r="BF1" s="392"/>
      <c r="BG1" s="392"/>
      <c r="BH1" s="392"/>
      <c r="BI1" s="393"/>
      <c r="BJ1" s="397" t="s">
        <v>5</v>
      </c>
      <c r="BK1" s="398"/>
      <c r="BL1" s="398"/>
      <c r="BM1" s="398"/>
      <c r="BN1" s="398"/>
      <c r="BO1" s="398"/>
      <c r="BP1" s="398"/>
      <c r="BQ1" s="398"/>
      <c r="BR1" s="398"/>
      <c r="BS1" s="398"/>
      <c r="BT1" s="398"/>
      <c r="BU1" s="398"/>
      <c r="BV1" s="398"/>
      <c r="BW1" s="398"/>
      <c r="BX1" s="398"/>
      <c r="BY1" s="398"/>
      <c r="BZ1" s="398"/>
      <c r="CA1" s="398"/>
      <c r="CB1" s="398"/>
      <c r="CC1" s="399"/>
      <c r="CD1" s="400"/>
      <c r="CE1" s="412" t="s">
        <v>6</v>
      </c>
      <c r="CF1" s="413"/>
      <c r="CG1" s="414"/>
      <c r="CH1" s="414"/>
      <c r="CI1" s="414"/>
      <c r="CJ1" s="414"/>
      <c r="CK1" s="414"/>
      <c r="CL1" s="414"/>
      <c r="CM1" s="414"/>
      <c r="CN1" s="414"/>
      <c r="CO1" s="414"/>
      <c r="CP1" s="414"/>
      <c r="CQ1" s="414"/>
      <c r="CR1" s="414"/>
      <c r="CS1" s="414"/>
      <c r="CT1" s="414"/>
      <c r="CU1" s="414"/>
      <c r="CV1" s="414"/>
      <c r="CW1" s="414"/>
      <c r="CX1" s="414"/>
      <c r="CY1" s="415"/>
      <c r="CZ1" s="425" t="s">
        <v>7</v>
      </c>
      <c r="DA1" s="426"/>
      <c r="DB1" s="426"/>
      <c r="DC1" s="426"/>
      <c r="DD1" s="426"/>
      <c r="DE1" s="426"/>
      <c r="DF1" s="426"/>
      <c r="DG1" s="426"/>
      <c r="DH1" s="426"/>
      <c r="DI1" s="426"/>
      <c r="DJ1" s="427"/>
      <c r="DK1" s="386" t="s">
        <v>8</v>
      </c>
      <c r="DL1" s="386"/>
      <c r="DM1" s="386"/>
      <c r="DN1" s="386"/>
      <c r="DO1" s="386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7"/>
      <c r="EK1" s="388" t="s">
        <v>9</v>
      </c>
      <c r="EL1" s="389"/>
      <c r="EM1" s="389"/>
      <c r="EN1" s="389"/>
      <c r="EO1" s="389"/>
      <c r="EP1" s="389"/>
      <c r="EQ1" s="390"/>
      <c r="ER1" s="121"/>
    </row>
    <row r="2" spans="1:148" s="120" customFormat="1" ht="42.75" customHeight="1" thickBot="1">
      <c r="A2" s="378" t="s">
        <v>10</v>
      </c>
      <c r="B2" s="372" t="s">
        <v>11</v>
      </c>
      <c r="C2" s="380" t="s">
        <v>12</v>
      </c>
      <c r="D2" s="355" t="s">
        <v>13</v>
      </c>
      <c r="E2" s="355" t="s">
        <v>14</v>
      </c>
      <c r="F2" s="355" t="s">
        <v>15</v>
      </c>
      <c r="G2" s="372" t="s">
        <v>16</v>
      </c>
      <c r="H2" s="374" t="s">
        <v>17</v>
      </c>
      <c r="I2" s="376" t="s">
        <v>18</v>
      </c>
      <c r="J2" s="376" t="s">
        <v>19</v>
      </c>
      <c r="K2" s="384" t="s">
        <v>20</v>
      </c>
      <c r="L2" s="382" t="s">
        <v>21</v>
      </c>
      <c r="M2" s="382" t="s">
        <v>22</v>
      </c>
      <c r="N2" s="382" t="s">
        <v>23</v>
      </c>
      <c r="O2" s="446" t="s">
        <v>24</v>
      </c>
      <c r="P2" s="382" t="s">
        <v>25</v>
      </c>
      <c r="Q2" s="382" t="s">
        <v>26</v>
      </c>
      <c r="R2" s="446" t="s">
        <v>27</v>
      </c>
      <c r="S2" s="450" t="s">
        <v>28</v>
      </c>
      <c r="T2" s="428" t="s">
        <v>29</v>
      </c>
      <c r="U2" s="429"/>
      <c r="V2" s="429"/>
      <c r="W2" s="429"/>
      <c r="X2" s="429"/>
      <c r="Y2" s="429"/>
      <c r="Z2" s="429"/>
      <c r="AA2" s="429"/>
      <c r="AB2" s="429"/>
      <c r="AC2" s="430"/>
      <c r="AD2" s="429" t="s">
        <v>30</v>
      </c>
      <c r="AE2" s="429"/>
      <c r="AF2" s="429"/>
      <c r="AG2" s="429"/>
      <c r="AH2" s="429"/>
      <c r="AI2" s="429"/>
      <c r="AJ2" s="429"/>
      <c r="AK2" s="429"/>
      <c r="AL2" s="429"/>
      <c r="AM2" s="429"/>
      <c r="AN2" s="429"/>
      <c r="AO2" s="431"/>
      <c r="AP2" s="430"/>
      <c r="AQ2" s="432" t="s">
        <v>31</v>
      </c>
      <c r="AR2" s="433"/>
      <c r="AS2" s="434"/>
      <c r="AT2" s="434"/>
      <c r="AU2" s="434"/>
      <c r="AV2" s="434"/>
      <c r="AW2" s="434"/>
      <c r="AX2" s="434"/>
      <c r="AY2" s="434"/>
      <c r="AZ2" s="435"/>
      <c r="BA2" s="432" t="s">
        <v>32</v>
      </c>
      <c r="BB2" s="435"/>
      <c r="BC2" s="432" t="s">
        <v>33</v>
      </c>
      <c r="BD2" s="435"/>
      <c r="BE2" s="394"/>
      <c r="BF2" s="395"/>
      <c r="BG2" s="395"/>
      <c r="BH2" s="395"/>
      <c r="BI2" s="396"/>
      <c r="BJ2" s="422" t="s">
        <v>34</v>
      </c>
      <c r="BK2" s="423"/>
      <c r="BL2" s="423"/>
      <c r="BM2" s="423"/>
      <c r="BN2" s="424"/>
      <c r="BO2" s="422" t="s">
        <v>35</v>
      </c>
      <c r="BP2" s="423"/>
      <c r="BQ2" s="424"/>
      <c r="BR2" s="422" t="s">
        <v>36</v>
      </c>
      <c r="BS2" s="423"/>
      <c r="BT2" s="424"/>
      <c r="BU2" s="448" t="s">
        <v>37</v>
      </c>
      <c r="BV2" s="406" t="s">
        <v>38</v>
      </c>
      <c r="BW2" s="408" t="s">
        <v>39</v>
      </c>
      <c r="BX2" s="408" t="s">
        <v>40</v>
      </c>
      <c r="BY2" s="410" t="s">
        <v>41</v>
      </c>
      <c r="BZ2" s="411"/>
      <c r="CA2" s="397" t="s">
        <v>42</v>
      </c>
      <c r="CB2" s="398"/>
      <c r="CC2" s="398"/>
      <c r="CD2" s="400"/>
      <c r="CE2" s="412" t="s">
        <v>43</v>
      </c>
      <c r="CF2" s="413"/>
      <c r="CG2" s="414"/>
      <c r="CH2" s="414"/>
      <c r="CI2" s="414"/>
      <c r="CJ2" s="414"/>
      <c r="CK2" s="415"/>
      <c r="CL2" s="440" t="s">
        <v>44</v>
      </c>
      <c r="CM2" s="441"/>
      <c r="CN2" s="442"/>
      <c r="CO2" s="443"/>
      <c r="CP2" s="443"/>
      <c r="CQ2" s="443"/>
      <c r="CR2" s="444"/>
      <c r="CS2" s="412" t="s">
        <v>45</v>
      </c>
      <c r="CT2" s="413"/>
      <c r="CU2" s="414"/>
      <c r="CV2" s="414"/>
      <c r="CW2" s="414"/>
      <c r="CX2" s="414"/>
      <c r="CY2" s="415"/>
      <c r="CZ2" s="425" t="s">
        <v>46</v>
      </c>
      <c r="DA2" s="426"/>
      <c r="DB2" s="426"/>
      <c r="DC2" s="445"/>
      <c r="DD2" s="425" t="s">
        <v>47</v>
      </c>
      <c r="DE2" s="426"/>
      <c r="DF2" s="426"/>
      <c r="DG2" s="426"/>
      <c r="DH2" s="426"/>
      <c r="DI2" s="426"/>
      <c r="DJ2" s="445"/>
      <c r="DK2" s="401" t="s">
        <v>48</v>
      </c>
      <c r="DL2" s="402"/>
      <c r="DM2" s="402"/>
      <c r="DN2" s="403"/>
      <c r="DO2" s="404" t="s">
        <v>49</v>
      </c>
      <c r="DP2" s="405"/>
      <c r="DQ2" s="404" t="s">
        <v>50</v>
      </c>
      <c r="DR2" s="405"/>
      <c r="DS2" s="195" t="s">
        <v>51</v>
      </c>
      <c r="DT2" s="404" t="s">
        <v>52</v>
      </c>
      <c r="DU2" s="405"/>
      <c r="DV2" s="195" t="s">
        <v>53</v>
      </c>
      <c r="DW2" s="404" t="s">
        <v>54</v>
      </c>
      <c r="DX2" s="452"/>
      <c r="DY2" s="453"/>
      <c r="DZ2" s="405"/>
      <c r="EA2" s="401" t="s">
        <v>55</v>
      </c>
      <c r="EB2" s="403"/>
      <c r="EC2" s="404" t="s">
        <v>56</v>
      </c>
      <c r="ED2" s="452"/>
      <c r="EE2" s="452"/>
      <c r="EF2" s="452"/>
      <c r="EG2" s="452"/>
      <c r="EH2" s="452"/>
      <c r="EI2" s="452"/>
      <c r="EJ2" s="405"/>
      <c r="EK2" s="454" t="s">
        <v>57</v>
      </c>
      <c r="EL2" s="417"/>
      <c r="EM2" s="418"/>
      <c r="EN2" s="416" t="s">
        <v>58</v>
      </c>
      <c r="EO2" s="417"/>
      <c r="EP2" s="418"/>
      <c r="EQ2" s="198" t="s">
        <v>59</v>
      </c>
      <c r="ER2" s="119"/>
    </row>
    <row r="3" spans="1:148" s="93" customFormat="1" ht="137.25" customHeight="1" thickBot="1">
      <c r="A3" s="379"/>
      <c r="B3" s="373"/>
      <c r="C3" s="381"/>
      <c r="D3" s="356"/>
      <c r="E3" s="356"/>
      <c r="F3" s="356"/>
      <c r="G3" s="373"/>
      <c r="H3" s="375"/>
      <c r="I3" s="377"/>
      <c r="J3" s="377"/>
      <c r="K3" s="385"/>
      <c r="L3" s="383"/>
      <c r="M3" s="383"/>
      <c r="N3" s="383"/>
      <c r="O3" s="447"/>
      <c r="P3" s="383"/>
      <c r="Q3" s="383"/>
      <c r="R3" s="447"/>
      <c r="S3" s="45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449"/>
      <c r="BV3" s="407"/>
      <c r="BW3" s="409"/>
      <c r="BX3" s="409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419" t="s">
        <v>116</v>
      </c>
      <c r="CK3" s="420"/>
      <c r="CL3" s="227" t="s">
        <v>112</v>
      </c>
      <c r="CM3" s="226" t="s">
        <v>117</v>
      </c>
      <c r="CN3" s="419" t="s">
        <v>116</v>
      </c>
      <c r="CO3" s="421"/>
      <c r="CP3" s="421"/>
      <c r="CQ3" s="421"/>
      <c r="CR3" s="420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419" t="s">
        <v>116</v>
      </c>
      <c r="CY3" s="420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hidden="1" customHeight="1" thickBot="1">
      <c r="A4" s="436" t="s">
        <v>140</v>
      </c>
      <c r="B4" s="437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438" t="s">
        <v>145</v>
      </c>
      <c r="BZ4" s="439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hidden="1" customHeight="1" thickBot="1">
      <c r="A5" s="455" t="s">
        <v>173</v>
      </c>
      <c r="B5" s="4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457">
        <v>0.7</v>
      </c>
      <c r="BZ5" s="4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hidden="1" customHeight="1" thickBot="1">
      <c r="A6" s="459" t="s">
        <v>174</v>
      </c>
      <c r="B6" s="4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461"/>
      <c r="BZ6" s="4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hidden="1" customHeight="1" thickBot="1">
      <c r="A7" s="463" t="s">
        <v>175</v>
      </c>
      <c r="B7" s="4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465">
        <v>0.3</v>
      </c>
      <c r="BZ7" s="4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hidden="1" customHeight="1">
      <c r="A8" s="83">
        <v>42401</v>
      </c>
      <c r="B8" s="100">
        <v>0.52288194444444447</v>
      </c>
      <c r="C8" s="6">
        <v>3</v>
      </c>
      <c r="D8" s="1" t="s">
        <v>186</v>
      </c>
      <c r="E8" s="1" t="s">
        <v>187</v>
      </c>
      <c r="F8" s="1" t="s">
        <v>188</v>
      </c>
      <c r="G8" s="4" t="s">
        <v>189</v>
      </c>
      <c r="H8" s="3" t="s">
        <v>180</v>
      </c>
      <c r="I8" s="1">
        <v>17</v>
      </c>
      <c r="J8" s="1" t="s">
        <v>190</v>
      </c>
      <c r="K8" s="17">
        <v>15.6</v>
      </c>
      <c r="L8" s="1"/>
      <c r="M8" s="1">
        <v>80</v>
      </c>
      <c r="N8" s="1">
        <v>2700</v>
      </c>
      <c r="O8" s="144"/>
      <c r="P8" s="1">
        <v>1700</v>
      </c>
      <c r="Q8" s="19">
        <f t="shared" ref="Q8:Q71" si="0">(P8/100)*(100-K8)</f>
        <v>1434.8000000000002</v>
      </c>
      <c r="R8" s="39">
        <f>Q8*2850*I8*60/1000000000</f>
        <v>4.1709636000000012</v>
      </c>
      <c r="S8" s="15">
        <f t="shared" ref="S8:S71" si="1">Q8*N8*I8*60/1000000000</f>
        <v>3.9514392000000003</v>
      </c>
      <c r="T8" s="3">
        <v>1127</v>
      </c>
      <c r="U8" s="1">
        <v>1020</v>
      </c>
      <c r="V8" s="1">
        <v>0.97</v>
      </c>
      <c r="W8" s="19">
        <f>P8*V8</f>
        <v>1649</v>
      </c>
      <c r="X8" s="1">
        <v>11</v>
      </c>
      <c r="Y8" s="1">
        <v>377</v>
      </c>
      <c r="Z8" s="1">
        <v>42.7</v>
      </c>
      <c r="AA8" s="1">
        <v>25</v>
      </c>
      <c r="AB8" s="1">
        <v>25</v>
      </c>
      <c r="AC8" s="4">
        <v>6.3</v>
      </c>
      <c r="AD8" s="6">
        <v>3.6</v>
      </c>
      <c r="AE8" s="88">
        <v>-30</v>
      </c>
      <c r="AF8" s="88">
        <v>-33</v>
      </c>
      <c r="AG8" s="88">
        <v>-33</v>
      </c>
      <c r="AH8" s="88"/>
      <c r="AI8" s="109">
        <f>SUM(AE8:AH8)</f>
        <v>-96</v>
      </c>
      <c r="AJ8" s="106"/>
      <c r="AK8" s="1">
        <v>50</v>
      </c>
      <c r="AL8" s="1">
        <v>50</v>
      </c>
      <c r="AM8" s="1">
        <v>105</v>
      </c>
      <c r="AN8" s="1">
        <v>105</v>
      </c>
      <c r="AO8" s="1">
        <v>2</v>
      </c>
      <c r="AP8" s="1">
        <v>20</v>
      </c>
      <c r="AQ8" s="3">
        <v>1685</v>
      </c>
      <c r="AR8" s="6">
        <v>1685</v>
      </c>
      <c r="AS8" s="19">
        <f t="shared" ref="AS8:AS29" si="2">AQ8-AR8</f>
        <v>0</v>
      </c>
      <c r="AT8" s="123">
        <f>AS8/AQ8</f>
        <v>0</v>
      </c>
      <c r="AU8" s="1">
        <v>73</v>
      </c>
      <c r="AV8" s="1">
        <v>80</v>
      </c>
      <c r="AW8" s="6">
        <v>4.4000000000000004</v>
      </c>
      <c r="AX8" s="1">
        <v>698</v>
      </c>
      <c r="AY8" s="1">
        <v>904</v>
      </c>
      <c r="AZ8" s="2">
        <v>45</v>
      </c>
      <c r="BA8" s="3">
        <v>312</v>
      </c>
      <c r="BB8" s="2">
        <v>60</v>
      </c>
      <c r="BC8" s="3"/>
      <c r="BD8" s="4"/>
      <c r="BE8" s="3">
        <v>4468</v>
      </c>
      <c r="BF8" s="1">
        <v>35</v>
      </c>
      <c r="BG8" s="1">
        <v>33</v>
      </c>
      <c r="BH8" s="1">
        <v>1</v>
      </c>
      <c r="BI8" s="4">
        <v>97</v>
      </c>
      <c r="BJ8" s="3">
        <v>550</v>
      </c>
      <c r="BK8" s="6">
        <v>168</v>
      </c>
      <c r="BL8" s="1">
        <v>1646</v>
      </c>
      <c r="BM8" s="1">
        <v>143</v>
      </c>
      <c r="BN8" s="2">
        <v>23.8</v>
      </c>
      <c r="BO8" s="3">
        <v>487</v>
      </c>
      <c r="BP8" s="1">
        <v>1576</v>
      </c>
      <c r="BQ8" s="2">
        <v>236</v>
      </c>
      <c r="BR8" s="3">
        <v>477</v>
      </c>
      <c r="BS8" s="1">
        <v>1620</v>
      </c>
      <c r="BT8" s="2">
        <v>214</v>
      </c>
      <c r="BU8" s="5">
        <v>1500</v>
      </c>
      <c r="BV8" s="129">
        <v>587</v>
      </c>
      <c r="BW8" s="125">
        <f>(((BO8+BR8)/2)/500)</f>
        <v>0.96399999999999997</v>
      </c>
      <c r="BX8" s="125">
        <f>(BJ8/780)</f>
        <v>0.70512820512820518</v>
      </c>
      <c r="BY8" s="125">
        <f>BW8/((BW8+BX8))</f>
        <v>0.57754700749662036</v>
      </c>
      <c r="BZ8" s="125">
        <f>BX8/((BW8+BX8))</f>
        <v>0.42245299250337964</v>
      </c>
      <c r="CA8" s="3">
        <v>2.9</v>
      </c>
      <c r="CB8" s="1">
        <v>2.9</v>
      </c>
      <c r="CC8" s="1">
        <v>25</v>
      </c>
      <c r="CD8" s="4">
        <v>1.8</v>
      </c>
      <c r="CE8" s="6" t="s">
        <v>227</v>
      </c>
      <c r="CF8" s="6">
        <v>91</v>
      </c>
      <c r="CG8" s="19">
        <f>VLOOKUP(CE8:CE131,$CE$150:$CG$159,3)</f>
        <v>16.274999999999999</v>
      </c>
      <c r="CH8" s="19">
        <f t="shared" ref="CH8:CH71" si="3">P8*3.38</f>
        <v>5746</v>
      </c>
      <c r="CI8" s="19">
        <f t="shared" ref="CI8:CI71" si="4">CG8*CJ8/100</f>
        <v>14.810249999999998</v>
      </c>
      <c r="CJ8" s="1">
        <v>91</v>
      </c>
      <c r="CK8" s="15">
        <f>CI8/CH8*1000</f>
        <v>2.5774886877828052</v>
      </c>
      <c r="CL8" s="3" t="s">
        <v>228</v>
      </c>
      <c r="CM8" s="6">
        <v>39</v>
      </c>
      <c r="CN8" s="1">
        <v>39</v>
      </c>
      <c r="CO8" s="338">
        <v>109</v>
      </c>
      <c r="CP8" s="338">
        <f t="shared" ref="CP8:CP31" si="5">P8*3.38</f>
        <v>5746</v>
      </c>
      <c r="CQ8" s="338">
        <f t="shared" ref="CQ8:CQ31" si="6">CO8*CN8/100</f>
        <v>42.51</v>
      </c>
      <c r="CR8" s="39">
        <f t="shared" ref="CR8:CR31" si="7">CQ8/CP8*1000</f>
        <v>7.3981900452488683</v>
      </c>
      <c r="CS8" s="3" t="s">
        <v>217</v>
      </c>
      <c r="CT8" s="6">
        <v>15</v>
      </c>
      <c r="CU8" s="19">
        <f>VLOOKUP(CS8:CS131,CS150:CU155,3)</f>
        <v>18.899999999999999</v>
      </c>
      <c r="CV8" s="19">
        <f t="shared" ref="CV8:CV71" si="8">AE8*3.38</f>
        <v>-101.39999999999999</v>
      </c>
      <c r="CW8" s="19">
        <f t="shared" ref="CW8:CW71" si="9">CU8*CX8/100</f>
        <v>0</v>
      </c>
      <c r="CX8" s="1"/>
      <c r="CY8" s="15">
        <f>CW8/CV8*1000</f>
        <v>0</v>
      </c>
      <c r="CZ8" s="7">
        <v>554</v>
      </c>
      <c r="DA8" s="7">
        <v>480</v>
      </c>
      <c r="DB8" s="7">
        <v>470</v>
      </c>
      <c r="DC8" s="7">
        <v>460</v>
      </c>
      <c r="DD8" s="7">
        <v>2</v>
      </c>
      <c r="DE8" s="7">
        <v>3</v>
      </c>
      <c r="DF8" s="7">
        <v>0.5</v>
      </c>
      <c r="DG8" s="7">
        <v>40</v>
      </c>
      <c r="DH8" s="7">
        <v>11</v>
      </c>
      <c r="DI8" s="7">
        <v>10</v>
      </c>
      <c r="DJ8" s="7">
        <v>4</v>
      </c>
      <c r="DK8" s="3"/>
      <c r="DL8" s="2">
        <v>800</v>
      </c>
      <c r="DM8" s="96">
        <f t="shared" ref="DM8:DM71" si="10">DL8/R8</f>
        <v>191.80220129468398</v>
      </c>
      <c r="DN8" s="96">
        <f t="shared" ref="DN8:DN71" si="11">DL8/S8</f>
        <v>202.4578791443887</v>
      </c>
      <c r="DO8" s="3"/>
      <c r="DP8" s="2"/>
      <c r="DQ8" s="3"/>
      <c r="DR8" s="2"/>
      <c r="DS8" s="7">
        <v>30</v>
      </c>
      <c r="DT8" s="3" t="s">
        <v>185</v>
      </c>
      <c r="DU8" s="2">
        <v>5.5</v>
      </c>
      <c r="DV8" s="7">
        <v>20</v>
      </c>
      <c r="DW8" s="3"/>
      <c r="DX8" s="1"/>
      <c r="DY8" s="96">
        <f t="shared" ref="DY8:DY71" si="12">DX8/R8</f>
        <v>0</v>
      </c>
      <c r="DZ8" s="96">
        <f t="shared" ref="DZ8:DZ71" si="13">DX8/S8</f>
        <v>0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450</v>
      </c>
      <c r="EL8" s="180">
        <f t="shared" ref="EL8:EL71" si="14">EK8/R8</f>
        <v>107.88873822825974</v>
      </c>
      <c r="EM8" s="109">
        <f t="shared" ref="EM8:EM71" si="15">EK8/S8</f>
        <v>113.88255701871864</v>
      </c>
      <c r="EN8" s="1">
        <v>4.7</v>
      </c>
      <c r="EO8" s="181">
        <f t="shared" ref="EO8:EO71" si="16">EN8/R8</f>
        <v>1.1268379326062685</v>
      </c>
      <c r="EP8" s="181">
        <f t="shared" ref="EP8:EP71" si="17">EN8/S8</f>
        <v>1.1894400399732836</v>
      </c>
      <c r="EQ8" s="4">
        <v>305</v>
      </c>
      <c r="ER8" s="40"/>
    </row>
    <row r="9" spans="1:148" s="41" customFormat="1" ht="20.100000000000001" hidden="1" customHeight="1">
      <c r="A9" s="83">
        <v>42401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hidden="1" customHeight="1">
      <c r="A10" s="84">
        <v>42401</v>
      </c>
      <c r="B10" s="101">
        <v>1.2083333333333399</v>
      </c>
      <c r="C10" s="13">
        <v>2</v>
      </c>
      <c r="D10" s="8" t="s">
        <v>201</v>
      </c>
      <c r="E10" s="8" t="s">
        <v>207</v>
      </c>
      <c r="F10" s="8" t="s">
        <v>203</v>
      </c>
      <c r="G10" s="11" t="s">
        <v>204</v>
      </c>
      <c r="H10" s="10" t="s">
        <v>180</v>
      </c>
      <c r="I10" s="8">
        <v>17</v>
      </c>
      <c r="J10" s="8" t="s">
        <v>190</v>
      </c>
      <c r="K10" s="18">
        <v>16</v>
      </c>
      <c r="L10" s="8"/>
      <c r="M10" s="8">
        <v>80</v>
      </c>
      <c r="N10" s="8">
        <v>2700</v>
      </c>
      <c r="O10" s="145"/>
      <c r="P10" s="8">
        <v>1700</v>
      </c>
      <c r="Q10" s="20">
        <f t="shared" si="0"/>
        <v>1428</v>
      </c>
      <c r="R10" s="42">
        <f t="shared" si="18"/>
        <v>4.1511959999999997</v>
      </c>
      <c r="S10" s="16">
        <f t="shared" si="1"/>
        <v>3.932712</v>
      </c>
      <c r="T10" s="10">
        <v>1124</v>
      </c>
      <c r="U10" s="8">
        <v>1020</v>
      </c>
      <c r="V10" s="8">
        <v>0.96699999999999997</v>
      </c>
      <c r="W10" s="20">
        <f t="shared" si="19"/>
        <v>1643.8999999999999</v>
      </c>
      <c r="X10" s="8">
        <v>11</v>
      </c>
      <c r="Y10" s="8">
        <v>374</v>
      </c>
      <c r="Z10" s="8">
        <v>43.1</v>
      </c>
      <c r="AA10" s="8">
        <v>25</v>
      </c>
      <c r="AB10" s="8">
        <v>25</v>
      </c>
      <c r="AC10" s="11">
        <v>6.2</v>
      </c>
      <c r="AD10" s="13">
        <v>3.8</v>
      </c>
      <c r="AE10" s="89">
        <v>-32</v>
      </c>
      <c r="AF10" s="89">
        <v>-35</v>
      </c>
      <c r="AG10" s="89">
        <v>-35</v>
      </c>
      <c r="AH10" s="89"/>
      <c r="AI10" s="110">
        <f t="shared" ref="AI10:AI73" si="30">SUM(AE10:AH10)</f>
        <v>-102</v>
      </c>
      <c r="AJ10" s="108">
        <f t="shared" ref="AJ10:AJ73" si="31">(ABS(AI10)-ABS(AI9))/ABS(AI10)</f>
        <v>1</v>
      </c>
      <c r="AK10" s="8">
        <v>50</v>
      </c>
      <c r="AL10" s="8">
        <v>60</v>
      </c>
      <c r="AM10" s="8">
        <v>105</v>
      </c>
      <c r="AN10" s="8">
        <v>105</v>
      </c>
      <c r="AO10" s="8">
        <v>2</v>
      </c>
      <c r="AP10" s="8">
        <v>20</v>
      </c>
      <c r="AQ10" s="10">
        <v>2056</v>
      </c>
      <c r="AR10" s="13">
        <v>1712</v>
      </c>
      <c r="AS10" s="20">
        <f t="shared" si="2"/>
        <v>344</v>
      </c>
      <c r="AT10" s="124">
        <f t="shared" si="20"/>
        <v>0.16731517509727625</v>
      </c>
      <c r="AU10" s="8">
        <v>73</v>
      </c>
      <c r="AV10" s="8">
        <v>80</v>
      </c>
      <c r="AW10" s="13">
        <v>4.4000000000000004</v>
      </c>
      <c r="AX10" s="8">
        <v>553</v>
      </c>
      <c r="AY10" s="8">
        <v>895</v>
      </c>
      <c r="AZ10" s="9">
        <v>38</v>
      </c>
      <c r="BA10" s="10">
        <v>355</v>
      </c>
      <c r="BB10" s="9">
        <v>68</v>
      </c>
      <c r="BC10" s="10"/>
      <c r="BD10" s="11"/>
      <c r="BE10" s="10">
        <v>4127</v>
      </c>
      <c r="BF10" s="8">
        <v>29</v>
      </c>
      <c r="BG10" s="8">
        <v>26</v>
      </c>
      <c r="BH10" s="8">
        <v>1</v>
      </c>
      <c r="BI10" s="11">
        <v>97.3</v>
      </c>
      <c r="BJ10" s="10">
        <v>500</v>
      </c>
      <c r="BK10" s="13">
        <v>240</v>
      </c>
      <c r="BL10" s="8">
        <v>1650</v>
      </c>
      <c r="BM10" s="8">
        <v>133</v>
      </c>
      <c r="BN10" s="9">
        <v>50.2</v>
      </c>
      <c r="BO10" s="10">
        <v>496</v>
      </c>
      <c r="BP10" s="8">
        <v>1576</v>
      </c>
      <c r="BQ10" s="9">
        <v>243</v>
      </c>
      <c r="BR10" s="10">
        <v>491</v>
      </c>
      <c r="BS10" s="8">
        <v>1620</v>
      </c>
      <c r="BT10" s="9">
        <v>223</v>
      </c>
      <c r="BU10" s="12">
        <v>1500</v>
      </c>
      <c r="BV10" s="130">
        <v>641</v>
      </c>
      <c r="BW10" s="126">
        <f t="shared" si="21"/>
        <v>0.98699999999999999</v>
      </c>
      <c r="BX10" s="126">
        <f t="shared" si="22"/>
        <v>0.64102564102564108</v>
      </c>
      <c r="BY10" s="134">
        <f t="shared" si="23"/>
        <v>0.60625580772683596</v>
      </c>
      <c r="BZ10" s="134">
        <f t="shared" si="24"/>
        <v>0.39374419227316398</v>
      </c>
      <c r="CA10" s="10">
        <v>2.9</v>
      </c>
      <c r="CB10" s="8">
        <v>2.8</v>
      </c>
      <c r="CC10" s="8">
        <v>25</v>
      </c>
      <c r="CD10" s="11">
        <v>1.8</v>
      </c>
      <c r="CE10" s="13" t="s">
        <v>227</v>
      </c>
      <c r="CF10" s="13">
        <v>80</v>
      </c>
      <c r="CG10" s="20">
        <f t="shared" si="25"/>
        <v>16.64</v>
      </c>
      <c r="CH10" s="20">
        <f t="shared" si="3"/>
        <v>5746</v>
      </c>
      <c r="CI10" s="20">
        <f t="shared" si="4"/>
        <v>13.6448</v>
      </c>
      <c r="CJ10" s="8">
        <v>82</v>
      </c>
      <c r="CK10" s="16">
        <f t="shared" si="26"/>
        <v>2.3746606334841629</v>
      </c>
      <c r="CL10" s="10" t="s">
        <v>228</v>
      </c>
      <c r="CM10" s="13">
        <v>52</v>
      </c>
      <c r="CN10" s="8">
        <v>55</v>
      </c>
      <c r="CO10" s="339">
        <v>109</v>
      </c>
      <c r="CP10" s="339">
        <f t="shared" si="5"/>
        <v>5746</v>
      </c>
      <c r="CQ10" s="339">
        <f t="shared" si="6"/>
        <v>59.95</v>
      </c>
      <c r="CR10" s="42">
        <f t="shared" si="7"/>
        <v>10.433344935607378</v>
      </c>
      <c r="CS10" s="10" t="s">
        <v>217</v>
      </c>
      <c r="CT10" s="13">
        <v>4</v>
      </c>
      <c r="CU10" s="20">
        <f t="shared" si="27"/>
        <v>16.64</v>
      </c>
      <c r="CV10" s="20">
        <f t="shared" si="8"/>
        <v>-108.16</v>
      </c>
      <c r="CW10" s="20">
        <f t="shared" si="9"/>
        <v>0</v>
      </c>
      <c r="CX10" s="8"/>
      <c r="CY10" s="16">
        <f t="shared" si="28"/>
        <v>0</v>
      </c>
      <c r="CZ10" s="14">
        <v>510</v>
      </c>
      <c r="DA10" s="14">
        <v>520</v>
      </c>
      <c r="DB10" s="14">
        <v>530</v>
      </c>
      <c r="DC10" s="14">
        <v>540</v>
      </c>
      <c r="DD10" s="14">
        <v>2</v>
      </c>
      <c r="DE10" s="14">
        <v>3</v>
      </c>
      <c r="DF10" s="14">
        <v>5</v>
      </c>
      <c r="DG10" s="14">
        <v>40</v>
      </c>
      <c r="DH10" s="14">
        <v>11</v>
      </c>
      <c r="DI10" s="14">
        <v>5</v>
      </c>
      <c r="DJ10" s="14">
        <v>2</v>
      </c>
      <c r="DK10" s="10"/>
      <c r="DL10" s="9">
        <v>800</v>
      </c>
      <c r="DM10" s="97">
        <f t="shared" si="10"/>
        <v>192.71554511037303</v>
      </c>
      <c r="DN10" s="97">
        <f t="shared" si="11"/>
        <v>203.42196428317152</v>
      </c>
      <c r="DO10" s="10"/>
      <c r="DP10" s="9"/>
      <c r="DQ10" s="10"/>
      <c r="DR10" s="9"/>
      <c r="DS10" s="14">
        <v>40</v>
      </c>
      <c r="DT10" s="10" t="s">
        <v>185</v>
      </c>
      <c r="DU10" s="9">
        <v>5.5</v>
      </c>
      <c r="DV10" s="14">
        <v>20</v>
      </c>
      <c r="DW10" s="10"/>
      <c r="DX10" s="8"/>
      <c r="DY10" s="97">
        <f t="shared" si="12"/>
        <v>0</v>
      </c>
      <c r="DZ10" s="97">
        <f t="shared" si="13"/>
        <v>0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466</v>
      </c>
      <c r="EL10" s="183">
        <f t="shared" si="14"/>
        <v>112.25680502679229</v>
      </c>
      <c r="EM10" s="110">
        <f t="shared" si="15"/>
        <v>118.49329419494741</v>
      </c>
      <c r="EN10" s="8">
        <v>4.4000000000000004</v>
      </c>
      <c r="EO10" s="184">
        <f t="shared" si="16"/>
        <v>1.0599354981070517</v>
      </c>
      <c r="EP10" s="184">
        <f t="shared" si="17"/>
        <v>1.1188208035574434</v>
      </c>
      <c r="EQ10" s="11">
        <v>311</v>
      </c>
      <c r="ER10" s="43"/>
    </row>
    <row r="11" spans="1:148" s="44" customFormat="1" ht="20.100000000000001" hidden="1" customHeight="1">
      <c r="A11" s="84">
        <v>42401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hidden="1" customHeight="1">
      <c r="A12" s="83">
        <v>42402</v>
      </c>
      <c r="B12" s="100">
        <v>0.42708333333333298</v>
      </c>
      <c r="C12" s="6">
        <v>4</v>
      </c>
      <c r="D12" s="1" t="s">
        <v>176</v>
      </c>
      <c r="E12" s="1" t="s">
        <v>177</v>
      </c>
      <c r="F12" s="1" t="s">
        <v>178</v>
      </c>
      <c r="G12" s="4" t="s">
        <v>179</v>
      </c>
      <c r="H12" s="3" t="s">
        <v>180</v>
      </c>
      <c r="I12" s="1">
        <v>17</v>
      </c>
      <c r="J12" s="1" t="s">
        <v>191</v>
      </c>
      <c r="K12" s="17">
        <v>16.5</v>
      </c>
      <c r="L12" s="1"/>
      <c r="M12" s="1">
        <v>80</v>
      </c>
      <c r="N12" s="1">
        <v>2700</v>
      </c>
      <c r="O12" s="144"/>
      <c r="P12" s="1">
        <v>1700</v>
      </c>
      <c r="Q12" s="19">
        <f t="shared" si="0"/>
        <v>1419.5</v>
      </c>
      <c r="R12" s="39">
        <f t="shared" si="18"/>
        <v>4.1264865000000004</v>
      </c>
      <c r="S12" s="15">
        <f t="shared" si="1"/>
        <v>3.909303</v>
      </c>
      <c r="T12" s="3">
        <v>1123</v>
      </c>
      <c r="U12" s="1">
        <v>1020</v>
      </c>
      <c r="V12" s="1">
        <v>0.96699999999999997</v>
      </c>
      <c r="W12" s="19">
        <f t="shared" si="19"/>
        <v>1643.8999999999999</v>
      </c>
      <c r="X12" s="1">
        <v>11.2</v>
      </c>
      <c r="Y12" s="1">
        <v>370</v>
      </c>
      <c r="Z12" s="1">
        <v>43</v>
      </c>
      <c r="AA12" s="1">
        <v>25</v>
      </c>
      <c r="AB12" s="1">
        <v>25</v>
      </c>
      <c r="AC12" s="4">
        <v>6.2</v>
      </c>
      <c r="AD12" s="6">
        <v>3.8</v>
      </c>
      <c r="AE12" s="88">
        <v>-32</v>
      </c>
      <c r="AF12" s="88">
        <v>-35</v>
      </c>
      <c r="AG12" s="88">
        <v>-35</v>
      </c>
      <c r="AH12" s="88"/>
      <c r="AI12" s="109">
        <f t="shared" si="30"/>
        <v>-102</v>
      </c>
      <c r="AJ12" s="106">
        <f t="shared" si="31"/>
        <v>1</v>
      </c>
      <c r="AK12" s="1">
        <v>50</v>
      </c>
      <c r="AL12" s="1">
        <v>60</v>
      </c>
      <c r="AM12" s="1">
        <v>105</v>
      </c>
      <c r="AN12" s="1">
        <v>105</v>
      </c>
      <c r="AO12" s="1">
        <v>2</v>
      </c>
      <c r="AP12" s="1">
        <v>20</v>
      </c>
      <c r="AQ12" s="3">
        <v>2000</v>
      </c>
      <c r="AR12" s="6">
        <v>1700</v>
      </c>
      <c r="AS12" s="19">
        <f t="shared" si="2"/>
        <v>300</v>
      </c>
      <c r="AT12" s="123">
        <f t="shared" si="20"/>
        <v>0.15</v>
      </c>
      <c r="AU12" s="1">
        <v>73</v>
      </c>
      <c r="AV12" s="1">
        <v>80</v>
      </c>
      <c r="AW12" s="6">
        <v>4.4000000000000004</v>
      </c>
      <c r="AX12" s="1">
        <v>555</v>
      </c>
      <c r="AY12" s="1">
        <v>900</v>
      </c>
      <c r="AZ12" s="2">
        <v>30</v>
      </c>
      <c r="BA12" s="3">
        <v>350</v>
      </c>
      <c r="BB12" s="2">
        <v>60</v>
      </c>
      <c r="BC12" s="3"/>
      <c r="BD12" s="4"/>
      <c r="BE12" s="3">
        <v>4300</v>
      </c>
      <c r="BF12" s="1">
        <v>29</v>
      </c>
      <c r="BG12" s="1">
        <v>26</v>
      </c>
      <c r="BH12" s="1">
        <v>1</v>
      </c>
      <c r="BI12" s="4">
        <v>97.3</v>
      </c>
      <c r="BJ12" s="3">
        <v>540</v>
      </c>
      <c r="BK12" s="6">
        <v>240</v>
      </c>
      <c r="BL12" s="1">
        <v>1650</v>
      </c>
      <c r="BM12" s="1">
        <v>133</v>
      </c>
      <c r="BN12" s="2">
        <v>48</v>
      </c>
      <c r="BO12" s="3">
        <v>490</v>
      </c>
      <c r="BP12" s="1">
        <v>1576</v>
      </c>
      <c r="BQ12" s="2">
        <v>240</v>
      </c>
      <c r="BR12" s="3">
        <v>480</v>
      </c>
      <c r="BS12" s="1">
        <v>1620</v>
      </c>
      <c r="BT12" s="2">
        <v>220</v>
      </c>
      <c r="BU12" s="5">
        <v>1500</v>
      </c>
      <c r="BV12" s="129">
        <v>580</v>
      </c>
      <c r="BW12" s="125">
        <f t="shared" si="21"/>
        <v>0.97</v>
      </c>
      <c r="BX12" s="125">
        <f t="shared" si="22"/>
        <v>0.69230769230769229</v>
      </c>
      <c r="BY12" s="133">
        <f t="shared" si="23"/>
        <v>0.58352614530310043</v>
      </c>
      <c r="BZ12" s="133">
        <f t="shared" si="24"/>
        <v>0.41647385469689957</v>
      </c>
      <c r="CA12" s="3">
        <v>2.9</v>
      </c>
      <c r="CB12" s="1">
        <v>2.8</v>
      </c>
      <c r="CC12" s="1">
        <v>25</v>
      </c>
      <c r="CD12" s="4">
        <v>1.8</v>
      </c>
      <c r="CE12" s="6" t="s">
        <v>227</v>
      </c>
      <c r="CF12" s="6">
        <v>80</v>
      </c>
      <c r="CG12" s="19">
        <f t="shared" si="25"/>
        <v>16.64</v>
      </c>
      <c r="CH12" s="19">
        <f t="shared" si="3"/>
        <v>5746</v>
      </c>
      <c r="CI12" s="19">
        <f t="shared" si="4"/>
        <v>13.6448</v>
      </c>
      <c r="CJ12" s="1">
        <v>82</v>
      </c>
      <c r="CK12" s="15">
        <f t="shared" si="26"/>
        <v>2.3746606334841629</v>
      </c>
      <c r="CL12" s="3" t="s">
        <v>228</v>
      </c>
      <c r="CM12" s="6">
        <v>52</v>
      </c>
      <c r="CN12" s="1">
        <v>55</v>
      </c>
      <c r="CO12" s="338">
        <v>109</v>
      </c>
      <c r="CP12" s="338">
        <f t="shared" si="5"/>
        <v>5746</v>
      </c>
      <c r="CQ12" s="338">
        <f t="shared" si="6"/>
        <v>59.95</v>
      </c>
      <c r="CR12" s="39">
        <f t="shared" si="7"/>
        <v>10.433344935607378</v>
      </c>
      <c r="CS12" s="3" t="s">
        <v>217</v>
      </c>
      <c r="CT12" s="6">
        <v>5</v>
      </c>
      <c r="CU12" s="19">
        <f t="shared" si="27"/>
        <v>16.64</v>
      </c>
      <c r="CV12" s="19">
        <f t="shared" si="8"/>
        <v>-108.16</v>
      </c>
      <c r="CW12" s="19">
        <f t="shared" si="9"/>
        <v>0</v>
      </c>
      <c r="CX12" s="1"/>
      <c r="CY12" s="15">
        <f t="shared" si="28"/>
        <v>0</v>
      </c>
      <c r="CZ12" s="7">
        <v>510</v>
      </c>
      <c r="DA12" s="7">
        <v>520</v>
      </c>
      <c r="DB12" s="7">
        <v>530</v>
      </c>
      <c r="DC12" s="7">
        <v>540</v>
      </c>
      <c r="DD12" s="7">
        <v>2</v>
      </c>
      <c r="DE12" s="7">
        <v>3</v>
      </c>
      <c r="DF12" s="7">
        <v>5</v>
      </c>
      <c r="DG12" s="7">
        <v>40</v>
      </c>
      <c r="DH12" s="7">
        <v>11</v>
      </c>
      <c r="DI12" s="7">
        <v>5</v>
      </c>
      <c r="DJ12" s="7">
        <v>2</v>
      </c>
      <c r="DK12" s="3"/>
      <c r="DL12" s="2">
        <v>800</v>
      </c>
      <c r="DM12" s="96">
        <f t="shared" si="10"/>
        <v>193.86953041043512</v>
      </c>
      <c r="DN12" s="96">
        <f t="shared" si="11"/>
        <v>204.64005987768152</v>
      </c>
      <c r="DO12" s="3"/>
      <c r="DP12" s="2"/>
      <c r="DQ12" s="3"/>
      <c r="DR12" s="2"/>
      <c r="DS12" s="7">
        <v>40</v>
      </c>
      <c r="DT12" s="3" t="s">
        <v>185</v>
      </c>
      <c r="DU12" s="2">
        <v>5.5</v>
      </c>
      <c r="DV12" s="7">
        <v>20</v>
      </c>
      <c r="DW12" s="3"/>
      <c r="DX12" s="1"/>
      <c r="DY12" s="96">
        <f t="shared" si="12"/>
        <v>0</v>
      </c>
      <c r="DZ12" s="96">
        <f t="shared" si="13"/>
        <v>0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460</v>
      </c>
      <c r="EL12" s="180">
        <f t="shared" si="14"/>
        <v>111.47497998600019</v>
      </c>
      <c r="EM12" s="109">
        <f t="shared" si="15"/>
        <v>117.66803442966687</v>
      </c>
      <c r="EN12" s="1">
        <v>4.7</v>
      </c>
      <c r="EO12" s="181">
        <f t="shared" si="16"/>
        <v>1.1389834911613064</v>
      </c>
      <c r="EP12" s="181">
        <f t="shared" si="17"/>
        <v>1.202260351781379</v>
      </c>
      <c r="EQ12" s="4">
        <v>330</v>
      </c>
      <c r="ER12" s="40"/>
    </row>
    <row r="13" spans="1:148" s="41" customFormat="1" ht="20.100000000000001" hidden="1" customHeight="1">
      <c r="A13" s="83">
        <v>42402</v>
      </c>
      <c r="B13" s="100">
        <v>0.69791666666666696</v>
      </c>
      <c r="C13" s="6">
        <v>4</v>
      </c>
      <c r="D13" s="1" t="s">
        <v>176</v>
      </c>
      <c r="E13" s="1" t="s">
        <v>177</v>
      </c>
      <c r="F13" s="1" t="s">
        <v>178</v>
      </c>
      <c r="G13" s="4" t="s">
        <v>179</v>
      </c>
      <c r="H13" s="3" t="s">
        <v>180</v>
      </c>
      <c r="I13" s="1">
        <v>17</v>
      </c>
      <c r="J13" s="1" t="s">
        <v>191</v>
      </c>
      <c r="K13" s="17">
        <v>16.5</v>
      </c>
      <c r="L13" s="1"/>
      <c r="M13" s="1">
        <v>80</v>
      </c>
      <c r="N13" s="1">
        <v>2700</v>
      </c>
      <c r="O13" s="144"/>
      <c r="P13" s="1">
        <v>1700</v>
      </c>
      <c r="Q13" s="19">
        <f t="shared" si="0"/>
        <v>1419.5</v>
      </c>
      <c r="R13" s="39">
        <f t="shared" si="18"/>
        <v>4.1264865000000004</v>
      </c>
      <c r="S13" s="15">
        <f t="shared" si="1"/>
        <v>3.909303</v>
      </c>
      <c r="T13" s="3">
        <v>1110</v>
      </c>
      <c r="U13" s="1">
        <v>1020</v>
      </c>
      <c r="V13" s="1">
        <v>0.96899999999999997</v>
      </c>
      <c r="W13" s="19">
        <f t="shared" si="19"/>
        <v>1647.3</v>
      </c>
      <c r="X13" s="1">
        <v>10.4</v>
      </c>
      <c r="Y13" s="1">
        <v>376</v>
      </c>
      <c r="Z13" s="1">
        <v>43</v>
      </c>
      <c r="AA13" s="1">
        <v>25</v>
      </c>
      <c r="AB13" s="1">
        <v>25</v>
      </c>
      <c r="AC13" s="4">
        <v>6.2</v>
      </c>
      <c r="AD13" s="6">
        <v>3.7</v>
      </c>
      <c r="AE13" s="88">
        <v>-32</v>
      </c>
      <c r="AF13" s="88">
        <v>-35</v>
      </c>
      <c r="AG13" s="88">
        <v>-35</v>
      </c>
      <c r="AH13" s="88"/>
      <c r="AI13" s="109">
        <f t="shared" si="30"/>
        <v>-102</v>
      </c>
      <c r="AJ13" s="106">
        <f t="shared" si="31"/>
        <v>0</v>
      </c>
      <c r="AK13" s="1">
        <v>50</v>
      </c>
      <c r="AL13" s="1">
        <v>60</v>
      </c>
      <c r="AM13" s="1">
        <v>100</v>
      </c>
      <c r="AN13" s="1">
        <v>105</v>
      </c>
      <c r="AO13" s="1">
        <v>2</v>
      </c>
      <c r="AP13" s="1">
        <v>20</v>
      </c>
      <c r="AQ13" s="3">
        <v>1995</v>
      </c>
      <c r="AR13" s="6">
        <v>1676</v>
      </c>
      <c r="AS13" s="19">
        <f t="shared" si="2"/>
        <v>319</v>
      </c>
      <c r="AT13" s="123">
        <f t="shared" si="20"/>
        <v>0.1598997493734336</v>
      </c>
      <c r="AU13" s="1">
        <v>73</v>
      </c>
      <c r="AV13" s="1">
        <v>80</v>
      </c>
      <c r="AW13" s="6">
        <v>4.4000000000000004</v>
      </c>
      <c r="AX13" s="1">
        <v>594</v>
      </c>
      <c r="AY13" s="1">
        <v>998</v>
      </c>
      <c r="AZ13" s="2">
        <v>37</v>
      </c>
      <c r="BA13" s="3">
        <v>355</v>
      </c>
      <c r="BB13" s="2">
        <v>60</v>
      </c>
      <c r="BC13" s="3"/>
      <c r="BD13" s="4"/>
      <c r="BE13" s="3">
        <v>4319</v>
      </c>
      <c r="BF13" s="1">
        <v>31</v>
      </c>
      <c r="BG13" s="1">
        <v>27</v>
      </c>
      <c r="BH13" s="1">
        <v>1</v>
      </c>
      <c r="BI13" s="4">
        <v>97.3</v>
      </c>
      <c r="BJ13" s="3">
        <v>530</v>
      </c>
      <c r="BK13" s="6">
        <v>250</v>
      </c>
      <c r="BL13" s="1">
        <v>1641</v>
      </c>
      <c r="BM13" s="1">
        <v>135</v>
      </c>
      <c r="BN13" s="2">
        <v>48</v>
      </c>
      <c r="BO13" s="3">
        <v>490</v>
      </c>
      <c r="BP13" s="1">
        <v>1550</v>
      </c>
      <c r="BQ13" s="2">
        <v>248</v>
      </c>
      <c r="BR13" s="3">
        <v>479</v>
      </c>
      <c r="BS13" s="1">
        <v>1620</v>
      </c>
      <c r="BT13" s="2">
        <v>215</v>
      </c>
      <c r="BU13" s="5">
        <v>1500</v>
      </c>
      <c r="BV13" s="129">
        <v>656</v>
      </c>
      <c r="BW13" s="125">
        <f t="shared" si="21"/>
        <v>0.96899999999999997</v>
      </c>
      <c r="BX13" s="125">
        <f t="shared" si="22"/>
        <v>0.67948717948717952</v>
      </c>
      <c r="BY13" s="133">
        <f t="shared" si="23"/>
        <v>0.58781166881834157</v>
      </c>
      <c r="BZ13" s="133">
        <f t="shared" si="24"/>
        <v>0.41218833118165837</v>
      </c>
      <c r="CA13" s="3">
        <v>2.9</v>
      </c>
      <c r="CB13" s="1">
        <v>2.8</v>
      </c>
      <c r="CC13" s="1">
        <v>25</v>
      </c>
      <c r="CD13" s="4">
        <v>1.8</v>
      </c>
      <c r="CE13" s="6" t="s">
        <v>227</v>
      </c>
      <c r="CF13" s="6">
        <v>84</v>
      </c>
      <c r="CG13" s="19">
        <f t="shared" si="25"/>
        <v>16.64</v>
      </c>
      <c r="CH13" s="19">
        <f t="shared" si="3"/>
        <v>5746</v>
      </c>
      <c r="CI13" s="19">
        <f t="shared" si="4"/>
        <v>14.144</v>
      </c>
      <c r="CJ13" s="1">
        <v>85</v>
      </c>
      <c r="CK13" s="15">
        <f t="shared" si="26"/>
        <v>2.4615384615384617</v>
      </c>
      <c r="CL13" s="3" t="s">
        <v>228</v>
      </c>
      <c r="CM13" s="6">
        <v>45</v>
      </c>
      <c r="CN13" s="1">
        <v>47</v>
      </c>
      <c r="CO13" s="338">
        <v>109</v>
      </c>
      <c r="CP13" s="338">
        <f t="shared" si="5"/>
        <v>5746</v>
      </c>
      <c r="CQ13" s="338">
        <f t="shared" si="6"/>
        <v>51.23</v>
      </c>
      <c r="CR13" s="39">
        <f t="shared" si="7"/>
        <v>8.9157674904281237</v>
      </c>
      <c r="CS13" s="3" t="s">
        <v>217</v>
      </c>
      <c r="CT13" s="6">
        <v>6</v>
      </c>
      <c r="CU13" s="19">
        <f t="shared" si="27"/>
        <v>16.64</v>
      </c>
      <c r="CV13" s="19">
        <f t="shared" si="8"/>
        <v>-108.16</v>
      </c>
      <c r="CW13" s="19">
        <f t="shared" si="9"/>
        <v>0</v>
      </c>
      <c r="CX13" s="1"/>
      <c r="CY13" s="15">
        <f t="shared" si="28"/>
        <v>0</v>
      </c>
      <c r="CZ13" s="7">
        <v>510</v>
      </c>
      <c r="DA13" s="7">
        <v>520</v>
      </c>
      <c r="DB13" s="7">
        <v>530</v>
      </c>
      <c r="DC13" s="7">
        <v>540</v>
      </c>
      <c r="DD13" s="7">
        <v>2</v>
      </c>
      <c r="DE13" s="7">
        <v>3</v>
      </c>
      <c r="DF13" s="7">
        <v>5</v>
      </c>
      <c r="DG13" s="7">
        <v>37</v>
      </c>
      <c r="DH13" s="7">
        <v>11</v>
      </c>
      <c r="DI13" s="7">
        <v>5</v>
      </c>
      <c r="DJ13" s="7">
        <v>2</v>
      </c>
      <c r="DK13" s="3"/>
      <c r="DL13" s="2">
        <v>800</v>
      </c>
      <c r="DM13" s="96">
        <f t="shared" si="10"/>
        <v>193.86953041043512</v>
      </c>
      <c r="DN13" s="96">
        <f t="shared" si="11"/>
        <v>204.64005987768152</v>
      </c>
      <c r="DO13" s="3"/>
      <c r="DP13" s="2"/>
      <c r="DQ13" s="3"/>
      <c r="DR13" s="2"/>
      <c r="DS13" s="7">
        <v>40</v>
      </c>
      <c r="DT13" s="3" t="s">
        <v>185</v>
      </c>
      <c r="DU13" s="2">
        <v>5.5</v>
      </c>
      <c r="DV13" s="7">
        <v>20</v>
      </c>
      <c r="DW13" s="3"/>
      <c r="DX13" s="1"/>
      <c r="DY13" s="96">
        <f t="shared" si="12"/>
        <v>0</v>
      </c>
      <c r="DZ13" s="96">
        <f t="shared" si="13"/>
        <v>0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463</v>
      </c>
      <c r="EL13" s="180">
        <f t="shared" si="14"/>
        <v>112.20199072503932</v>
      </c>
      <c r="EM13" s="109">
        <f t="shared" si="15"/>
        <v>118.43543465420818</v>
      </c>
      <c r="EN13" s="1">
        <v>4.74</v>
      </c>
      <c r="EO13" s="181">
        <f t="shared" si="16"/>
        <v>1.148676967681828</v>
      </c>
      <c r="EP13" s="181">
        <f t="shared" si="17"/>
        <v>1.2124923547752631</v>
      </c>
      <c r="EQ13" s="4">
        <v>329</v>
      </c>
      <c r="ER13" s="40"/>
    </row>
    <row r="14" spans="1:148" s="44" customFormat="1" ht="20.100000000000001" hidden="1" customHeight="1">
      <c r="A14" s="84">
        <v>42402</v>
      </c>
      <c r="B14" s="101">
        <v>9.9131944444444439E-2</v>
      </c>
      <c r="C14" s="13">
        <v>3</v>
      </c>
      <c r="D14" s="8" t="s">
        <v>186</v>
      </c>
      <c r="E14" s="8" t="s">
        <v>187</v>
      </c>
      <c r="F14" s="8" t="s">
        <v>188</v>
      </c>
      <c r="G14" s="11" t="s">
        <v>189</v>
      </c>
      <c r="H14" s="10" t="s">
        <v>180</v>
      </c>
      <c r="I14" s="8">
        <v>17</v>
      </c>
      <c r="J14" s="8" t="s">
        <v>190</v>
      </c>
      <c r="K14" s="18">
        <v>16.5</v>
      </c>
      <c r="L14" s="8"/>
      <c r="M14" s="8">
        <v>80</v>
      </c>
      <c r="N14" s="8">
        <v>2700</v>
      </c>
      <c r="O14" s="145"/>
      <c r="P14" s="8">
        <v>1650</v>
      </c>
      <c r="Q14" s="20">
        <f t="shared" si="0"/>
        <v>1377.75</v>
      </c>
      <c r="R14" s="42">
        <f t="shared" si="18"/>
        <v>4.0051192499999999</v>
      </c>
      <c r="S14" s="16">
        <f t="shared" si="1"/>
        <v>3.7943235</v>
      </c>
      <c r="T14" s="10">
        <v>1072</v>
      </c>
      <c r="U14" s="8">
        <v>1020</v>
      </c>
      <c r="V14" s="8">
        <v>0.96899999999999997</v>
      </c>
      <c r="W14" s="20">
        <f t="shared" si="19"/>
        <v>1598.85</v>
      </c>
      <c r="X14" s="8">
        <v>10.199999999999999</v>
      </c>
      <c r="Y14" s="8">
        <v>354</v>
      </c>
      <c r="Z14" s="8">
        <v>42.8</v>
      </c>
      <c r="AA14" s="8">
        <v>25</v>
      </c>
      <c r="AB14" s="8">
        <v>25</v>
      </c>
      <c r="AC14" s="11">
        <v>5.9</v>
      </c>
      <c r="AD14" s="13">
        <v>3.9</v>
      </c>
      <c r="AE14" s="89">
        <v>-29</v>
      </c>
      <c r="AF14" s="89">
        <v>-32</v>
      </c>
      <c r="AG14" s="89">
        <v>-33</v>
      </c>
      <c r="AH14" s="89"/>
      <c r="AI14" s="110">
        <f t="shared" si="30"/>
        <v>-94</v>
      </c>
      <c r="AJ14" s="108">
        <f t="shared" si="31"/>
        <v>-8.5106382978723402E-2</v>
      </c>
      <c r="AK14" s="8">
        <v>50</v>
      </c>
      <c r="AL14" s="8">
        <v>50</v>
      </c>
      <c r="AM14" s="8">
        <v>105</v>
      </c>
      <c r="AN14" s="8">
        <v>105</v>
      </c>
      <c r="AO14" s="8">
        <v>2.2000000000000002</v>
      </c>
      <c r="AP14" s="8">
        <v>20</v>
      </c>
      <c r="AQ14" s="10">
        <v>1774</v>
      </c>
      <c r="AR14" s="13">
        <v>1634</v>
      </c>
      <c r="AS14" s="20">
        <f t="shared" si="2"/>
        <v>140</v>
      </c>
      <c r="AT14" s="124">
        <f t="shared" si="20"/>
        <v>7.8917700112739575E-2</v>
      </c>
      <c r="AU14" s="8">
        <v>71</v>
      </c>
      <c r="AV14" s="8">
        <v>80</v>
      </c>
      <c r="AW14" s="13">
        <v>4.4000000000000004</v>
      </c>
      <c r="AX14" s="8">
        <v>409</v>
      </c>
      <c r="AY14" s="8">
        <v>956</v>
      </c>
      <c r="AZ14" s="9">
        <v>30</v>
      </c>
      <c r="BA14" s="10">
        <v>355</v>
      </c>
      <c r="BB14" s="9">
        <v>67</v>
      </c>
      <c r="BC14" s="10"/>
      <c r="BD14" s="11"/>
      <c r="BE14" s="10">
        <v>4366</v>
      </c>
      <c r="BF14" s="8">
        <v>31</v>
      </c>
      <c r="BG14" s="8">
        <v>27</v>
      </c>
      <c r="BH14" s="8">
        <v>1</v>
      </c>
      <c r="BI14" s="11">
        <v>97.3</v>
      </c>
      <c r="BJ14" s="10">
        <v>480</v>
      </c>
      <c r="BK14" s="13">
        <v>180</v>
      </c>
      <c r="BL14" s="8">
        <v>1660</v>
      </c>
      <c r="BM14" s="8">
        <v>136</v>
      </c>
      <c r="BN14" s="9">
        <v>33.1</v>
      </c>
      <c r="BO14" s="10">
        <v>500</v>
      </c>
      <c r="BP14" s="8">
        <v>1550</v>
      </c>
      <c r="BQ14" s="9">
        <v>233</v>
      </c>
      <c r="BR14" s="10">
        <v>495</v>
      </c>
      <c r="BS14" s="8">
        <v>1620</v>
      </c>
      <c r="BT14" s="9">
        <v>221</v>
      </c>
      <c r="BU14" s="12">
        <v>1500</v>
      </c>
      <c r="BV14" s="130">
        <v>637</v>
      </c>
      <c r="BW14" s="126">
        <f t="shared" si="21"/>
        <v>0.995</v>
      </c>
      <c r="BX14" s="126">
        <f t="shared" si="22"/>
        <v>0.61538461538461542</v>
      </c>
      <c r="BY14" s="134">
        <f t="shared" si="23"/>
        <v>0.61786481967996176</v>
      </c>
      <c r="BZ14" s="134">
        <f t="shared" si="24"/>
        <v>0.38213518032003818</v>
      </c>
      <c r="CA14" s="10">
        <v>2.9</v>
      </c>
      <c r="CB14" s="8">
        <v>2.8</v>
      </c>
      <c r="CC14" s="8">
        <v>25</v>
      </c>
      <c r="CD14" s="11">
        <v>1.8</v>
      </c>
      <c r="CE14" s="13" t="s">
        <v>227</v>
      </c>
      <c r="CF14" s="13">
        <v>81</v>
      </c>
      <c r="CG14" s="20">
        <f t="shared" si="25"/>
        <v>16.64</v>
      </c>
      <c r="CH14" s="20">
        <f t="shared" si="3"/>
        <v>5577</v>
      </c>
      <c r="CI14" s="20">
        <f t="shared" si="4"/>
        <v>13.478400000000001</v>
      </c>
      <c r="CJ14" s="8">
        <v>81</v>
      </c>
      <c r="CK14" s="16">
        <f t="shared" si="26"/>
        <v>2.4167832167832168</v>
      </c>
      <c r="CL14" s="10" t="s">
        <v>228</v>
      </c>
      <c r="CM14" s="13">
        <v>41</v>
      </c>
      <c r="CN14" s="8">
        <v>42</v>
      </c>
      <c r="CO14" s="339">
        <v>109</v>
      </c>
      <c r="CP14" s="339">
        <f t="shared" si="5"/>
        <v>5577</v>
      </c>
      <c r="CQ14" s="339">
        <f t="shared" si="6"/>
        <v>45.78</v>
      </c>
      <c r="CR14" s="42">
        <f t="shared" si="7"/>
        <v>8.2087143625605172</v>
      </c>
      <c r="CS14" s="10" t="s">
        <v>217</v>
      </c>
      <c r="CT14" s="13">
        <v>6</v>
      </c>
      <c r="CU14" s="20">
        <f t="shared" si="27"/>
        <v>16.64</v>
      </c>
      <c r="CV14" s="20">
        <f t="shared" si="8"/>
        <v>-98.02</v>
      </c>
      <c r="CW14" s="20">
        <f t="shared" si="9"/>
        <v>0</v>
      </c>
      <c r="CX14" s="8"/>
      <c r="CY14" s="16">
        <f t="shared" si="28"/>
        <v>0</v>
      </c>
      <c r="CZ14" s="14">
        <v>558</v>
      </c>
      <c r="DA14" s="14">
        <v>520</v>
      </c>
      <c r="DB14" s="14">
        <v>530</v>
      </c>
      <c r="DC14" s="14">
        <v>540</v>
      </c>
      <c r="DD14" s="14">
        <v>2</v>
      </c>
      <c r="DE14" s="14">
        <v>3</v>
      </c>
      <c r="DF14" s="14">
        <v>5</v>
      </c>
      <c r="DG14" s="14">
        <v>30</v>
      </c>
      <c r="DH14" s="14">
        <v>11</v>
      </c>
      <c r="DI14" s="14">
        <v>5</v>
      </c>
      <c r="DJ14" s="14">
        <v>2</v>
      </c>
      <c r="DK14" s="10"/>
      <c r="DL14" s="9">
        <v>800</v>
      </c>
      <c r="DM14" s="97">
        <f t="shared" si="10"/>
        <v>199.74436466529679</v>
      </c>
      <c r="DN14" s="97">
        <f t="shared" si="11"/>
        <v>210.84127381336884</v>
      </c>
      <c r="DO14" s="10"/>
      <c r="DP14" s="9"/>
      <c r="DQ14" s="10"/>
      <c r="DR14" s="9"/>
      <c r="DS14" s="14">
        <v>40</v>
      </c>
      <c r="DT14" s="10" t="s">
        <v>185</v>
      </c>
      <c r="DU14" s="9">
        <v>5.5</v>
      </c>
      <c r="DV14" s="14">
        <v>20</v>
      </c>
      <c r="DW14" s="10"/>
      <c r="DX14" s="8"/>
      <c r="DY14" s="97">
        <f t="shared" si="12"/>
        <v>0</v>
      </c>
      <c r="DZ14" s="97">
        <f t="shared" si="13"/>
        <v>0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454</v>
      </c>
      <c r="EL14" s="183">
        <f t="shared" si="14"/>
        <v>113.35492694755594</v>
      </c>
      <c r="EM14" s="110">
        <f t="shared" si="15"/>
        <v>119.65242288908682</v>
      </c>
      <c r="EN14" s="8">
        <v>4.3499999999999996</v>
      </c>
      <c r="EO14" s="184">
        <f t="shared" si="16"/>
        <v>1.0861099828675513</v>
      </c>
      <c r="EP14" s="184">
        <f t="shared" si="17"/>
        <v>1.146449426360193</v>
      </c>
      <c r="EQ14" s="11">
        <v>334</v>
      </c>
      <c r="ER14" s="43"/>
    </row>
    <row r="15" spans="1:148" s="44" customFormat="1" ht="20.100000000000001" hidden="1" customHeight="1">
      <c r="A15" s="84">
        <v>42402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hidden="1" customHeight="1">
      <c r="A16" s="83">
        <v>42403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hidden="1" customHeight="1">
      <c r="A17" s="83">
        <v>42403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hidden="1" customHeight="1">
      <c r="A18" s="84">
        <v>42403</v>
      </c>
      <c r="B18" s="101">
        <v>1.2083333333333399</v>
      </c>
      <c r="C18" s="13">
        <v>4</v>
      </c>
      <c r="D18" s="8" t="s">
        <v>176</v>
      </c>
      <c r="E18" s="8" t="s">
        <v>177</v>
      </c>
      <c r="F18" s="8" t="s">
        <v>178</v>
      </c>
      <c r="G18" s="11" t="s">
        <v>179</v>
      </c>
      <c r="H18" s="10" t="s">
        <v>180</v>
      </c>
      <c r="I18" s="8">
        <v>17</v>
      </c>
      <c r="J18" s="8" t="s">
        <v>191</v>
      </c>
      <c r="K18" s="18">
        <v>16</v>
      </c>
      <c r="L18" s="8"/>
      <c r="M18" s="8">
        <v>80</v>
      </c>
      <c r="N18" s="8">
        <v>2700</v>
      </c>
      <c r="O18" s="145"/>
      <c r="P18" s="8">
        <v>1650</v>
      </c>
      <c r="Q18" s="20">
        <f t="shared" si="0"/>
        <v>1386</v>
      </c>
      <c r="R18" s="42">
        <f t="shared" si="18"/>
        <v>4.029102</v>
      </c>
      <c r="S18" s="16">
        <f t="shared" si="1"/>
        <v>3.8170440000000001</v>
      </c>
      <c r="T18" s="10">
        <v>1070</v>
      </c>
      <c r="U18" s="8">
        <v>1020</v>
      </c>
      <c r="V18" s="8">
        <v>0.96599999999999997</v>
      </c>
      <c r="W18" s="20">
        <f t="shared" si="19"/>
        <v>1593.8999999999999</v>
      </c>
      <c r="X18" s="8">
        <v>10.199999999999999</v>
      </c>
      <c r="Y18" s="8">
        <v>350</v>
      </c>
      <c r="Z18" s="8">
        <v>42.1</v>
      </c>
      <c r="AA18" s="8">
        <v>25</v>
      </c>
      <c r="AB18" s="8">
        <v>25</v>
      </c>
      <c r="AC18" s="11">
        <v>6</v>
      </c>
      <c r="AD18" s="13">
        <v>4</v>
      </c>
      <c r="AE18" s="89">
        <v>-29</v>
      </c>
      <c r="AF18" s="89">
        <v>-33</v>
      </c>
      <c r="AG18" s="89">
        <v>-33</v>
      </c>
      <c r="AH18" s="89"/>
      <c r="AI18" s="110">
        <f t="shared" si="30"/>
        <v>-95</v>
      </c>
      <c r="AJ18" s="108">
        <f t="shared" si="31"/>
        <v>1</v>
      </c>
      <c r="AK18" s="8">
        <v>50</v>
      </c>
      <c r="AL18" s="8">
        <v>50</v>
      </c>
      <c r="AM18" s="8">
        <v>105</v>
      </c>
      <c r="AN18" s="8">
        <v>105</v>
      </c>
      <c r="AO18" s="8">
        <v>2.2000000000000002</v>
      </c>
      <c r="AP18" s="8">
        <v>20</v>
      </c>
      <c r="AQ18" s="10">
        <v>1774</v>
      </c>
      <c r="AR18" s="13">
        <v>2800</v>
      </c>
      <c r="AS18" s="20">
        <f t="shared" si="2"/>
        <v>-1026</v>
      </c>
      <c r="AT18" s="124">
        <f t="shared" si="20"/>
        <v>-0.57835400225479139</v>
      </c>
      <c r="AU18" s="8">
        <v>72.7</v>
      </c>
      <c r="AV18" s="8">
        <v>80</v>
      </c>
      <c r="AW18" s="13">
        <v>4.55</v>
      </c>
      <c r="AX18" s="8">
        <v>410</v>
      </c>
      <c r="AY18" s="8">
        <v>960</v>
      </c>
      <c r="AZ18" s="9">
        <v>35</v>
      </c>
      <c r="BA18" s="10">
        <v>355</v>
      </c>
      <c r="BB18" s="9">
        <v>45</v>
      </c>
      <c r="BC18" s="10"/>
      <c r="BD18" s="11"/>
      <c r="BE18" s="10">
        <v>4400</v>
      </c>
      <c r="BF18" s="8">
        <v>31</v>
      </c>
      <c r="BG18" s="8">
        <v>27</v>
      </c>
      <c r="BH18" s="8">
        <v>1</v>
      </c>
      <c r="BI18" s="11">
        <v>97.3</v>
      </c>
      <c r="BJ18" s="10">
        <v>490</v>
      </c>
      <c r="BK18" s="13">
        <v>200</v>
      </c>
      <c r="BL18" s="8">
        <v>1660</v>
      </c>
      <c r="BM18" s="8">
        <v>135</v>
      </c>
      <c r="BN18" s="9">
        <v>33</v>
      </c>
      <c r="BO18" s="10">
        <v>490</v>
      </c>
      <c r="BP18" s="8">
        <v>1550</v>
      </c>
      <c r="BQ18" s="9">
        <v>250</v>
      </c>
      <c r="BR18" s="10">
        <v>480</v>
      </c>
      <c r="BS18" s="8">
        <v>1600</v>
      </c>
      <c r="BT18" s="9">
        <v>220</v>
      </c>
      <c r="BU18" s="12">
        <v>1500</v>
      </c>
      <c r="BV18" s="130">
        <v>600</v>
      </c>
      <c r="BW18" s="126">
        <f t="shared" si="21"/>
        <v>0.97</v>
      </c>
      <c r="BX18" s="126">
        <f t="shared" si="22"/>
        <v>0.62820512820512819</v>
      </c>
      <c r="BY18" s="134">
        <f t="shared" si="23"/>
        <v>0.60693085191721485</v>
      </c>
      <c r="BZ18" s="134">
        <f t="shared" si="24"/>
        <v>0.3930691480827852</v>
      </c>
      <c r="CA18" s="10">
        <v>2.9</v>
      </c>
      <c r="CB18" s="8">
        <v>2.8</v>
      </c>
      <c r="CC18" s="8">
        <v>25</v>
      </c>
      <c r="CD18" s="11">
        <v>1.8</v>
      </c>
      <c r="CE18" s="13" t="s">
        <v>183</v>
      </c>
      <c r="CF18" s="13">
        <v>81</v>
      </c>
      <c r="CG18" s="20">
        <f t="shared" si="25"/>
        <v>15.6</v>
      </c>
      <c r="CH18" s="20">
        <f t="shared" si="3"/>
        <v>5577</v>
      </c>
      <c r="CI18" s="20">
        <f t="shared" si="4"/>
        <v>12.635999999999999</v>
      </c>
      <c r="CJ18" s="8">
        <v>81</v>
      </c>
      <c r="CK18" s="16">
        <f t="shared" si="26"/>
        <v>2.2657342657342654</v>
      </c>
      <c r="CL18" s="10" t="s">
        <v>184</v>
      </c>
      <c r="CM18" s="13">
        <v>50</v>
      </c>
      <c r="CN18" s="8">
        <v>51</v>
      </c>
      <c r="CO18" s="339">
        <v>109</v>
      </c>
      <c r="CP18" s="339">
        <f t="shared" si="5"/>
        <v>5577</v>
      </c>
      <c r="CQ18" s="339">
        <f t="shared" si="6"/>
        <v>55.59</v>
      </c>
      <c r="CR18" s="42">
        <f t="shared" si="7"/>
        <v>9.9677245831091987</v>
      </c>
      <c r="CS18" s="10"/>
      <c r="CT18" s="13"/>
      <c r="CU18" s="20" t="e">
        <f t="shared" si="27"/>
        <v>#N/A</v>
      </c>
      <c r="CV18" s="20">
        <f t="shared" si="8"/>
        <v>-98.02</v>
      </c>
      <c r="CW18" s="20" t="e">
        <f t="shared" si="9"/>
        <v>#N/A</v>
      </c>
      <c r="CX18" s="8"/>
      <c r="CY18" s="16" t="e">
        <f t="shared" si="28"/>
        <v>#N/A</v>
      </c>
      <c r="CZ18" s="14">
        <v>550</v>
      </c>
      <c r="DA18" s="14">
        <v>520</v>
      </c>
      <c r="DB18" s="14">
        <v>530</v>
      </c>
      <c r="DC18" s="14">
        <v>540</v>
      </c>
      <c r="DD18" s="14">
        <v>2</v>
      </c>
      <c r="DE18" s="14">
        <v>3</v>
      </c>
      <c r="DF18" s="14">
        <v>5</v>
      </c>
      <c r="DG18" s="14">
        <v>0.5</v>
      </c>
      <c r="DH18" s="14">
        <v>11</v>
      </c>
      <c r="DI18" s="14">
        <v>5</v>
      </c>
      <c r="DJ18" s="14">
        <v>2</v>
      </c>
      <c r="DK18" s="10"/>
      <c r="DL18" s="9">
        <v>800</v>
      </c>
      <c r="DM18" s="97">
        <f t="shared" si="10"/>
        <v>198.55541011371764</v>
      </c>
      <c r="DN18" s="97">
        <f t="shared" si="11"/>
        <v>209.5862662311464</v>
      </c>
      <c r="DO18" s="10"/>
      <c r="DP18" s="9"/>
      <c r="DQ18" s="10"/>
      <c r="DR18" s="9"/>
      <c r="DS18" s="14">
        <v>50</v>
      </c>
      <c r="DT18" s="10" t="s">
        <v>185</v>
      </c>
      <c r="DU18" s="9">
        <v>5.5</v>
      </c>
      <c r="DV18" s="14">
        <v>20</v>
      </c>
      <c r="DW18" s="10"/>
      <c r="DX18" s="8"/>
      <c r="DY18" s="97">
        <f t="shared" si="12"/>
        <v>0</v>
      </c>
      <c r="DZ18" s="97">
        <f t="shared" si="13"/>
        <v>0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470</v>
      </c>
      <c r="EL18" s="183">
        <f t="shared" si="14"/>
        <v>116.65130344180912</v>
      </c>
      <c r="EM18" s="110">
        <f t="shared" si="15"/>
        <v>123.13193141079852</v>
      </c>
      <c r="EN18" s="8">
        <v>4.4000000000000004</v>
      </c>
      <c r="EO18" s="184">
        <f t="shared" si="16"/>
        <v>1.0920547556254472</v>
      </c>
      <c r="EP18" s="184">
        <f t="shared" si="17"/>
        <v>1.1527244642713053</v>
      </c>
      <c r="EQ18" s="11">
        <v>333</v>
      </c>
      <c r="ER18" s="43"/>
    </row>
    <row r="19" spans="1:148" s="44" customFormat="1" ht="20.100000000000001" hidden="1" customHeight="1">
      <c r="A19" s="84">
        <v>42403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hidden="1" customHeight="1">
      <c r="A20" s="83">
        <v>42404</v>
      </c>
      <c r="B20" s="100">
        <v>0.53125</v>
      </c>
      <c r="C20" s="6">
        <v>2</v>
      </c>
      <c r="D20" s="1" t="s">
        <v>201</v>
      </c>
      <c r="E20" s="1" t="s">
        <v>207</v>
      </c>
      <c r="F20" s="1" t="s">
        <v>203</v>
      </c>
      <c r="G20" s="4" t="s">
        <v>204</v>
      </c>
      <c r="H20" s="3" t="s">
        <v>180</v>
      </c>
      <c r="I20" s="1">
        <v>17</v>
      </c>
      <c r="J20" s="1" t="s">
        <v>190</v>
      </c>
      <c r="K20" s="17">
        <v>17</v>
      </c>
      <c r="L20" s="1"/>
      <c r="M20" s="1">
        <v>80</v>
      </c>
      <c r="N20" s="1">
        <v>2700</v>
      </c>
      <c r="O20" s="144"/>
      <c r="P20" s="1">
        <v>1650</v>
      </c>
      <c r="Q20" s="19">
        <f t="shared" si="0"/>
        <v>1369.5</v>
      </c>
      <c r="R20" s="39">
        <f t="shared" si="18"/>
        <v>3.9811364999999999</v>
      </c>
      <c r="S20" s="15">
        <f t="shared" si="1"/>
        <v>3.7716029999999998</v>
      </c>
      <c r="T20" s="3">
        <v>1070</v>
      </c>
      <c r="U20" s="1">
        <v>1020</v>
      </c>
      <c r="V20" s="1">
        <v>0.96699999999999997</v>
      </c>
      <c r="W20" s="19">
        <f t="shared" si="19"/>
        <v>1595.55</v>
      </c>
      <c r="X20" s="1">
        <v>10.199999999999999</v>
      </c>
      <c r="Y20" s="1">
        <v>349</v>
      </c>
      <c r="Z20" s="1">
        <v>42.3</v>
      </c>
      <c r="AA20" s="1">
        <v>25</v>
      </c>
      <c r="AB20" s="1">
        <v>25</v>
      </c>
      <c r="AC20" s="4">
        <v>6.1</v>
      </c>
      <c r="AD20" s="6">
        <v>4.0999999999999996</v>
      </c>
      <c r="AE20" s="88">
        <v>-30</v>
      </c>
      <c r="AF20" s="88">
        <v>-33</v>
      </c>
      <c r="AG20" s="88">
        <v>-33</v>
      </c>
      <c r="AH20" s="88"/>
      <c r="AI20" s="109">
        <f t="shared" si="30"/>
        <v>-96</v>
      </c>
      <c r="AJ20" s="106">
        <f t="shared" si="31"/>
        <v>1</v>
      </c>
      <c r="AK20" s="1">
        <v>50</v>
      </c>
      <c r="AL20" s="1">
        <v>50</v>
      </c>
      <c r="AM20" s="1">
        <v>100</v>
      </c>
      <c r="AN20" s="1">
        <v>100</v>
      </c>
      <c r="AO20" s="1">
        <v>2.2000000000000002</v>
      </c>
      <c r="AP20" s="1">
        <v>20</v>
      </c>
      <c r="AQ20" s="3">
        <v>1980</v>
      </c>
      <c r="AR20" s="6">
        <v>1610</v>
      </c>
      <c r="AS20" s="19">
        <f t="shared" si="2"/>
        <v>370</v>
      </c>
      <c r="AT20" s="123">
        <f t="shared" si="20"/>
        <v>0.18686868686868688</v>
      </c>
      <c r="AU20" s="1">
        <v>72</v>
      </c>
      <c r="AV20" s="1">
        <v>80</v>
      </c>
      <c r="AW20" s="6">
        <v>4.4000000000000004</v>
      </c>
      <c r="AX20" s="1">
        <v>430</v>
      </c>
      <c r="AY20" s="1">
        <v>980</v>
      </c>
      <c r="AZ20" s="2">
        <v>35</v>
      </c>
      <c r="BA20" s="3">
        <v>355</v>
      </c>
      <c r="BB20" s="2">
        <v>55</v>
      </c>
      <c r="BC20" s="3"/>
      <c r="BD20" s="4"/>
      <c r="BE20" s="3">
        <v>4500</v>
      </c>
      <c r="BF20" s="1">
        <v>31</v>
      </c>
      <c r="BG20" s="1">
        <v>27</v>
      </c>
      <c r="BH20" s="1">
        <v>1</v>
      </c>
      <c r="BI20" s="4">
        <v>97.3</v>
      </c>
      <c r="BJ20" s="3">
        <v>490</v>
      </c>
      <c r="BK20" s="6">
        <v>198</v>
      </c>
      <c r="BL20" s="1">
        <v>1661</v>
      </c>
      <c r="BM20" s="1">
        <v>127</v>
      </c>
      <c r="BN20" s="2">
        <v>33</v>
      </c>
      <c r="BO20" s="3">
        <v>490</v>
      </c>
      <c r="BP20" s="1">
        <v>1550</v>
      </c>
      <c r="BQ20" s="2">
        <v>251</v>
      </c>
      <c r="BR20" s="3">
        <v>480</v>
      </c>
      <c r="BS20" s="1">
        <v>1600</v>
      </c>
      <c r="BT20" s="2">
        <v>222</v>
      </c>
      <c r="BU20" s="5">
        <v>1500</v>
      </c>
      <c r="BV20" s="129">
        <v>591</v>
      </c>
      <c r="BW20" s="125">
        <f t="shared" si="21"/>
        <v>0.97</v>
      </c>
      <c r="BX20" s="125">
        <f t="shared" si="22"/>
        <v>0.62820512820512819</v>
      </c>
      <c r="BY20" s="133">
        <f t="shared" si="23"/>
        <v>0.60693085191721485</v>
      </c>
      <c r="BZ20" s="133">
        <f t="shared" si="24"/>
        <v>0.3930691480827852</v>
      </c>
      <c r="CA20" s="3">
        <v>2.9</v>
      </c>
      <c r="CB20" s="1">
        <v>2.8</v>
      </c>
      <c r="CC20" s="1">
        <v>25</v>
      </c>
      <c r="CD20" s="4">
        <v>1.8</v>
      </c>
      <c r="CE20" s="6" t="s">
        <v>183</v>
      </c>
      <c r="CF20" s="6"/>
      <c r="CG20" s="19">
        <f t="shared" si="25"/>
        <v>15.6</v>
      </c>
      <c r="CH20" s="19">
        <f t="shared" si="3"/>
        <v>5577</v>
      </c>
      <c r="CI20" s="19">
        <f t="shared" si="4"/>
        <v>0</v>
      </c>
      <c r="CJ20" s="1"/>
      <c r="CK20" s="15">
        <f t="shared" si="26"/>
        <v>0</v>
      </c>
      <c r="CL20" s="3" t="s">
        <v>184</v>
      </c>
      <c r="CM20" s="6"/>
      <c r="CN20" s="1"/>
      <c r="CO20" s="338">
        <v>109</v>
      </c>
      <c r="CP20" s="338">
        <f t="shared" si="5"/>
        <v>5577</v>
      </c>
      <c r="CQ20" s="338">
        <f t="shared" si="6"/>
        <v>0</v>
      </c>
      <c r="CR20" s="39">
        <f t="shared" si="7"/>
        <v>0</v>
      </c>
      <c r="CS20" s="3"/>
      <c r="CT20" s="6"/>
      <c r="CU20" s="19" t="e">
        <f t="shared" si="27"/>
        <v>#N/A</v>
      </c>
      <c r="CV20" s="19">
        <f t="shared" si="8"/>
        <v>-101.39999999999999</v>
      </c>
      <c r="CW20" s="19" t="e">
        <f t="shared" si="9"/>
        <v>#N/A</v>
      </c>
      <c r="CX20" s="1"/>
      <c r="CY20" s="15" t="e">
        <f t="shared" si="28"/>
        <v>#N/A</v>
      </c>
      <c r="CZ20" s="7">
        <v>550</v>
      </c>
      <c r="DA20" s="7">
        <v>520</v>
      </c>
      <c r="DB20" s="7">
        <v>530</v>
      </c>
      <c r="DC20" s="7">
        <v>540</v>
      </c>
      <c r="DD20" s="7">
        <v>2</v>
      </c>
      <c r="DE20" s="7">
        <v>3</v>
      </c>
      <c r="DF20" s="7">
        <v>5</v>
      </c>
      <c r="DG20" s="7">
        <v>0.5</v>
      </c>
      <c r="DH20" s="7">
        <v>11</v>
      </c>
      <c r="DI20" s="7">
        <v>5</v>
      </c>
      <c r="DJ20" s="7">
        <v>2</v>
      </c>
      <c r="DK20" s="3"/>
      <c r="DL20" s="2">
        <v>800</v>
      </c>
      <c r="DM20" s="96">
        <f t="shared" si="10"/>
        <v>200.94764397050943</v>
      </c>
      <c r="DN20" s="96">
        <f t="shared" si="11"/>
        <v>212.11140196887106</v>
      </c>
      <c r="DO20" s="3"/>
      <c r="DP20" s="2"/>
      <c r="DQ20" s="3"/>
      <c r="DR20" s="2"/>
      <c r="DS20" s="7">
        <v>50</v>
      </c>
      <c r="DT20" s="3" t="s">
        <v>185</v>
      </c>
      <c r="DU20" s="2">
        <v>5.5</v>
      </c>
      <c r="DV20" s="7">
        <v>20</v>
      </c>
      <c r="DW20" s="3"/>
      <c r="DX20" s="1"/>
      <c r="DY20" s="96">
        <f t="shared" si="12"/>
        <v>0</v>
      </c>
      <c r="DZ20" s="96">
        <f t="shared" si="13"/>
        <v>0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473</v>
      </c>
      <c r="EL20" s="180">
        <f t="shared" si="14"/>
        <v>118.8102944975637</v>
      </c>
      <c r="EM20" s="109">
        <f t="shared" si="15"/>
        <v>125.41086641409503</v>
      </c>
      <c r="EN20" s="1">
        <v>4.4000000000000004</v>
      </c>
      <c r="EO20" s="181">
        <f t="shared" si="16"/>
        <v>1.105212041837802</v>
      </c>
      <c r="EP20" s="181">
        <f t="shared" si="17"/>
        <v>1.1666127108287909</v>
      </c>
      <c r="EQ20" s="4">
        <v>327</v>
      </c>
      <c r="ER20" s="40"/>
    </row>
    <row r="21" spans="1:148" s="41" customFormat="1" ht="20.100000000000001" hidden="1" customHeight="1">
      <c r="A21" s="83">
        <v>42404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>
      <c r="A22" s="84">
        <v>42404</v>
      </c>
      <c r="B22" s="101">
        <v>1.0729166666666701</v>
      </c>
      <c r="C22" s="13">
        <v>1</v>
      </c>
      <c r="D22" s="8" t="s">
        <v>192</v>
      </c>
      <c r="E22" s="8" t="s">
        <v>193</v>
      </c>
      <c r="F22" s="8" t="s">
        <v>194</v>
      </c>
      <c r="G22" s="11" t="s">
        <v>195</v>
      </c>
      <c r="H22" s="10" t="s">
        <v>180</v>
      </c>
      <c r="I22" s="8">
        <v>16</v>
      </c>
      <c r="J22" s="8" t="s">
        <v>215</v>
      </c>
      <c r="K22" s="18">
        <v>16.5</v>
      </c>
      <c r="L22" s="8"/>
      <c r="M22" s="8">
        <v>80</v>
      </c>
      <c r="N22" s="8">
        <v>2750</v>
      </c>
      <c r="O22" s="145"/>
      <c r="P22" s="8">
        <v>1740</v>
      </c>
      <c r="Q22" s="20">
        <f t="shared" si="0"/>
        <v>1452.8999999999999</v>
      </c>
      <c r="R22" s="42">
        <f t="shared" si="18"/>
        <v>3.9751343999999995</v>
      </c>
      <c r="S22" s="16">
        <f t="shared" si="1"/>
        <v>3.8356559999999997</v>
      </c>
      <c r="T22" s="10">
        <v>1123</v>
      </c>
      <c r="U22" s="8">
        <v>1020</v>
      </c>
      <c r="V22" s="8">
        <v>0.96</v>
      </c>
      <c r="W22" s="20">
        <f t="shared" si="19"/>
        <v>1670.3999999999999</v>
      </c>
      <c r="X22" s="8">
        <v>10.4</v>
      </c>
      <c r="Y22" s="8">
        <v>387</v>
      </c>
      <c r="Z22" s="8">
        <v>45.1</v>
      </c>
      <c r="AA22" s="8">
        <v>25</v>
      </c>
      <c r="AB22" s="8">
        <v>25</v>
      </c>
      <c r="AC22" s="11">
        <v>6</v>
      </c>
      <c r="AD22" s="13">
        <v>3.8</v>
      </c>
      <c r="AE22" s="89">
        <v>-30</v>
      </c>
      <c r="AF22" s="89">
        <v>-33</v>
      </c>
      <c r="AG22" s="89">
        <v>-35</v>
      </c>
      <c r="AH22" s="89"/>
      <c r="AI22" s="110">
        <f t="shared" si="30"/>
        <v>-98</v>
      </c>
      <c r="AJ22" s="108">
        <f t="shared" si="31"/>
        <v>1</v>
      </c>
      <c r="AK22" s="8">
        <v>50</v>
      </c>
      <c r="AL22" s="8">
        <v>50</v>
      </c>
      <c r="AM22" s="8">
        <v>100</v>
      </c>
      <c r="AN22" s="8">
        <v>100</v>
      </c>
      <c r="AO22" s="8">
        <v>2.5</v>
      </c>
      <c r="AP22" s="8">
        <v>20</v>
      </c>
      <c r="AQ22" s="10">
        <v>2150</v>
      </c>
      <c r="AR22" s="13">
        <v>1670</v>
      </c>
      <c r="AS22" s="20">
        <f t="shared" si="2"/>
        <v>480</v>
      </c>
      <c r="AT22" s="124">
        <f t="shared" si="20"/>
        <v>0.22325581395348837</v>
      </c>
      <c r="AU22" s="8">
        <v>71</v>
      </c>
      <c r="AV22" s="8">
        <v>80</v>
      </c>
      <c r="AW22" s="13">
        <v>4.4000000000000004</v>
      </c>
      <c r="AX22" s="8">
        <v>420</v>
      </c>
      <c r="AY22" s="8">
        <v>1020</v>
      </c>
      <c r="AZ22" s="9">
        <v>30</v>
      </c>
      <c r="BA22" s="10">
        <v>349</v>
      </c>
      <c r="BB22" s="9">
        <v>68</v>
      </c>
      <c r="BC22" s="10">
        <v>172</v>
      </c>
      <c r="BD22" s="11">
        <v>30</v>
      </c>
      <c r="BE22" s="10">
        <v>4507</v>
      </c>
      <c r="BF22" s="8">
        <v>31</v>
      </c>
      <c r="BG22" s="8">
        <v>27</v>
      </c>
      <c r="BH22" s="8">
        <v>1</v>
      </c>
      <c r="BI22" s="11">
        <v>97</v>
      </c>
      <c r="BJ22" s="10">
        <v>600</v>
      </c>
      <c r="BK22" s="13">
        <v>214</v>
      </c>
      <c r="BL22" s="8">
        <v>1635</v>
      </c>
      <c r="BM22" s="8">
        <v>143</v>
      </c>
      <c r="BN22" s="9">
        <v>29.7</v>
      </c>
      <c r="BO22" s="10">
        <v>498</v>
      </c>
      <c r="BP22" s="8">
        <v>1550</v>
      </c>
      <c r="BQ22" s="9">
        <v>240</v>
      </c>
      <c r="BR22" s="10">
        <v>493</v>
      </c>
      <c r="BS22" s="8">
        <v>1600</v>
      </c>
      <c r="BT22" s="9">
        <v>222</v>
      </c>
      <c r="BU22" s="12">
        <v>1500</v>
      </c>
      <c r="BV22" s="130">
        <v>667</v>
      </c>
      <c r="BW22" s="126">
        <f t="shared" si="21"/>
        <v>0.99099999999999999</v>
      </c>
      <c r="BX22" s="126">
        <f t="shared" si="22"/>
        <v>0.76923076923076927</v>
      </c>
      <c r="BY22" s="134">
        <f t="shared" si="23"/>
        <v>0.56299436262727787</v>
      </c>
      <c r="BZ22" s="134">
        <f t="shared" si="24"/>
        <v>0.43700563737272213</v>
      </c>
      <c r="CA22" s="10">
        <v>2.9</v>
      </c>
      <c r="CB22" s="8">
        <v>2.8</v>
      </c>
      <c r="CC22" s="8">
        <v>25</v>
      </c>
      <c r="CD22" s="11">
        <v>1.8</v>
      </c>
      <c r="CE22" s="13" t="s">
        <v>183</v>
      </c>
      <c r="CF22" s="13">
        <v>82</v>
      </c>
      <c r="CG22" s="20">
        <f t="shared" si="25"/>
        <v>15.6</v>
      </c>
      <c r="CH22" s="20">
        <f t="shared" si="3"/>
        <v>5881.2</v>
      </c>
      <c r="CI22" s="20">
        <f t="shared" si="4"/>
        <v>0</v>
      </c>
      <c r="CJ22" s="8"/>
      <c r="CK22" s="16">
        <f t="shared" si="26"/>
        <v>0</v>
      </c>
      <c r="CL22" s="10" t="s">
        <v>184</v>
      </c>
      <c r="CM22" s="13">
        <v>72</v>
      </c>
      <c r="CN22" s="8">
        <v>76</v>
      </c>
      <c r="CO22" s="339">
        <v>109</v>
      </c>
      <c r="CP22" s="339">
        <f t="shared" si="5"/>
        <v>5881.2</v>
      </c>
      <c r="CQ22" s="339">
        <f t="shared" si="6"/>
        <v>82.84</v>
      </c>
      <c r="CR22" s="42">
        <f t="shared" si="7"/>
        <v>14.085560769910902</v>
      </c>
      <c r="CS22" s="10"/>
      <c r="CT22" s="13"/>
      <c r="CU22" s="20" t="e">
        <f t="shared" si="27"/>
        <v>#N/A</v>
      </c>
      <c r="CV22" s="20">
        <f t="shared" si="8"/>
        <v>-101.39999999999999</v>
      </c>
      <c r="CW22" s="20" t="e">
        <f t="shared" si="9"/>
        <v>#N/A</v>
      </c>
      <c r="CX22" s="8"/>
      <c r="CY22" s="16" t="e">
        <f t="shared" si="28"/>
        <v>#N/A</v>
      </c>
      <c r="CZ22" s="14">
        <v>550</v>
      </c>
      <c r="DA22" s="14">
        <v>520</v>
      </c>
      <c r="DB22" s="14">
        <v>530</v>
      </c>
      <c r="DC22" s="14">
        <v>540</v>
      </c>
      <c r="DD22" s="14">
        <v>2</v>
      </c>
      <c r="DE22" s="14">
        <v>3</v>
      </c>
      <c r="DF22" s="14">
        <v>5</v>
      </c>
      <c r="DG22" s="14">
        <v>0.5</v>
      </c>
      <c r="DH22" s="14">
        <v>11</v>
      </c>
      <c r="DI22" s="14">
        <v>5</v>
      </c>
      <c r="DJ22" s="14">
        <v>2</v>
      </c>
      <c r="DK22" s="10"/>
      <c r="DL22" s="9"/>
      <c r="DM22" s="97">
        <f t="shared" si="10"/>
        <v>0</v>
      </c>
      <c r="DN22" s="97">
        <f t="shared" si="11"/>
        <v>0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>
        <f t="shared" si="12"/>
        <v>0</v>
      </c>
      <c r="DZ22" s="97">
        <f t="shared" si="13"/>
        <v>0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462</v>
      </c>
      <c r="EL22" s="183">
        <f t="shared" si="14"/>
        <v>116.22248545860488</v>
      </c>
      <c r="EM22" s="110">
        <f t="shared" si="15"/>
        <v>120.44875765709961</v>
      </c>
      <c r="EN22" s="8"/>
      <c r="EO22" s="184">
        <f t="shared" si="16"/>
        <v>0</v>
      </c>
      <c r="EP22" s="184">
        <f t="shared" si="17"/>
        <v>0</v>
      </c>
      <c r="EQ22" s="11"/>
      <c r="ER22" s="43"/>
    </row>
    <row r="23" spans="1:148" s="44" customFormat="1" ht="20.100000000000001" hidden="1" customHeight="1">
      <c r="A23" s="84">
        <v>42404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>
        <v>800</v>
      </c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>
        <v>50</v>
      </c>
      <c r="DT23" s="10" t="s">
        <v>185</v>
      </c>
      <c r="DU23" s="9">
        <v>5.5</v>
      </c>
      <c r="DV23" s="14">
        <v>20</v>
      </c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>
      <c r="A24" s="83">
        <v>42405</v>
      </c>
      <c r="B24" s="100">
        <v>0.60870370370370364</v>
      </c>
      <c r="C24" s="6">
        <v>3</v>
      </c>
      <c r="D24" s="1" t="s">
        <v>186</v>
      </c>
      <c r="E24" s="1" t="s">
        <v>187</v>
      </c>
      <c r="F24" s="1" t="s">
        <v>188</v>
      </c>
      <c r="G24" s="4" t="s">
        <v>189</v>
      </c>
      <c r="H24" s="3" t="s">
        <v>180</v>
      </c>
      <c r="I24" s="1">
        <v>16</v>
      </c>
      <c r="J24" s="1" t="s">
        <v>215</v>
      </c>
      <c r="K24" s="17">
        <v>18.5</v>
      </c>
      <c r="L24" s="1"/>
      <c r="M24" s="1">
        <v>80</v>
      </c>
      <c r="N24" s="1">
        <v>2750</v>
      </c>
      <c r="O24" s="144"/>
      <c r="P24" s="1">
        <v>1700</v>
      </c>
      <c r="Q24" s="19">
        <f t="shared" si="0"/>
        <v>1385.5</v>
      </c>
      <c r="R24" s="39">
        <f t="shared" si="18"/>
        <v>3.7907280000000001</v>
      </c>
      <c r="S24" s="15">
        <f t="shared" si="1"/>
        <v>3.6577199999999999</v>
      </c>
      <c r="T24" s="3">
        <v>1096</v>
      </c>
      <c r="U24" s="1">
        <v>1020</v>
      </c>
      <c r="V24" s="1">
        <v>0.96</v>
      </c>
      <c r="W24" s="19">
        <f t="shared" si="19"/>
        <v>1632</v>
      </c>
      <c r="X24" s="1">
        <v>10.3</v>
      </c>
      <c r="Y24" s="1">
        <v>368</v>
      </c>
      <c r="Z24" s="1">
        <v>44.7</v>
      </c>
      <c r="AA24" s="1">
        <v>25</v>
      </c>
      <c r="AB24" s="1">
        <v>25</v>
      </c>
      <c r="AC24" s="4">
        <v>5.7</v>
      </c>
      <c r="AD24" s="6">
        <v>3.9</v>
      </c>
      <c r="AE24" s="88">
        <v>-29</v>
      </c>
      <c r="AF24" s="88">
        <v>-33</v>
      </c>
      <c r="AG24" s="88">
        <v>-33</v>
      </c>
      <c r="AH24" s="88"/>
      <c r="AI24" s="109">
        <f t="shared" si="30"/>
        <v>-95</v>
      </c>
      <c r="AJ24" s="106">
        <f t="shared" si="31"/>
        <v>1</v>
      </c>
      <c r="AK24" s="1">
        <v>50</v>
      </c>
      <c r="AL24" s="1">
        <v>50</v>
      </c>
      <c r="AM24" s="1">
        <v>100</v>
      </c>
      <c r="AN24" s="1">
        <v>100</v>
      </c>
      <c r="AO24" s="1">
        <v>2.2999999999999998</v>
      </c>
      <c r="AP24" s="1">
        <v>20</v>
      </c>
      <c r="AQ24" s="3">
        <v>1757</v>
      </c>
      <c r="AR24" s="6">
        <v>1534</v>
      </c>
      <c r="AS24" s="19">
        <f t="shared" si="2"/>
        <v>223</v>
      </c>
      <c r="AT24" s="123">
        <f t="shared" si="20"/>
        <v>0.12692088787706318</v>
      </c>
      <c r="AU24" s="1">
        <v>69</v>
      </c>
      <c r="AV24" s="1">
        <v>80</v>
      </c>
      <c r="AW24" s="6">
        <v>4.4000000000000004</v>
      </c>
      <c r="AX24" s="1">
        <v>399</v>
      </c>
      <c r="AY24" s="1">
        <v>957</v>
      </c>
      <c r="AZ24" s="2">
        <v>30</v>
      </c>
      <c r="BA24" s="3">
        <v>326</v>
      </c>
      <c r="BB24" s="2">
        <v>61</v>
      </c>
      <c r="BC24" s="3">
        <v>163</v>
      </c>
      <c r="BD24" s="4">
        <v>25</v>
      </c>
      <c r="BE24" s="3">
        <v>4468</v>
      </c>
      <c r="BF24" s="1">
        <v>35</v>
      </c>
      <c r="BG24" s="1">
        <v>27</v>
      </c>
      <c r="BH24" s="1">
        <v>1</v>
      </c>
      <c r="BI24" s="4">
        <v>97.5</v>
      </c>
      <c r="BJ24" s="3">
        <v>570</v>
      </c>
      <c r="BK24" s="6">
        <v>211</v>
      </c>
      <c r="BL24" s="1">
        <v>1639</v>
      </c>
      <c r="BM24" s="1">
        <v>141</v>
      </c>
      <c r="BN24" s="2">
        <v>30.9</v>
      </c>
      <c r="BO24" s="3">
        <v>470</v>
      </c>
      <c r="BP24" s="1">
        <v>1550</v>
      </c>
      <c r="BQ24" s="2">
        <v>223</v>
      </c>
      <c r="BR24" s="3">
        <v>460</v>
      </c>
      <c r="BS24" s="1">
        <v>1600</v>
      </c>
      <c r="BT24" s="2">
        <v>203</v>
      </c>
      <c r="BU24" s="5">
        <v>1500</v>
      </c>
      <c r="BV24" s="129">
        <v>566</v>
      </c>
      <c r="BW24" s="125">
        <f t="shared" si="21"/>
        <v>0.93</v>
      </c>
      <c r="BX24" s="125">
        <f t="shared" si="22"/>
        <v>0.73076923076923073</v>
      </c>
      <c r="BY24" s="133">
        <f t="shared" si="23"/>
        <v>0.55998147290412226</v>
      </c>
      <c r="BZ24" s="133">
        <f t="shared" si="24"/>
        <v>0.44001852709587769</v>
      </c>
      <c r="CA24" s="3">
        <v>2.9</v>
      </c>
      <c r="CB24" s="1">
        <v>2.8</v>
      </c>
      <c r="CC24" s="1">
        <v>25</v>
      </c>
      <c r="CD24" s="4">
        <v>1.8</v>
      </c>
      <c r="CE24" s="6" t="s">
        <v>227</v>
      </c>
      <c r="CF24" s="6">
        <v>80</v>
      </c>
      <c r="CG24" s="19">
        <f t="shared" si="25"/>
        <v>16.64</v>
      </c>
      <c r="CH24" s="19">
        <f t="shared" si="3"/>
        <v>5746</v>
      </c>
      <c r="CI24" s="19">
        <f t="shared" si="4"/>
        <v>13.312000000000001</v>
      </c>
      <c r="CJ24" s="1">
        <v>80</v>
      </c>
      <c r="CK24" s="15">
        <f t="shared" si="26"/>
        <v>2.316742081447964</v>
      </c>
      <c r="CL24" s="3" t="s">
        <v>228</v>
      </c>
      <c r="CM24" s="6">
        <v>73</v>
      </c>
      <c r="CN24" s="1">
        <v>75</v>
      </c>
      <c r="CO24" s="338">
        <v>109</v>
      </c>
      <c r="CP24" s="338">
        <f t="shared" si="5"/>
        <v>5746</v>
      </c>
      <c r="CQ24" s="338">
        <f t="shared" si="6"/>
        <v>81.75</v>
      </c>
      <c r="CR24" s="39">
        <f t="shared" si="7"/>
        <v>14.227288548555517</v>
      </c>
      <c r="CS24" s="3" t="s">
        <v>217</v>
      </c>
      <c r="CT24" s="6">
        <v>5</v>
      </c>
      <c r="CU24" s="19">
        <f t="shared" si="27"/>
        <v>16.64</v>
      </c>
      <c r="CV24" s="19">
        <f>CU24*3.38</f>
        <v>56.243200000000002</v>
      </c>
      <c r="CW24" s="19">
        <f t="shared" si="9"/>
        <v>0</v>
      </c>
      <c r="CX24" s="1"/>
      <c r="CY24" s="15">
        <f t="shared" si="28"/>
        <v>0</v>
      </c>
      <c r="CZ24" s="7">
        <v>568</v>
      </c>
      <c r="DA24" s="7">
        <v>530</v>
      </c>
      <c r="DB24" s="7">
        <v>540</v>
      </c>
      <c r="DC24" s="7">
        <v>550</v>
      </c>
      <c r="DD24" s="7">
        <v>2</v>
      </c>
      <c r="DE24" s="7">
        <v>3</v>
      </c>
      <c r="DF24" s="7">
        <v>5</v>
      </c>
      <c r="DG24" s="7">
        <v>0.5</v>
      </c>
      <c r="DH24" s="7">
        <v>11</v>
      </c>
      <c r="DI24" s="7">
        <v>5</v>
      </c>
      <c r="DJ24" s="7">
        <v>2</v>
      </c>
      <c r="DK24" s="3"/>
      <c r="DL24" s="2">
        <v>800</v>
      </c>
      <c r="DM24" s="96">
        <f t="shared" si="10"/>
        <v>211.04125645522441</v>
      </c>
      <c r="DN24" s="96">
        <f t="shared" si="11"/>
        <v>218.71548396268716</v>
      </c>
      <c r="DO24" s="3"/>
      <c r="DP24" s="2"/>
      <c r="DQ24" s="3"/>
      <c r="DR24" s="2"/>
      <c r="DS24" s="7">
        <v>50</v>
      </c>
      <c r="DT24" s="3" t="s">
        <v>185</v>
      </c>
      <c r="DU24" s="2">
        <v>5.5</v>
      </c>
      <c r="DV24" s="7">
        <v>20</v>
      </c>
      <c r="DW24" s="3"/>
      <c r="DX24" s="1"/>
      <c r="DY24" s="96">
        <f t="shared" si="12"/>
        <v>0</v>
      </c>
      <c r="DZ24" s="96">
        <f t="shared" si="13"/>
        <v>0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426</v>
      </c>
      <c r="EL24" s="180">
        <f t="shared" si="14"/>
        <v>112.37946906240701</v>
      </c>
      <c r="EM24" s="109">
        <f t="shared" si="15"/>
        <v>116.4659952101309</v>
      </c>
      <c r="EN24" s="1">
        <v>5</v>
      </c>
      <c r="EO24" s="181">
        <f t="shared" si="16"/>
        <v>1.3190078528451528</v>
      </c>
      <c r="EP24" s="181">
        <f t="shared" si="17"/>
        <v>1.3669717747667947</v>
      </c>
      <c r="EQ24" s="4">
        <v>336</v>
      </c>
      <c r="ER24" s="40"/>
    </row>
    <row r="25" spans="1:148" s="41" customFormat="1" ht="20.100000000000001" hidden="1" customHeight="1">
      <c r="A25" s="83">
        <v>42405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>
      <c r="A26" s="84">
        <v>42405</v>
      </c>
      <c r="B26" s="101">
        <v>8.4189814814814815E-2</v>
      </c>
      <c r="C26" s="13">
        <v>2</v>
      </c>
      <c r="D26" s="8" t="s">
        <v>201</v>
      </c>
      <c r="E26" s="8" t="s">
        <v>207</v>
      </c>
      <c r="F26" s="8" t="s">
        <v>203</v>
      </c>
      <c r="G26" s="11" t="s">
        <v>204</v>
      </c>
      <c r="H26" s="10" t="s">
        <v>180</v>
      </c>
      <c r="I26" s="8">
        <v>16</v>
      </c>
      <c r="J26" s="8" t="s">
        <v>215</v>
      </c>
      <c r="K26" s="18">
        <v>18.5</v>
      </c>
      <c r="L26" s="8"/>
      <c r="M26" s="8">
        <v>80</v>
      </c>
      <c r="N26" s="8">
        <v>2750</v>
      </c>
      <c r="O26" s="145"/>
      <c r="P26" s="8">
        <v>1660</v>
      </c>
      <c r="Q26" s="20">
        <f t="shared" si="0"/>
        <v>1352.9</v>
      </c>
      <c r="R26" s="42">
        <f t="shared" si="18"/>
        <v>3.7015344000000003</v>
      </c>
      <c r="S26" s="16">
        <f t="shared" si="1"/>
        <v>3.5716560000000004</v>
      </c>
      <c r="T26" s="10">
        <v>1064</v>
      </c>
      <c r="U26" s="8">
        <v>1020</v>
      </c>
      <c r="V26" s="8">
        <v>0.95799999999999996</v>
      </c>
      <c r="W26" s="20">
        <f t="shared" si="19"/>
        <v>1590.28</v>
      </c>
      <c r="X26" s="8">
        <v>10.199999999999999</v>
      </c>
      <c r="Y26" s="8">
        <v>350</v>
      </c>
      <c r="Z26" s="8">
        <v>42.8</v>
      </c>
      <c r="AA26" s="8">
        <v>25</v>
      </c>
      <c r="AB26" s="8">
        <v>25</v>
      </c>
      <c r="AC26" s="11">
        <v>5.8</v>
      </c>
      <c r="AD26" s="13">
        <v>3.8</v>
      </c>
      <c r="AE26" s="89">
        <v>-30</v>
      </c>
      <c r="AF26" s="89">
        <v>-33</v>
      </c>
      <c r="AG26" s="89">
        <v>-33</v>
      </c>
      <c r="AH26" s="89"/>
      <c r="AI26" s="110">
        <f t="shared" si="30"/>
        <v>-96</v>
      </c>
      <c r="AJ26" s="108">
        <f t="shared" si="31"/>
        <v>1</v>
      </c>
      <c r="AK26" s="8">
        <v>50</v>
      </c>
      <c r="AL26" s="8">
        <v>50</v>
      </c>
      <c r="AM26" s="8">
        <v>100</v>
      </c>
      <c r="AN26" s="8">
        <v>100</v>
      </c>
      <c r="AO26" s="8">
        <v>2.5</v>
      </c>
      <c r="AP26" s="8">
        <v>20</v>
      </c>
      <c r="AQ26" s="10">
        <v>1850</v>
      </c>
      <c r="AR26" s="13">
        <v>1490</v>
      </c>
      <c r="AS26" s="20">
        <f t="shared" si="2"/>
        <v>360</v>
      </c>
      <c r="AT26" s="124">
        <f t="shared" si="20"/>
        <v>0.19459459459459461</v>
      </c>
      <c r="AU26" s="8">
        <v>68</v>
      </c>
      <c r="AV26" s="8">
        <v>80</v>
      </c>
      <c r="AW26" s="13">
        <v>4.4000000000000004</v>
      </c>
      <c r="AX26" s="8">
        <v>670</v>
      </c>
      <c r="AY26" s="8">
        <v>670</v>
      </c>
      <c r="AZ26" s="9">
        <v>50</v>
      </c>
      <c r="BA26" s="10">
        <v>355</v>
      </c>
      <c r="BB26" s="9">
        <v>64</v>
      </c>
      <c r="BC26" s="10">
        <v>169</v>
      </c>
      <c r="BD26" s="11"/>
      <c r="BE26" s="10">
        <v>4300</v>
      </c>
      <c r="BF26" s="8">
        <v>35</v>
      </c>
      <c r="BG26" s="8">
        <v>27</v>
      </c>
      <c r="BH26" s="8">
        <v>1</v>
      </c>
      <c r="BI26" s="11">
        <v>97.3</v>
      </c>
      <c r="BJ26" s="10">
        <v>500</v>
      </c>
      <c r="BK26" s="13">
        <v>190</v>
      </c>
      <c r="BL26" s="8">
        <v>1650</v>
      </c>
      <c r="BM26" s="8">
        <v>137</v>
      </c>
      <c r="BN26" s="9">
        <v>32.799999999999997</v>
      </c>
      <c r="BO26" s="10">
        <v>475</v>
      </c>
      <c r="BP26" s="8">
        <v>1500</v>
      </c>
      <c r="BQ26" s="9">
        <v>219</v>
      </c>
      <c r="BR26" s="10">
        <v>466</v>
      </c>
      <c r="BS26" s="8">
        <v>1600</v>
      </c>
      <c r="BT26" s="9">
        <v>213</v>
      </c>
      <c r="BU26" s="12">
        <v>1500</v>
      </c>
      <c r="BV26" s="130">
        <v>567</v>
      </c>
      <c r="BW26" s="126">
        <f t="shared" si="21"/>
        <v>0.94099999999999995</v>
      </c>
      <c r="BX26" s="126">
        <f t="shared" si="22"/>
        <v>0.64102564102564108</v>
      </c>
      <c r="BY26" s="134">
        <f t="shared" si="23"/>
        <v>0.59480704711583654</v>
      </c>
      <c r="BZ26" s="134">
        <f t="shared" si="24"/>
        <v>0.40519295288416346</v>
      </c>
      <c r="CA26" s="10">
        <v>2.4</v>
      </c>
      <c r="CB26" s="8">
        <v>2.8</v>
      </c>
      <c r="CC26" s="8">
        <v>25</v>
      </c>
      <c r="CD26" s="11">
        <v>1.8</v>
      </c>
      <c r="CE26" s="13" t="s">
        <v>227</v>
      </c>
      <c r="CF26" s="13">
        <v>79</v>
      </c>
      <c r="CG26" s="20">
        <f t="shared" si="25"/>
        <v>16.64</v>
      </c>
      <c r="CH26" s="20">
        <f t="shared" si="3"/>
        <v>5610.8</v>
      </c>
      <c r="CI26" s="20">
        <f t="shared" si="4"/>
        <v>13.312000000000001</v>
      </c>
      <c r="CJ26" s="8">
        <v>80</v>
      </c>
      <c r="CK26" s="16">
        <f t="shared" si="26"/>
        <v>2.3725671918443005</v>
      </c>
      <c r="CL26" s="10" t="s">
        <v>228</v>
      </c>
      <c r="CM26" s="13">
        <v>50</v>
      </c>
      <c r="CN26" s="8">
        <v>53</v>
      </c>
      <c r="CO26" s="339">
        <v>109</v>
      </c>
      <c r="CP26" s="339">
        <f t="shared" si="5"/>
        <v>5610.8</v>
      </c>
      <c r="CQ26" s="339">
        <f t="shared" si="6"/>
        <v>57.77</v>
      </c>
      <c r="CR26" s="42">
        <f t="shared" si="7"/>
        <v>10.296214443573108</v>
      </c>
      <c r="CS26" s="10" t="s">
        <v>217</v>
      </c>
      <c r="CT26" s="13">
        <v>5</v>
      </c>
      <c r="CU26" s="20">
        <f t="shared" si="27"/>
        <v>16.64</v>
      </c>
      <c r="CV26" s="20">
        <f t="shared" si="8"/>
        <v>-101.39999999999999</v>
      </c>
      <c r="CW26" s="20">
        <f t="shared" si="9"/>
        <v>0</v>
      </c>
      <c r="CX26" s="8"/>
      <c r="CY26" s="16">
        <f t="shared" si="28"/>
        <v>0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>
        <v>800</v>
      </c>
      <c r="DM26" s="97">
        <f t="shared" si="10"/>
        <v>216.12658793607321</v>
      </c>
      <c r="DN26" s="97">
        <f t="shared" si="11"/>
        <v>223.98573658829403</v>
      </c>
      <c r="DO26" s="10"/>
      <c r="DP26" s="9"/>
      <c r="DQ26" s="10"/>
      <c r="DR26" s="9"/>
      <c r="DS26" s="14">
        <v>50</v>
      </c>
      <c r="DT26" s="10"/>
      <c r="DU26" s="9"/>
      <c r="DV26" s="14">
        <v>20</v>
      </c>
      <c r="DW26" s="10"/>
      <c r="DX26" s="8"/>
      <c r="DY26" s="97">
        <f t="shared" si="12"/>
        <v>0</v>
      </c>
      <c r="DZ26" s="97">
        <f t="shared" si="13"/>
        <v>0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432</v>
      </c>
      <c r="EL26" s="183">
        <f t="shared" si="14"/>
        <v>116.70835748547952</v>
      </c>
      <c r="EM26" s="110">
        <f t="shared" si="15"/>
        <v>120.95229775767878</v>
      </c>
      <c r="EN26" s="8">
        <v>4.5999999999999996</v>
      </c>
      <c r="EO26" s="184">
        <f t="shared" si="16"/>
        <v>1.2427278806324207</v>
      </c>
      <c r="EP26" s="184">
        <f t="shared" si="17"/>
        <v>1.2879179853826905</v>
      </c>
      <c r="EQ26" s="11">
        <v>341</v>
      </c>
      <c r="ER26" s="43"/>
    </row>
    <row r="27" spans="1:148" s="44" customFormat="1" ht="20.100000000000001" hidden="1" customHeight="1">
      <c r="A27" s="84">
        <v>42405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hidden="1" customHeight="1">
      <c r="A28" s="83">
        <v>42406</v>
      </c>
      <c r="B28" s="100">
        <v>0.69791666666666696</v>
      </c>
      <c r="C28" s="6">
        <v>4</v>
      </c>
      <c r="D28" s="1" t="s">
        <v>176</v>
      </c>
      <c r="E28" s="1" t="s">
        <v>177</v>
      </c>
      <c r="F28" s="1" t="s">
        <v>178</v>
      </c>
      <c r="G28" s="4" t="s">
        <v>179</v>
      </c>
      <c r="H28" s="3" t="s">
        <v>180</v>
      </c>
      <c r="I28" s="1">
        <v>25</v>
      </c>
      <c r="J28" s="1" t="s">
        <v>190</v>
      </c>
      <c r="K28" s="17">
        <v>18.5</v>
      </c>
      <c r="L28" s="1"/>
      <c r="M28" s="1">
        <v>55</v>
      </c>
      <c r="N28" s="1">
        <v>2720</v>
      </c>
      <c r="O28" s="144"/>
      <c r="P28" s="1">
        <v>950</v>
      </c>
      <c r="Q28" s="19">
        <f t="shared" si="0"/>
        <v>774.25</v>
      </c>
      <c r="R28" s="39">
        <f t="shared" si="18"/>
        <v>3.30991875</v>
      </c>
      <c r="S28" s="15">
        <f t="shared" si="1"/>
        <v>3.1589399999999999</v>
      </c>
      <c r="T28" s="3">
        <v>623</v>
      </c>
      <c r="U28" s="1">
        <v>1010</v>
      </c>
      <c r="V28" s="1">
        <v>0.98499999999999999</v>
      </c>
      <c r="W28" s="19">
        <f t="shared" si="19"/>
        <v>935.75</v>
      </c>
      <c r="X28" s="1">
        <v>9.1999999999999993</v>
      </c>
      <c r="Y28" s="1">
        <v>122</v>
      </c>
      <c r="Z28" s="1">
        <v>38</v>
      </c>
      <c r="AA28" s="1">
        <v>25</v>
      </c>
      <c r="AB28" s="1">
        <v>25</v>
      </c>
      <c r="AC28" s="4">
        <v>6</v>
      </c>
      <c r="AD28" s="6">
        <v>3.8</v>
      </c>
      <c r="AE28" s="88">
        <v>-30</v>
      </c>
      <c r="AF28" s="88">
        <v>-33</v>
      </c>
      <c r="AG28" s="88">
        <v>-33</v>
      </c>
      <c r="AH28" s="88"/>
      <c r="AI28" s="109">
        <f t="shared" si="30"/>
        <v>-96</v>
      </c>
      <c r="AJ28" s="106">
        <f t="shared" si="31"/>
        <v>1</v>
      </c>
      <c r="AK28" s="1">
        <v>50</v>
      </c>
      <c r="AL28" s="1">
        <v>50</v>
      </c>
      <c r="AM28" s="1">
        <v>100</v>
      </c>
      <c r="AN28" s="1">
        <v>100</v>
      </c>
      <c r="AO28" s="1">
        <v>3</v>
      </c>
      <c r="AP28" s="1">
        <v>20</v>
      </c>
      <c r="AQ28" s="3">
        <v>1449</v>
      </c>
      <c r="AR28" s="6">
        <v>1400</v>
      </c>
      <c r="AS28" s="19">
        <f t="shared" si="2"/>
        <v>49</v>
      </c>
      <c r="AT28" s="123">
        <f t="shared" si="20"/>
        <v>3.3816425120772944E-2</v>
      </c>
      <c r="AU28" s="1">
        <v>63</v>
      </c>
      <c r="AV28" s="1">
        <v>80</v>
      </c>
      <c r="AW28" s="6">
        <v>4.3</v>
      </c>
      <c r="AX28" s="1">
        <v>610</v>
      </c>
      <c r="AY28" s="1">
        <v>848</v>
      </c>
      <c r="AZ28" s="2">
        <v>50</v>
      </c>
      <c r="BA28" s="3">
        <v>219</v>
      </c>
      <c r="BB28" s="2">
        <v>47</v>
      </c>
      <c r="BC28" s="3"/>
      <c r="BD28" s="4"/>
      <c r="BE28" s="3">
        <v>4360</v>
      </c>
      <c r="BF28" s="1">
        <v>35</v>
      </c>
      <c r="BG28" s="1">
        <v>25</v>
      </c>
      <c r="BH28" s="1">
        <v>1</v>
      </c>
      <c r="BI28" s="4">
        <v>97.3</v>
      </c>
      <c r="BJ28" s="3">
        <v>350</v>
      </c>
      <c r="BK28" s="6">
        <v>139</v>
      </c>
      <c r="BL28" s="1">
        <v>1646</v>
      </c>
      <c r="BM28" s="1">
        <v>127</v>
      </c>
      <c r="BN28" s="2">
        <v>36</v>
      </c>
      <c r="BO28" s="3">
        <v>362</v>
      </c>
      <c r="BP28" s="1">
        <v>1346</v>
      </c>
      <c r="BQ28" s="2">
        <v>160</v>
      </c>
      <c r="BR28" s="3">
        <v>349</v>
      </c>
      <c r="BS28" s="1">
        <v>1295</v>
      </c>
      <c r="BT28" s="2">
        <v>134</v>
      </c>
      <c r="BU28" s="5">
        <v>1500</v>
      </c>
      <c r="BV28" s="129">
        <v>287</v>
      </c>
      <c r="BW28" s="125">
        <f t="shared" si="21"/>
        <v>0.71099999999999997</v>
      </c>
      <c r="BX28" s="125">
        <f t="shared" si="22"/>
        <v>0.44871794871794873</v>
      </c>
      <c r="BY28" s="133">
        <f t="shared" si="23"/>
        <v>0.61308010347343511</v>
      </c>
      <c r="BZ28" s="133">
        <f t="shared" si="24"/>
        <v>0.38691989652656483</v>
      </c>
      <c r="CA28" s="3">
        <v>2.8</v>
      </c>
      <c r="CB28" s="1">
        <v>2.8</v>
      </c>
      <c r="CC28" s="1">
        <v>25</v>
      </c>
      <c r="CD28" s="4">
        <v>1.8</v>
      </c>
      <c r="CE28" s="6" t="s">
        <v>183</v>
      </c>
      <c r="CF28" s="6">
        <v>41</v>
      </c>
      <c r="CG28" s="19">
        <f t="shared" si="25"/>
        <v>15.6</v>
      </c>
      <c r="CH28" s="19">
        <f t="shared" si="3"/>
        <v>3211</v>
      </c>
      <c r="CI28" s="19">
        <f t="shared" si="4"/>
        <v>6.3959999999999999</v>
      </c>
      <c r="CJ28" s="1">
        <v>41</v>
      </c>
      <c r="CK28" s="15">
        <f>CI28/CH28*1000</f>
        <v>1.9919028340080973</v>
      </c>
      <c r="CL28" s="3" t="s">
        <v>184</v>
      </c>
      <c r="CM28" s="178">
        <v>41</v>
      </c>
      <c r="CN28" s="2">
        <v>41</v>
      </c>
      <c r="CO28" s="338">
        <v>109</v>
      </c>
      <c r="CP28" s="338">
        <f t="shared" si="5"/>
        <v>3211</v>
      </c>
      <c r="CQ28" s="338">
        <f t="shared" si="6"/>
        <v>44.69</v>
      </c>
      <c r="CR28" s="39">
        <f t="shared" si="7"/>
        <v>13.917782622236063</v>
      </c>
      <c r="CS28" s="3"/>
      <c r="CT28" s="6"/>
      <c r="CU28" s="19" t="e">
        <f t="shared" si="27"/>
        <v>#N/A</v>
      </c>
      <c r="CV28" s="19">
        <f t="shared" si="8"/>
        <v>-101.39999999999999</v>
      </c>
      <c r="CW28" s="19" t="e">
        <f t="shared" si="9"/>
        <v>#N/A</v>
      </c>
      <c r="CX28" s="1"/>
      <c r="CY28" s="15" t="e">
        <f>CW28/CV28*1000</f>
        <v>#N/A</v>
      </c>
      <c r="CZ28" s="7">
        <v>555</v>
      </c>
      <c r="DA28" s="7">
        <v>530</v>
      </c>
      <c r="DB28" s="7">
        <v>540</v>
      </c>
      <c r="DC28" s="7">
        <v>550</v>
      </c>
      <c r="DD28" s="7">
        <v>2</v>
      </c>
      <c r="DE28" s="7">
        <v>3</v>
      </c>
      <c r="DF28" s="7">
        <v>5</v>
      </c>
      <c r="DG28" s="7">
        <v>0.5</v>
      </c>
      <c r="DH28" s="7">
        <v>11</v>
      </c>
      <c r="DI28" s="7">
        <v>5</v>
      </c>
      <c r="DJ28" s="7">
        <v>2</v>
      </c>
      <c r="DK28" s="3"/>
      <c r="DL28" s="2">
        <v>800</v>
      </c>
      <c r="DM28" s="96">
        <f t="shared" si="10"/>
        <v>241.69777581398336</v>
      </c>
      <c r="DN28" s="96">
        <f t="shared" si="11"/>
        <v>253.24950774626933</v>
      </c>
      <c r="DO28" s="3"/>
      <c r="DP28" s="2"/>
      <c r="DQ28" s="3"/>
      <c r="DR28" s="2"/>
      <c r="DS28" s="7">
        <v>50</v>
      </c>
      <c r="DT28" s="3" t="s">
        <v>185</v>
      </c>
      <c r="DU28" s="2">
        <v>5.5</v>
      </c>
      <c r="DV28" s="7">
        <v>20</v>
      </c>
      <c r="DW28" s="3"/>
      <c r="DX28" s="1"/>
      <c r="DY28" s="96">
        <f t="shared" si="12"/>
        <v>0</v>
      </c>
      <c r="DZ28" s="96">
        <f t="shared" si="13"/>
        <v>0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294</v>
      </c>
      <c r="EL28" s="180">
        <f t="shared" si="14"/>
        <v>88.823932611638881</v>
      </c>
      <c r="EM28" s="109">
        <f t="shared" si="15"/>
        <v>93.069194096753975</v>
      </c>
      <c r="EN28" s="1">
        <v>4.38</v>
      </c>
      <c r="EO28" s="181">
        <f t="shared" si="16"/>
        <v>1.3232953225815587</v>
      </c>
      <c r="EP28" s="181">
        <f t="shared" si="17"/>
        <v>1.3865410549108246</v>
      </c>
      <c r="EQ28" s="4">
        <v>350</v>
      </c>
      <c r="ER28" s="40"/>
    </row>
    <row r="29" spans="1:148" s="41" customFormat="1" ht="20.100000000000001" hidden="1" customHeight="1">
      <c r="A29" s="83">
        <v>42406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hidden="1" customHeight="1">
      <c r="A30" s="84">
        <v>42406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hidden="1" customHeight="1">
      <c r="A31" s="84">
        <v>42406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hidden="1" customHeight="1">
      <c r="A32" s="83">
        <v>42407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hidden="1" customHeight="1">
      <c r="A33" s="83">
        <v>42407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hidden="1" customHeight="1">
      <c r="A34" s="84">
        <v>42407</v>
      </c>
      <c r="B34" s="101">
        <v>1.09375</v>
      </c>
      <c r="C34" s="13">
        <v>4</v>
      </c>
      <c r="D34" s="8" t="s">
        <v>176</v>
      </c>
      <c r="E34" s="8" t="s">
        <v>177</v>
      </c>
      <c r="F34" s="8" t="s">
        <v>178</v>
      </c>
      <c r="G34" s="11" t="s">
        <v>179</v>
      </c>
      <c r="H34" s="10" t="s">
        <v>180</v>
      </c>
      <c r="I34" s="8">
        <v>25</v>
      </c>
      <c r="J34" s="8" t="s">
        <v>190</v>
      </c>
      <c r="K34" s="18">
        <v>20.5</v>
      </c>
      <c r="L34" s="8"/>
      <c r="M34" s="8">
        <v>55</v>
      </c>
      <c r="N34" s="8">
        <v>2720</v>
      </c>
      <c r="O34" s="145"/>
      <c r="P34" s="8">
        <v>777</v>
      </c>
      <c r="Q34" s="20">
        <f t="shared" si="0"/>
        <v>617.71499999999992</v>
      </c>
      <c r="R34" s="42">
        <f t="shared" si="18"/>
        <v>2.6407316249999995</v>
      </c>
      <c r="S34" s="16">
        <f t="shared" si="1"/>
        <v>2.5202771999999993</v>
      </c>
      <c r="T34" s="10">
        <v>529</v>
      </c>
      <c r="U34" s="8">
        <v>1010</v>
      </c>
      <c r="V34" s="8">
        <v>0.99</v>
      </c>
      <c r="W34" s="20">
        <f t="shared" si="19"/>
        <v>769.23</v>
      </c>
      <c r="X34" s="8">
        <v>9.1</v>
      </c>
      <c r="Y34" s="8">
        <v>82</v>
      </c>
      <c r="Z34" s="8">
        <v>29.6</v>
      </c>
      <c r="AA34" s="8">
        <v>25</v>
      </c>
      <c r="AB34" s="8">
        <v>25</v>
      </c>
      <c r="AC34" s="11">
        <v>6</v>
      </c>
      <c r="AD34" s="13">
        <v>3.8</v>
      </c>
      <c r="AE34" s="89">
        <v>-28</v>
      </c>
      <c r="AF34" s="89">
        <v>-31</v>
      </c>
      <c r="AG34" s="89">
        <v>-31</v>
      </c>
      <c r="AH34" s="89"/>
      <c r="AI34" s="110">
        <f t="shared" si="30"/>
        <v>-90</v>
      </c>
      <c r="AJ34" s="108">
        <f t="shared" si="31"/>
        <v>1</v>
      </c>
      <c r="AK34" s="8">
        <v>50</v>
      </c>
      <c r="AL34" s="8">
        <v>50</v>
      </c>
      <c r="AM34" s="8">
        <v>100</v>
      </c>
      <c r="AN34" s="8">
        <v>100</v>
      </c>
      <c r="AO34" s="8">
        <v>3</v>
      </c>
      <c r="AP34" s="8">
        <v>20</v>
      </c>
      <c r="AQ34" s="10">
        <v>1207</v>
      </c>
      <c r="AR34" s="13">
        <v>1156</v>
      </c>
      <c r="AS34" s="20">
        <f t="shared" si="34"/>
        <v>51</v>
      </c>
      <c r="AT34" s="124">
        <f t="shared" si="20"/>
        <v>4.2253521126760563E-2</v>
      </c>
      <c r="AU34" s="8">
        <v>58</v>
      </c>
      <c r="AV34" s="8">
        <v>80</v>
      </c>
      <c r="AW34" s="13">
        <v>4.25</v>
      </c>
      <c r="AX34" s="8">
        <v>415</v>
      </c>
      <c r="AY34" s="8">
        <v>930</v>
      </c>
      <c r="AZ34" s="9">
        <v>30</v>
      </c>
      <c r="BA34" s="10">
        <v>210</v>
      </c>
      <c r="BB34" s="9">
        <v>53</v>
      </c>
      <c r="BC34" s="10"/>
      <c r="BD34" s="11"/>
      <c r="BE34" s="10">
        <v>4300</v>
      </c>
      <c r="BF34" s="8">
        <v>35</v>
      </c>
      <c r="BG34" s="8">
        <v>25</v>
      </c>
      <c r="BH34" s="8">
        <v>0.5</v>
      </c>
      <c r="BI34" s="11">
        <v>97.3</v>
      </c>
      <c r="BJ34" s="10">
        <v>300</v>
      </c>
      <c r="BK34" s="13">
        <v>118</v>
      </c>
      <c r="BL34" s="8">
        <v>1647</v>
      </c>
      <c r="BM34" s="8">
        <v>124</v>
      </c>
      <c r="BN34" s="9">
        <v>34.6</v>
      </c>
      <c r="BO34" s="10">
        <v>298</v>
      </c>
      <c r="BP34" s="8">
        <v>1093</v>
      </c>
      <c r="BQ34" s="9">
        <v>117</v>
      </c>
      <c r="BR34" s="10">
        <v>291</v>
      </c>
      <c r="BS34" s="8">
        <v>1063</v>
      </c>
      <c r="BT34" s="9">
        <v>90</v>
      </c>
      <c r="BU34" s="12">
        <v>1500</v>
      </c>
      <c r="BV34" s="130">
        <v>192</v>
      </c>
      <c r="BW34" s="126">
        <f t="shared" si="21"/>
        <v>0.58899999999999997</v>
      </c>
      <c r="BX34" s="126">
        <f t="shared" si="22"/>
        <v>0.38461538461538464</v>
      </c>
      <c r="BY34" s="134">
        <f t="shared" si="23"/>
        <v>0.60496168128308447</v>
      </c>
      <c r="BZ34" s="134">
        <f t="shared" si="24"/>
        <v>0.39503831871691558</v>
      </c>
      <c r="CA34" s="10">
        <v>2.8</v>
      </c>
      <c r="CB34" s="8">
        <v>2.8</v>
      </c>
      <c r="CC34" s="8">
        <v>25</v>
      </c>
      <c r="CD34" s="11">
        <v>1.8</v>
      </c>
      <c r="CE34" s="13" t="s">
        <v>222</v>
      </c>
      <c r="CF34" s="13">
        <v>25</v>
      </c>
      <c r="CG34" s="20">
        <f t="shared" si="25"/>
        <v>16.64</v>
      </c>
      <c r="CH34" s="20">
        <f t="shared" si="3"/>
        <v>2626.2599999999998</v>
      </c>
      <c r="CI34" s="20">
        <f t="shared" si="4"/>
        <v>4.16</v>
      </c>
      <c r="CJ34" s="8">
        <v>25</v>
      </c>
      <c r="CK34" s="16">
        <f t="shared" si="26"/>
        <v>1.5840015840015842</v>
      </c>
      <c r="CL34" s="10" t="s">
        <v>184</v>
      </c>
      <c r="CM34" s="13">
        <v>19</v>
      </c>
      <c r="CN34" s="8">
        <v>19</v>
      </c>
      <c r="CO34" s="339">
        <v>109</v>
      </c>
      <c r="CP34" s="339">
        <f t="shared" si="35"/>
        <v>2626.2599999999998</v>
      </c>
      <c r="CQ34" s="339">
        <f t="shared" si="36"/>
        <v>20.71</v>
      </c>
      <c r="CR34" s="42">
        <f t="shared" si="37"/>
        <v>7.8857386549694253</v>
      </c>
      <c r="CS34" s="10"/>
      <c r="CT34" s="13"/>
      <c r="CU34" s="20" t="e">
        <f t="shared" si="33"/>
        <v>#N/A</v>
      </c>
      <c r="CV34" s="20">
        <f t="shared" si="8"/>
        <v>-94.64</v>
      </c>
      <c r="CW34" s="20" t="e">
        <f t="shared" si="9"/>
        <v>#N/A</v>
      </c>
      <c r="CX34" s="8"/>
      <c r="CY34" s="16" t="e">
        <f t="shared" si="32"/>
        <v>#N/A</v>
      </c>
      <c r="CZ34" s="14">
        <v>555</v>
      </c>
      <c r="DA34" s="14">
        <v>530</v>
      </c>
      <c r="DB34" s="14">
        <v>540</v>
      </c>
      <c r="DC34" s="14">
        <v>550</v>
      </c>
      <c r="DD34" s="14">
        <v>2</v>
      </c>
      <c r="DE34" s="14">
        <v>3</v>
      </c>
      <c r="DF34" s="14">
        <v>5</v>
      </c>
      <c r="DG34" s="14">
        <v>0.5</v>
      </c>
      <c r="DH34" s="14">
        <v>11</v>
      </c>
      <c r="DI34" s="14">
        <v>5</v>
      </c>
      <c r="DJ34" s="14">
        <v>2</v>
      </c>
      <c r="DK34" s="10"/>
      <c r="DL34" s="9">
        <v>800</v>
      </c>
      <c r="DM34" s="97">
        <f t="shared" si="10"/>
        <v>302.94634730252079</v>
      </c>
      <c r="DN34" s="97">
        <f t="shared" si="11"/>
        <v>317.42540066624429</v>
      </c>
      <c r="DO34" s="10"/>
      <c r="DP34" s="9"/>
      <c r="DQ34" s="10"/>
      <c r="DR34" s="9"/>
      <c r="DS34" s="14">
        <v>50</v>
      </c>
      <c r="DT34" s="10" t="s">
        <v>185</v>
      </c>
      <c r="DU34" s="9">
        <v>5.5</v>
      </c>
      <c r="DV34" s="14">
        <v>20</v>
      </c>
      <c r="DW34" s="10"/>
      <c r="DX34" s="8"/>
      <c r="DY34" s="97">
        <f t="shared" si="12"/>
        <v>0</v>
      </c>
      <c r="DZ34" s="97">
        <f t="shared" si="13"/>
        <v>0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207</v>
      </c>
      <c r="EL34" s="183">
        <f t="shared" si="14"/>
        <v>78.387367364527265</v>
      </c>
      <c r="EM34" s="110">
        <f t="shared" si="15"/>
        <v>82.133822422390708</v>
      </c>
      <c r="EN34" s="8">
        <v>4.34</v>
      </c>
      <c r="EO34" s="184">
        <f t="shared" si="16"/>
        <v>1.6434839341161753</v>
      </c>
      <c r="EP34" s="184">
        <f t="shared" si="17"/>
        <v>1.7220327986143751</v>
      </c>
      <c r="EQ34" s="11">
        <v>340</v>
      </c>
      <c r="ER34" s="43"/>
    </row>
    <row r="35" spans="1:148" s="44" customFormat="1" ht="20.100000000000001" hidden="1" customHeight="1">
      <c r="A35" s="84">
        <v>42407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hidden="1" customHeight="1">
      <c r="A36" s="83">
        <v>42408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hidden="1" customHeight="1">
      <c r="A37" s="83">
        <v>42408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hidden="1" customHeight="1">
      <c r="A38" s="84">
        <v>42408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hidden="1" customHeight="1">
      <c r="A39" s="84">
        <v>42408</v>
      </c>
      <c r="B39" s="101">
        <v>1.1666666666666701</v>
      </c>
      <c r="C39" s="13">
        <v>1</v>
      </c>
      <c r="D39" s="8" t="s">
        <v>192</v>
      </c>
      <c r="E39" s="8" t="s">
        <v>193</v>
      </c>
      <c r="F39" s="8" t="s">
        <v>194</v>
      </c>
      <c r="G39" s="11" t="s">
        <v>195</v>
      </c>
      <c r="H39" s="10" t="s">
        <v>180</v>
      </c>
      <c r="I39" s="8">
        <v>25</v>
      </c>
      <c r="J39" s="8" t="s">
        <v>191</v>
      </c>
      <c r="K39" s="18">
        <v>20</v>
      </c>
      <c r="L39" s="8"/>
      <c r="M39" s="8">
        <v>55</v>
      </c>
      <c r="N39" s="8">
        <v>2720</v>
      </c>
      <c r="O39" s="145"/>
      <c r="P39" s="8">
        <v>850</v>
      </c>
      <c r="Q39" s="20">
        <f t="shared" si="0"/>
        <v>680</v>
      </c>
      <c r="R39" s="42">
        <f t="shared" si="18"/>
        <v>2.907</v>
      </c>
      <c r="S39" s="16">
        <f t="shared" si="1"/>
        <v>2.7744</v>
      </c>
      <c r="T39" s="10">
        <v>569</v>
      </c>
      <c r="U39" s="8">
        <v>1010</v>
      </c>
      <c r="V39" s="8">
        <v>0.98799999999999999</v>
      </c>
      <c r="W39" s="20">
        <f t="shared" si="19"/>
        <v>839.8</v>
      </c>
      <c r="X39" s="8">
        <v>9.1999999999999993</v>
      </c>
      <c r="Y39" s="8">
        <v>96</v>
      </c>
      <c r="Z39" s="8">
        <v>36.6</v>
      </c>
      <c r="AA39" s="8">
        <v>25</v>
      </c>
      <c r="AB39" s="8">
        <v>25</v>
      </c>
      <c r="AC39" s="11">
        <v>6</v>
      </c>
      <c r="AD39" s="13">
        <v>4.2</v>
      </c>
      <c r="AE39" s="89">
        <v>-29</v>
      </c>
      <c r="AF39" s="89">
        <v>-32</v>
      </c>
      <c r="AG39" s="89">
        <v>-32</v>
      </c>
      <c r="AH39" s="89"/>
      <c r="AI39" s="110">
        <f t="shared" si="30"/>
        <v>-93</v>
      </c>
      <c r="AJ39" s="108">
        <f t="shared" si="31"/>
        <v>1</v>
      </c>
      <c r="AK39" s="8">
        <v>50</v>
      </c>
      <c r="AL39" s="8">
        <v>50</v>
      </c>
      <c r="AM39" s="8">
        <v>100</v>
      </c>
      <c r="AN39" s="8">
        <v>100</v>
      </c>
      <c r="AO39" s="8">
        <v>2</v>
      </c>
      <c r="AP39" s="8">
        <v>20</v>
      </c>
      <c r="AQ39" s="10">
        <v>1170</v>
      </c>
      <c r="AR39" s="13">
        <v>1180</v>
      </c>
      <c r="AS39" s="20">
        <f t="shared" si="34"/>
        <v>-10</v>
      </c>
      <c r="AT39" s="124">
        <f t="shared" si="20"/>
        <v>-8.5470085470085479E-3</v>
      </c>
      <c r="AU39" s="8">
        <v>61</v>
      </c>
      <c r="AV39" s="8">
        <v>80</v>
      </c>
      <c r="AW39" s="13">
        <v>4.4000000000000004</v>
      </c>
      <c r="AX39" s="8">
        <v>309</v>
      </c>
      <c r="AY39" s="8">
        <v>760</v>
      </c>
      <c r="AZ39" s="9">
        <v>30</v>
      </c>
      <c r="BA39" s="10">
        <v>248</v>
      </c>
      <c r="BB39" s="9">
        <v>64</v>
      </c>
      <c r="BC39" s="10"/>
      <c r="BD39" s="11"/>
      <c r="BE39" s="10">
        <v>4130</v>
      </c>
      <c r="BF39" s="8">
        <v>35</v>
      </c>
      <c r="BG39" s="8">
        <v>30</v>
      </c>
      <c r="BH39" s="8">
        <v>0.5</v>
      </c>
      <c r="BI39" s="11">
        <v>97.3</v>
      </c>
      <c r="BJ39" s="10">
        <v>330</v>
      </c>
      <c r="BK39" s="13">
        <v>130</v>
      </c>
      <c r="BL39" s="8">
        <v>1643</v>
      </c>
      <c r="BM39" s="8">
        <v>125</v>
      </c>
      <c r="BN39" s="9">
        <v>35.200000000000003</v>
      </c>
      <c r="BO39" s="10">
        <v>310</v>
      </c>
      <c r="BP39" s="8">
        <v>1145</v>
      </c>
      <c r="BQ39" s="9">
        <v>128</v>
      </c>
      <c r="BR39" s="10">
        <v>300</v>
      </c>
      <c r="BS39" s="8">
        <v>1098</v>
      </c>
      <c r="BT39" s="9">
        <v>97</v>
      </c>
      <c r="BU39" s="12">
        <v>1500</v>
      </c>
      <c r="BV39" s="130">
        <v>207</v>
      </c>
      <c r="BW39" s="126">
        <f t="shared" si="21"/>
        <v>0.61</v>
      </c>
      <c r="BX39" s="126">
        <f t="shared" si="22"/>
        <v>0.42307692307692307</v>
      </c>
      <c r="BY39" s="134">
        <f t="shared" si="23"/>
        <v>0.59046909903201794</v>
      </c>
      <c r="BZ39" s="134">
        <f t="shared" si="24"/>
        <v>0.40953090096798217</v>
      </c>
      <c r="CA39" s="10">
        <v>2.8</v>
      </c>
      <c r="CB39" s="8">
        <v>2.8</v>
      </c>
      <c r="CC39" s="8">
        <v>25</v>
      </c>
      <c r="CD39" s="11">
        <v>1.8</v>
      </c>
      <c r="CE39" s="13" t="s">
        <v>222</v>
      </c>
      <c r="CF39" s="13">
        <v>29</v>
      </c>
      <c r="CG39" s="20">
        <f t="shared" si="25"/>
        <v>16.64</v>
      </c>
      <c r="CH39" s="20">
        <f t="shared" si="3"/>
        <v>2873</v>
      </c>
      <c r="CI39" s="20">
        <f t="shared" si="4"/>
        <v>0</v>
      </c>
      <c r="CJ39" s="8"/>
      <c r="CK39" s="16">
        <f t="shared" si="26"/>
        <v>0</v>
      </c>
      <c r="CL39" s="10" t="s">
        <v>184</v>
      </c>
      <c r="CM39" s="13">
        <v>17</v>
      </c>
      <c r="CN39" s="8">
        <v>20</v>
      </c>
      <c r="CO39" s="339">
        <v>109</v>
      </c>
      <c r="CP39" s="339">
        <f t="shared" si="35"/>
        <v>2873</v>
      </c>
      <c r="CQ39" s="339">
        <f t="shared" si="36"/>
        <v>21.8</v>
      </c>
      <c r="CR39" s="42">
        <f t="shared" si="37"/>
        <v>7.5878872258962762</v>
      </c>
      <c r="CS39" s="10"/>
      <c r="CT39" s="13"/>
      <c r="CU39" s="20" t="e">
        <f t="shared" si="33"/>
        <v>#N/A</v>
      </c>
      <c r="CV39" s="20">
        <f t="shared" si="8"/>
        <v>-98.02</v>
      </c>
      <c r="CW39" s="20" t="e">
        <f t="shared" si="9"/>
        <v>#N/A</v>
      </c>
      <c r="CX39" s="8"/>
      <c r="CY39" s="16" t="e">
        <f t="shared" si="32"/>
        <v>#N/A</v>
      </c>
      <c r="CZ39" s="14">
        <v>555</v>
      </c>
      <c r="DA39" s="14">
        <v>530</v>
      </c>
      <c r="DB39" s="14">
        <v>540</v>
      </c>
      <c r="DC39" s="14">
        <v>550</v>
      </c>
      <c r="DD39" s="14">
        <v>2</v>
      </c>
      <c r="DE39" s="14">
        <v>3</v>
      </c>
      <c r="DF39" s="14">
        <v>5</v>
      </c>
      <c r="DG39" s="14">
        <v>0.5</v>
      </c>
      <c r="DH39" s="14">
        <v>11</v>
      </c>
      <c r="DI39" s="14">
        <v>5</v>
      </c>
      <c r="DJ39" s="14">
        <v>2</v>
      </c>
      <c r="DK39" s="10"/>
      <c r="DL39" s="9">
        <v>800</v>
      </c>
      <c r="DM39" s="97">
        <f t="shared" si="10"/>
        <v>275.19779841761266</v>
      </c>
      <c r="DN39" s="97">
        <f t="shared" si="11"/>
        <v>288.35063437139564</v>
      </c>
      <c r="DO39" s="10"/>
      <c r="DP39" s="9"/>
      <c r="DQ39" s="10"/>
      <c r="DR39" s="9"/>
      <c r="DS39" s="14">
        <v>50</v>
      </c>
      <c r="DT39" s="10" t="s">
        <v>185</v>
      </c>
      <c r="DU39" s="9">
        <v>5.5</v>
      </c>
      <c r="DV39" s="14">
        <v>20</v>
      </c>
      <c r="DW39" s="10"/>
      <c r="DX39" s="8"/>
      <c r="DY39" s="97">
        <f t="shared" si="12"/>
        <v>0</v>
      </c>
      <c r="DZ39" s="97">
        <f t="shared" si="13"/>
        <v>0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225</v>
      </c>
      <c r="EL39" s="183">
        <f t="shared" si="14"/>
        <v>77.399380804953566</v>
      </c>
      <c r="EM39" s="110">
        <f t="shared" si="15"/>
        <v>81.098615916955012</v>
      </c>
      <c r="EN39" s="8"/>
      <c r="EO39" s="184">
        <f t="shared" si="16"/>
        <v>0</v>
      </c>
      <c r="EP39" s="184">
        <f t="shared" si="17"/>
        <v>0</v>
      </c>
      <c r="EQ39" s="11"/>
      <c r="ER39" s="43"/>
    </row>
    <row r="40" spans="1:148" s="41" customFormat="1" ht="20.100000000000001" hidden="1" customHeight="1">
      <c r="A40" s="83">
        <v>42409</v>
      </c>
      <c r="B40" s="100">
        <v>0.66167824074074078</v>
      </c>
      <c r="C40" s="6">
        <v>3</v>
      </c>
      <c r="D40" s="1" t="s">
        <v>186</v>
      </c>
      <c r="E40" s="1" t="s">
        <v>187</v>
      </c>
      <c r="F40" s="1" t="s">
        <v>188</v>
      </c>
      <c r="G40" s="4" t="s">
        <v>189</v>
      </c>
      <c r="H40" s="3" t="s">
        <v>180</v>
      </c>
      <c r="I40" s="1">
        <v>25</v>
      </c>
      <c r="J40" s="1" t="s">
        <v>190</v>
      </c>
      <c r="K40" s="17">
        <v>19.5</v>
      </c>
      <c r="L40" s="1"/>
      <c r="M40" s="1">
        <v>55</v>
      </c>
      <c r="N40" s="1">
        <v>2720</v>
      </c>
      <c r="O40" s="144"/>
      <c r="P40" s="1">
        <v>1100</v>
      </c>
      <c r="Q40" s="19">
        <f t="shared" si="0"/>
        <v>885.5</v>
      </c>
      <c r="R40" s="39">
        <f t="shared" si="18"/>
        <v>3.7855124999999998</v>
      </c>
      <c r="S40" s="15">
        <f t="shared" si="1"/>
        <v>3.6128399999999998</v>
      </c>
      <c r="T40" s="3">
        <v>737.7</v>
      </c>
      <c r="U40" s="1">
        <v>1010</v>
      </c>
      <c r="V40" s="1">
        <v>0.98599999999999999</v>
      </c>
      <c r="W40" s="19">
        <f t="shared" si="19"/>
        <v>1084.5999999999999</v>
      </c>
      <c r="X40" s="1">
        <v>10</v>
      </c>
      <c r="Y40" s="1">
        <v>163</v>
      </c>
      <c r="Z40" s="1">
        <v>40</v>
      </c>
      <c r="AA40" s="1">
        <v>25</v>
      </c>
      <c r="AB40" s="1">
        <v>25</v>
      </c>
      <c r="AC40" s="4">
        <v>6</v>
      </c>
      <c r="AD40" s="6">
        <v>4.0999999999999996</v>
      </c>
      <c r="AE40" s="88">
        <v>-30</v>
      </c>
      <c r="AF40" s="88">
        <v>-33</v>
      </c>
      <c r="AG40" s="88">
        <v>-33</v>
      </c>
      <c r="AH40" s="88"/>
      <c r="AI40" s="109">
        <f t="shared" si="30"/>
        <v>-96</v>
      </c>
      <c r="AJ40" s="106">
        <f t="shared" si="31"/>
        <v>3.125E-2</v>
      </c>
      <c r="AK40" s="1">
        <v>50</v>
      </c>
      <c r="AL40" s="1">
        <v>50</v>
      </c>
      <c r="AM40" s="1">
        <v>100</v>
      </c>
      <c r="AN40" s="1">
        <v>100</v>
      </c>
      <c r="AO40" s="1">
        <v>2</v>
      </c>
      <c r="AP40" s="1">
        <v>20</v>
      </c>
      <c r="AQ40" s="3">
        <v>1777</v>
      </c>
      <c r="AR40" s="6">
        <v>1586</v>
      </c>
      <c r="AS40" s="19">
        <f t="shared" si="34"/>
        <v>191</v>
      </c>
      <c r="AT40" s="123">
        <f t="shared" si="20"/>
        <v>0.10748452447945976</v>
      </c>
      <c r="AU40" s="1">
        <v>70</v>
      </c>
      <c r="AV40" s="1">
        <v>80</v>
      </c>
      <c r="AW40" s="6">
        <v>4.4000000000000004</v>
      </c>
      <c r="AX40" s="1">
        <v>369</v>
      </c>
      <c r="AY40" s="1">
        <v>1081</v>
      </c>
      <c r="AZ40" s="2">
        <v>30</v>
      </c>
      <c r="BA40" s="3">
        <v>355</v>
      </c>
      <c r="BB40" s="2">
        <v>66</v>
      </c>
      <c r="BC40" s="3"/>
      <c r="BD40" s="4"/>
      <c r="BE40" s="3">
        <v>4464</v>
      </c>
      <c r="BF40" s="1">
        <v>33</v>
      </c>
      <c r="BG40" s="1">
        <v>28</v>
      </c>
      <c r="BH40" s="1">
        <v>0.5</v>
      </c>
      <c r="BI40" s="4">
        <v>97.3</v>
      </c>
      <c r="BJ40" s="3">
        <v>410</v>
      </c>
      <c r="BK40" s="6">
        <v>162</v>
      </c>
      <c r="BL40" s="1">
        <v>1652</v>
      </c>
      <c r="BM40" s="1">
        <v>131</v>
      </c>
      <c r="BN40" s="2">
        <v>35.799999999999997</v>
      </c>
      <c r="BO40" s="3">
        <v>410</v>
      </c>
      <c r="BP40" s="1">
        <v>1550</v>
      </c>
      <c r="BQ40" s="2">
        <v>149</v>
      </c>
      <c r="BR40" s="3">
        <v>400</v>
      </c>
      <c r="BS40" s="1">
        <v>1543</v>
      </c>
      <c r="BT40" s="2">
        <v>140</v>
      </c>
      <c r="BU40" s="5">
        <v>1500</v>
      </c>
      <c r="BV40" s="129">
        <v>435</v>
      </c>
      <c r="BW40" s="125">
        <f t="shared" si="21"/>
        <v>0.81</v>
      </c>
      <c r="BX40" s="125">
        <f t="shared" si="22"/>
        <v>0.52564102564102566</v>
      </c>
      <c r="BY40" s="133">
        <f t="shared" si="23"/>
        <v>0.60645037435208304</v>
      </c>
      <c r="BZ40" s="133">
        <f t="shared" si="24"/>
        <v>0.39354962564791707</v>
      </c>
      <c r="CA40" s="3">
        <v>2.8</v>
      </c>
      <c r="CB40" s="1">
        <v>2.8</v>
      </c>
      <c r="CC40" s="1">
        <v>25</v>
      </c>
      <c r="CD40" s="4">
        <v>1.8</v>
      </c>
      <c r="CE40" s="6" t="s">
        <v>222</v>
      </c>
      <c r="CF40" s="6">
        <v>35</v>
      </c>
      <c r="CG40" s="19">
        <f t="shared" si="25"/>
        <v>16.64</v>
      </c>
      <c r="CH40" s="19">
        <f t="shared" si="3"/>
        <v>3718</v>
      </c>
      <c r="CI40" s="19">
        <f t="shared" si="4"/>
        <v>5.8239999999999998</v>
      </c>
      <c r="CJ40" s="1">
        <v>35</v>
      </c>
      <c r="CK40" s="15">
        <f t="shared" si="26"/>
        <v>1.5664335664335665</v>
      </c>
      <c r="CL40" s="3" t="s">
        <v>184</v>
      </c>
      <c r="CM40" s="6">
        <v>35</v>
      </c>
      <c r="CN40" s="1">
        <v>35</v>
      </c>
      <c r="CO40" s="338">
        <v>109</v>
      </c>
      <c r="CP40" s="338">
        <f t="shared" si="35"/>
        <v>3718</v>
      </c>
      <c r="CQ40" s="338">
        <f t="shared" si="36"/>
        <v>38.15</v>
      </c>
      <c r="CR40" s="39">
        <f t="shared" si="37"/>
        <v>10.260892953200646</v>
      </c>
      <c r="CS40" s="3"/>
      <c r="CT40" s="6"/>
      <c r="CU40" s="19" t="e">
        <f t="shared" si="33"/>
        <v>#N/A</v>
      </c>
      <c r="CV40" s="19">
        <f t="shared" si="8"/>
        <v>-101.39999999999999</v>
      </c>
      <c r="CW40" s="19" t="e">
        <f t="shared" si="9"/>
        <v>#N/A</v>
      </c>
      <c r="CX40" s="1"/>
      <c r="CY40" s="15" t="e">
        <f t="shared" si="32"/>
        <v>#N/A</v>
      </c>
      <c r="CZ40" s="7">
        <v>700</v>
      </c>
      <c r="DA40" s="7">
        <v>400</v>
      </c>
      <c r="DB40" s="7">
        <v>400</v>
      </c>
      <c r="DC40" s="7">
        <v>400</v>
      </c>
      <c r="DD40" s="7">
        <v>2</v>
      </c>
      <c r="DE40" s="7">
        <v>3</v>
      </c>
      <c r="DF40" s="7">
        <v>5</v>
      </c>
      <c r="DG40" s="7">
        <v>0.5</v>
      </c>
      <c r="DH40" s="7">
        <v>11</v>
      </c>
      <c r="DI40" s="7">
        <v>5</v>
      </c>
      <c r="DJ40" s="7">
        <v>2</v>
      </c>
      <c r="DK40" s="3" t="s">
        <v>205</v>
      </c>
      <c r="DL40" s="2">
        <v>400</v>
      </c>
      <c r="DM40" s="96">
        <f t="shared" si="10"/>
        <v>105.66600955616974</v>
      </c>
      <c r="DN40" s="96">
        <f t="shared" si="11"/>
        <v>110.71622324819256</v>
      </c>
      <c r="DO40" s="3"/>
      <c r="DP40" s="2"/>
      <c r="DQ40" s="3"/>
      <c r="DR40" s="2"/>
      <c r="DS40" s="7">
        <v>50</v>
      </c>
      <c r="DT40" s="3" t="s">
        <v>185</v>
      </c>
      <c r="DU40" s="2">
        <v>5.5</v>
      </c>
      <c r="DV40" s="7">
        <v>20</v>
      </c>
      <c r="DW40" s="3"/>
      <c r="DX40" s="1"/>
      <c r="DY40" s="96">
        <f t="shared" si="12"/>
        <v>0</v>
      </c>
      <c r="DZ40" s="96">
        <f t="shared" si="13"/>
        <v>0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289</v>
      </c>
      <c r="EL40" s="180">
        <f t="shared" si="14"/>
        <v>76.343691904332644</v>
      </c>
      <c r="EM40" s="109">
        <f t="shared" si="15"/>
        <v>79.992471296819133</v>
      </c>
      <c r="EN40" s="1">
        <v>4.41</v>
      </c>
      <c r="EO40" s="181">
        <f t="shared" si="16"/>
        <v>1.1649677553567714</v>
      </c>
      <c r="EP40" s="181">
        <f t="shared" si="17"/>
        <v>1.220646361311323</v>
      </c>
      <c r="EQ40" s="4">
        <v>390</v>
      </c>
      <c r="ER40" s="40"/>
    </row>
    <row r="41" spans="1:148" s="41" customFormat="1" ht="20.100000000000001" hidden="1" customHeight="1">
      <c r="A41" s="83">
        <v>42409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hidden="1" customHeight="1">
      <c r="A42" s="84">
        <v>42409</v>
      </c>
      <c r="B42" s="101">
        <v>6.7476851851851857E-2</v>
      </c>
      <c r="C42" s="13">
        <v>2</v>
      </c>
      <c r="D42" s="8" t="s">
        <v>201</v>
      </c>
      <c r="E42" s="8" t="s">
        <v>207</v>
      </c>
      <c r="F42" s="8" t="s">
        <v>203</v>
      </c>
      <c r="G42" s="11" t="s">
        <v>204</v>
      </c>
      <c r="H42" s="10" t="s">
        <v>180</v>
      </c>
      <c r="I42" s="8">
        <v>25</v>
      </c>
      <c r="J42" s="8" t="s">
        <v>190</v>
      </c>
      <c r="K42" s="18">
        <v>19</v>
      </c>
      <c r="L42" s="8"/>
      <c r="M42" s="8">
        <v>55</v>
      </c>
      <c r="N42" s="8">
        <v>2720</v>
      </c>
      <c r="O42" s="145"/>
      <c r="P42" s="8">
        <v>1100</v>
      </c>
      <c r="Q42" s="20">
        <f t="shared" si="0"/>
        <v>891</v>
      </c>
      <c r="R42" s="42">
        <f t="shared" si="18"/>
        <v>3.8090250000000001</v>
      </c>
      <c r="S42" s="16">
        <f t="shared" si="1"/>
        <v>3.6352799999999998</v>
      </c>
      <c r="T42" s="10">
        <v>756</v>
      </c>
      <c r="U42" s="8">
        <v>1010</v>
      </c>
      <c r="V42" s="8">
        <v>0.98</v>
      </c>
      <c r="W42" s="20">
        <f t="shared" si="19"/>
        <v>1078</v>
      </c>
      <c r="X42" s="8">
        <v>10</v>
      </c>
      <c r="Y42" s="8">
        <v>170</v>
      </c>
      <c r="Z42" s="8">
        <v>42.4</v>
      </c>
      <c r="AA42" s="8">
        <v>25</v>
      </c>
      <c r="AB42" s="8">
        <v>25</v>
      </c>
      <c r="AC42" s="11">
        <v>6</v>
      </c>
      <c r="AD42" s="13">
        <v>4.0999999999999996</v>
      </c>
      <c r="AE42" s="89">
        <v>-30</v>
      </c>
      <c r="AF42" s="89">
        <v>-34</v>
      </c>
      <c r="AG42" s="89">
        <v>-34</v>
      </c>
      <c r="AH42" s="89"/>
      <c r="AI42" s="110">
        <f t="shared" si="30"/>
        <v>-98</v>
      </c>
      <c r="AJ42" s="108">
        <f t="shared" si="31"/>
        <v>1</v>
      </c>
      <c r="AK42" s="8">
        <v>50</v>
      </c>
      <c r="AL42" s="8">
        <v>50</v>
      </c>
      <c r="AM42" s="8">
        <v>100</v>
      </c>
      <c r="AN42" s="8">
        <v>100</v>
      </c>
      <c r="AO42" s="8">
        <v>2.5</v>
      </c>
      <c r="AP42" s="8">
        <v>20</v>
      </c>
      <c r="AQ42" s="10">
        <v>1650</v>
      </c>
      <c r="AR42" s="13">
        <v>1650</v>
      </c>
      <c r="AS42" s="20">
        <f t="shared" si="34"/>
        <v>0</v>
      </c>
      <c r="AT42" s="124">
        <f t="shared" si="20"/>
        <v>0</v>
      </c>
      <c r="AU42" s="8">
        <v>71</v>
      </c>
      <c r="AV42" s="8">
        <v>80</v>
      </c>
      <c r="AW42" s="13">
        <v>4.4000000000000004</v>
      </c>
      <c r="AX42" s="8">
        <v>450</v>
      </c>
      <c r="AY42" s="8">
        <v>1050</v>
      </c>
      <c r="AZ42" s="9">
        <v>32</v>
      </c>
      <c r="BA42" s="10">
        <v>340</v>
      </c>
      <c r="BB42" s="9">
        <v>56</v>
      </c>
      <c r="BC42" s="10">
        <v>178</v>
      </c>
      <c r="BD42" s="11"/>
      <c r="BE42" s="10">
        <v>4488</v>
      </c>
      <c r="BF42" s="8">
        <v>33</v>
      </c>
      <c r="BG42" s="8">
        <v>28</v>
      </c>
      <c r="BH42" s="8">
        <v>1</v>
      </c>
      <c r="BI42" s="11">
        <v>97.3</v>
      </c>
      <c r="BJ42" s="10">
        <v>450</v>
      </c>
      <c r="BK42" s="13">
        <v>170</v>
      </c>
      <c r="BL42" s="8">
        <v>1635</v>
      </c>
      <c r="BM42" s="8">
        <v>134</v>
      </c>
      <c r="BN42" s="9">
        <v>35.799999999999997</v>
      </c>
      <c r="BO42" s="10">
        <v>418</v>
      </c>
      <c r="BP42" s="8">
        <v>1550</v>
      </c>
      <c r="BQ42" s="9">
        <v>194</v>
      </c>
      <c r="BR42" s="10">
        <v>408</v>
      </c>
      <c r="BS42" s="8">
        <v>1532</v>
      </c>
      <c r="BT42" s="9">
        <v>173</v>
      </c>
      <c r="BU42" s="12">
        <v>1500</v>
      </c>
      <c r="BV42" s="130">
        <v>431</v>
      </c>
      <c r="BW42" s="126">
        <f t="shared" si="21"/>
        <v>0.82599999999999996</v>
      </c>
      <c r="BX42" s="126">
        <f t="shared" si="22"/>
        <v>0.57692307692307687</v>
      </c>
      <c r="BY42" s="134">
        <f t="shared" si="23"/>
        <v>0.58877069854150677</v>
      </c>
      <c r="BZ42" s="134">
        <f t="shared" si="24"/>
        <v>0.41122930145849329</v>
      </c>
      <c r="CA42" s="10">
        <v>2.8</v>
      </c>
      <c r="CB42" s="8">
        <v>2.8</v>
      </c>
      <c r="CC42" s="8">
        <v>24</v>
      </c>
      <c r="CD42" s="11">
        <v>1.8</v>
      </c>
      <c r="CE42" s="13" t="s">
        <v>222</v>
      </c>
      <c r="CF42" s="13">
        <v>41</v>
      </c>
      <c r="CG42" s="20">
        <f t="shared" si="25"/>
        <v>16.64</v>
      </c>
      <c r="CH42" s="20">
        <f t="shared" si="3"/>
        <v>3718</v>
      </c>
      <c r="CI42" s="20">
        <f t="shared" si="4"/>
        <v>6.8224</v>
      </c>
      <c r="CJ42" s="8">
        <v>41</v>
      </c>
      <c r="CK42" s="16">
        <f t="shared" si="26"/>
        <v>1.834965034965035</v>
      </c>
      <c r="CL42" s="10" t="s">
        <v>184</v>
      </c>
      <c r="CM42" s="13">
        <v>46</v>
      </c>
      <c r="CN42" s="8">
        <v>49</v>
      </c>
      <c r="CO42" s="339">
        <v>109</v>
      </c>
      <c r="CP42" s="339">
        <f t="shared" si="35"/>
        <v>3718</v>
      </c>
      <c r="CQ42" s="339">
        <f t="shared" si="36"/>
        <v>53.41</v>
      </c>
      <c r="CR42" s="42">
        <f t="shared" si="37"/>
        <v>14.365250134480904</v>
      </c>
      <c r="CS42" s="10"/>
      <c r="CT42" s="13"/>
      <c r="CU42" s="20" t="e">
        <f t="shared" si="33"/>
        <v>#N/A</v>
      </c>
      <c r="CV42" s="20">
        <f t="shared" si="8"/>
        <v>-101.39999999999999</v>
      </c>
      <c r="CW42" s="20" t="e">
        <f t="shared" si="9"/>
        <v>#N/A</v>
      </c>
      <c r="CX42" s="8"/>
      <c r="CY42" s="16" t="e">
        <f t="shared" si="32"/>
        <v>#N/A</v>
      </c>
      <c r="CZ42" s="14">
        <v>560</v>
      </c>
      <c r="DA42" s="14">
        <v>570</v>
      </c>
      <c r="DB42" s="14">
        <v>580</v>
      </c>
      <c r="DC42" s="14">
        <v>590</v>
      </c>
      <c r="DD42" s="14">
        <v>2</v>
      </c>
      <c r="DE42" s="14">
        <v>3</v>
      </c>
      <c r="DF42" s="14">
        <v>0.5</v>
      </c>
      <c r="DG42" s="14">
        <v>65</v>
      </c>
      <c r="DH42" s="14">
        <v>11</v>
      </c>
      <c r="DI42" s="14">
        <v>6</v>
      </c>
      <c r="DJ42" s="14">
        <v>0.85</v>
      </c>
      <c r="DK42" s="10" t="s">
        <v>205</v>
      </c>
      <c r="DL42" s="9">
        <v>400</v>
      </c>
      <c r="DM42" s="97">
        <f t="shared" si="10"/>
        <v>105.01375023792177</v>
      </c>
      <c r="DN42" s="97">
        <f t="shared" si="11"/>
        <v>110.03278977135187</v>
      </c>
      <c r="DO42" s="10"/>
      <c r="DP42" s="9"/>
      <c r="DQ42" s="10"/>
      <c r="DR42" s="9"/>
      <c r="DS42" s="14">
        <v>60</v>
      </c>
      <c r="DT42" s="10" t="s">
        <v>185</v>
      </c>
      <c r="DU42" s="9">
        <v>5.2</v>
      </c>
      <c r="DV42" s="14">
        <v>20</v>
      </c>
      <c r="DW42" s="10"/>
      <c r="DX42" s="8"/>
      <c r="DY42" s="97">
        <f t="shared" si="12"/>
        <v>0</v>
      </c>
      <c r="DZ42" s="97">
        <f t="shared" si="13"/>
        <v>0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367</v>
      </c>
      <c r="EL42" s="183">
        <f t="shared" si="14"/>
        <v>96.350115843293224</v>
      </c>
      <c r="EM42" s="110">
        <f t="shared" si="15"/>
        <v>100.95508461521534</v>
      </c>
      <c r="EN42" s="8">
        <v>4.8</v>
      </c>
      <c r="EO42" s="184">
        <f t="shared" si="16"/>
        <v>1.2601650028550613</v>
      </c>
      <c r="EP42" s="184">
        <f t="shared" si="17"/>
        <v>1.3203934772562225</v>
      </c>
      <c r="EQ42" s="11">
        <v>341</v>
      </c>
      <c r="ER42" s="43"/>
    </row>
    <row r="43" spans="1:148" s="44" customFormat="1" ht="20.100000000000001" hidden="1" customHeight="1">
      <c r="A43" s="84">
        <v>42409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hidden="1" customHeight="1">
      <c r="A44" s="335">
        <v>42410</v>
      </c>
      <c r="C44" s="6">
        <v>4</v>
      </c>
      <c r="D44" s="1" t="s">
        <v>176</v>
      </c>
      <c r="E44" s="1" t="s">
        <v>177</v>
      </c>
      <c r="F44" s="1" t="s">
        <v>194</v>
      </c>
      <c r="G44" s="4" t="s">
        <v>179</v>
      </c>
      <c r="H44" s="3" t="s">
        <v>180</v>
      </c>
      <c r="I44" s="1">
        <v>25</v>
      </c>
      <c r="J44" s="1" t="s">
        <v>191</v>
      </c>
      <c r="K44" s="17">
        <v>18.5</v>
      </c>
      <c r="L44" s="1"/>
      <c r="M44" s="1">
        <v>55</v>
      </c>
      <c r="N44" s="1">
        <v>2720</v>
      </c>
      <c r="O44" s="144"/>
      <c r="P44" s="1">
        <v>720</v>
      </c>
      <c r="Q44" s="19">
        <f t="shared" si="0"/>
        <v>586.80000000000007</v>
      </c>
      <c r="R44" s="39">
        <f t="shared" si="18"/>
        <v>2.5085700000000006</v>
      </c>
      <c r="S44" s="15">
        <f t="shared" si="1"/>
        <v>2.3941440000000003</v>
      </c>
      <c r="T44" s="3">
        <v>500</v>
      </c>
      <c r="U44" s="1">
        <v>1010</v>
      </c>
      <c r="V44" s="1">
        <v>0.99099999999999999</v>
      </c>
      <c r="W44" s="19">
        <f t="shared" si="19"/>
        <v>713.52</v>
      </c>
      <c r="X44" s="1">
        <v>9.1999999999999993</v>
      </c>
      <c r="Y44" s="1">
        <v>71</v>
      </c>
      <c r="Z44" s="1">
        <v>40</v>
      </c>
      <c r="AA44" s="1">
        <v>25</v>
      </c>
      <c r="AB44" s="1">
        <v>25</v>
      </c>
      <c r="AC44" s="4">
        <v>6</v>
      </c>
      <c r="AD44" s="6">
        <v>4</v>
      </c>
      <c r="AE44" s="88">
        <v>-29</v>
      </c>
      <c r="AF44" s="88">
        <v>-33</v>
      </c>
      <c r="AG44" s="88">
        <v>-33</v>
      </c>
      <c r="AH44" s="88"/>
      <c r="AI44" s="109">
        <f t="shared" si="30"/>
        <v>-95</v>
      </c>
      <c r="AJ44" s="106">
        <f t="shared" si="31"/>
        <v>1</v>
      </c>
      <c r="AK44" s="1">
        <v>50</v>
      </c>
      <c r="AL44" s="1">
        <v>50</v>
      </c>
      <c r="AM44" s="1">
        <v>100</v>
      </c>
      <c r="AN44" s="1">
        <v>100</v>
      </c>
      <c r="AO44" s="1">
        <v>3</v>
      </c>
      <c r="AP44" s="1">
        <v>20</v>
      </c>
      <c r="AQ44" s="3">
        <v>1050</v>
      </c>
      <c r="AR44" s="6">
        <v>1050</v>
      </c>
      <c r="AS44" s="19">
        <f t="shared" si="34"/>
        <v>0</v>
      </c>
      <c r="AT44" s="123">
        <f t="shared" si="20"/>
        <v>0</v>
      </c>
      <c r="AU44" s="1">
        <v>56.8</v>
      </c>
      <c r="AV44" s="1">
        <v>80</v>
      </c>
      <c r="AW44" s="6">
        <v>4.24</v>
      </c>
      <c r="AX44" s="1">
        <v>530</v>
      </c>
      <c r="AY44" s="1">
        <v>530</v>
      </c>
      <c r="AZ44" s="2">
        <v>60</v>
      </c>
      <c r="BA44" s="3">
        <v>181</v>
      </c>
      <c r="BB44" s="2">
        <v>53</v>
      </c>
      <c r="BC44" s="3"/>
      <c r="BD44" s="4"/>
      <c r="BE44" s="3">
        <v>440</v>
      </c>
      <c r="BF44" s="1">
        <v>31</v>
      </c>
      <c r="BG44" s="1">
        <v>31</v>
      </c>
      <c r="BH44" s="1">
        <v>1</v>
      </c>
      <c r="BI44" s="4">
        <v>97.3</v>
      </c>
      <c r="BJ44" s="3">
        <v>290</v>
      </c>
      <c r="BK44" s="6">
        <v>120</v>
      </c>
      <c r="BL44" s="1">
        <v>1646</v>
      </c>
      <c r="BM44" s="1">
        <v>123</v>
      </c>
      <c r="BN44" s="2">
        <v>34</v>
      </c>
      <c r="BO44" s="3">
        <v>270</v>
      </c>
      <c r="BP44" s="1">
        <v>978</v>
      </c>
      <c r="BQ44" s="2">
        <v>110</v>
      </c>
      <c r="BR44" s="3">
        <v>260</v>
      </c>
      <c r="BS44" s="1">
        <v>940</v>
      </c>
      <c r="BT44" s="2">
        <v>81</v>
      </c>
      <c r="BU44" s="5">
        <v>1500</v>
      </c>
      <c r="BV44" s="129">
        <v>165</v>
      </c>
      <c r="BW44" s="125">
        <f t="shared" si="21"/>
        <v>0.53</v>
      </c>
      <c r="BX44" s="125">
        <f t="shared" si="22"/>
        <v>0.37179487179487181</v>
      </c>
      <c r="BY44" s="133">
        <f t="shared" si="23"/>
        <v>0.58771680409439864</v>
      </c>
      <c r="BZ44" s="133">
        <f t="shared" si="24"/>
        <v>0.41228319590560136</v>
      </c>
      <c r="CA44" s="3">
        <v>2.8</v>
      </c>
      <c r="CB44" s="1">
        <v>2.8</v>
      </c>
      <c r="CC44" s="1">
        <v>25</v>
      </c>
      <c r="CD44" s="4">
        <v>1.8</v>
      </c>
      <c r="CE44" s="6" t="s">
        <v>222</v>
      </c>
      <c r="CF44" s="6">
        <v>24</v>
      </c>
      <c r="CG44" s="19">
        <f t="shared" si="25"/>
        <v>16.64</v>
      </c>
      <c r="CH44" s="19">
        <f t="shared" si="3"/>
        <v>2433.6</v>
      </c>
      <c r="CI44" s="19">
        <f t="shared" si="4"/>
        <v>3.9936000000000003</v>
      </c>
      <c r="CJ44" s="1">
        <v>24</v>
      </c>
      <c r="CK44" s="15">
        <f t="shared" si="26"/>
        <v>1.6410256410256412</v>
      </c>
      <c r="CL44" s="3" t="s">
        <v>184</v>
      </c>
      <c r="CM44" s="6">
        <v>23</v>
      </c>
      <c r="CN44" s="1">
        <v>25</v>
      </c>
      <c r="CO44" s="338">
        <v>109</v>
      </c>
      <c r="CP44" s="338">
        <f t="shared" si="35"/>
        <v>2433.6</v>
      </c>
      <c r="CQ44" s="338">
        <f t="shared" si="36"/>
        <v>27.25</v>
      </c>
      <c r="CR44" s="39">
        <f t="shared" si="37"/>
        <v>11.197403024326102</v>
      </c>
      <c r="CS44" s="3"/>
      <c r="CT44" s="6"/>
      <c r="CU44" s="19" t="e">
        <f t="shared" si="33"/>
        <v>#N/A</v>
      </c>
      <c r="CV44" s="19">
        <f t="shared" si="8"/>
        <v>-98.02</v>
      </c>
      <c r="CW44" s="19" t="e">
        <f t="shared" si="9"/>
        <v>#N/A</v>
      </c>
      <c r="CX44" s="1"/>
      <c r="CY44" s="15" t="e">
        <f t="shared" si="32"/>
        <v>#N/A</v>
      </c>
      <c r="CZ44" s="7">
        <v>500</v>
      </c>
      <c r="DA44" s="7">
        <v>510</v>
      </c>
      <c r="DB44" s="7">
        <v>520</v>
      </c>
      <c r="DC44" s="7">
        <v>530</v>
      </c>
      <c r="DD44" s="7">
        <v>2</v>
      </c>
      <c r="DE44" s="7">
        <v>3</v>
      </c>
      <c r="DF44" s="7">
        <v>0.5</v>
      </c>
      <c r="DG44" s="7">
        <v>65</v>
      </c>
      <c r="DH44" s="7">
        <v>11</v>
      </c>
      <c r="DI44" s="7">
        <v>6</v>
      </c>
      <c r="DJ44" s="7">
        <v>0.85</v>
      </c>
      <c r="DK44" s="3" t="s">
        <v>205</v>
      </c>
      <c r="DL44" s="2">
        <v>400</v>
      </c>
      <c r="DM44" s="96">
        <f t="shared" si="10"/>
        <v>159.45339376616954</v>
      </c>
      <c r="DN44" s="96">
        <f t="shared" si="11"/>
        <v>167.07432802705264</v>
      </c>
      <c r="DO44" s="3"/>
      <c r="DP44" s="2"/>
      <c r="DQ44" s="3"/>
      <c r="DR44" s="2"/>
      <c r="DS44" s="7">
        <v>50</v>
      </c>
      <c r="DT44" s="3" t="s">
        <v>185</v>
      </c>
      <c r="DU44" s="2">
        <v>5.2</v>
      </c>
      <c r="DV44" s="7">
        <v>20</v>
      </c>
      <c r="DW44" s="3"/>
      <c r="DX44" s="1"/>
      <c r="DY44" s="96">
        <f t="shared" si="12"/>
        <v>0</v>
      </c>
      <c r="DZ44" s="96">
        <f t="shared" si="13"/>
        <v>0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191</v>
      </c>
      <c r="EL44" s="180">
        <f t="shared" si="14"/>
        <v>76.138995523345955</v>
      </c>
      <c r="EM44" s="109">
        <f t="shared" si="15"/>
        <v>79.777991632917647</v>
      </c>
      <c r="EN44" s="1">
        <v>4.37</v>
      </c>
      <c r="EO44" s="181">
        <f t="shared" si="16"/>
        <v>1.7420283268954022</v>
      </c>
      <c r="EP44" s="181">
        <f t="shared" si="17"/>
        <v>1.8252870336955502</v>
      </c>
      <c r="EQ44" s="4">
        <v>340</v>
      </c>
      <c r="ER44" s="40"/>
    </row>
    <row r="45" spans="1:148" s="41" customFormat="1" ht="20.100000000000001" hidden="1" customHeight="1">
      <c r="A45" s="83">
        <v>42410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hidden="1" customHeight="1">
      <c r="A46" s="84">
        <v>42410</v>
      </c>
      <c r="B46" s="101">
        <v>2.5983796296296297E-2</v>
      </c>
      <c r="C46" s="13">
        <v>3</v>
      </c>
      <c r="D46" s="8" t="s">
        <v>186</v>
      </c>
      <c r="E46" s="8" t="s">
        <v>187</v>
      </c>
      <c r="F46" s="8" t="s">
        <v>188</v>
      </c>
      <c r="G46" s="11" t="s">
        <v>189</v>
      </c>
      <c r="H46" s="10" t="s">
        <v>180</v>
      </c>
      <c r="I46" s="8">
        <v>25</v>
      </c>
      <c r="J46" s="8" t="s">
        <v>190</v>
      </c>
      <c r="K46" s="18">
        <v>19</v>
      </c>
      <c r="L46" s="8"/>
      <c r="M46" s="8">
        <v>55</v>
      </c>
      <c r="N46" s="8">
        <v>2720</v>
      </c>
      <c r="O46" s="145"/>
      <c r="P46" s="8">
        <v>1110</v>
      </c>
      <c r="Q46" s="20">
        <f t="shared" si="0"/>
        <v>899.1</v>
      </c>
      <c r="R46" s="42">
        <f t="shared" si="18"/>
        <v>3.8436525000000001</v>
      </c>
      <c r="S46" s="16">
        <f t="shared" si="1"/>
        <v>3.6683279999999998</v>
      </c>
      <c r="T46" s="10">
        <v>741.4</v>
      </c>
      <c r="U46" s="8">
        <v>1010</v>
      </c>
      <c r="V46" s="8">
        <v>0.98499999999999999</v>
      </c>
      <c r="W46" s="20">
        <f t="shared" si="19"/>
        <v>1093.3499999999999</v>
      </c>
      <c r="X46" s="8">
        <v>10</v>
      </c>
      <c r="Y46" s="8">
        <v>166</v>
      </c>
      <c r="Z46" s="8">
        <v>41.5</v>
      </c>
      <c r="AA46" s="8">
        <v>25</v>
      </c>
      <c r="AB46" s="8">
        <v>25</v>
      </c>
      <c r="AC46" s="11">
        <v>6.3</v>
      </c>
      <c r="AD46" s="13">
        <v>3.9</v>
      </c>
      <c r="AE46" s="89">
        <v>-30</v>
      </c>
      <c r="AF46" s="89">
        <v>-34</v>
      </c>
      <c r="AG46" s="89">
        <v>-34</v>
      </c>
      <c r="AH46" s="89"/>
      <c r="AI46" s="110">
        <f t="shared" si="30"/>
        <v>-98</v>
      </c>
      <c r="AJ46" s="108">
        <f t="shared" si="31"/>
        <v>1</v>
      </c>
      <c r="AK46" s="8">
        <v>50</v>
      </c>
      <c r="AL46" s="8">
        <v>50</v>
      </c>
      <c r="AM46" s="8">
        <v>100</v>
      </c>
      <c r="AN46" s="8">
        <v>100</v>
      </c>
      <c r="AO46" s="8">
        <v>2.6</v>
      </c>
      <c r="AP46" s="8">
        <v>20</v>
      </c>
      <c r="AQ46" s="10">
        <v>1793</v>
      </c>
      <c r="AR46" s="13">
        <v>1644</v>
      </c>
      <c r="AS46" s="20">
        <f t="shared" si="34"/>
        <v>149</v>
      </c>
      <c r="AT46" s="124">
        <f t="shared" si="20"/>
        <v>8.3100948131622984E-2</v>
      </c>
      <c r="AU46" s="8">
        <v>72</v>
      </c>
      <c r="AV46" s="8">
        <v>80</v>
      </c>
      <c r="AW46" s="13">
        <v>4.4000000000000004</v>
      </c>
      <c r="AX46" s="8">
        <v>350</v>
      </c>
      <c r="AY46" s="8">
        <v>981</v>
      </c>
      <c r="AZ46" s="9">
        <v>25</v>
      </c>
      <c r="BA46" s="10">
        <v>355</v>
      </c>
      <c r="BB46" s="9">
        <v>66</v>
      </c>
      <c r="BC46" s="10"/>
      <c r="BD46" s="11"/>
      <c r="BE46" s="10">
        <v>5542</v>
      </c>
      <c r="BF46" s="8">
        <v>31</v>
      </c>
      <c r="BG46" s="8">
        <v>31</v>
      </c>
      <c r="BH46" s="8">
        <v>1</v>
      </c>
      <c r="BI46" s="11">
        <v>97.5</v>
      </c>
      <c r="BJ46" s="10">
        <v>420</v>
      </c>
      <c r="BK46" s="13">
        <v>166</v>
      </c>
      <c r="BL46" s="8">
        <v>1640</v>
      </c>
      <c r="BM46" s="8">
        <v>132</v>
      </c>
      <c r="BN46" s="9">
        <v>35.9</v>
      </c>
      <c r="BO46" s="10">
        <v>435</v>
      </c>
      <c r="BP46" s="8">
        <v>1550</v>
      </c>
      <c r="BQ46" s="9">
        <v>204</v>
      </c>
      <c r="BR46" s="10">
        <v>425</v>
      </c>
      <c r="BS46" s="8">
        <v>1597</v>
      </c>
      <c r="BT46" s="9">
        <v>185</v>
      </c>
      <c r="BU46" s="12">
        <v>1500</v>
      </c>
      <c r="BV46" s="130">
        <v>446</v>
      </c>
      <c r="BW46" s="126">
        <f t="shared" si="21"/>
        <v>0.86</v>
      </c>
      <c r="BX46" s="126">
        <f t="shared" si="22"/>
        <v>0.53846153846153844</v>
      </c>
      <c r="BY46" s="134">
        <f t="shared" si="23"/>
        <v>0.61496149614961493</v>
      </c>
      <c r="BZ46" s="134">
        <f t="shared" si="24"/>
        <v>0.38503850385038502</v>
      </c>
      <c r="CA46" s="10">
        <v>2.8</v>
      </c>
      <c r="CB46" s="8">
        <v>2.8</v>
      </c>
      <c r="CC46" s="8">
        <v>25</v>
      </c>
      <c r="CD46" s="11">
        <v>1.8</v>
      </c>
      <c r="CE46" s="13" t="s">
        <v>222</v>
      </c>
      <c r="CF46" s="13">
        <v>37.1</v>
      </c>
      <c r="CG46" s="20">
        <f t="shared" si="25"/>
        <v>16.64</v>
      </c>
      <c r="CH46" s="20">
        <f t="shared" si="3"/>
        <v>3751.7999999999997</v>
      </c>
      <c r="CI46" s="20">
        <f t="shared" si="4"/>
        <v>6.1568000000000005</v>
      </c>
      <c r="CJ46" s="8">
        <v>37</v>
      </c>
      <c r="CK46" s="16">
        <f t="shared" si="26"/>
        <v>1.6410256410256414</v>
      </c>
      <c r="CL46" s="10" t="s">
        <v>184</v>
      </c>
      <c r="CM46" s="13">
        <v>36</v>
      </c>
      <c r="CN46" s="8">
        <v>38</v>
      </c>
      <c r="CO46" s="339">
        <v>109</v>
      </c>
      <c r="CP46" s="339">
        <f t="shared" si="35"/>
        <v>3751.7999999999997</v>
      </c>
      <c r="CQ46" s="339">
        <f t="shared" si="36"/>
        <v>41.42</v>
      </c>
      <c r="CR46" s="42">
        <f t="shared" si="37"/>
        <v>11.040034116957194</v>
      </c>
      <c r="CS46" s="10"/>
      <c r="CT46" s="13"/>
      <c r="CU46" s="20" t="e">
        <f t="shared" si="33"/>
        <v>#N/A</v>
      </c>
      <c r="CV46" s="20">
        <f t="shared" si="8"/>
        <v>-101.39999999999999</v>
      </c>
      <c r="CW46" s="20" t="e">
        <f t="shared" si="9"/>
        <v>#N/A</v>
      </c>
      <c r="CX46" s="8"/>
      <c r="CY46" s="16" t="e">
        <f t="shared" si="32"/>
        <v>#N/A</v>
      </c>
      <c r="CZ46" s="14">
        <v>660</v>
      </c>
      <c r="DA46" s="14">
        <v>650</v>
      </c>
      <c r="DB46" s="14">
        <v>660</v>
      </c>
      <c r="DC46" s="14">
        <v>660</v>
      </c>
      <c r="DD46" s="14">
        <v>2</v>
      </c>
      <c r="DE46" s="14">
        <v>3</v>
      </c>
      <c r="DF46" s="14">
        <v>0.5</v>
      </c>
      <c r="DG46" s="14">
        <v>50</v>
      </c>
      <c r="DH46" s="14">
        <v>11</v>
      </c>
      <c r="DI46" s="14">
        <v>6</v>
      </c>
      <c r="DJ46" s="14">
        <v>0.85</v>
      </c>
      <c r="DK46" s="10" t="s">
        <v>205</v>
      </c>
      <c r="DL46" s="9">
        <v>400</v>
      </c>
      <c r="DM46" s="97">
        <f t="shared" si="10"/>
        <v>104.06768041595852</v>
      </c>
      <c r="DN46" s="97">
        <f t="shared" si="11"/>
        <v>109.04150337701536</v>
      </c>
      <c r="DO46" s="10"/>
      <c r="DP46" s="9"/>
      <c r="DQ46" s="10"/>
      <c r="DR46" s="9"/>
      <c r="DS46" s="14">
        <v>70</v>
      </c>
      <c r="DT46" s="10" t="s">
        <v>185</v>
      </c>
      <c r="DU46" s="9">
        <v>5.2</v>
      </c>
      <c r="DV46" s="14">
        <v>20</v>
      </c>
      <c r="DW46" s="10"/>
      <c r="DX46" s="8"/>
      <c r="DY46" s="97">
        <f t="shared" si="12"/>
        <v>0</v>
      </c>
      <c r="DZ46" s="97">
        <f t="shared" si="13"/>
        <v>0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389</v>
      </c>
      <c r="EL46" s="183">
        <f t="shared" si="14"/>
        <v>101.20581920451966</v>
      </c>
      <c r="EM46" s="110">
        <f t="shared" si="15"/>
        <v>106.04286203414745</v>
      </c>
      <c r="EN46" s="8">
        <v>4.55</v>
      </c>
      <c r="EO46" s="184">
        <f t="shared" si="16"/>
        <v>1.183769864731528</v>
      </c>
      <c r="EP46" s="184">
        <f t="shared" si="17"/>
        <v>1.2403471009135498</v>
      </c>
      <c r="EQ46" s="11">
        <v>340</v>
      </c>
      <c r="ER46" s="43"/>
    </row>
    <row r="47" spans="1:148" s="44" customFormat="1" ht="20.100000000000001" hidden="1" customHeight="1">
      <c r="A47" s="84">
        <v>42410</v>
      </c>
      <c r="B47" s="101">
        <v>0.22542824074074075</v>
      </c>
      <c r="C47" s="13">
        <v>3</v>
      </c>
      <c r="D47" s="8" t="s">
        <v>186</v>
      </c>
      <c r="E47" s="8" t="s">
        <v>187</v>
      </c>
      <c r="F47" s="8" t="s">
        <v>188</v>
      </c>
      <c r="G47" s="11" t="s">
        <v>189</v>
      </c>
      <c r="H47" s="10" t="s">
        <v>180</v>
      </c>
      <c r="I47" s="8">
        <v>25</v>
      </c>
      <c r="J47" s="8" t="s">
        <v>190</v>
      </c>
      <c r="K47" s="18">
        <v>20</v>
      </c>
      <c r="L47" s="8"/>
      <c r="M47" s="8">
        <v>55</v>
      </c>
      <c r="N47" s="8">
        <v>2720</v>
      </c>
      <c r="O47" s="145"/>
      <c r="P47" s="8">
        <v>1150</v>
      </c>
      <c r="Q47" s="20">
        <f t="shared" si="0"/>
        <v>920</v>
      </c>
      <c r="R47" s="42">
        <f t="shared" si="18"/>
        <v>3.9329999999999998</v>
      </c>
      <c r="S47" s="16">
        <f t="shared" si="1"/>
        <v>3.7536</v>
      </c>
      <c r="T47" s="10">
        <v>768.3</v>
      </c>
      <c r="U47" s="8">
        <v>1010</v>
      </c>
      <c r="V47" s="8">
        <v>0.98</v>
      </c>
      <c r="W47" s="20">
        <f t="shared" si="19"/>
        <v>1127</v>
      </c>
      <c r="X47" s="8">
        <v>10.1</v>
      </c>
      <c r="Y47" s="8">
        <v>176</v>
      </c>
      <c r="Z47" s="8">
        <v>40.799999999999997</v>
      </c>
      <c r="AA47" s="8">
        <v>25</v>
      </c>
      <c r="AB47" s="8">
        <v>25</v>
      </c>
      <c r="AC47" s="11">
        <v>6.4</v>
      </c>
      <c r="AD47" s="13">
        <v>4</v>
      </c>
      <c r="AE47" s="89">
        <v>-30</v>
      </c>
      <c r="AF47" s="89">
        <v>-33</v>
      </c>
      <c r="AG47" s="89">
        <v>-33</v>
      </c>
      <c r="AH47" s="89"/>
      <c r="AI47" s="110">
        <f t="shared" si="30"/>
        <v>-96</v>
      </c>
      <c r="AJ47" s="108">
        <f t="shared" si="31"/>
        <v>-2.0833333333333332E-2</v>
      </c>
      <c r="AK47" s="8">
        <v>50</v>
      </c>
      <c r="AL47" s="8">
        <v>50</v>
      </c>
      <c r="AM47" s="8">
        <v>100</v>
      </c>
      <c r="AN47" s="8">
        <v>100</v>
      </c>
      <c r="AO47" s="8">
        <v>2.6</v>
      </c>
      <c r="AP47" s="8">
        <v>20</v>
      </c>
      <c r="AQ47" s="10">
        <v>1749</v>
      </c>
      <c r="AR47" s="13">
        <v>1613</v>
      </c>
      <c r="AS47" s="20">
        <f t="shared" si="34"/>
        <v>136</v>
      </c>
      <c r="AT47" s="124">
        <f t="shared" si="20"/>
        <v>7.7758719268153226E-2</v>
      </c>
      <c r="AU47" s="8">
        <v>72</v>
      </c>
      <c r="AV47" s="8">
        <v>80</v>
      </c>
      <c r="AW47" s="13">
        <v>4.4000000000000004</v>
      </c>
      <c r="AX47" s="8">
        <v>300</v>
      </c>
      <c r="AY47" s="8">
        <v>1185</v>
      </c>
      <c r="AZ47" s="9">
        <v>20</v>
      </c>
      <c r="BA47" s="10">
        <v>355</v>
      </c>
      <c r="BB47" s="9">
        <v>67</v>
      </c>
      <c r="BC47" s="10"/>
      <c r="BD47" s="11"/>
      <c r="BE47" s="10">
        <v>4440</v>
      </c>
      <c r="BF47" s="8">
        <v>31</v>
      </c>
      <c r="BG47" s="8">
        <v>31</v>
      </c>
      <c r="BH47" s="8">
        <v>1</v>
      </c>
      <c r="BI47" s="11">
        <v>97.3</v>
      </c>
      <c r="BJ47" s="10">
        <v>480</v>
      </c>
      <c r="BK47" s="13">
        <v>184</v>
      </c>
      <c r="BL47" s="8">
        <v>1643</v>
      </c>
      <c r="BM47" s="8">
        <v>136</v>
      </c>
      <c r="BN47" s="9">
        <v>35.1</v>
      </c>
      <c r="BO47" s="10">
        <v>438</v>
      </c>
      <c r="BP47" s="8">
        <v>1550</v>
      </c>
      <c r="BQ47" s="9">
        <v>202</v>
      </c>
      <c r="BR47" s="10">
        <v>428</v>
      </c>
      <c r="BS47" s="8">
        <v>1600</v>
      </c>
      <c r="BT47" s="9">
        <v>183</v>
      </c>
      <c r="BU47" s="12">
        <v>1500</v>
      </c>
      <c r="BV47" s="130">
        <v>492</v>
      </c>
      <c r="BW47" s="126">
        <f t="shared" si="21"/>
        <v>0.86599999999999999</v>
      </c>
      <c r="BX47" s="126">
        <f t="shared" si="22"/>
        <v>0.61538461538461542</v>
      </c>
      <c r="BY47" s="134">
        <f t="shared" si="23"/>
        <v>0.58458822307612412</v>
      </c>
      <c r="BZ47" s="134">
        <f t="shared" si="24"/>
        <v>0.41541177692387576</v>
      </c>
      <c r="CA47" s="10">
        <v>2.8</v>
      </c>
      <c r="CB47" s="8">
        <v>2.8</v>
      </c>
      <c r="CC47" s="8">
        <v>25</v>
      </c>
      <c r="CD47" s="11">
        <v>1.8</v>
      </c>
      <c r="CE47" s="13" t="s">
        <v>222</v>
      </c>
      <c r="CF47" s="13">
        <v>38.4</v>
      </c>
      <c r="CG47" s="20">
        <f t="shared" si="25"/>
        <v>16.64</v>
      </c>
      <c r="CH47" s="20">
        <f t="shared" si="3"/>
        <v>3887</v>
      </c>
      <c r="CI47" s="20">
        <f t="shared" si="4"/>
        <v>6.3232000000000008</v>
      </c>
      <c r="CJ47" s="8">
        <v>38</v>
      </c>
      <c r="CK47" s="16">
        <f>CI47/CH47*1000</f>
        <v>1.6267558528428094</v>
      </c>
      <c r="CL47" s="10" t="s">
        <v>184</v>
      </c>
      <c r="CM47" s="13">
        <v>16</v>
      </c>
      <c r="CN47" s="8">
        <v>18</v>
      </c>
      <c r="CO47" s="339">
        <v>109</v>
      </c>
      <c r="CP47" s="339">
        <f t="shared" si="35"/>
        <v>3887</v>
      </c>
      <c r="CQ47" s="339">
        <f t="shared" si="36"/>
        <v>19.62</v>
      </c>
      <c r="CR47" s="42">
        <f t="shared" si="37"/>
        <v>5.0475945459223057</v>
      </c>
      <c r="CS47" s="10"/>
      <c r="CT47" s="13"/>
      <c r="CU47" s="20" t="e">
        <f t="shared" si="33"/>
        <v>#N/A</v>
      </c>
      <c r="CV47" s="20">
        <f t="shared" si="8"/>
        <v>-101.39999999999999</v>
      </c>
      <c r="CW47" s="20" t="e">
        <f t="shared" si="9"/>
        <v>#N/A</v>
      </c>
      <c r="CX47" s="8"/>
      <c r="CY47" s="16" t="e">
        <f t="shared" si="32"/>
        <v>#N/A</v>
      </c>
      <c r="CZ47" s="14">
        <v>650</v>
      </c>
      <c r="DA47" s="14">
        <v>550</v>
      </c>
      <c r="DB47" s="14">
        <v>550</v>
      </c>
      <c r="DC47" s="14">
        <v>550</v>
      </c>
      <c r="DD47" s="14">
        <v>2</v>
      </c>
      <c r="DE47" s="14">
        <v>3</v>
      </c>
      <c r="DF47" s="14">
        <v>0.5</v>
      </c>
      <c r="DG47" s="14">
        <v>50</v>
      </c>
      <c r="DH47" s="14">
        <v>11</v>
      </c>
      <c r="DI47" s="14">
        <v>6</v>
      </c>
      <c r="DJ47" s="14">
        <v>0.85</v>
      </c>
      <c r="DK47" s="10" t="s">
        <v>205</v>
      </c>
      <c r="DL47" s="9">
        <v>400</v>
      </c>
      <c r="DM47" s="97">
        <f t="shared" si="10"/>
        <v>101.70353419781338</v>
      </c>
      <c r="DN47" s="97">
        <f t="shared" si="11"/>
        <v>106.56436487638534</v>
      </c>
      <c r="DO47" s="10"/>
      <c r="DP47" s="9"/>
      <c r="DQ47" s="10"/>
      <c r="DR47" s="9"/>
      <c r="DS47" s="14">
        <v>70</v>
      </c>
      <c r="DT47" s="10" t="s">
        <v>185</v>
      </c>
      <c r="DU47" s="9">
        <v>5.3</v>
      </c>
      <c r="DV47" s="14">
        <v>20</v>
      </c>
      <c r="DW47" s="10"/>
      <c r="DX47" s="8"/>
      <c r="DY47" s="97">
        <f t="shared" si="12"/>
        <v>0</v>
      </c>
      <c r="DZ47" s="97">
        <f t="shared" si="13"/>
        <v>0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385</v>
      </c>
      <c r="EL47" s="183">
        <f t="shared" si="14"/>
        <v>97.889651665395377</v>
      </c>
      <c r="EM47" s="110">
        <f t="shared" si="15"/>
        <v>102.56820119352089</v>
      </c>
      <c r="EN47" s="8">
        <v>4.88</v>
      </c>
      <c r="EO47" s="184">
        <f t="shared" si="16"/>
        <v>1.2407831172133232</v>
      </c>
      <c r="EP47" s="184">
        <f t="shared" si="17"/>
        <v>1.300085251491901</v>
      </c>
      <c r="EQ47" s="11">
        <v>396</v>
      </c>
      <c r="ER47" s="43"/>
    </row>
    <row r="48" spans="1:148" s="41" customFormat="1" ht="20.100000000000001" hidden="1" customHeight="1">
      <c r="A48" s="83">
        <v>42411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hidden="1" customHeight="1">
      <c r="A49" s="83">
        <v>42411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hidden="1" customHeight="1">
      <c r="A50" s="83">
        <v>42411</v>
      </c>
      <c r="B50" s="101">
        <v>0.10131944444444445</v>
      </c>
      <c r="C50" s="13">
        <v>4</v>
      </c>
      <c r="D50" s="8" t="s">
        <v>176</v>
      </c>
      <c r="E50" s="8" t="s">
        <v>177</v>
      </c>
      <c r="F50" s="8" t="s">
        <v>194</v>
      </c>
      <c r="G50" s="11" t="s">
        <v>179</v>
      </c>
      <c r="H50" s="10" t="s">
        <v>180</v>
      </c>
      <c r="I50" s="8">
        <v>25</v>
      </c>
      <c r="J50" s="8" t="s">
        <v>190</v>
      </c>
      <c r="K50" s="18">
        <v>19.5</v>
      </c>
      <c r="L50" s="8"/>
      <c r="M50" s="8">
        <v>55</v>
      </c>
      <c r="N50" s="8">
        <v>2720</v>
      </c>
      <c r="O50" s="145"/>
      <c r="P50" s="8">
        <v>1170</v>
      </c>
      <c r="Q50" s="20">
        <f t="shared" si="0"/>
        <v>941.84999999999991</v>
      </c>
      <c r="R50" s="42">
        <f t="shared" si="18"/>
        <v>4.026408749999999</v>
      </c>
      <c r="S50" s="16">
        <f t="shared" si="1"/>
        <v>3.8427479999999989</v>
      </c>
      <c r="T50" s="10">
        <v>779</v>
      </c>
      <c r="U50" s="8">
        <v>1010</v>
      </c>
      <c r="V50" s="8">
        <v>0.97499999999999998</v>
      </c>
      <c r="W50" s="20">
        <f t="shared" si="19"/>
        <v>1140.75</v>
      </c>
      <c r="X50" s="8">
        <v>10.1</v>
      </c>
      <c r="Y50" s="8">
        <v>180</v>
      </c>
      <c r="Z50" s="8">
        <v>42.7</v>
      </c>
      <c r="AA50" s="8">
        <v>25</v>
      </c>
      <c r="AB50" s="8">
        <v>25</v>
      </c>
      <c r="AC50" s="11">
        <v>6</v>
      </c>
      <c r="AD50" s="13">
        <v>4.2</v>
      </c>
      <c r="AE50" s="89">
        <v>-30</v>
      </c>
      <c r="AF50" s="89">
        <v>-34</v>
      </c>
      <c r="AG50" s="89">
        <v>-34</v>
      </c>
      <c r="AH50" s="89"/>
      <c r="AI50" s="110">
        <f t="shared" si="30"/>
        <v>-98</v>
      </c>
      <c r="AJ50" s="108">
        <f t="shared" si="31"/>
        <v>1</v>
      </c>
      <c r="AK50" s="8">
        <v>50</v>
      </c>
      <c r="AL50" s="8">
        <v>50</v>
      </c>
      <c r="AM50" s="8">
        <v>100</v>
      </c>
      <c r="AN50" s="8">
        <v>100</v>
      </c>
      <c r="AO50" s="8">
        <v>2.6</v>
      </c>
      <c r="AP50" s="8">
        <v>20</v>
      </c>
      <c r="AQ50" s="10">
        <v>2000</v>
      </c>
      <c r="AR50" s="13">
        <v>1670</v>
      </c>
      <c r="AS50" s="20">
        <f t="shared" si="34"/>
        <v>330</v>
      </c>
      <c r="AT50" s="124">
        <f t="shared" si="20"/>
        <v>0.16500000000000001</v>
      </c>
      <c r="AU50" s="8">
        <v>74.5</v>
      </c>
      <c r="AV50" s="8">
        <v>80</v>
      </c>
      <c r="AW50" s="13">
        <v>4.5</v>
      </c>
      <c r="AX50" s="8">
        <v>430</v>
      </c>
      <c r="AY50" s="8">
        <v>1200</v>
      </c>
      <c r="AZ50" s="9">
        <v>60</v>
      </c>
      <c r="BA50" s="10">
        <v>355</v>
      </c>
      <c r="BB50" s="9">
        <v>60</v>
      </c>
      <c r="BC50" s="10"/>
      <c r="BD50" s="11"/>
      <c r="BE50" s="10">
        <v>4500</v>
      </c>
      <c r="BF50" s="8">
        <v>35</v>
      </c>
      <c r="BG50" s="8">
        <v>30</v>
      </c>
      <c r="BH50" s="8">
        <v>1</v>
      </c>
      <c r="BI50" s="11">
        <v>97.3</v>
      </c>
      <c r="BJ50" s="10">
        <v>450</v>
      </c>
      <c r="BK50" s="13">
        <v>175</v>
      </c>
      <c r="BL50" s="8">
        <v>1643</v>
      </c>
      <c r="BM50" s="8">
        <v>134</v>
      </c>
      <c r="BN50" s="9">
        <v>36</v>
      </c>
      <c r="BO50" s="10">
        <v>480</v>
      </c>
      <c r="BP50" s="8">
        <v>1550</v>
      </c>
      <c r="BQ50" s="9">
        <v>222</v>
      </c>
      <c r="BR50" s="10">
        <v>470</v>
      </c>
      <c r="BS50" s="8">
        <v>1600</v>
      </c>
      <c r="BT50" s="9">
        <v>207</v>
      </c>
      <c r="BU50" s="12">
        <v>1500</v>
      </c>
      <c r="BV50" s="130">
        <v>567</v>
      </c>
      <c r="BW50" s="126">
        <f t="shared" si="21"/>
        <v>0.95</v>
      </c>
      <c r="BX50" s="126">
        <f t="shared" si="22"/>
        <v>0.57692307692307687</v>
      </c>
      <c r="BY50" s="134">
        <f t="shared" si="23"/>
        <v>0.62216624685138544</v>
      </c>
      <c r="BZ50" s="134">
        <f t="shared" si="24"/>
        <v>0.37783375314861462</v>
      </c>
      <c r="CA50" s="10">
        <v>2.8</v>
      </c>
      <c r="CB50" s="8">
        <v>2.8</v>
      </c>
      <c r="CC50" s="8">
        <v>28</v>
      </c>
      <c r="CD50" s="11">
        <v>1.8</v>
      </c>
      <c r="CE50" s="13" t="s">
        <v>222</v>
      </c>
      <c r="CF50" s="13">
        <v>39</v>
      </c>
      <c r="CG50" s="20">
        <f t="shared" si="25"/>
        <v>16.64</v>
      </c>
      <c r="CH50" s="20">
        <f t="shared" si="3"/>
        <v>3954.6</v>
      </c>
      <c r="CI50" s="20">
        <f t="shared" si="4"/>
        <v>6.4896000000000003</v>
      </c>
      <c r="CJ50" s="8">
        <v>39</v>
      </c>
      <c r="CK50" s="16">
        <f t="shared" si="26"/>
        <v>1.6410256410256412</v>
      </c>
      <c r="CL50" s="10" t="s">
        <v>184</v>
      </c>
      <c r="CM50" s="13">
        <v>15</v>
      </c>
      <c r="CN50" s="8">
        <v>16</v>
      </c>
      <c r="CO50" s="339">
        <v>109</v>
      </c>
      <c r="CP50" s="339">
        <f t="shared" si="35"/>
        <v>3954.6</v>
      </c>
      <c r="CQ50" s="339">
        <f t="shared" si="36"/>
        <v>17.440000000000001</v>
      </c>
      <c r="CR50" s="42">
        <f t="shared" si="37"/>
        <v>4.4100541141961269</v>
      </c>
      <c r="CS50" s="10"/>
      <c r="CT50" s="13"/>
      <c r="CU50" s="20" t="e">
        <f t="shared" si="33"/>
        <v>#N/A</v>
      </c>
      <c r="CV50" s="20">
        <f t="shared" si="8"/>
        <v>-101.39999999999999</v>
      </c>
      <c r="CW50" s="20" t="e">
        <f t="shared" si="9"/>
        <v>#N/A</v>
      </c>
      <c r="CX50" s="8"/>
      <c r="CY50" s="16" t="e">
        <f t="shared" si="32"/>
        <v>#N/A</v>
      </c>
      <c r="CZ50" s="14">
        <v>600</v>
      </c>
      <c r="DA50" s="14">
        <v>520</v>
      </c>
      <c r="DB50" s="14">
        <v>520</v>
      </c>
      <c r="DC50" s="14">
        <v>520</v>
      </c>
      <c r="DD50" s="14">
        <v>2</v>
      </c>
      <c r="DE50" s="14">
        <v>3</v>
      </c>
      <c r="DF50" s="14">
        <v>0.5</v>
      </c>
      <c r="DG50" s="14">
        <v>50</v>
      </c>
      <c r="DH50" s="14">
        <v>11</v>
      </c>
      <c r="DI50" s="14">
        <v>6</v>
      </c>
      <c r="DJ50" s="14">
        <v>0.85</v>
      </c>
      <c r="DK50" s="10" t="s">
        <v>205</v>
      </c>
      <c r="DL50" s="9">
        <v>400</v>
      </c>
      <c r="DM50" s="97">
        <f t="shared" si="10"/>
        <v>99.344111548535679</v>
      </c>
      <c r="DN50" s="97">
        <f t="shared" si="11"/>
        <v>104.09217570342894</v>
      </c>
      <c r="DO50" s="10"/>
      <c r="DP50" s="9"/>
      <c r="DQ50" s="10"/>
      <c r="DR50" s="9"/>
      <c r="DS50" s="14">
        <v>55</v>
      </c>
      <c r="DT50" s="10" t="s">
        <v>185</v>
      </c>
      <c r="DU50" s="9">
        <v>5.3</v>
      </c>
      <c r="DV50" s="14">
        <v>20</v>
      </c>
      <c r="DW50" s="10"/>
      <c r="DX50" s="8"/>
      <c r="DY50" s="97">
        <f t="shared" si="12"/>
        <v>0</v>
      </c>
      <c r="DZ50" s="97">
        <f t="shared" si="13"/>
        <v>0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429</v>
      </c>
      <c r="EL50" s="183">
        <f t="shared" si="14"/>
        <v>106.54655963580451</v>
      </c>
      <c r="EM50" s="110">
        <f t="shared" si="15"/>
        <v>111.63885844192752</v>
      </c>
      <c r="EN50" s="8">
        <v>4.57</v>
      </c>
      <c r="EO50" s="184">
        <f t="shared" si="16"/>
        <v>1.1350064744420201</v>
      </c>
      <c r="EP50" s="184">
        <f t="shared" si="17"/>
        <v>1.1892531074116757</v>
      </c>
      <c r="EQ50" s="11">
        <v>366</v>
      </c>
      <c r="ER50" s="43"/>
    </row>
    <row r="51" spans="1:148" s="44" customFormat="1" ht="20.100000000000001" hidden="1" customHeight="1">
      <c r="A51" s="84">
        <v>42411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hidden="1" customHeight="1">
      <c r="A52" s="83">
        <v>42412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hidden="1" customHeight="1">
      <c r="A53" s="83">
        <v>42412</v>
      </c>
      <c r="B53" s="100">
        <v>0.7790393518518518</v>
      </c>
      <c r="C53" s="6">
        <v>2</v>
      </c>
      <c r="D53" s="1" t="s">
        <v>201</v>
      </c>
      <c r="E53" s="1" t="s">
        <v>207</v>
      </c>
      <c r="F53" s="1" t="s">
        <v>203</v>
      </c>
      <c r="G53" s="4" t="s">
        <v>204</v>
      </c>
      <c r="H53" s="3" t="s">
        <v>196</v>
      </c>
      <c r="I53" s="1">
        <v>32</v>
      </c>
      <c r="J53" s="1" t="s">
        <v>190</v>
      </c>
      <c r="K53" s="17">
        <v>5.5</v>
      </c>
      <c r="L53" s="1"/>
      <c r="M53" s="1">
        <v>55</v>
      </c>
      <c r="N53" s="1">
        <v>2700</v>
      </c>
      <c r="O53" s="144" t="s">
        <v>206</v>
      </c>
      <c r="P53" s="1">
        <v>860</v>
      </c>
      <c r="Q53" s="19">
        <f>(P53/100)*(100-K53)</f>
        <v>812.69999999999993</v>
      </c>
      <c r="R53" s="39">
        <f t="shared" si="18"/>
        <v>4.4470944000000001</v>
      </c>
      <c r="S53" s="15">
        <f t="shared" si="1"/>
        <v>4.2130368000000002</v>
      </c>
      <c r="T53" s="3">
        <v>618</v>
      </c>
      <c r="U53" s="1">
        <v>1010</v>
      </c>
      <c r="V53" s="1">
        <v>1.012</v>
      </c>
      <c r="W53" s="19">
        <f t="shared" si="19"/>
        <v>870.32</v>
      </c>
      <c r="X53" s="1">
        <v>10.7</v>
      </c>
      <c r="Y53" s="1">
        <v>105</v>
      </c>
      <c r="Z53" s="1">
        <v>40.700000000000003</v>
      </c>
      <c r="AA53" s="1">
        <v>25</v>
      </c>
      <c r="AB53" s="1">
        <v>25</v>
      </c>
      <c r="AC53" s="4">
        <v>6.3</v>
      </c>
      <c r="AD53" s="6">
        <v>4.3</v>
      </c>
      <c r="AE53" s="88">
        <v>-33</v>
      </c>
      <c r="AF53" s="88">
        <v>-35</v>
      </c>
      <c r="AG53" s="88">
        <v>-36</v>
      </c>
      <c r="AH53" s="88"/>
      <c r="AI53" s="109">
        <f t="shared" si="30"/>
        <v>-104</v>
      </c>
      <c r="AJ53" s="106">
        <f t="shared" si="31"/>
        <v>1</v>
      </c>
      <c r="AK53" s="1">
        <v>50</v>
      </c>
      <c r="AL53" s="1">
        <v>50</v>
      </c>
      <c r="AM53" s="1">
        <v>95</v>
      </c>
      <c r="AN53" s="1">
        <v>100</v>
      </c>
      <c r="AO53" s="1">
        <v>2.6</v>
      </c>
      <c r="AP53" s="1">
        <v>20</v>
      </c>
      <c r="AQ53" s="3">
        <v>2170</v>
      </c>
      <c r="AR53" s="6"/>
      <c r="AS53" s="19">
        <f t="shared" si="34"/>
        <v>2170</v>
      </c>
      <c r="AT53" s="123">
        <f t="shared" si="20"/>
        <v>1</v>
      </c>
      <c r="AU53" s="1">
        <v>80</v>
      </c>
      <c r="AV53" s="1">
        <v>80</v>
      </c>
      <c r="AW53" s="6">
        <v>4.5999999999999996</v>
      </c>
      <c r="AX53" s="1">
        <v>530</v>
      </c>
      <c r="AY53" s="1">
        <v>1150</v>
      </c>
      <c r="AZ53" s="2">
        <v>35</v>
      </c>
      <c r="BA53" s="3">
        <v>355</v>
      </c>
      <c r="BB53" s="2">
        <v>60</v>
      </c>
      <c r="BC53" s="3"/>
      <c r="BD53" s="4"/>
      <c r="BE53" s="3">
        <v>4500</v>
      </c>
      <c r="BF53" s="1">
        <v>35</v>
      </c>
      <c r="BG53" s="1">
        <v>30</v>
      </c>
      <c r="BH53" s="1">
        <v>1</v>
      </c>
      <c r="BI53" s="4">
        <v>97.3</v>
      </c>
      <c r="BJ53" s="3">
        <v>485</v>
      </c>
      <c r="BK53" s="6">
        <v>179</v>
      </c>
      <c r="BL53" s="1">
        <v>1631</v>
      </c>
      <c r="BM53" s="1">
        <v>137</v>
      </c>
      <c r="BN53" s="2">
        <v>35.5</v>
      </c>
      <c r="BO53" s="3">
        <v>445</v>
      </c>
      <c r="BP53" s="1">
        <v>1677</v>
      </c>
      <c r="BQ53" s="2">
        <v>204</v>
      </c>
      <c r="BR53" s="3">
        <v>435</v>
      </c>
      <c r="BS53" s="1">
        <v>1657</v>
      </c>
      <c r="BT53" s="2">
        <v>193</v>
      </c>
      <c r="BU53" s="5">
        <v>1500</v>
      </c>
      <c r="BV53" s="129">
        <v>475</v>
      </c>
      <c r="BW53" s="125">
        <f t="shared" si="21"/>
        <v>0.88</v>
      </c>
      <c r="BX53" s="125">
        <f t="shared" si="22"/>
        <v>0.62179487179487181</v>
      </c>
      <c r="BY53" s="133">
        <f t="shared" si="23"/>
        <v>0.58596551135393549</v>
      </c>
      <c r="BZ53" s="133">
        <f t="shared" si="24"/>
        <v>0.41403448864606457</v>
      </c>
      <c r="CA53" s="3">
        <v>2.8</v>
      </c>
      <c r="CB53" s="1">
        <v>2.8</v>
      </c>
      <c r="CC53" s="1">
        <v>28</v>
      </c>
      <c r="CD53" s="4">
        <v>1.8</v>
      </c>
      <c r="CE53" s="6" t="s">
        <v>222</v>
      </c>
      <c r="CF53" s="6">
        <v>25</v>
      </c>
      <c r="CG53" s="19">
        <f t="shared" si="25"/>
        <v>16.64</v>
      </c>
      <c r="CH53" s="19">
        <f t="shared" si="3"/>
        <v>2906.7999999999997</v>
      </c>
      <c r="CI53" s="19">
        <f t="shared" si="4"/>
        <v>4.16</v>
      </c>
      <c r="CJ53" s="1">
        <v>25</v>
      </c>
      <c r="CK53" s="15">
        <f t="shared" si="26"/>
        <v>1.4311270125223616</v>
      </c>
      <c r="CL53" s="3" t="s">
        <v>184</v>
      </c>
      <c r="CM53" s="6">
        <v>19</v>
      </c>
      <c r="CN53" s="1">
        <v>21</v>
      </c>
      <c r="CO53" s="338">
        <v>109</v>
      </c>
      <c r="CP53" s="338">
        <f t="shared" si="35"/>
        <v>2906.7999999999997</v>
      </c>
      <c r="CQ53" s="338">
        <f t="shared" si="36"/>
        <v>22.89</v>
      </c>
      <c r="CR53" s="39">
        <f t="shared" si="37"/>
        <v>7.8746387780377054</v>
      </c>
      <c r="CS53" s="3"/>
      <c r="CT53" s="6"/>
      <c r="CU53" s="19" t="e">
        <f t="shared" si="33"/>
        <v>#N/A</v>
      </c>
      <c r="CV53" s="19">
        <f t="shared" si="8"/>
        <v>-111.53999999999999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 t="s">
        <v>205</v>
      </c>
      <c r="DL53" s="2">
        <v>400</v>
      </c>
      <c r="DM53" s="96">
        <f t="shared" si="10"/>
        <v>89.946370376126936</v>
      </c>
      <c r="DN53" s="96">
        <f t="shared" si="11"/>
        <v>94.943390952578426</v>
      </c>
      <c r="DO53" s="3"/>
      <c r="DP53" s="2"/>
      <c r="DQ53" s="3"/>
      <c r="DR53" s="2"/>
      <c r="DS53" s="7">
        <v>70</v>
      </c>
      <c r="DT53" s="3" t="s">
        <v>200</v>
      </c>
      <c r="DU53" s="2">
        <v>3.76</v>
      </c>
      <c r="DV53" s="7">
        <v>12</v>
      </c>
      <c r="DW53" s="3" t="s">
        <v>214</v>
      </c>
      <c r="DX53" s="1">
        <v>80</v>
      </c>
      <c r="DY53" s="96">
        <f t="shared" si="12"/>
        <v>17.989274075225389</v>
      </c>
      <c r="DZ53" s="96">
        <f t="shared" si="13"/>
        <v>18.988678190515685</v>
      </c>
      <c r="EA53" s="146" t="s">
        <v>240</v>
      </c>
      <c r="EB53" s="96">
        <v>1146.67</v>
      </c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397</v>
      </c>
      <c r="EL53" s="180">
        <f t="shared" si="14"/>
        <v>89.271772598305986</v>
      </c>
      <c r="EM53" s="109">
        <f t="shared" si="15"/>
        <v>94.231315520434094</v>
      </c>
      <c r="EN53" s="1">
        <v>5.09</v>
      </c>
      <c r="EO53" s="181">
        <f t="shared" si="16"/>
        <v>1.1445675630362153</v>
      </c>
      <c r="EP53" s="181">
        <f t="shared" si="17"/>
        <v>1.2081546498715605</v>
      </c>
      <c r="EQ53" s="4">
        <v>378</v>
      </c>
      <c r="ER53" s="40"/>
    </row>
    <row r="54" spans="1:148" s="44" customFormat="1" ht="20.100000000000001" hidden="1" customHeight="1">
      <c r="A54" s="84">
        <v>42412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hidden="1" customHeight="1">
      <c r="A55" s="84">
        <v>42412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hidden="1" customHeight="1">
      <c r="A56" s="83">
        <v>42413</v>
      </c>
      <c r="B56" s="100">
        <v>0.58047453703703711</v>
      </c>
      <c r="C56" s="6">
        <v>3</v>
      </c>
      <c r="D56" s="1" t="s">
        <v>186</v>
      </c>
      <c r="E56" s="1" t="s">
        <v>187</v>
      </c>
      <c r="F56" s="1" t="s">
        <v>189</v>
      </c>
      <c r="G56" s="4" t="s">
        <v>226</v>
      </c>
      <c r="H56" s="3" t="s">
        <v>196</v>
      </c>
      <c r="I56" s="1">
        <v>32</v>
      </c>
      <c r="J56" s="1" t="s">
        <v>190</v>
      </c>
      <c r="K56" s="17">
        <v>5.3</v>
      </c>
      <c r="L56" s="1"/>
      <c r="M56" s="1">
        <v>55</v>
      </c>
      <c r="N56" s="1">
        <v>2700</v>
      </c>
      <c r="O56" s="144" t="s">
        <v>206</v>
      </c>
      <c r="P56" s="1">
        <v>830</v>
      </c>
      <c r="Q56" s="19">
        <f t="shared" si="0"/>
        <v>786.0100000000001</v>
      </c>
      <c r="R56" s="39">
        <f t="shared" si="18"/>
        <v>4.3010467200000013</v>
      </c>
      <c r="S56" s="15">
        <f t="shared" si="1"/>
        <v>4.0746758400000012</v>
      </c>
      <c r="T56" s="3">
        <v>598.9</v>
      </c>
      <c r="U56" s="1">
        <v>1010</v>
      </c>
      <c r="V56" s="1">
        <v>1.014</v>
      </c>
      <c r="W56" s="19">
        <f t="shared" si="19"/>
        <v>841.62</v>
      </c>
      <c r="X56" s="1">
        <v>10.6</v>
      </c>
      <c r="Y56" s="1">
        <v>98</v>
      </c>
      <c r="Z56" s="1">
        <v>40.5</v>
      </c>
      <c r="AA56" s="1">
        <v>25</v>
      </c>
      <c r="AB56" s="1">
        <v>25</v>
      </c>
      <c r="AC56" s="4">
        <v>6.4</v>
      </c>
      <c r="AD56" s="6">
        <v>4.4000000000000004</v>
      </c>
      <c r="AE56" s="88">
        <v>-33</v>
      </c>
      <c r="AF56" s="88">
        <v>-36</v>
      </c>
      <c r="AG56" s="88">
        <v>-36</v>
      </c>
      <c r="AH56" s="88"/>
      <c r="AI56" s="109">
        <f t="shared" si="30"/>
        <v>-105</v>
      </c>
      <c r="AJ56" s="106">
        <f t="shared" si="31"/>
        <v>1</v>
      </c>
      <c r="AK56" s="1">
        <v>50</v>
      </c>
      <c r="AL56" s="1">
        <v>50</v>
      </c>
      <c r="AM56" s="1">
        <v>95</v>
      </c>
      <c r="AN56" s="1">
        <v>100</v>
      </c>
      <c r="AO56" s="1">
        <v>2.6</v>
      </c>
      <c r="AP56" s="1">
        <v>20</v>
      </c>
      <c r="AQ56" s="3">
        <v>1987</v>
      </c>
      <c r="AR56" s="6"/>
      <c r="AS56" s="19">
        <f t="shared" si="34"/>
        <v>1987</v>
      </c>
      <c r="AT56" s="123">
        <f t="shared" si="20"/>
        <v>1</v>
      </c>
      <c r="AU56" s="1">
        <v>77</v>
      </c>
      <c r="AV56" s="1">
        <v>80</v>
      </c>
      <c r="AW56" s="6">
        <v>4.5</v>
      </c>
      <c r="AX56" s="1">
        <v>590</v>
      </c>
      <c r="AY56" s="1">
        <v>834</v>
      </c>
      <c r="AZ56" s="2">
        <v>35</v>
      </c>
      <c r="BA56" s="3">
        <v>355</v>
      </c>
      <c r="BB56" s="2">
        <v>57</v>
      </c>
      <c r="BC56" s="3"/>
      <c r="BD56" s="4"/>
      <c r="BE56" s="3">
        <v>4549</v>
      </c>
      <c r="BF56" s="1">
        <v>35</v>
      </c>
      <c r="BG56" s="1">
        <v>30</v>
      </c>
      <c r="BH56" s="1">
        <v>1</v>
      </c>
      <c r="BI56" s="4">
        <v>97.3</v>
      </c>
      <c r="BJ56" s="3">
        <v>450</v>
      </c>
      <c r="BK56" s="6">
        <v>171</v>
      </c>
      <c r="BL56" s="1">
        <v>1632</v>
      </c>
      <c r="BM56" s="1">
        <v>135</v>
      </c>
      <c r="BN56" s="2">
        <v>36.200000000000003</v>
      </c>
      <c r="BO56" s="3">
        <v>420</v>
      </c>
      <c r="BP56" s="1">
        <v>1550</v>
      </c>
      <c r="BQ56" s="2">
        <v>196</v>
      </c>
      <c r="BR56" s="3">
        <v>410</v>
      </c>
      <c r="BS56" s="1">
        <v>1539</v>
      </c>
      <c r="BT56" s="2">
        <v>172</v>
      </c>
      <c r="BU56" s="5">
        <v>1500</v>
      </c>
      <c r="BV56" s="129">
        <v>432</v>
      </c>
      <c r="BW56" s="125">
        <f t="shared" si="21"/>
        <v>0.83</v>
      </c>
      <c r="BX56" s="125">
        <f t="shared" si="22"/>
        <v>0.57692307692307687</v>
      </c>
      <c r="BY56" s="133">
        <f t="shared" si="23"/>
        <v>0.58993985784581748</v>
      </c>
      <c r="BZ56" s="133">
        <f t="shared" si="24"/>
        <v>0.41006014215418263</v>
      </c>
      <c r="CA56" s="3">
        <v>2.8</v>
      </c>
      <c r="CB56" s="1">
        <v>2.8</v>
      </c>
      <c r="CC56" s="1">
        <v>26</v>
      </c>
      <c r="CD56" s="4">
        <v>1.9</v>
      </c>
      <c r="CE56" s="6" t="s">
        <v>227</v>
      </c>
      <c r="CF56" s="6">
        <v>31.8</v>
      </c>
      <c r="CG56" s="19">
        <f t="shared" si="25"/>
        <v>16.64</v>
      </c>
      <c r="CH56" s="19">
        <f t="shared" si="3"/>
        <v>2805.4</v>
      </c>
      <c r="CI56" s="19">
        <f t="shared" si="4"/>
        <v>5.3247999999999998</v>
      </c>
      <c r="CJ56" s="1">
        <v>32</v>
      </c>
      <c r="CK56" s="15">
        <f t="shared" si="26"/>
        <v>1.89805375347544</v>
      </c>
      <c r="CL56" s="3" t="s">
        <v>184</v>
      </c>
      <c r="CM56" s="6">
        <v>18</v>
      </c>
      <c r="CN56" s="1">
        <v>19</v>
      </c>
      <c r="CO56" s="338">
        <v>109</v>
      </c>
      <c r="CP56" s="338">
        <f t="shared" si="35"/>
        <v>2805.4</v>
      </c>
      <c r="CQ56" s="338">
        <f t="shared" si="36"/>
        <v>20.71</v>
      </c>
      <c r="CR56" s="39">
        <f t="shared" si="37"/>
        <v>7.3821914878448709</v>
      </c>
      <c r="CS56" s="3"/>
      <c r="CT56" s="6"/>
      <c r="CU56" s="19" t="e">
        <f t="shared" si="33"/>
        <v>#N/A</v>
      </c>
      <c r="CV56" s="19">
        <f t="shared" si="8"/>
        <v>-111.53999999999999</v>
      </c>
      <c r="CW56" s="19" t="e">
        <f t="shared" si="9"/>
        <v>#N/A</v>
      </c>
      <c r="CX56" s="1"/>
      <c r="CY56" s="15" t="e">
        <f t="shared" si="32"/>
        <v>#N/A</v>
      </c>
      <c r="CZ56" s="7">
        <v>600</v>
      </c>
      <c r="DA56" s="7">
        <v>520</v>
      </c>
      <c r="DB56" s="7">
        <v>520</v>
      </c>
      <c r="DC56" s="7">
        <v>520</v>
      </c>
      <c r="DD56" s="7">
        <v>2</v>
      </c>
      <c r="DE56" s="7">
        <v>3</v>
      </c>
      <c r="DF56" s="7">
        <v>0.5</v>
      </c>
      <c r="DG56" s="7">
        <v>50</v>
      </c>
      <c r="DH56" s="7">
        <v>11</v>
      </c>
      <c r="DI56" s="7">
        <v>6</v>
      </c>
      <c r="DJ56" s="7">
        <v>1.2</v>
      </c>
      <c r="DK56" s="3" t="s">
        <v>205</v>
      </c>
      <c r="DL56" s="2">
        <v>400</v>
      </c>
      <c r="DM56" s="96">
        <f t="shared" si="10"/>
        <v>93.000617300897375</v>
      </c>
      <c r="DN56" s="96">
        <f t="shared" si="11"/>
        <v>98.16731826205833</v>
      </c>
      <c r="DO56" s="3"/>
      <c r="DP56" s="2"/>
      <c r="DQ56" s="3"/>
      <c r="DR56" s="2"/>
      <c r="DS56" s="7">
        <v>70</v>
      </c>
      <c r="DT56" s="3" t="s">
        <v>200</v>
      </c>
      <c r="DU56" s="2">
        <v>3.8</v>
      </c>
      <c r="DV56" s="7">
        <v>10</v>
      </c>
      <c r="DW56" s="3" t="s">
        <v>214</v>
      </c>
      <c r="DX56" s="1">
        <v>89</v>
      </c>
      <c r="DY56" s="96">
        <f t="shared" si="12"/>
        <v>20.692637349449665</v>
      </c>
      <c r="DZ56" s="96">
        <f t="shared" si="13"/>
        <v>21.842228313307981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368</v>
      </c>
      <c r="EL56" s="180">
        <f t="shared" si="14"/>
        <v>85.560567916825576</v>
      </c>
      <c r="EM56" s="109">
        <f t="shared" si="15"/>
        <v>90.313932801093671</v>
      </c>
      <c r="EN56" s="1">
        <v>4.95</v>
      </c>
      <c r="EO56" s="181">
        <f t="shared" si="16"/>
        <v>1.1508826390986049</v>
      </c>
      <c r="EP56" s="181">
        <f t="shared" si="17"/>
        <v>1.2148205634929718</v>
      </c>
      <c r="EQ56" s="4">
        <v>366</v>
      </c>
      <c r="ER56" s="40"/>
    </row>
    <row r="57" spans="1:148" s="41" customFormat="1" ht="20.100000000000001" hidden="1" customHeight="1">
      <c r="A57" s="83">
        <v>42413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hidden="1" customHeight="1">
      <c r="A58" s="84">
        <v>42413</v>
      </c>
      <c r="B58" s="101"/>
      <c r="C58" s="13">
        <v>2</v>
      </c>
      <c r="D58" s="8" t="s">
        <v>201</v>
      </c>
      <c r="E58" s="8" t="s">
        <v>207</v>
      </c>
      <c r="F58" s="8" t="s">
        <v>203</v>
      </c>
      <c r="G58" s="11" t="s">
        <v>204</v>
      </c>
      <c r="H58" s="10" t="s">
        <v>196</v>
      </c>
      <c r="I58" s="8">
        <v>32</v>
      </c>
      <c r="J58" s="8" t="s">
        <v>190</v>
      </c>
      <c r="K58" s="18">
        <v>5.5</v>
      </c>
      <c r="L58" s="8"/>
      <c r="M58" s="8">
        <v>55</v>
      </c>
      <c r="N58" s="8">
        <v>2700</v>
      </c>
      <c r="O58" s="145" t="s">
        <v>206</v>
      </c>
      <c r="P58" s="8">
        <v>860</v>
      </c>
      <c r="Q58" s="20">
        <f t="shared" si="0"/>
        <v>812.69999999999993</v>
      </c>
      <c r="R58" s="42">
        <f t="shared" si="18"/>
        <v>4.4470944000000001</v>
      </c>
      <c r="S58" s="16">
        <f t="shared" si="1"/>
        <v>4.2130368000000002</v>
      </c>
      <c r="T58" s="10">
        <v>615.1</v>
      </c>
      <c r="U58" s="8">
        <v>1010</v>
      </c>
      <c r="V58" s="8">
        <v>1.0089999999999999</v>
      </c>
      <c r="W58" s="20">
        <f t="shared" si="19"/>
        <v>867.7399999999999</v>
      </c>
      <c r="X58" s="8">
        <v>10.7</v>
      </c>
      <c r="Y58" s="8">
        <v>104</v>
      </c>
      <c r="Z58" s="8">
        <v>41.5</v>
      </c>
      <c r="AA58" s="8">
        <v>25</v>
      </c>
      <c r="AB58" s="8">
        <v>25</v>
      </c>
      <c r="AC58" s="11">
        <v>6.1</v>
      </c>
      <c r="AD58" s="13">
        <v>4.2</v>
      </c>
      <c r="AE58" s="89">
        <v>-34</v>
      </c>
      <c r="AF58" s="89">
        <v>-36</v>
      </c>
      <c r="AG58" s="89">
        <v>-36</v>
      </c>
      <c r="AH58" s="89"/>
      <c r="AI58" s="110">
        <f t="shared" si="30"/>
        <v>-106</v>
      </c>
      <c r="AJ58" s="108">
        <f t="shared" si="31"/>
        <v>1</v>
      </c>
      <c r="AK58" s="8">
        <v>50</v>
      </c>
      <c r="AL58" s="8">
        <v>50</v>
      </c>
      <c r="AM58" s="8">
        <v>95</v>
      </c>
      <c r="AN58" s="8">
        <v>100</v>
      </c>
      <c r="AO58" s="8">
        <v>2.6</v>
      </c>
      <c r="AP58" s="8">
        <v>20</v>
      </c>
      <c r="AQ58" s="10">
        <v>2648</v>
      </c>
      <c r="AR58" s="13">
        <v>1900</v>
      </c>
      <c r="AS58" s="20">
        <f t="shared" si="34"/>
        <v>748</v>
      </c>
      <c r="AT58" s="124">
        <f t="shared" si="20"/>
        <v>0.28247734138972808</v>
      </c>
      <c r="AU58" s="8">
        <v>81</v>
      </c>
      <c r="AV58" s="8">
        <v>80</v>
      </c>
      <c r="AW58" s="13">
        <v>4.7</v>
      </c>
      <c r="AX58" s="8">
        <v>550</v>
      </c>
      <c r="AY58" s="8">
        <v>1075</v>
      </c>
      <c r="AZ58" s="9">
        <v>40</v>
      </c>
      <c r="BA58" s="10">
        <v>355</v>
      </c>
      <c r="BB58" s="9">
        <v>60</v>
      </c>
      <c r="BC58" s="10"/>
      <c r="BD58" s="11"/>
      <c r="BE58" s="10">
        <v>4603</v>
      </c>
      <c r="BF58" s="8">
        <v>35</v>
      </c>
      <c r="BG58" s="8">
        <v>30</v>
      </c>
      <c r="BH58" s="8">
        <v>1</v>
      </c>
      <c r="BI58" s="11">
        <v>97.5</v>
      </c>
      <c r="BJ58" s="10">
        <v>450</v>
      </c>
      <c r="BK58" s="13">
        <v>170</v>
      </c>
      <c r="BL58" s="8">
        <v>1636</v>
      </c>
      <c r="BM58" s="8">
        <v>135</v>
      </c>
      <c r="BN58" s="9">
        <v>36</v>
      </c>
      <c r="BO58" s="10">
        <v>472</v>
      </c>
      <c r="BP58" s="8">
        <v>1500</v>
      </c>
      <c r="BQ58" s="9">
        <v>215</v>
      </c>
      <c r="BR58" s="10">
        <v>459</v>
      </c>
      <c r="BS58" s="8">
        <v>1600</v>
      </c>
      <c r="BT58" s="9">
        <v>204</v>
      </c>
      <c r="BU58" s="12">
        <v>1500</v>
      </c>
      <c r="BV58" s="130">
        <v>556</v>
      </c>
      <c r="BW58" s="126">
        <f t="shared" si="21"/>
        <v>0.93100000000000005</v>
      </c>
      <c r="BX58" s="126">
        <f t="shared" si="22"/>
        <v>0.57692307692307687</v>
      </c>
      <c r="BY58" s="134">
        <f t="shared" si="23"/>
        <v>0.61740549915829213</v>
      </c>
      <c r="BZ58" s="134">
        <f t="shared" si="24"/>
        <v>0.38259450084170787</v>
      </c>
      <c r="CA58" s="10">
        <v>2.8</v>
      </c>
      <c r="CB58" s="8">
        <v>2.8</v>
      </c>
      <c r="CC58" s="8">
        <v>26</v>
      </c>
      <c r="CD58" s="11">
        <v>1.8</v>
      </c>
      <c r="CE58" s="13" t="s">
        <v>227</v>
      </c>
      <c r="CF58" s="13">
        <v>32.6</v>
      </c>
      <c r="CG58" s="20">
        <f t="shared" si="25"/>
        <v>16.64</v>
      </c>
      <c r="CH58" s="20">
        <f t="shared" si="3"/>
        <v>2906.7999999999997</v>
      </c>
      <c r="CI58" s="20">
        <f t="shared" si="4"/>
        <v>5.4912000000000001</v>
      </c>
      <c r="CJ58" s="8">
        <v>33</v>
      </c>
      <c r="CK58" s="16">
        <f t="shared" si="26"/>
        <v>1.8890876565295172</v>
      </c>
      <c r="CL58" s="10" t="s">
        <v>184</v>
      </c>
      <c r="CM58" s="13">
        <v>18</v>
      </c>
      <c r="CN58" s="8">
        <v>21</v>
      </c>
      <c r="CO58" s="339">
        <v>109</v>
      </c>
      <c r="CP58" s="339">
        <f t="shared" si="35"/>
        <v>2906.7999999999997</v>
      </c>
      <c r="CQ58" s="339">
        <f t="shared" si="36"/>
        <v>22.89</v>
      </c>
      <c r="CR58" s="42">
        <f t="shared" si="37"/>
        <v>7.8746387780377054</v>
      </c>
      <c r="CS58" s="10"/>
      <c r="CT58" s="13"/>
      <c r="CU58" s="20" t="e">
        <f t="shared" si="33"/>
        <v>#N/A</v>
      </c>
      <c r="CV58" s="20">
        <f t="shared" si="8"/>
        <v>-114.92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>
        <f t="shared" si="10"/>
        <v>0</v>
      </c>
      <c r="DN58" s="97">
        <f t="shared" si="11"/>
        <v>0</v>
      </c>
      <c r="DO58" s="10"/>
      <c r="DP58" s="9"/>
      <c r="DQ58" s="10"/>
      <c r="DR58" s="9"/>
      <c r="DS58" s="14"/>
      <c r="DT58" s="10" t="s">
        <v>200</v>
      </c>
      <c r="DU58" s="9">
        <v>3.7</v>
      </c>
      <c r="DV58" s="14">
        <v>11</v>
      </c>
      <c r="DW58" s="10" t="s">
        <v>214</v>
      </c>
      <c r="DX58" s="8"/>
      <c r="DY58" s="97">
        <f t="shared" si="12"/>
        <v>0</v>
      </c>
      <c r="DZ58" s="97">
        <f t="shared" si="13"/>
        <v>0</v>
      </c>
      <c r="EA58" s="146" t="s">
        <v>240</v>
      </c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419</v>
      </c>
      <c r="EL58" s="183">
        <f t="shared" si="14"/>
        <v>94.218822968992967</v>
      </c>
      <c r="EM58" s="110">
        <f t="shared" si="15"/>
        <v>99.453202022825906</v>
      </c>
      <c r="EN58" s="8">
        <v>4.8</v>
      </c>
      <c r="EO58" s="184">
        <f t="shared" si="16"/>
        <v>1.0793564445135231</v>
      </c>
      <c r="EP58" s="184">
        <f t="shared" si="17"/>
        <v>1.1393206914309411</v>
      </c>
      <c r="EQ58" s="11">
        <v>365</v>
      </c>
      <c r="ER58" s="43"/>
    </row>
    <row r="59" spans="1:148" s="44" customFormat="1" ht="18.75" hidden="1" customHeight="1">
      <c r="A59" s="84">
        <v>42413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hidden="1" customHeight="1">
      <c r="A60" s="83">
        <v>42414</v>
      </c>
      <c r="B60" s="100">
        <v>0.58333333333333304</v>
      </c>
      <c r="C60" s="6">
        <v>4</v>
      </c>
      <c r="D60" s="1" t="s">
        <v>176</v>
      </c>
      <c r="E60" s="1" t="s">
        <v>177</v>
      </c>
      <c r="F60" s="1" t="s">
        <v>194</v>
      </c>
      <c r="G60" s="4" t="s">
        <v>179</v>
      </c>
      <c r="H60" s="3" t="s">
        <v>196</v>
      </c>
      <c r="I60" s="1">
        <v>32</v>
      </c>
      <c r="J60" s="1" t="s">
        <v>191</v>
      </c>
      <c r="K60" s="17">
        <v>5.5</v>
      </c>
      <c r="L60" s="1"/>
      <c r="M60" s="1">
        <v>55</v>
      </c>
      <c r="N60" s="1">
        <v>2700</v>
      </c>
      <c r="O60" s="144" t="s">
        <v>206</v>
      </c>
      <c r="P60" s="1">
        <v>800</v>
      </c>
      <c r="Q60" s="19">
        <f t="shared" si="0"/>
        <v>756</v>
      </c>
      <c r="R60" s="39">
        <f t="shared" si="18"/>
        <v>4.1368320000000001</v>
      </c>
      <c r="S60" s="15">
        <f t="shared" si="1"/>
        <v>3.9191039999999999</v>
      </c>
      <c r="T60" s="3">
        <v>570</v>
      </c>
      <c r="U60" s="1">
        <v>1010</v>
      </c>
      <c r="V60" s="1">
        <v>1.0149999999999999</v>
      </c>
      <c r="W60" s="19">
        <f t="shared" si="19"/>
        <v>811.99999999999989</v>
      </c>
      <c r="X60" s="1">
        <v>10.5</v>
      </c>
      <c r="Y60" s="1">
        <v>92</v>
      </c>
      <c r="Z60" s="1">
        <v>42</v>
      </c>
      <c r="AA60" s="1">
        <v>25</v>
      </c>
      <c r="AB60" s="1">
        <v>25</v>
      </c>
      <c r="AC60" s="4">
        <v>6</v>
      </c>
      <c r="AD60" s="6">
        <v>4</v>
      </c>
      <c r="AE60" s="88">
        <v>-34</v>
      </c>
      <c r="AF60" s="88">
        <v>-37</v>
      </c>
      <c r="AG60" s="88">
        <v>-37</v>
      </c>
      <c r="AH60" s="88"/>
      <c r="AI60" s="109">
        <f t="shared" si="30"/>
        <v>-108</v>
      </c>
      <c r="AJ60" s="106">
        <f t="shared" si="31"/>
        <v>1</v>
      </c>
      <c r="AK60" s="1">
        <v>50</v>
      </c>
      <c r="AL60" s="1">
        <v>50</v>
      </c>
      <c r="AM60" s="1">
        <v>95</v>
      </c>
      <c r="AN60" s="1">
        <v>100</v>
      </c>
      <c r="AO60" s="1">
        <v>2.6</v>
      </c>
      <c r="AP60" s="1">
        <v>20</v>
      </c>
      <c r="AQ60" s="3">
        <v>2640</v>
      </c>
      <c r="AR60" s="6"/>
      <c r="AS60" s="19">
        <f t="shared" si="34"/>
        <v>2640</v>
      </c>
      <c r="AT60" s="123">
        <f t="shared" si="20"/>
        <v>1</v>
      </c>
      <c r="AU60" s="1">
        <v>77.3</v>
      </c>
      <c r="AV60" s="1">
        <v>80</v>
      </c>
      <c r="AW60" s="6">
        <v>4.5999999999999996</v>
      </c>
      <c r="AX60" s="1">
        <v>290</v>
      </c>
      <c r="AY60" s="1">
        <v>1200</v>
      </c>
      <c r="AZ60" s="2">
        <v>40</v>
      </c>
      <c r="BA60" s="3">
        <v>355</v>
      </c>
      <c r="BB60" s="2">
        <v>42</v>
      </c>
      <c r="BC60" s="3"/>
      <c r="BD60" s="4"/>
      <c r="BE60" s="3">
        <v>4500</v>
      </c>
      <c r="BF60" s="1">
        <v>35</v>
      </c>
      <c r="BG60" s="1">
        <v>35</v>
      </c>
      <c r="BH60" s="1">
        <v>1</v>
      </c>
      <c r="BI60" s="4">
        <v>97.5</v>
      </c>
      <c r="BJ60" s="3">
        <v>330</v>
      </c>
      <c r="BK60" s="6">
        <v>170</v>
      </c>
      <c r="BL60" s="1">
        <v>1662</v>
      </c>
      <c r="BM60" s="1">
        <v>126</v>
      </c>
      <c r="BN60" s="2">
        <v>36</v>
      </c>
      <c r="BO60" s="3">
        <v>469</v>
      </c>
      <c r="BP60" s="1">
        <v>1550</v>
      </c>
      <c r="BQ60" s="2">
        <v>224</v>
      </c>
      <c r="BR60" s="3">
        <v>461</v>
      </c>
      <c r="BS60" s="1">
        <v>1600</v>
      </c>
      <c r="BT60" s="2">
        <v>205</v>
      </c>
      <c r="BU60" s="5">
        <v>1500</v>
      </c>
      <c r="BV60" s="129">
        <v>526</v>
      </c>
      <c r="BW60" s="125">
        <f t="shared" si="21"/>
        <v>0.93</v>
      </c>
      <c r="BX60" s="125">
        <f t="shared" si="22"/>
        <v>0.42307692307692307</v>
      </c>
      <c r="BY60" s="133">
        <f t="shared" si="23"/>
        <v>0.68732234223990907</v>
      </c>
      <c r="BZ60" s="133">
        <f t="shared" si="24"/>
        <v>0.31267765776009099</v>
      </c>
      <c r="CA60" s="3">
        <v>2.8</v>
      </c>
      <c r="CB60" s="1">
        <v>2.8</v>
      </c>
      <c r="CC60" s="1">
        <v>26</v>
      </c>
      <c r="CD60" s="4">
        <v>1.8</v>
      </c>
      <c r="CE60" s="6" t="s">
        <v>227</v>
      </c>
      <c r="CF60" s="6">
        <v>31</v>
      </c>
      <c r="CG60" s="19">
        <f t="shared" si="25"/>
        <v>16.64</v>
      </c>
      <c r="CH60" s="19">
        <f t="shared" si="3"/>
        <v>2704</v>
      </c>
      <c r="CI60" s="19">
        <f t="shared" si="4"/>
        <v>4.9920000000000009</v>
      </c>
      <c r="CJ60" s="1">
        <v>30</v>
      </c>
      <c r="CK60" s="15">
        <f t="shared" si="26"/>
        <v>1.8461538461538465</v>
      </c>
      <c r="CL60" s="3" t="s">
        <v>184</v>
      </c>
      <c r="CM60" s="6">
        <v>17</v>
      </c>
      <c r="CN60" s="1">
        <v>17</v>
      </c>
      <c r="CO60" s="338">
        <v>109</v>
      </c>
      <c r="CP60" s="338">
        <f t="shared" si="35"/>
        <v>2704</v>
      </c>
      <c r="CQ60" s="338">
        <f t="shared" si="36"/>
        <v>18.53</v>
      </c>
      <c r="CR60" s="39">
        <f t="shared" si="37"/>
        <v>6.8528106508875748</v>
      </c>
      <c r="CS60" s="3"/>
      <c r="CT60" s="6"/>
      <c r="CU60" s="19" t="e">
        <f t="shared" si="33"/>
        <v>#N/A</v>
      </c>
      <c r="CV60" s="19">
        <f t="shared" si="8"/>
        <v>-114.92</v>
      </c>
      <c r="CW60" s="19" t="e">
        <f t="shared" si="9"/>
        <v>#N/A</v>
      </c>
      <c r="CX60" s="1"/>
      <c r="CY60" s="15" t="e">
        <f t="shared" si="32"/>
        <v>#N/A</v>
      </c>
      <c r="CZ60" s="7">
        <v>577</v>
      </c>
      <c r="DA60" s="7">
        <v>520</v>
      </c>
      <c r="DB60" s="7">
        <v>520</v>
      </c>
      <c r="DC60" s="7">
        <v>520</v>
      </c>
      <c r="DD60" s="7">
        <v>2</v>
      </c>
      <c r="DE60" s="7">
        <v>3</v>
      </c>
      <c r="DF60" s="7">
        <v>0.5</v>
      </c>
      <c r="DG60" s="7">
        <v>50</v>
      </c>
      <c r="DH60" s="7">
        <v>11</v>
      </c>
      <c r="DI60" s="7">
        <v>6</v>
      </c>
      <c r="DJ60" s="7">
        <v>0.5</v>
      </c>
      <c r="DK60" s="3" t="s">
        <v>205</v>
      </c>
      <c r="DL60" s="2">
        <v>400</v>
      </c>
      <c r="DM60" s="96">
        <f t="shared" si="10"/>
        <v>96.692348154336457</v>
      </c>
      <c r="DN60" s="96">
        <f t="shared" si="11"/>
        <v>102.06414527402183</v>
      </c>
      <c r="DO60" s="3"/>
      <c r="DP60" s="2"/>
      <c r="DQ60" s="3"/>
      <c r="DR60" s="2"/>
      <c r="DS60" s="7">
        <v>70</v>
      </c>
      <c r="DT60" s="3" t="s">
        <v>200</v>
      </c>
      <c r="DU60" s="2">
        <v>3.7</v>
      </c>
      <c r="DV60" s="7">
        <v>11</v>
      </c>
      <c r="DW60" s="3" t="s">
        <v>214</v>
      </c>
      <c r="DX60" s="1">
        <v>66</v>
      </c>
      <c r="DY60" s="96">
        <f t="shared" si="12"/>
        <v>15.954237445465516</v>
      </c>
      <c r="DZ60" s="96">
        <f t="shared" si="13"/>
        <v>16.840583970213601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429</v>
      </c>
      <c r="EL60" s="180">
        <f t="shared" si="14"/>
        <v>103.70254339552585</v>
      </c>
      <c r="EM60" s="109">
        <f t="shared" si="15"/>
        <v>109.4637958063884</v>
      </c>
      <c r="EN60" s="1">
        <v>4</v>
      </c>
      <c r="EO60" s="181">
        <f t="shared" si="16"/>
        <v>0.9669234815433646</v>
      </c>
      <c r="EP60" s="181">
        <f t="shared" si="17"/>
        <v>1.0206414527402181</v>
      </c>
      <c r="EQ60" s="4">
        <v>360</v>
      </c>
      <c r="ER60" s="40"/>
    </row>
    <row r="61" spans="1:148" s="41" customFormat="1" ht="20.100000000000001" hidden="1" customHeight="1">
      <c r="A61" s="83">
        <v>42414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hidden="1" customHeight="1">
      <c r="A62" s="84">
        <v>42414</v>
      </c>
      <c r="B62" s="100">
        <v>6.9317129629629631E-2</v>
      </c>
      <c r="C62" s="13">
        <v>3</v>
      </c>
      <c r="D62" s="8" t="s">
        <v>186</v>
      </c>
      <c r="E62" s="8" t="s">
        <v>187</v>
      </c>
      <c r="F62" s="8" t="s">
        <v>189</v>
      </c>
      <c r="G62" s="11" t="s">
        <v>226</v>
      </c>
      <c r="H62" s="10" t="s">
        <v>233</v>
      </c>
      <c r="I62" s="8">
        <v>27</v>
      </c>
      <c r="J62" s="8" t="s">
        <v>190</v>
      </c>
      <c r="K62" s="18">
        <v>12.3</v>
      </c>
      <c r="L62" s="8"/>
      <c r="M62" s="8">
        <v>55</v>
      </c>
      <c r="N62" s="8">
        <v>2700</v>
      </c>
      <c r="O62" s="145"/>
      <c r="P62" s="8">
        <v>1060</v>
      </c>
      <c r="Q62" s="20">
        <f t="shared" si="0"/>
        <v>929.62</v>
      </c>
      <c r="R62" s="42">
        <f t="shared" si="18"/>
        <v>4.2920555399999998</v>
      </c>
      <c r="S62" s="16">
        <f t="shared" si="1"/>
        <v>4.0661578799999996</v>
      </c>
      <c r="T62" s="10">
        <v>728</v>
      </c>
      <c r="U62" s="8">
        <v>1010</v>
      </c>
      <c r="V62" s="8">
        <v>0.99199999999999999</v>
      </c>
      <c r="W62" s="20">
        <f t="shared" si="19"/>
        <v>1051.52</v>
      </c>
      <c r="X62" s="8">
        <v>10.5</v>
      </c>
      <c r="Y62" s="8">
        <v>154</v>
      </c>
      <c r="Z62" s="8">
        <v>41.7</v>
      </c>
      <c r="AA62" s="8">
        <v>25</v>
      </c>
      <c r="AB62" s="8">
        <v>25</v>
      </c>
      <c r="AC62" s="11">
        <v>6.9</v>
      </c>
      <c r="AD62" s="13">
        <v>3.6</v>
      </c>
      <c r="AE62" s="89">
        <v>-32</v>
      </c>
      <c r="AF62" s="89">
        <v>-35</v>
      </c>
      <c r="AG62" s="89">
        <v>-35</v>
      </c>
      <c r="AH62" s="89"/>
      <c r="AI62" s="110">
        <f t="shared" si="30"/>
        <v>-102</v>
      </c>
      <c r="AJ62" s="108">
        <f t="shared" si="31"/>
        <v>1</v>
      </c>
      <c r="AK62" s="8">
        <v>50</v>
      </c>
      <c r="AL62" s="8">
        <v>50</v>
      </c>
      <c r="AM62" s="8">
        <v>95</v>
      </c>
      <c r="AN62" s="8">
        <v>100</v>
      </c>
      <c r="AO62" s="8">
        <v>2.6</v>
      </c>
      <c r="AP62" s="8">
        <v>20</v>
      </c>
      <c r="AQ62" s="10">
        <v>1767</v>
      </c>
      <c r="AR62" s="13"/>
      <c r="AS62" s="20">
        <f t="shared" si="34"/>
        <v>1767</v>
      </c>
      <c r="AT62" s="124">
        <f t="shared" si="20"/>
        <v>1</v>
      </c>
      <c r="AU62" s="8">
        <v>78.099999999999994</v>
      </c>
      <c r="AV62" s="8">
        <v>80</v>
      </c>
      <c r="AW62" s="13">
        <v>4.5999999999999996</v>
      </c>
      <c r="AX62" s="8">
        <v>386</v>
      </c>
      <c r="AY62" s="8">
        <v>1284</v>
      </c>
      <c r="AZ62" s="9">
        <v>30</v>
      </c>
      <c r="BA62" s="10">
        <v>355</v>
      </c>
      <c r="BB62" s="9">
        <v>62</v>
      </c>
      <c r="BC62" s="10"/>
      <c r="BD62" s="11"/>
      <c r="BE62" s="10">
        <v>4508</v>
      </c>
      <c r="BF62" s="8">
        <v>35</v>
      </c>
      <c r="BG62" s="8">
        <v>35</v>
      </c>
      <c r="BH62" s="8">
        <v>1</v>
      </c>
      <c r="BI62" s="11">
        <v>97.4</v>
      </c>
      <c r="BJ62" s="10">
        <v>500</v>
      </c>
      <c r="BK62" s="13">
        <v>189</v>
      </c>
      <c r="BL62" s="8">
        <v>1634</v>
      </c>
      <c r="BM62" s="8">
        <v>137</v>
      </c>
      <c r="BN62" s="9">
        <v>34.4</v>
      </c>
      <c r="BO62" s="10">
        <v>478</v>
      </c>
      <c r="BP62" s="8">
        <v>1550</v>
      </c>
      <c r="BQ62" s="9">
        <v>235</v>
      </c>
      <c r="BR62" s="10">
        <v>468</v>
      </c>
      <c r="BS62" s="8">
        <v>1600</v>
      </c>
      <c r="BT62" s="9">
        <v>211</v>
      </c>
      <c r="BU62" s="12">
        <v>1500</v>
      </c>
      <c r="BV62" s="130">
        <v>585</v>
      </c>
      <c r="BW62" s="126">
        <f t="shared" si="21"/>
        <v>0.94599999999999995</v>
      </c>
      <c r="BX62" s="126">
        <f t="shared" si="22"/>
        <v>0.64102564102564108</v>
      </c>
      <c r="BY62" s="134">
        <f t="shared" si="23"/>
        <v>0.59608362684589777</v>
      </c>
      <c r="BZ62" s="134">
        <f t="shared" si="24"/>
        <v>0.40391637315410217</v>
      </c>
      <c r="CA62" s="10">
        <v>2.8</v>
      </c>
      <c r="CB62" s="8">
        <v>2.8</v>
      </c>
      <c r="CC62" s="8">
        <v>25</v>
      </c>
      <c r="CD62" s="11">
        <v>1.8</v>
      </c>
      <c r="CE62" s="13" t="s">
        <v>222</v>
      </c>
      <c r="CF62" s="13">
        <v>32</v>
      </c>
      <c r="CG62" s="20">
        <f t="shared" si="25"/>
        <v>16.64</v>
      </c>
      <c r="CH62" s="20">
        <f t="shared" si="3"/>
        <v>3582.7999999999997</v>
      </c>
      <c r="CI62" s="20">
        <f t="shared" si="4"/>
        <v>5.3247999999999998</v>
      </c>
      <c r="CJ62" s="8">
        <v>32</v>
      </c>
      <c r="CK62" s="16">
        <f t="shared" si="26"/>
        <v>1.4862119013062409</v>
      </c>
      <c r="CL62" s="10" t="s">
        <v>184</v>
      </c>
      <c r="CM62" s="13">
        <v>17</v>
      </c>
      <c r="CN62" s="8">
        <v>17</v>
      </c>
      <c r="CO62" s="339">
        <v>109</v>
      </c>
      <c r="CP62" s="339">
        <f t="shared" si="35"/>
        <v>3582.7999999999997</v>
      </c>
      <c r="CQ62" s="339">
        <f t="shared" si="36"/>
        <v>18.53</v>
      </c>
      <c r="CR62" s="42">
        <f t="shared" si="37"/>
        <v>5.1719325667076035</v>
      </c>
      <c r="CS62" s="10"/>
      <c r="CT62" s="13"/>
      <c r="CU62" s="20" t="e">
        <f t="shared" si="33"/>
        <v>#N/A</v>
      </c>
      <c r="CV62" s="20">
        <f t="shared" si="8"/>
        <v>-108.16</v>
      </c>
      <c r="CW62" s="20" t="e">
        <f t="shared" si="9"/>
        <v>#N/A</v>
      </c>
      <c r="CX62" s="8"/>
      <c r="CY62" s="16" t="e">
        <f t="shared" si="32"/>
        <v>#N/A</v>
      </c>
      <c r="CZ62" s="14">
        <v>577</v>
      </c>
      <c r="DA62" s="14">
        <v>520</v>
      </c>
      <c r="DB62" s="14">
        <v>520</v>
      </c>
      <c r="DC62" s="14">
        <v>520</v>
      </c>
      <c r="DD62" s="14">
        <v>2</v>
      </c>
      <c r="DE62" s="14">
        <v>3</v>
      </c>
      <c r="DF62" s="14">
        <v>0.5</v>
      </c>
      <c r="DG62" s="14">
        <v>50</v>
      </c>
      <c r="DH62" s="14">
        <v>11</v>
      </c>
      <c r="DI62" s="14">
        <v>6</v>
      </c>
      <c r="DJ62" s="14">
        <v>0.5</v>
      </c>
      <c r="DK62" s="10" t="s">
        <v>205</v>
      </c>
      <c r="DL62" s="9">
        <v>400</v>
      </c>
      <c r="DM62" s="97">
        <f t="shared" si="10"/>
        <v>93.195438938798077</v>
      </c>
      <c r="DN62" s="97">
        <f t="shared" si="11"/>
        <v>98.372963324286872</v>
      </c>
      <c r="DO62" s="10"/>
      <c r="DP62" s="9"/>
      <c r="DQ62" s="10"/>
      <c r="DR62" s="9"/>
      <c r="DS62" s="14">
        <v>70</v>
      </c>
      <c r="DT62" s="10" t="s">
        <v>200</v>
      </c>
      <c r="DU62" s="9">
        <v>3.8</v>
      </c>
      <c r="DV62" s="14">
        <v>11</v>
      </c>
      <c r="DW62" s="10" t="s">
        <v>214</v>
      </c>
      <c r="DX62" s="8">
        <v>90</v>
      </c>
      <c r="DY62" s="97">
        <f t="shared" si="12"/>
        <v>20.968973761229567</v>
      </c>
      <c r="DZ62" s="97">
        <f t="shared" si="13"/>
        <v>22.133916747964545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446</v>
      </c>
      <c r="EL62" s="183">
        <f t="shared" si="14"/>
        <v>103.91291441675986</v>
      </c>
      <c r="EM62" s="110">
        <f t="shared" si="15"/>
        <v>109.68585410657985</v>
      </c>
      <c r="EN62" s="8">
        <v>5.01</v>
      </c>
      <c r="EO62" s="184">
        <f t="shared" si="16"/>
        <v>1.1672728727084458</v>
      </c>
      <c r="EP62" s="184">
        <f t="shared" si="17"/>
        <v>1.2321213656366929</v>
      </c>
      <c r="EQ62" s="11">
        <v>353</v>
      </c>
      <c r="ER62" s="43"/>
    </row>
    <row r="63" spans="1:148" s="44" customFormat="1" ht="20.100000000000001" hidden="1" customHeight="1">
      <c r="A63" s="84">
        <v>42414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hidden="1" customHeight="1">
      <c r="A64" s="83">
        <v>42415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hidden="1" customHeight="1">
      <c r="A65" s="83">
        <v>42415</v>
      </c>
      <c r="B65" s="100">
        <v>0.625</v>
      </c>
      <c r="C65" s="6">
        <v>1</v>
      </c>
      <c r="D65" s="1" t="s">
        <v>192</v>
      </c>
      <c r="E65" s="1" t="s">
        <v>193</v>
      </c>
      <c r="F65" s="1" t="s">
        <v>202</v>
      </c>
      <c r="G65" s="4" t="s">
        <v>195</v>
      </c>
      <c r="H65" s="3" t="s">
        <v>196</v>
      </c>
      <c r="I65" s="1">
        <v>27</v>
      </c>
      <c r="J65" s="1" t="s">
        <v>191</v>
      </c>
      <c r="K65" s="17">
        <v>12.5</v>
      </c>
      <c r="L65" s="1"/>
      <c r="M65" s="1">
        <v>55</v>
      </c>
      <c r="N65" s="1">
        <v>2700</v>
      </c>
      <c r="O65" s="144"/>
      <c r="P65" s="1">
        <v>1060</v>
      </c>
      <c r="Q65" s="19">
        <f t="shared" si="0"/>
        <v>927.5</v>
      </c>
      <c r="R65" s="39">
        <f t="shared" si="18"/>
        <v>4.2822674999999997</v>
      </c>
      <c r="S65" s="15">
        <f t="shared" si="1"/>
        <v>4.0568850000000003</v>
      </c>
      <c r="T65" s="3">
        <v>730</v>
      </c>
      <c r="U65" s="1">
        <v>1010</v>
      </c>
      <c r="V65" s="1">
        <v>0.995</v>
      </c>
      <c r="W65" s="19">
        <f t="shared" si="19"/>
        <v>1054.7</v>
      </c>
      <c r="X65" s="1">
        <v>10.5</v>
      </c>
      <c r="Y65" s="1">
        <v>155</v>
      </c>
      <c r="Z65" s="1">
        <v>43.3</v>
      </c>
      <c r="AA65" s="1">
        <v>25</v>
      </c>
      <c r="AB65" s="1">
        <v>25</v>
      </c>
      <c r="AC65" s="4">
        <v>6.7</v>
      </c>
      <c r="AD65" s="6">
        <v>3.7</v>
      </c>
      <c r="AE65" s="88">
        <v>-33</v>
      </c>
      <c r="AF65" s="88">
        <v>-36</v>
      </c>
      <c r="AG65" s="88">
        <v>-36</v>
      </c>
      <c r="AH65" s="88"/>
      <c r="AI65" s="109">
        <f t="shared" si="30"/>
        <v>-105</v>
      </c>
      <c r="AJ65" s="106">
        <f t="shared" si="31"/>
        <v>1</v>
      </c>
      <c r="AK65" s="1">
        <v>50</v>
      </c>
      <c r="AL65" s="1">
        <v>50</v>
      </c>
      <c r="AM65" s="1">
        <v>95</v>
      </c>
      <c r="AN65" s="1">
        <v>100</v>
      </c>
      <c r="AO65" s="1">
        <v>2.6</v>
      </c>
      <c r="AP65" s="1">
        <v>20</v>
      </c>
      <c r="AQ65" s="3">
        <v>1943</v>
      </c>
      <c r="AR65" s="6"/>
      <c r="AS65" s="19">
        <f t="shared" si="34"/>
        <v>1943</v>
      </c>
      <c r="AT65" s="123">
        <f t="shared" si="20"/>
        <v>1</v>
      </c>
      <c r="AU65" s="1">
        <v>78</v>
      </c>
      <c r="AV65" s="1">
        <v>80</v>
      </c>
      <c r="AW65" s="6">
        <v>4.5999999999999996</v>
      </c>
      <c r="AX65" s="1">
        <v>350</v>
      </c>
      <c r="AY65" s="1">
        <v>1136</v>
      </c>
      <c r="AZ65" s="2">
        <v>30</v>
      </c>
      <c r="BA65" s="3">
        <v>346</v>
      </c>
      <c r="BB65" s="2">
        <v>62</v>
      </c>
      <c r="BC65" s="3"/>
      <c r="BD65" s="4"/>
      <c r="BE65" s="3">
        <v>4034</v>
      </c>
      <c r="BF65" s="1">
        <v>32</v>
      </c>
      <c r="BG65" s="1">
        <v>27</v>
      </c>
      <c r="BH65" s="1">
        <v>1</v>
      </c>
      <c r="BI65" s="4">
        <v>97</v>
      </c>
      <c r="BJ65" s="3">
        <v>474</v>
      </c>
      <c r="BK65" s="6">
        <v>180</v>
      </c>
      <c r="BL65" s="1">
        <v>1650</v>
      </c>
      <c r="BM65" s="1">
        <v>138</v>
      </c>
      <c r="BN65" s="2">
        <v>36</v>
      </c>
      <c r="BO65" s="3">
        <v>490</v>
      </c>
      <c r="BP65" s="1">
        <v>1550</v>
      </c>
      <c r="BQ65" s="2">
        <v>224</v>
      </c>
      <c r="BR65" s="3">
        <v>480</v>
      </c>
      <c r="BS65" s="1">
        <v>1600</v>
      </c>
      <c r="BT65" s="2">
        <v>206</v>
      </c>
      <c r="BU65" s="5">
        <v>1500</v>
      </c>
      <c r="BV65" s="129">
        <v>626</v>
      </c>
      <c r="BW65" s="125">
        <f t="shared" si="21"/>
        <v>0.97</v>
      </c>
      <c r="BX65" s="125">
        <f t="shared" si="22"/>
        <v>0.60769230769230764</v>
      </c>
      <c r="BY65" s="133">
        <f t="shared" si="23"/>
        <v>0.61482203803022917</v>
      </c>
      <c r="BZ65" s="133">
        <f t="shared" si="24"/>
        <v>0.38517796196977083</v>
      </c>
      <c r="CA65" s="3">
        <v>2.8</v>
      </c>
      <c r="CB65" s="1">
        <v>2.8</v>
      </c>
      <c r="CC65" s="1">
        <v>25</v>
      </c>
      <c r="CD65" s="4">
        <v>1.8</v>
      </c>
      <c r="CE65" s="6" t="s">
        <v>222</v>
      </c>
      <c r="CF65" s="6">
        <v>32</v>
      </c>
      <c r="CG65" s="19">
        <f t="shared" si="25"/>
        <v>16.64</v>
      </c>
      <c r="CH65" s="19">
        <f t="shared" si="3"/>
        <v>3582.7999999999997</v>
      </c>
      <c r="CI65" s="19">
        <f t="shared" si="4"/>
        <v>5.8239999999999998</v>
      </c>
      <c r="CJ65" s="1">
        <v>35</v>
      </c>
      <c r="CK65" s="15">
        <f t="shared" si="26"/>
        <v>1.625544267053701</v>
      </c>
      <c r="CL65" s="3" t="s">
        <v>184</v>
      </c>
      <c r="CM65" s="6">
        <v>19</v>
      </c>
      <c r="CN65" s="1">
        <v>22</v>
      </c>
      <c r="CO65" s="338">
        <v>109</v>
      </c>
      <c r="CP65" s="338">
        <f t="shared" si="35"/>
        <v>3582.7999999999997</v>
      </c>
      <c r="CQ65" s="338">
        <f t="shared" si="36"/>
        <v>23.98</v>
      </c>
      <c r="CR65" s="39">
        <f t="shared" si="37"/>
        <v>6.6930892039745453</v>
      </c>
      <c r="CS65" s="3"/>
      <c r="CT65" s="6"/>
      <c r="CU65" s="19" t="e">
        <f t="shared" si="33"/>
        <v>#N/A</v>
      </c>
      <c r="CV65" s="19">
        <f t="shared" si="8"/>
        <v>-111.53999999999999</v>
      </c>
      <c r="CW65" s="19" t="e">
        <f t="shared" si="9"/>
        <v>#N/A</v>
      </c>
      <c r="CX65" s="1"/>
      <c r="CY65" s="15" t="e">
        <f t="shared" si="32"/>
        <v>#N/A</v>
      </c>
      <c r="CZ65" s="7">
        <v>577</v>
      </c>
      <c r="DA65" s="7">
        <v>520</v>
      </c>
      <c r="DB65" s="7">
        <v>520</v>
      </c>
      <c r="DC65" s="7">
        <v>520</v>
      </c>
      <c r="DD65" s="7">
        <v>2</v>
      </c>
      <c r="DE65" s="7">
        <v>3</v>
      </c>
      <c r="DF65" s="7">
        <v>0.5</v>
      </c>
      <c r="DG65" s="7">
        <v>50</v>
      </c>
      <c r="DH65" s="7">
        <v>11</v>
      </c>
      <c r="DI65" s="7">
        <v>6</v>
      </c>
      <c r="DJ65" s="7">
        <v>0.5</v>
      </c>
      <c r="DK65" s="3" t="s">
        <v>205</v>
      </c>
      <c r="DL65" s="2">
        <v>400</v>
      </c>
      <c r="DM65" s="96">
        <f t="shared" si="10"/>
        <v>93.408457084943905</v>
      </c>
      <c r="DN65" s="96">
        <f t="shared" si="11"/>
        <v>98.597815811885226</v>
      </c>
      <c r="DO65" s="3"/>
      <c r="DP65" s="2"/>
      <c r="DQ65" s="3"/>
      <c r="DR65" s="2"/>
      <c r="DS65" s="7">
        <v>70</v>
      </c>
      <c r="DT65" s="3" t="s">
        <v>200</v>
      </c>
      <c r="DU65" s="2">
        <v>3.8</v>
      </c>
      <c r="DV65" s="7">
        <v>11</v>
      </c>
      <c r="DW65" s="3" t="s">
        <v>214</v>
      </c>
      <c r="DX65" s="1">
        <v>100</v>
      </c>
      <c r="DY65" s="96">
        <f t="shared" si="12"/>
        <v>23.352114271235976</v>
      </c>
      <c r="DZ65" s="96">
        <f t="shared" si="13"/>
        <v>24.649453952971307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430</v>
      </c>
      <c r="EL65" s="180">
        <f t="shared" si="14"/>
        <v>100.41409136631469</v>
      </c>
      <c r="EM65" s="109">
        <f t="shared" si="15"/>
        <v>105.9926519977766</v>
      </c>
      <c r="EN65" s="1"/>
      <c r="EO65" s="181">
        <f t="shared" si="16"/>
        <v>0</v>
      </c>
      <c r="EP65" s="181">
        <f t="shared" si="17"/>
        <v>0</v>
      </c>
      <c r="EQ65" s="4"/>
      <c r="ER65" s="40"/>
    </row>
    <row r="66" spans="1:148" s="44" customFormat="1" ht="20.100000000000001" hidden="1" customHeight="1">
      <c r="A66" s="84">
        <v>42415</v>
      </c>
      <c r="B66" s="101">
        <v>0.93418981481481478</v>
      </c>
      <c r="C66" s="13">
        <v>4</v>
      </c>
      <c r="D66" s="8" t="s">
        <v>176</v>
      </c>
      <c r="E66" s="8" t="s">
        <v>177</v>
      </c>
      <c r="F66" s="8" t="s">
        <v>194</v>
      </c>
      <c r="G66" s="11" t="s">
        <v>179</v>
      </c>
      <c r="H66" s="10" t="s">
        <v>196</v>
      </c>
      <c r="I66" s="8">
        <v>32</v>
      </c>
      <c r="J66" s="8" t="s">
        <v>190</v>
      </c>
      <c r="K66" s="18">
        <v>5.3</v>
      </c>
      <c r="L66" s="8"/>
      <c r="M66" s="8">
        <v>55</v>
      </c>
      <c r="N66" s="8">
        <v>2700</v>
      </c>
      <c r="O66" s="145" t="s">
        <v>206</v>
      </c>
      <c r="P66" s="8">
        <v>830</v>
      </c>
      <c r="Q66" s="20">
        <f t="shared" si="0"/>
        <v>786.0100000000001</v>
      </c>
      <c r="R66" s="42">
        <f t="shared" si="18"/>
        <v>4.3010467200000013</v>
      </c>
      <c r="S66" s="16">
        <f t="shared" si="1"/>
        <v>4.0746758400000012</v>
      </c>
      <c r="T66" s="10">
        <v>590</v>
      </c>
      <c r="U66" s="8">
        <v>1010</v>
      </c>
      <c r="V66" s="8">
        <v>1.0149999999999999</v>
      </c>
      <c r="W66" s="20">
        <f t="shared" si="19"/>
        <v>842.44999999999993</v>
      </c>
      <c r="X66" s="8">
        <v>10</v>
      </c>
      <c r="Y66" s="8">
        <v>99</v>
      </c>
      <c r="Z66" s="8">
        <v>43.3</v>
      </c>
      <c r="AA66" s="8">
        <v>25</v>
      </c>
      <c r="AB66" s="8">
        <v>25</v>
      </c>
      <c r="AC66" s="11">
        <v>6.9</v>
      </c>
      <c r="AD66" s="13">
        <v>4</v>
      </c>
      <c r="AE66" s="89">
        <v>-35</v>
      </c>
      <c r="AF66" s="89">
        <v>-37</v>
      </c>
      <c r="AG66" s="89">
        <v>-37</v>
      </c>
      <c r="AH66" s="89"/>
      <c r="AI66" s="110">
        <f t="shared" si="30"/>
        <v>-109</v>
      </c>
      <c r="AJ66" s="108">
        <f t="shared" si="31"/>
        <v>3.669724770642202E-2</v>
      </c>
      <c r="AK66" s="8">
        <v>50</v>
      </c>
      <c r="AL66" s="8">
        <v>50</v>
      </c>
      <c r="AM66" s="8">
        <v>95</v>
      </c>
      <c r="AN66" s="8">
        <v>100</v>
      </c>
      <c r="AO66" s="8">
        <v>2.6</v>
      </c>
      <c r="AP66" s="8">
        <v>20</v>
      </c>
      <c r="AQ66" s="10">
        <v>2530</v>
      </c>
      <c r="AR66" s="13"/>
      <c r="AS66" s="20">
        <f t="shared" si="34"/>
        <v>2530</v>
      </c>
      <c r="AT66" s="124">
        <f t="shared" si="20"/>
        <v>1</v>
      </c>
      <c r="AU66" s="8">
        <v>79.3</v>
      </c>
      <c r="AV66" s="8">
        <v>80</v>
      </c>
      <c r="AW66" s="13">
        <v>4.5</v>
      </c>
      <c r="AX66" s="8">
        <v>650</v>
      </c>
      <c r="AY66" s="8">
        <v>1100</v>
      </c>
      <c r="AZ66" s="9">
        <v>40</v>
      </c>
      <c r="BA66" s="10">
        <v>350</v>
      </c>
      <c r="BB66" s="9">
        <v>44</v>
      </c>
      <c r="BC66" s="10"/>
      <c r="BD66" s="11"/>
      <c r="BE66" s="10">
        <v>4500</v>
      </c>
      <c r="BF66" s="8">
        <v>32</v>
      </c>
      <c r="BG66" s="8">
        <v>27</v>
      </c>
      <c r="BH66" s="8">
        <v>1</v>
      </c>
      <c r="BI66" s="11">
        <v>97.5</v>
      </c>
      <c r="BJ66" s="10">
        <v>480</v>
      </c>
      <c r="BK66" s="13">
        <v>180</v>
      </c>
      <c r="BL66" s="8">
        <v>1625</v>
      </c>
      <c r="BM66" s="8">
        <v>137</v>
      </c>
      <c r="BN66" s="9">
        <v>35.5</v>
      </c>
      <c r="BO66" s="10">
        <v>430</v>
      </c>
      <c r="BP66" s="8">
        <v>1550</v>
      </c>
      <c r="BQ66" s="9">
        <v>192</v>
      </c>
      <c r="BR66" s="10">
        <v>420</v>
      </c>
      <c r="BS66" s="8">
        <v>1580</v>
      </c>
      <c r="BT66" s="9">
        <v>176</v>
      </c>
      <c r="BU66" s="12">
        <v>1500</v>
      </c>
      <c r="BV66" s="130">
        <v>452</v>
      </c>
      <c r="BW66" s="126">
        <f t="shared" si="21"/>
        <v>0.85</v>
      </c>
      <c r="BX66" s="126">
        <f t="shared" si="22"/>
        <v>0.61538461538461542</v>
      </c>
      <c r="BY66" s="134">
        <f t="shared" si="23"/>
        <v>0.5800524934383201</v>
      </c>
      <c r="BZ66" s="134">
        <f t="shared" si="24"/>
        <v>0.41994750656167978</v>
      </c>
      <c r="CA66" s="10">
        <v>2.8</v>
      </c>
      <c r="CB66" s="8">
        <v>2.8</v>
      </c>
      <c r="CC66" s="8">
        <v>27</v>
      </c>
      <c r="CD66" s="11">
        <v>1.8</v>
      </c>
      <c r="CE66" s="13" t="s">
        <v>222</v>
      </c>
      <c r="CF66" s="13">
        <v>26</v>
      </c>
      <c r="CG66" s="20">
        <f t="shared" si="25"/>
        <v>16.64</v>
      </c>
      <c r="CH66" s="20">
        <f t="shared" si="3"/>
        <v>2805.4</v>
      </c>
      <c r="CI66" s="20">
        <f t="shared" si="4"/>
        <v>4.3263999999999996</v>
      </c>
      <c r="CJ66" s="8">
        <v>26</v>
      </c>
      <c r="CK66" s="16">
        <f t="shared" si="26"/>
        <v>1.5421686746987948</v>
      </c>
      <c r="CL66" s="10" t="s">
        <v>184</v>
      </c>
      <c r="CM66" s="13">
        <v>15</v>
      </c>
      <c r="CN66" s="8">
        <v>16</v>
      </c>
      <c r="CO66" s="339">
        <v>109</v>
      </c>
      <c r="CP66" s="339">
        <f t="shared" si="35"/>
        <v>2805.4</v>
      </c>
      <c r="CQ66" s="339">
        <f t="shared" si="36"/>
        <v>17.440000000000001</v>
      </c>
      <c r="CR66" s="42">
        <f t="shared" si="37"/>
        <v>6.2165823055535752</v>
      </c>
      <c r="CS66" s="10"/>
      <c r="CT66" s="13"/>
      <c r="CU66" s="20" t="e">
        <f t="shared" si="33"/>
        <v>#N/A</v>
      </c>
      <c r="CV66" s="20">
        <f t="shared" si="8"/>
        <v>-118.3</v>
      </c>
      <c r="CW66" s="20" t="e">
        <f t="shared" si="9"/>
        <v>#N/A</v>
      </c>
      <c r="CX66" s="8"/>
      <c r="CY66" s="16" t="e">
        <f t="shared" si="32"/>
        <v>#N/A</v>
      </c>
      <c r="CZ66" s="14">
        <v>577</v>
      </c>
      <c r="DA66" s="14">
        <v>520</v>
      </c>
      <c r="DB66" s="14">
        <v>520</v>
      </c>
      <c r="DC66" s="14">
        <v>520</v>
      </c>
      <c r="DD66" s="14">
        <v>2</v>
      </c>
      <c r="DE66" s="14">
        <v>3</v>
      </c>
      <c r="DF66" s="14">
        <v>0.5</v>
      </c>
      <c r="DG66" s="14">
        <v>50</v>
      </c>
      <c r="DH66" s="14">
        <v>11</v>
      </c>
      <c r="DI66" s="14">
        <v>6</v>
      </c>
      <c r="DJ66" s="14">
        <v>0.5</v>
      </c>
      <c r="DK66" s="10" t="s">
        <v>205</v>
      </c>
      <c r="DL66" s="9">
        <v>400</v>
      </c>
      <c r="DM66" s="97">
        <f t="shared" si="10"/>
        <v>93.000617300897375</v>
      </c>
      <c r="DN66" s="97">
        <f t="shared" si="11"/>
        <v>98.16731826205833</v>
      </c>
      <c r="DO66" s="10"/>
      <c r="DP66" s="9"/>
      <c r="DQ66" s="10"/>
      <c r="DR66" s="9"/>
      <c r="DS66" s="14">
        <v>70</v>
      </c>
      <c r="DT66" s="10" t="s">
        <v>200</v>
      </c>
      <c r="DU66" s="9">
        <v>3.8</v>
      </c>
      <c r="DV66" s="14">
        <v>10</v>
      </c>
      <c r="DW66" s="10" t="s">
        <v>214</v>
      </c>
      <c r="DX66" s="8">
        <v>68</v>
      </c>
      <c r="DY66" s="97">
        <f t="shared" si="12"/>
        <v>15.810104941152552</v>
      </c>
      <c r="DZ66" s="97">
        <f t="shared" si="13"/>
        <v>16.688444104549916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368</v>
      </c>
      <c r="EL66" s="183">
        <f t="shared" si="14"/>
        <v>85.560567916825576</v>
      </c>
      <c r="EM66" s="110">
        <f t="shared" si="15"/>
        <v>90.313932801093671</v>
      </c>
      <c r="EN66" s="8">
        <v>5</v>
      </c>
      <c r="EO66" s="184">
        <f t="shared" si="16"/>
        <v>1.1625077162612172</v>
      </c>
      <c r="EP66" s="184">
        <f t="shared" si="17"/>
        <v>1.2270914782757292</v>
      </c>
      <c r="EQ66" s="11">
        <v>352</v>
      </c>
      <c r="ER66" s="43"/>
    </row>
    <row r="67" spans="1:148" s="44" customFormat="1" ht="20.100000000000001" hidden="1" customHeight="1">
      <c r="A67" s="84">
        <v>42415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hidden="1" customHeight="1">
      <c r="A68" s="83">
        <v>42416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hidden="1" customHeight="1">
      <c r="A69" s="83">
        <v>42416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hidden="1" customHeight="1">
      <c r="A70" s="84">
        <v>42416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hidden="1" customHeight="1">
      <c r="A71" s="84">
        <v>42416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hidden="1" customHeight="1">
      <c r="A72" s="83">
        <v>42417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hidden="1" customHeight="1">
      <c r="A73" s="83">
        <v>42417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hidden="1" customHeight="1">
      <c r="A74" s="84">
        <v>42417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hidden="1" customHeight="1">
      <c r="A75" s="84">
        <v>42417</v>
      </c>
      <c r="B75" s="101">
        <v>0.24518518518518517</v>
      </c>
      <c r="C75" s="13">
        <v>2</v>
      </c>
      <c r="D75" s="8" t="s">
        <v>201</v>
      </c>
      <c r="E75" s="8" t="s">
        <v>207</v>
      </c>
      <c r="F75" s="8" t="s">
        <v>203</v>
      </c>
      <c r="G75" s="11" t="s">
        <v>204</v>
      </c>
      <c r="H75" s="10" t="s">
        <v>180</v>
      </c>
      <c r="I75" s="8">
        <v>16.5</v>
      </c>
      <c r="J75" s="8" t="s">
        <v>190</v>
      </c>
      <c r="K75" s="18">
        <v>18.5</v>
      </c>
      <c r="L75" s="8"/>
      <c r="M75" s="8">
        <v>84</v>
      </c>
      <c r="N75" s="8">
        <v>2700</v>
      </c>
      <c r="O75" s="145"/>
      <c r="P75" s="8">
        <v>1520</v>
      </c>
      <c r="Q75" s="20">
        <f t="shared" si="38"/>
        <v>1238.8</v>
      </c>
      <c r="R75" s="42">
        <f>Q75*2850*I75*60/1000000000</f>
        <v>3.4952741999999999</v>
      </c>
      <c r="S75" s="16">
        <f t="shared" si="39"/>
        <v>3.3113123999999998</v>
      </c>
      <c r="T75" s="10">
        <v>980</v>
      </c>
      <c r="U75" s="8">
        <v>1010</v>
      </c>
      <c r="V75" s="8">
        <v>0.95199999999999996</v>
      </c>
      <c r="W75" s="20">
        <f t="shared" si="54"/>
        <v>1447.04</v>
      </c>
      <c r="X75" s="8">
        <v>10.7</v>
      </c>
      <c r="Y75" s="8">
        <v>290</v>
      </c>
      <c r="Z75" s="8">
        <v>40.799999999999997</v>
      </c>
      <c r="AA75" s="8">
        <v>15</v>
      </c>
      <c r="AB75" s="8">
        <v>15</v>
      </c>
      <c r="AC75" s="11">
        <v>4.5</v>
      </c>
      <c r="AD75" s="13">
        <v>3.5</v>
      </c>
      <c r="AE75" s="89">
        <v>-19</v>
      </c>
      <c r="AF75" s="89">
        <v>-24</v>
      </c>
      <c r="AG75" s="89">
        <v>-24</v>
      </c>
      <c r="AH75" s="89"/>
      <c r="AI75" s="110">
        <f t="shared" si="63"/>
        <v>-67</v>
      </c>
      <c r="AJ75" s="108">
        <f t="shared" si="64"/>
        <v>1</v>
      </c>
      <c r="AK75" s="8">
        <v>50</v>
      </c>
      <c r="AL75" s="8">
        <v>50</v>
      </c>
      <c r="AM75" s="8">
        <v>100</v>
      </c>
      <c r="AN75" s="8">
        <v>105</v>
      </c>
      <c r="AO75" s="8">
        <v>4</v>
      </c>
      <c r="AP75" s="8">
        <v>5</v>
      </c>
      <c r="AQ75" s="10">
        <v>1650</v>
      </c>
      <c r="AR75" s="13">
        <v>1420</v>
      </c>
      <c r="AS75" s="20">
        <f t="shared" si="34"/>
        <v>230</v>
      </c>
      <c r="AT75" s="124">
        <f t="shared" si="55"/>
        <v>0.1393939393939394</v>
      </c>
      <c r="AU75" s="8">
        <v>68</v>
      </c>
      <c r="AV75" s="8">
        <v>80</v>
      </c>
      <c r="AW75" s="13">
        <v>4.3</v>
      </c>
      <c r="AX75" s="8">
        <v>420</v>
      </c>
      <c r="AY75" s="8">
        <v>850</v>
      </c>
      <c r="AZ75" s="9">
        <v>35</v>
      </c>
      <c r="BA75" s="10">
        <v>333</v>
      </c>
      <c r="BB75" s="9">
        <v>67</v>
      </c>
      <c r="BC75" s="10"/>
      <c r="BD75" s="11"/>
      <c r="BE75" s="10">
        <v>4100</v>
      </c>
      <c r="BF75" s="8">
        <v>30</v>
      </c>
      <c r="BG75" s="8">
        <v>20</v>
      </c>
      <c r="BH75" s="8">
        <v>1</v>
      </c>
      <c r="BI75" s="11">
        <v>97.5</v>
      </c>
      <c r="BJ75" s="10">
        <v>420</v>
      </c>
      <c r="BK75" s="13">
        <v>200</v>
      </c>
      <c r="BL75" s="8">
        <v>1660</v>
      </c>
      <c r="BM75" s="8">
        <v>126</v>
      </c>
      <c r="BN75" s="9">
        <v>39.299999999999997</v>
      </c>
      <c r="BO75" s="10">
        <v>416</v>
      </c>
      <c r="BP75" s="8">
        <v>1550</v>
      </c>
      <c r="BQ75" s="9">
        <v>191</v>
      </c>
      <c r="BR75" s="10">
        <v>408</v>
      </c>
      <c r="BS75" s="8">
        <v>1534</v>
      </c>
      <c r="BT75" s="9">
        <v>183</v>
      </c>
      <c r="BU75" s="12">
        <v>1300</v>
      </c>
      <c r="BV75" s="130">
        <v>413</v>
      </c>
      <c r="BW75" s="126">
        <f t="shared" si="56"/>
        <v>0.82399999999999995</v>
      </c>
      <c r="BX75" s="126">
        <f t="shared" si="57"/>
        <v>0.53846153846153844</v>
      </c>
      <c r="BY75" s="134">
        <f t="shared" si="58"/>
        <v>0.60478771454381208</v>
      </c>
      <c r="BZ75" s="134">
        <f t="shared" si="59"/>
        <v>0.39521228545618792</v>
      </c>
      <c r="CA75" s="10">
        <v>2.8</v>
      </c>
      <c r="CB75" s="8">
        <v>2.8</v>
      </c>
      <c r="CC75" s="8">
        <v>22</v>
      </c>
      <c r="CD75" s="11">
        <v>1.8</v>
      </c>
      <c r="CE75" s="13" t="s">
        <v>227</v>
      </c>
      <c r="CF75" s="13">
        <v>72</v>
      </c>
      <c r="CG75" s="20">
        <f t="shared" si="60"/>
        <v>16.64</v>
      </c>
      <c r="CH75" s="20">
        <f t="shared" si="40"/>
        <v>5137.5999999999995</v>
      </c>
      <c r="CI75" s="20">
        <f t="shared" si="41"/>
        <v>12.1472</v>
      </c>
      <c r="CJ75" s="8">
        <v>73</v>
      </c>
      <c r="CK75" s="16">
        <f t="shared" si="61"/>
        <v>2.3643724696356276</v>
      </c>
      <c r="CL75" s="10" t="s">
        <v>228</v>
      </c>
      <c r="CM75" s="13">
        <v>42</v>
      </c>
      <c r="CN75" s="8">
        <v>44</v>
      </c>
      <c r="CO75" s="339">
        <v>109</v>
      </c>
      <c r="CP75" s="339">
        <f t="shared" si="35"/>
        <v>5137.5999999999995</v>
      </c>
      <c r="CQ75" s="339">
        <f t="shared" si="36"/>
        <v>47.96</v>
      </c>
      <c r="CR75" s="42">
        <f t="shared" si="37"/>
        <v>9.3350981002802875</v>
      </c>
      <c r="CS75" s="10" t="s">
        <v>217</v>
      </c>
      <c r="CT75" s="13">
        <v>5</v>
      </c>
      <c r="CU75" s="20">
        <f t="shared" si="42"/>
        <v>16.64</v>
      </c>
      <c r="CV75" s="20">
        <f t="shared" si="43"/>
        <v>-64.22</v>
      </c>
      <c r="CW75" s="20">
        <f t="shared" si="44"/>
        <v>0</v>
      </c>
      <c r="CX75" s="8"/>
      <c r="CY75" s="16">
        <f t="shared" si="32"/>
        <v>0</v>
      </c>
      <c r="CZ75" s="14">
        <v>700</v>
      </c>
      <c r="DA75" s="14">
        <v>520</v>
      </c>
      <c r="DB75" s="14">
        <v>520</v>
      </c>
      <c r="DC75" s="14">
        <v>520</v>
      </c>
      <c r="DD75" s="14">
        <v>2</v>
      </c>
      <c r="DE75" s="14">
        <v>3</v>
      </c>
      <c r="DF75" s="14">
        <v>0.5</v>
      </c>
      <c r="DG75" s="14">
        <v>50</v>
      </c>
      <c r="DH75" s="14">
        <v>11</v>
      </c>
      <c r="DI75" s="14">
        <v>6</v>
      </c>
      <c r="DJ75" s="14">
        <v>1.3</v>
      </c>
      <c r="DK75" s="10" t="s">
        <v>205</v>
      </c>
      <c r="DL75" s="9">
        <v>400</v>
      </c>
      <c r="DM75" s="97">
        <f t="shared" si="45"/>
        <v>114.44023476040879</v>
      </c>
      <c r="DN75" s="97">
        <f t="shared" si="46"/>
        <v>120.7980255804315</v>
      </c>
      <c r="DO75" s="10"/>
      <c r="DP75" s="9"/>
      <c r="DQ75" s="10"/>
      <c r="DR75" s="9"/>
      <c r="DS75" s="14">
        <v>50</v>
      </c>
      <c r="DT75" s="10" t="s">
        <v>185</v>
      </c>
      <c r="DU75" s="9">
        <v>4.4000000000000004</v>
      </c>
      <c r="DV75" s="14">
        <v>20</v>
      </c>
      <c r="DW75" s="10"/>
      <c r="DX75" s="8"/>
      <c r="DY75" s="97">
        <f t="shared" si="47"/>
        <v>0</v>
      </c>
      <c r="DZ75" s="97">
        <f t="shared" si="48"/>
        <v>0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374</v>
      </c>
      <c r="EL75" s="183">
        <f t="shared" si="49"/>
        <v>107.00161950098222</v>
      </c>
      <c r="EM75" s="110">
        <f t="shared" si="50"/>
        <v>112.94615391770346</v>
      </c>
      <c r="EN75" s="8">
        <v>3.19</v>
      </c>
      <c r="EO75" s="184">
        <f t="shared" si="51"/>
        <v>0.91266087221426007</v>
      </c>
      <c r="EP75" s="184">
        <f t="shared" si="52"/>
        <v>0.96336425400394121</v>
      </c>
      <c r="EQ75" s="11">
        <v>275</v>
      </c>
      <c r="ER75" s="43"/>
    </row>
    <row r="76" spans="1:148" s="41" customFormat="1" ht="20.100000000000001" hidden="1" customHeight="1">
      <c r="A76" s="83">
        <v>42418</v>
      </c>
      <c r="B76" s="100">
        <v>0.58333333333333304</v>
      </c>
      <c r="C76" s="6">
        <v>4</v>
      </c>
      <c r="D76" s="1" t="s">
        <v>176</v>
      </c>
      <c r="E76" s="1" t="s">
        <v>177</v>
      </c>
      <c r="F76" s="1" t="s">
        <v>194</v>
      </c>
      <c r="G76" s="4" t="s">
        <v>179</v>
      </c>
      <c r="H76" s="3" t="s">
        <v>180</v>
      </c>
      <c r="I76" s="1">
        <v>15.5</v>
      </c>
      <c r="J76" s="1" t="s">
        <v>199</v>
      </c>
      <c r="K76" s="17">
        <v>22</v>
      </c>
      <c r="L76" s="1"/>
      <c r="M76" s="1">
        <v>84</v>
      </c>
      <c r="N76" s="1">
        <v>2750</v>
      </c>
      <c r="O76" s="144"/>
      <c r="P76" s="1">
        <v>1570</v>
      </c>
      <c r="Q76" s="19">
        <f t="shared" si="38"/>
        <v>1224.5999999999999</v>
      </c>
      <c r="R76" s="39">
        <f t="shared" si="53"/>
        <v>3.2458022999999994</v>
      </c>
      <c r="S76" s="15">
        <f t="shared" si="39"/>
        <v>3.1319144999999997</v>
      </c>
      <c r="T76" s="3">
        <v>1004</v>
      </c>
      <c r="U76" s="1">
        <v>1010</v>
      </c>
      <c r="V76" s="1">
        <v>0.95099999999999996</v>
      </c>
      <c r="W76" s="19">
        <f t="shared" si="54"/>
        <v>1493.07</v>
      </c>
      <c r="X76" s="1">
        <v>10.3</v>
      </c>
      <c r="Y76" s="1">
        <v>308</v>
      </c>
      <c r="Z76" s="1">
        <v>42</v>
      </c>
      <c r="AA76" s="1">
        <v>15</v>
      </c>
      <c r="AB76" s="1">
        <v>15</v>
      </c>
      <c r="AC76" s="4">
        <v>4.5</v>
      </c>
      <c r="AD76" s="6">
        <v>4</v>
      </c>
      <c r="AE76" s="88">
        <v>-18</v>
      </c>
      <c r="AF76" s="88">
        <v>-24</v>
      </c>
      <c r="AG76" s="88">
        <v>-24</v>
      </c>
      <c r="AH76" s="88"/>
      <c r="AI76" s="109">
        <f t="shared" si="63"/>
        <v>-66</v>
      </c>
      <c r="AJ76" s="106">
        <f t="shared" si="64"/>
        <v>-1.5151515151515152E-2</v>
      </c>
      <c r="AK76" s="1">
        <v>50</v>
      </c>
      <c r="AL76" s="1">
        <v>50</v>
      </c>
      <c r="AM76" s="1">
        <v>100</v>
      </c>
      <c r="AN76" s="1">
        <v>105</v>
      </c>
      <c r="AO76" s="1">
        <v>4</v>
      </c>
      <c r="AP76" s="1">
        <v>10</v>
      </c>
      <c r="AQ76" s="3">
        <v>1400</v>
      </c>
      <c r="AR76" s="6">
        <v>1320</v>
      </c>
      <c r="AS76" s="19">
        <f t="shared" si="34"/>
        <v>80</v>
      </c>
      <c r="AT76" s="123">
        <f t="shared" si="55"/>
        <v>5.7142857142857141E-2</v>
      </c>
      <c r="AU76" s="1">
        <v>63.1</v>
      </c>
      <c r="AV76" s="1">
        <v>80</v>
      </c>
      <c r="AW76" s="6">
        <v>4.2</v>
      </c>
      <c r="AX76" s="1">
        <v>555</v>
      </c>
      <c r="AY76" s="1">
        <v>800</v>
      </c>
      <c r="AZ76" s="2">
        <v>45</v>
      </c>
      <c r="BA76" s="3">
        <v>250</v>
      </c>
      <c r="BB76" s="2">
        <v>60</v>
      </c>
      <c r="BC76" s="3"/>
      <c r="BD76" s="4"/>
      <c r="BE76" s="3">
        <v>4300</v>
      </c>
      <c r="BF76" s="1">
        <v>30</v>
      </c>
      <c r="BG76" s="1">
        <v>20</v>
      </c>
      <c r="BH76" s="1">
        <v>1</v>
      </c>
      <c r="BI76" s="4">
        <v>97.5</v>
      </c>
      <c r="BJ76" s="3">
        <v>440</v>
      </c>
      <c r="BK76" s="6">
        <v>259</v>
      </c>
      <c r="BL76" s="1">
        <v>1652</v>
      </c>
      <c r="BM76" s="1">
        <v>123</v>
      </c>
      <c r="BN76" s="2">
        <v>57.3</v>
      </c>
      <c r="BO76" s="3">
        <v>372</v>
      </c>
      <c r="BP76" s="1">
        <v>1390</v>
      </c>
      <c r="BQ76" s="2">
        <v>157</v>
      </c>
      <c r="BR76" s="3">
        <v>358</v>
      </c>
      <c r="BS76" s="1">
        <v>1332</v>
      </c>
      <c r="BT76" s="2">
        <v>132</v>
      </c>
      <c r="BU76" s="5">
        <v>1300</v>
      </c>
      <c r="BV76" s="129">
        <v>333</v>
      </c>
      <c r="BW76" s="125">
        <f t="shared" si="56"/>
        <v>0.73</v>
      </c>
      <c r="BX76" s="125">
        <f t="shared" si="57"/>
        <v>0.5641025641025641</v>
      </c>
      <c r="BY76" s="133">
        <f t="shared" si="58"/>
        <v>0.56409748365365564</v>
      </c>
      <c r="BZ76" s="133">
        <f t="shared" si="59"/>
        <v>0.43590251634634436</v>
      </c>
      <c r="CA76" s="3">
        <v>2.8</v>
      </c>
      <c r="CB76" s="1">
        <v>2.8</v>
      </c>
      <c r="CC76" s="1">
        <v>25</v>
      </c>
      <c r="CD76" s="4">
        <v>1.8</v>
      </c>
      <c r="CE76" s="343" t="s">
        <v>241</v>
      </c>
      <c r="CF76" s="6">
        <v>58</v>
      </c>
      <c r="CG76" s="19" t="e">
        <f>VLOOKUP(CE76:CE199,$CE$150:$CG$153,3)</f>
        <v>#N/A</v>
      </c>
      <c r="CH76" s="19">
        <f t="shared" si="40"/>
        <v>5306.5999999999995</v>
      </c>
      <c r="CI76" s="19" t="e">
        <f t="shared" si="41"/>
        <v>#N/A</v>
      </c>
      <c r="CJ76" s="1">
        <v>60</v>
      </c>
      <c r="CK76" s="15" t="e">
        <f t="shared" si="61"/>
        <v>#N/A</v>
      </c>
      <c r="CL76" s="3" t="s">
        <v>184</v>
      </c>
      <c r="CM76" s="6">
        <v>37</v>
      </c>
      <c r="CN76" s="1">
        <v>40</v>
      </c>
      <c r="CO76" s="338">
        <v>109</v>
      </c>
      <c r="CP76" s="338">
        <f t="shared" si="35"/>
        <v>5306.5999999999995</v>
      </c>
      <c r="CQ76" s="338">
        <f t="shared" si="36"/>
        <v>43.6</v>
      </c>
      <c r="CR76" s="39">
        <f t="shared" si="37"/>
        <v>8.216183620397242</v>
      </c>
      <c r="CS76" s="344" t="s">
        <v>242</v>
      </c>
      <c r="CT76" s="6">
        <v>6</v>
      </c>
      <c r="CU76" s="19" t="e">
        <f t="shared" si="42"/>
        <v>#N/A</v>
      </c>
      <c r="CV76" s="19">
        <f t="shared" si="43"/>
        <v>-60.839999999999996</v>
      </c>
      <c r="CW76" s="19" t="e">
        <f t="shared" si="44"/>
        <v>#N/A</v>
      </c>
      <c r="CX76" s="1"/>
      <c r="CY76" s="15" t="e">
        <f t="shared" si="32"/>
        <v>#N/A</v>
      </c>
      <c r="CZ76" s="7">
        <v>777</v>
      </c>
      <c r="DA76" s="7">
        <v>550</v>
      </c>
      <c r="DB76" s="7">
        <v>550</v>
      </c>
      <c r="DC76" s="7">
        <v>550</v>
      </c>
      <c r="DD76" s="7">
        <v>2</v>
      </c>
      <c r="DE76" s="7">
        <v>3</v>
      </c>
      <c r="DF76" s="7">
        <v>0.5</v>
      </c>
      <c r="DG76" s="7">
        <v>50</v>
      </c>
      <c r="DH76" s="7">
        <v>11</v>
      </c>
      <c r="DI76" s="7">
        <v>6</v>
      </c>
      <c r="DJ76" s="7">
        <v>2</v>
      </c>
      <c r="DK76" s="3" t="s">
        <v>205</v>
      </c>
      <c r="DL76" s="2">
        <v>400</v>
      </c>
      <c r="DM76" s="96">
        <f t="shared" si="45"/>
        <v>123.23609481698873</v>
      </c>
      <c r="DN76" s="96">
        <f t="shared" si="46"/>
        <v>127.7174073557883</v>
      </c>
      <c r="DO76" s="3"/>
      <c r="DP76" s="2"/>
      <c r="DQ76" s="3"/>
      <c r="DR76" s="2"/>
      <c r="DS76" s="7">
        <v>50</v>
      </c>
      <c r="DT76" s="3" t="s">
        <v>185</v>
      </c>
      <c r="DU76" s="2">
        <v>4.8</v>
      </c>
      <c r="DV76" s="7">
        <v>20</v>
      </c>
      <c r="DW76" s="3"/>
      <c r="DX76" s="1"/>
      <c r="DY76" s="96">
        <f t="shared" si="47"/>
        <v>0</v>
      </c>
      <c r="DZ76" s="96">
        <f t="shared" si="48"/>
        <v>0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289</v>
      </c>
      <c r="EL76" s="180">
        <f t="shared" si="49"/>
        <v>89.038078505274356</v>
      </c>
      <c r="EM76" s="109">
        <f t="shared" si="50"/>
        <v>92.27582681455705</v>
      </c>
      <c r="EN76" s="1">
        <v>4</v>
      </c>
      <c r="EO76" s="181">
        <f t="shared" si="51"/>
        <v>1.2323609481698872</v>
      </c>
      <c r="EP76" s="181">
        <f t="shared" si="52"/>
        <v>1.2771740735578829</v>
      </c>
      <c r="EQ76" s="4">
        <v>283</v>
      </c>
      <c r="ER76" s="40"/>
    </row>
    <row r="77" spans="1:148" s="41" customFormat="1" ht="20.100000000000001" hidden="1" customHeight="1">
      <c r="A77" s="83">
        <v>42418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hidden="1" customHeight="1">
      <c r="A78" s="84">
        <v>42418</v>
      </c>
      <c r="B78" s="101">
        <v>0.20533564814814817</v>
      </c>
      <c r="C78" s="13">
        <v>3</v>
      </c>
      <c r="D78" s="8" t="s">
        <v>186</v>
      </c>
      <c r="E78" s="8" t="s">
        <v>187</v>
      </c>
      <c r="F78" s="8" t="s">
        <v>189</v>
      </c>
      <c r="G78" s="11" t="s">
        <v>226</v>
      </c>
      <c r="H78" s="10" t="s">
        <v>180</v>
      </c>
      <c r="I78" s="8">
        <v>15.5</v>
      </c>
      <c r="J78" s="8" t="s">
        <v>215</v>
      </c>
      <c r="K78" s="18">
        <v>18</v>
      </c>
      <c r="L78" s="8" t="s">
        <v>182</v>
      </c>
      <c r="M78" s="8">
        <v>84</v>
      </c>
      <c r="N78" s="8">
        <v>2740</v>
      </c>
      <c r="O78" s="145"/>
      <c r="P78" s="8">
        <v>1700</v>
      </c>
      <c r="Q78" s="20">
        <f t="shared" si="38"/>
        <v>1394</v>
      </c>
      <c r="R78" s="42">
        <f t="shared" si="53"/>
        <v>3.6947969999999999</v>
      </c>
      <c r="S78" s="16">
        <f t="shared" si="39"/>
        <v>3.5521908</v>
      </c>
      <c r="T78" s="10">
        <v>1092</v>
      </c>
      <c r="U78" s="8">
        <v>1010</v>
      </c>
      <c r="V78" s="8">
        <v>0.95399999999999996</v>
      </c>
      <c r="W78" s="20">
        <f t="shared" si="54"/>
        <v>1621.8</v>
      </c>
      <c r="X78" s="8">
        <v>10.6</v>
      </c>
      <c r="Y78" s="8">
        <v>364</v>
      </c>
      <c r="Z78" s="8">
        <v>38.5</v>
      </c>
      <c r="AA78" s="8">
        <v>15</v>
      </c>
      <c r="AB78" s="8">
        <v>15</v>
      </c>
      <c r="AC78" s="11">
        <v>5.7</v>
      </c>
      <c r="AD78" s="13">
        <v>3.6</v>
      </c>
      <c r="AE78" s="89">
        <v>-37</v>
      </c>
      <c r="AF78" s="89">
        <v>-41</v>
      </c>
      <c r="AG78" s="89">
        <v>-41</v>
      </c>
      <c r="AH78" s="89"/>
      <c r="AI78" s="110">
        <f t="shared" si="63"/>
        <v>-119</v>
      </c>
      <c r="AJ78" s="108">
        <f t="shared" si="64"/>
        <v>1</v>
      </c>
      <c r="AK78" s="8">
        <v>50</v>
      </c>
      <c r="AL78" s="8">
        <v>50</v>
      </c>
      <c r="AM78" s="8">
        <v>100</v>
      </c>
      <c r="AN78" s="8">
        <v>105</v>
      </c>
      <c r="AO78" s="8">
        <v>4</v>
      </c>
      <c r="AP78" s="8">
        <v>10</v>
      </c>
      <c r="AQ78" s="10">
        <v>1610</v>
      </c>
      <c r="AR78" s="13">
        <v>1540</v>
      </c>
      <c r="AS78" s="20">
        <f t="shared" si="34"/>
        <v>70</v>
      </c>
      <c r="AT78" s="124">
        <f t="shared" si="55"/>
        <v>4.3478260869565216E-2</v>
      </c>
      <c r="AU78" s="8">
        <v>68</v>
      </c>
      <c r="AV78" s="8">
        <v>80</v>
      </c>
      <c r="AW78" s="13">
        <v>4.3</v>
      </c>
      <c r="AX78" s="8">
        <v>493</v>
      </c>
      <c r="AY78" s="8">
        <v>848</v>
      </c>
      <c r="AZ78" s="9">
        <v>36</v>
      </c>
      <c r="BA78" s="10">
        <v>250</v>
      </c>
      <c r="BB78" s="9">
        <v>49</v>
      </c>
      <c r="BC78" s="10"/>
      <c r="BD78" s="11"/>
      <c r="BE78" s="10">
        <v>4014</v>
      </c>
      <c r="BF78" s="8">
        <v>30</v>
      </c>
      <c r="BG78" s="8">
        <v>20</v>
      </c>
      <c r="BH78" s="8">
        <v>1</v>
      </c>
      <c r="BI78" s="11">
        <v>97.5</v>
      </c>
      <c r="BJ78" s="10">
        <v>420</v>
      </c>
      <c r="BK78" s="13">
        <v>231</v>
      </c>
      <c r="BL78" s="8">
        <v>1659</v>
      </c>
      <c r="BM78" s="8">
        <v>123</v>
      </c>
      <c r="BN78" s="9">
        <v>51.8</v>
      </c>
      <c r="BO78" s="10">
        <v>430</v>
      </c>
      <c r="BP78" s="8">
        <v>1550</v>
      </c>
      <c r="BQ78" s="9">
        <v>186</v>
      </c>
      <c r="BR78" s="10">
        <v>420</v>
      </c>
      <c r="BS78" s="8">
        <v>1582</v>
      </c>
      <c r="BT78" s="9">
        <v>179</v>
      </c>
      <c r="BU78" s="12">
        <v>1300</v>
      </c>
      <c r="BV78" s="130">
        <v>445</v>
      </c>
      <c r="BW78" s="126">
        <f t="shared" si="56"/>
        <v>0.85</v>
      </c>
      <c r="BX78" s="126">
        <f t="shared" si="57"/>
        <v>0.53846153846153844</v>
      </c>
      <c r="BY78" s="134">
        <f t="shared" si="58"/>
        <v>0.61218836565096957</v>
      </c>
      <c r="BZ78" s="134">
        <f t="shared" si="59"/>
        <v>0.38781163434903049</v>
      </c>
      <c r="CA78" s="10">
        <v>2.9</v>
      </c>
      <c r="CB78" s="8">
        <v>3</v>
      </c>
      <c r="CC78" s="8">
        <v>25</v>
      </c>
      <c r="CD78" s="11"/>
      <c r="CE78" s="13" t="s">
        <v>241</v>
      </c>
      <c r="CF78" s="13">
        <v>63</v>
      </c>
      <c r="CG78" s="20" t="e">
        <f t="shared" si="60"/>
        <v>#N/A</v>
      </c>
      <c r="CH78" s="20">
        <f t="shared" si="40"/>
        <v>5746</v>
      </c>
      <c r="CI78" s="20" t="e">
        <f t="shared" si="41"/>
        <v>#N/A</v>
      </c>
      <c r="CJ78" s="8">
        <v>63</v>
      </c>
      <c r="CK78" s="16" t="e">
        <f t="shared" si="61"/>
        <v>#N/A</v>
      </c>
      <c r="CL78" s="10" t="s">
        <v>184</v>
      </c>
      <c r="CM78" s="13">
        <v>49</v>
      </c>
      <c r="CN78" s="8">
        <v>51</v>
      </c>
      <c r="CO78" s="339">
        <v>109</v>
      </c>
      <c r="CP78" s="339">
        <f t="shared" si="35"/>
        <v>5746</v>
      </c>
      <c r="CQ78" s="339">
        <f t="shared" si="36"/>
        <v>55.59</v>
      </c>
      <c r="CR78" s="42">
        <f t="shared" si="37"/>
        <v>9.6745562130177518</v>
      </c>
      <c r="CS78" s="10" t="s">
        <v>242</v>
      </c>
      <c r="CT78" s="13">
        <v>12</v>
      </c>
      <c r="CU78" s="20" t="e">
        <f t="shared" si="42"/>
        <v>#N/A</v>
      </c>
      <c r="CV78" s="20">
        <f t="shared" si="43"/>
        <v>-125.06</v>
      </c>
      <c r="CW78" s="20" t="e">
        <f t="shared" si="44"/>
        <v>#N/A</v>
      </c>
      <c r="CX78" s="8"/>
      <c r="CY78" s="16" t="e">
        <f t="shared" si="32"/>
        <v>#N/A</v>
      </c>
      <c r="CZ78" s="14">
        <v>841</v>
      </c>
      <c r="DA78" s="14">
        <v>600</v>
      </c>
      <c r="DB78" s="14">
        <v>600</v>
      </c>
      <c r="DC78" s="14">
        <v>600</v>
      </c>
      <c r="DD78" s="14">
        <v>2</v>
      </c>
      <c r="DE78" s="14">
        <v>3</v>
      </c>
      <c r="DF78" s="14">
        <v>0.5</v>
      </c>
      <c r="DG78" s="14">
        <v>50</v>
      </c>
      <c r="DH78" s="14">
        <v>11</v>
      </c>
      <c r="DI78" s="14">
        <v>6</v>
      </c>
      <c r="DJ78" s="14">
        <v>2</v>
      </c>
      <c r="DK78" s="10" t="s">
        <v>205</v>
      </c>
      <c r="DL78" s="9">
        <v>400</v>
      </c>
      <c r="DM78" s="97">
        <f t="shared" si="45"/>
        <v>108.26034556161002</v>
      </c>
      <c r="DN78" s="97">
        <f t="shared" si="46"/>
        <v>112.60656381408342</v>
      </c>
      <c r="DO78" s="10"/>
      <c r="DP78" s="9"/>
      <c r="DQ78" s="10"/>
      <c r="DR78" s="9"/>
      <c r="DS78" s="14">
        <v>50</v>
      </c>
      <c r="DT78" s="10" t="s">
        <v>185</v>
      </c>
      <c r="DU78" s="9">
        <v>4.8</v>
      </c>
      <c r="DV78" s="14">
        <v>20</v>
      </c>
      <c r="DW78" s="10"/>
      <c r="DX78" s="8"/>
      <c r="DY78" s="97">
        <f t="shared" si="47"/>
        <v>0</v>
      </c>
      <c r="DZ78" s="97">
        <f t="shared" si="48"/>
        <v>0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365</v>
      </c>
      <c r="EL78" s="183">
        <f t="shared" si="49"/>
        <v>98.787565324969137</v>
      </c>
      <c r="EM78" s="110">
        <f t="shared" si="50"/>
        <v>102.75348948035111</v>
      </c>
      <c r="EN78" s="8">
        <v>3.71</v>
      </c>
      <c r="EO78" s="184">
        <f t="shared" si="51"/>
        <v>1.004114705083933</v>
      </c>
      <c r="EP78" s="184">
        <f t="shared" si="52"/>
        <v>1.0444258793756236</v>
      </c>
      <c r="EQ78" s="11">
        <v>290</v>
      </c>
      <c r="ER78" s="43"/>
    </row>
    <row r="79" spans="1:148" s="44" customFormat="1" ht="20.100000000000001" hidden="1" customHeight="1">
      <c r="A79" s="84">
        <v>42418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hidden="1" customHeight="1">
      <c r="A80" s="83">
        <v>42419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hidden="1" customHeight="1">
      <c r="A81" s="83">
        <v>42419</v>
      </c>
      <c r="B81" s="100">
        <v>0.64583333333333404</v>
      </c>
      <c r="C81" s="6">
        <v>1</v>
      </c>
      <c r="D81" s="1" t="s">
        <v>192</v>
      </c>
      <c r="E81" s="1" t="s">
        <v>193</v>
      </c>
      <c r="F81" s="1" t="s">
        <v>202</v>
      </c>
      <c r="G81" s="4" t="s">
        <v>195</v>
      </c>
      <c r="H81" s="3" t="s">
        <v>180</v>
      </c>
      <c r="I81" s="1">
        <v>15.5</v>
      </c>
      <c r="J81" s="1" t="s">
        <v>215</v>
      </c>
      <c r="K81" s="17">
        <v>17</v>
      </c>
      <c r="L81" s="1" t="s">
        <v>182</v>
      </c>
      <c r="M81" s="1">
        <v>84</v>
      </c>
      <c r="N81" s="1">
        <v>2740</v>
      </c>
      <c r="O81" s="144"/>
      <c r="P81" s="1">
        <v>1760</v>
      </c>
      <c r="Q81" s="19">
        <f t="shared" si="38"/>
        <v>1460.8000000000002</v>
      </c>
      <c r="R81" s="39">
        <f t="shared" si="53"/>
        <v>3.8718504000000005</v>
      </c>
      <c r="S81" s="15">
        <f t="shared" si="39"/>
        <v>3.7224105600000006</v>
      </c>
      <c r="T81" s="3">
        <v>1141</v>
      </c>
      <c r="U81" s="1">
        <v>1010</v>
      </c>
      <c r="V81" s="1">
        <v>0.95399999999999996</v>
      </c>
      <c r="W81" s="19">
        <f t="shared" si="54"/>
        <v>1679.04</v>
      </c>
      <c r="X81" s="1">
        <v>10.7</v>
      </c>
      <c r="Y81" s="1">
        <v>399</v>
      </c>
      <c r="Z81" s="1">
        <v>39</v>
      </c>
      <c r="AA81" s="1">
        <v>15</v>
      </c>
      <c r="AB81" s="1">
        <v>15</v>
      </c>
      <c r="AC81" s="4">
        <v>5.6</v>
      </c>
      <c r="AD81" s="6">
        <v>3.6</v>
      </c>
      <c r="AE81" s="88">
        <v>-38</v>
      </c>
      <c r="AF81" s="88">
        <v>-42</v>
      </c>
      <c r="AG81" s="88">
        <v>-42</v>
      </c>
      <c r="AH81" s="88"/>
      <c r="AI81" s="109">
        <f t="shared" si="63"/>
        <v>-122</v>
      </c>
      <c r="AJ81" s="106">
        <f t="shared" si="64"/>
        <v>1</v>
      </c>
      <c r="AK81" s="1">
        <v>50</v>
      </c>
      <c r="AL81" s="1">
        <v>50</v>
      </c>
      <c r="AM81" s="1">
        <v>100</v>
      </c>
      <c r="AN81" s="1">
        <v>105</v>
      </c>
      <c r="AO81" s="1">
        <v>4</v>
      </c>
      <c r="AP81" s="1">
        <v>15</v>
      </c>
      <c r="AQ81" s="3">
        <v>1544</v>
      </c>
      <c r="AR81" s="6">
        <v>1544</v>
      </c>
      <c r="AS81" s="19">
        <f t="shared" si="34"/>
        <v>0</v>
      </c>
      <c r="AT81" s="123">
        <f t="shared" si="55"/>
        <v>0</v>
      </c>
      <c r="AU81" s="1">
        <v>73</v>
      </c>
      <c r="AV81" s="1">
        <v>80</v>
      </c>
      <c r="AW81" s="6">
        <v>4.3</v>
      </c>
      <c r="AX81" s="1">
        <v>413</v>
      </c>
      <c r="AY81" s="1">
        <v>970</v>
      </c>
      <c r="AZ81" s="2">
        <v>36</v>
      </c>
      <c r="BA81" s="3">
        <v>255</v>
      </c>
      <c r="BB81" s="2">
        <v>52</v>
      </c>
      <c r="BC81" s="3"/>
      <c r="BD81" s="4"/>
      <c r="BE81" s="3">
        <v>3698</v>
      </c>
      <c r="BF81" s="1">
        <v>30</v>
      </c>
      <c r="BG81" s="1">
        <v>20</v>
      </c>
      <c r="BH81" s="1">
        <v>1</v>
      </c>
      <c r="BI81" s="4">
        <v>97.5</v>
      </c>
      <c r="BJ81" s="3">
        <v>420</v>
      </c>
      <c r="BK81" s="6">
        <v>220</v>
      </c>
      <c r="BL81" s="1">
        <v>1660</v>
      </c>
      <c r="BM81" s="1">
        <v>125</v>
      </c>
      <c r="BN81" s="2">
        <v>47</v>
      </c>
      <c r="BO81" s="3">
        <v>442</v>
      </c>
      <c r="BP81" s="1">
        <v>1660</v>
      </c>
      <c r="BQ81" s="2">
        <v>194</v>
      </c>
      <c r="BR81" s="3">
        <v>431</v>
      </c>
      <c r="BS81" s="1">
        <v>1624</v>
      </c>
      <c r="BT81" s="2">
        <v>184</v>
      </c>
      <c r="BU81" s="5">
        <v>1300</v>
      </c>
      <c r="BV81" s="129">
        <v>465</v>
      </c>
      <c r="BW81" s="125">
        <f t="shared" si="56"/>
        <v>0.873</v>
      </c>
      <c r="BX81" s="125">
        <f t="shared" si="57"/>
        <v>0.53846153846153844</v>
      </c>
      <c r="BY81" s="133">
        <f t="shared" si="58"/>
        <v>0.6185078205896779</v>
      </c>
      <c r="BZ81" s="133">
        <f t="shared" si="59"/>
        <v>0.38149217941032204</v>
      </c>
      <c r="CA81" s="3">
        <v>2.9</v>
      </c>
      <c r="CB81" s="1">
        <v>2.8</v>
      </c>
      <c r="CC81" s="1">
        <v>24</v>
      </c>
      <c r="CD81" s="4">
        <v>1.8</v>
      </c>
      <c r="CE81" s="6" t="s">
        <v>241</v>
      </c>
      <c r="CF81" s="6">
        <v>65.900000000000006</v>
      </c>
      <c r="CG81" s="19" t="e">
        <f t="shared" si="60"/>
        <v>#N/A</v>
      </c>
      <c r="CH81" s="19">
        <f t="shared" si="40"/>
        <v>5948.8</v>
      </c>
      <c r="CI81" s="19" t="e">
        <f t="shared" si="41"/>
        <v>#N/A</v>
      </c>
      <c r="CJ81" s="1">
        <v>65</v>
      </c>
      <c r="CK81" s="15" t="e">
        <f t="shared" si="61"/>
        <v>#N/A</v>
      </c>
      <c r="CL81" s="3" t="s">
        <v>184</v>
      </c>
      <c r="CM81" s="6">
        <v>51</v>
      </c>
      <c r="CN81" s="1">
        <v>53</v>
      </c>
      <c r="CO81" s="338">
        <v>109</v>
      </c>
      <c r="CP81" s="338">
        <f t="shared" si="35"/>
        <v>5948.8</v>
      </c>
      <c r="CQ81" s="338">
        <f t="shared" si="36"/>
        <v>57.77</v>
      </c>
      <c r="CR81" s="39">
        <f t="shared" si="37"/>
        <v>9.7112022592791813</v>
      </c>
      <c r="CS81" s="3" t="s">
        <v>242</v>
      </c>
      <c r="CT81" s="6">
        <v>12</v>
      </c>
      <c r="CU81" s="19" t="e">
        <f t="shared" si="42"/>
        <v>#N/A</v>
      </c>
      <c r="CV81" s="19">
        <f t="shared" si="43"/>
        <v>-128.44</v>
      </c>
      <c r="CW81" s="19" t="e">
        <f t="shared" si="44"/>
        <v>#N/A</v>
      </c>
      <c r="CX81" s="1"/>
      <c r="CY81" s="15" t="e">
        <f t="shared" si="32"/>
        <v>#N/A</v>
      </c>
      <c r="CZ81" s="7">
        <v>841</v>
      </c>
      <c r="DA81" s="7">
        <v>600</v>
      </c>
      <c r="DB81" s="7">
        <v>600</v>
      </c>
      <c r="DC81" s="7">
        <v>600</v>
      </c>
      <c r="DD81" s="7">
        <v>2</v>
      </c>
      <c r="DE81" s="7">
        <v>3</v>
      </c>
      <c r="DF81" s="7">
        <v>0.5</v>
      </c>
      <c r="DG81" s="7">
        <v>50</v>
      </c>
      <c r="DH81" s="7">
        <v>11</v>
      </c>
      <c r="DI81" s="7">
        <v>6</v>
      </c>
      <c r="DJ81" s="7">
        <v>2</v>
      </c>
      <c r="DK81" s="3" t="s">
        <v>205</v>
      </c>
      <c r="DL81" s="2">
        <v>400</v>
      </c>
      <c r="DM81" s="96">
        <f t="shared" si="45"/>
        <v>103.30977663806431</v>
      </c>
      <c r="DN81" s="96">
        <f t="shared" si="46"/>
        <v>107.45724942280411</v>
      </c>
      <c r="DO81" s="3"/>
      <c r="DP81" s="2"/>
      <c r="DQ81" s="3"/>
      <c r="DR81" s="2"/>
      <c r="DS81" s="7">
        <v>50</v>
      </c>
      <c r="DT81" s="3" t="s">
        <v>185</v>
      </c>
      <c r="DU81" s="2">
        <v>4.8</v>
      </c>
      <c r="DV81" s="7">
        <v>20</v>
      </c>
      <c r="DW81" s="3"/>
      <c r="DX81" s="1"/>
      <c r="DY81" s="96">
        <f t="shared" si="47"/>
        <v>0</v>
      </c>
      <c r="DZ81" s="96">
        <f t="shared" si="48"/>
        <v>0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378</v>
      </c>
      <c r="EL81" s="180">
        <f t="shared" si="49"/>
        <v>97.627738922970778</v>
      </c>
      <c r="EM81" s="109">
        <f t="shared" si="50"/>
        <v>101.54710070454989</v>
      </c>
      <c r="EN81" s="1"/>
      <c r="EO81" s="181">
        <f t="shared" si="51"/>
        <v>0</v>
      </c>
      <c r="EP81" s="181">
        <f t="shared" si="52"/>
        <v>0</v>
      </c>
      <c r="EQ81" s="4"/>
      <c r="ER81" s="40"/>
    </row>
    <row r="82" spans="1:148" s="44" customFormat="1" ht="20.100000000000001" hidden="1" customHeight="1">
      <c r="A82" s="84">
        <v>42419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>
      <c r="A83" s="84">
        <v>42419</v>
      </c>
      <c r="B83" s="101">
        <v>1.2291666666666701</v>
      </c>
      <c r="C83" s="13">
        <v>4</v>
      </c>
      <c r="D83" s="8" t="s">
        <v>176</v>
      </c>
      <c r="E83" s="8" t="s">
        <v>177</v>
      </c>
      <c r="F83" s="8" t="s">
        <v>194</v>
      </c>
      <c r="G83" s="11" t="s">
        <v>179</v>
      </c>
      <c r="H83" s="10" t="s">
        <v>180</v>
      </c>
      <c r="I83" s="8">
        <v>16</v>
      </c>
      <c r="J83" s="8" t="s">
        <v>243</v>
      </c>
      <c r="K83" s="18">
        <v>18</v>
      </c>
      <c r="L83" s="8" t="s">
        <v>182</v>
      </c>
      <c r="M83" s="8">
        <v>84</v>
      </c>
      <c r="N83" s="8">
        <v>2750</v>
      </c>
      <c r="O83" s="145"/>
      <c r="P83" s="8">
        <v>1803</v>
      </c>
      <c r="Q83" s="20">
        <f t="shared" si="38"/>
        <v>1478.46</v>
      </c>
      <c r="R83" s="42">
        <f t="shared" si="53"/>
        <v>4.0450665600000004</v>
      </c>
      <c r="S83" s="16">
        <f t="shared" si="39"/>
        <v>3.9031343999999999</v>
      </c>
      <c r="T83" s="10">
        <v>1158</v>
      </c>
      <c r="U83" s="8">
        <v>1010</v>
      </c>
      <c r="V83" s="8">
        <v>0.95299999999999996</v>
      </c>
      <c r="W83" s="20">
        <f t="shared" si="54"/>
        <v>1718.259</v>
      </c>
      <c r="X83" s="8">
        <v>10.4</v>
      </c>
      <c r="Y83" s="8">
        <v>408</v>
      </c>
      <c r="Z83" s="8">
        <v>45.4</v>
      </c>
      <c r="AA83" s="8">
        <v>15</v>
      </c>
      <c r="AB83" s="8">
        <v>15</v>
      </c>
      <c r="AC83" s="11">
        <v>6</v>
      </c>
      <c r="AD83" s="13">
        <v>4</v>
      </c>
      <c r="AE83" s="89">
        <v>-38</v>
      </c>
      <c r="AF83" s="89">
        <v>-42</v>
      </c>
      <c r="AG83" s="89">
        <v>-42</v>
      </c>
      <c r="AH83" s="89"/>
      <c r="AI83" s="110">
        <f t="shared" si="63"/>
        <v>-122</v>
      </c>
      <c r="AJ83" s="108">
        <f t="shared" si="64"/>
        <v>1</v>
      </c>
      <c r="AK83" s="8">
        <v>50</v>
      </c>
      <c r="AL83" s="8">
        <v>50</v>
      </c>
      <c r="AM83" s="8">
        <v>100</v>
      </c>
      <c r="AN83" s="8">
        <v>105</v>
      </c>
      <c r="AO83" s="8">
        <v>4</v>
      </c>
      <c r="AP83" s="8">
        <v>15</v>
      </c>
      <c r="AQ83" s="10">
        <v>1677</v>
      </c>
      <c r="AR83" s="13">
        <v>1677</v>
      </c>
      <c r="AS83" s="20">
        <f t="shared" si="34"/>
        <v>0</v>
      </c>
      <c r="AT83" s="124">
        <f t="shared" si="55"/>
        <v>0</v>
      </c>
      <c r="AU83" s="8">
        <v>72</v>
      </c>
      <c r="AV83" s="8">
        <v>80</v>
      </c>
      <c r="AW83" s="13">
        <v>4.4000000000000004</v>
      </c>
      <c r="AX83" s="8">
        <v>475</v>
      </c>
      <c r="AY83" s="8">
        <v>1060</v>
      </c>
      <c r="AZ83" s="9">
        <v>30</v>
      </c>
      <c r="BA83" s="10">
        <v>298</v>
      </c>
      <c r="BB83" s="9">
        <v>57</v>
      </c>
      <c r="BC83" s="10"/>
      <c r="BD83" s="11"/>
      <c r="BE83" s="10">
        <v>3900</v>
      </c>
      <c r="BF83" s="8">
        <v>30</v>
      </c>
      <c r="BG83" s="8">
        <v>20</v>
      </c>
      <c r="BH83" s="8">
        <v>1</v>
      </c>
      <c r="BI83" s="11">
        <v>97.5</v>
      </c>
      <c r="BJ83" s="10">
        <v>450</v>
      </c>
      <c r="BK83" s="13">
        <v>220</v>
      </c>
      <c r="BL83" s="8">
        <v>1658</v>
      </c>
      <c r="BM83" s="8">
        <v>127</v>
      </c>
      <c r="BN83" s="9">
        <v>45.6</v>
      </c>
      <c r="BO83" s="10">
        <v>484</v>
      </c>
      <c r="BP83" s="8">
        <v>1550</v>
      </c>
      <c r="BQ83" s="9">
        <v>222</v>
      </c>
      <c r="BR83" s="10">
        <v>473</v>
      </c>
      <c r="BS83" s="8">
        <v>1600</v>
      </c>
      <c r="BT83" s="9">
        <v>203</v>
      </c>
      <c r="BU83" s="12">
        <v>1400</v>
      </c>
      <c r="BV83" s="130">
        <v>600</v>
      </c>
      <c r="BW83" s="126">
        <f t="shared" si="56"/>
        <v>0.95699999999999996</v>
      </c>
      <c r="BX83" s="126">
        <f t="shared" si="57"/>
        <v>0.57692307692307687</v>
      </c>
      <c r="BY83" s="134">
        <f t="shared" si="58"/>
        <v>0.62389047690687527</v>
      </c>
      <c r="BZ83" s="134">
        <f t="shared" si="59"/>
        <v>0.37610952309312468</v>
      </c>
      <c r="CA83" s="10">
        <v>2.9</v>
      </c>
      <c r="CB83" s="8">
        <v>2.8</v>
      </c>
      <c r="CC83" s="8">
        <v>24</v>
      </c>
      <c r="CD83" s="11">
        <v>1.8</v>
      </c>
      <c r="CE83" s="13" t="s">
        <v>227</v>
      </c>
      <c r="CF83" s="13">
        <v>85</v>
      </c>
      <c r="CG83" s="20">
        <f t="shared" si="60"/>
        <v>16.64</v>
      </c>
      <c r="CH83" s="20">
        <f t="shared" si="40"/>
        <v>6094.1399999999994</v>
      </c>
      <c r="CI83" s="20">
        <f t="shared" si="41"/>
        <v>14.144</v>
      </c>
      <c r="CJ83" s="8">
        <v>85</v>
      </c>
      <c r="CK83" s="16">
        <f t="shared" si="61"/>
        <v>2.3209181279064808</v>
      </c>
      <c r="CL83" s="10" t="s">
        <v>228</v>
      </c>
      <c r="CM83" s="13">
        <v>52</v>
      </c>
      <c r="CN83" s="8">
        <v>55</v>
      </c>
      <c r="CO83" s="339">
        <v>109</v>
      </c>
      <c r="CP83" s="339">
        <f t="shared" si="35"/>
        <v>6094.1399999999994</v>
      </c>
      <c r="CQ83" s="339">
        <f t="shared" si="36"/>
        <v>59.95</v>
      </c>
      <c r="CR83" s="42">
        <f t="shared" si="37"/>
        <v>9.8373191295244293</v>
      </c>
      <c r="CS83" s="10" t="s">
        <v>242</v>
      </c>
      <c r="CT83" s="13">
        <v>12</v>
      </c>
      <c r="CU83" s="20" t="e">
        <f t="shared" si="42"/>
        <v>#N/A</v>
      </c>
      <c r="CV83" s="20">
        <f t="shared" si="43"/>
        <v>-128.44</v>
      </c>
      <c r="CW83" s="20" t="e">
        <f t="shared" si="44"/>
        <v>#N/A</v>
      </c>
      <c r="CX83" s="8"/>
      <c r="CY83" s="16" t="e">
        <f t="shared" si="32"/>
        <v>#N/A</v>
      </c>
      <c r="CZ83" s="14">
        <v>877</v>
      </c>
      <c r="DA83" s="14">
        <v>600</v>
      </c>
      <c r="DB83" s="14">
        <v>600</v>
      </c>
      <c r="DC83" s="14">
        <v>600</v>
      </c>
      <c r="DD83" s="14">
        <v>2</v>
      </c>
      <c r="DE83" s="14">
        <v>3</v>
      </c>
      <c r="DF83" s="14">
        <v>0.5</v>
      </c>
      <c r="DG83" s="14">
        <v>50</v>
      </c>
      <c r="DH83" s="14">
        <v>11</v>
      </c>
      <c r="DI83" s="14">
        <v>6</v>
      </c>
      <c r="DJ83" s="14">
        <v>2</v>
      </c>
      <c r="DK83" s="10" t="s">
        <v>205</v>
      </c>
      <c r="DL83" s="9">
        <v>400</v>
      </c>
      <c r="DM83" s="97">
        <f t="shared" si="45"/>
        <v>98.885888295494439</v>
      </c>
      <c r="DN83" s="97">
        <f t="shared" si="46"/>
        <v>102.48173877896699</v>
      </c>
      <c r="DO83" s="10"/>
      <c r="DP83" s="9"/>
      <c r="DQ83" s="10"/>
      <c r="DR83" s="9"/>
      <c r="DS83" s="14">
        <v>50</v>
      </c>
      <c r="DT83" s="10" t="s">
        <v>185</v>
      </c>
      <c r="DU83" s="9">
        <v>5.2</v>
      </c>
      <c r="DV83" s="14">
        <v>20</v>
      </c>
      <c r="DW83" s="10"/>
      <c r="DX83" s="8"/>
      <c r="DY83" s="97">
        <f t="shared" si="47"/>
        <v>0</v>
      </c>
      <c r="DZ83" s="97">
        <f t="shared" si="48"/>
        <v>0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425</v>
      </c>
      <c r="EL83" s="183">
        <f t="shared" si="49"/>
        <v>105.06625631396284</v>
      </c>
      <c r="EM83" s="110">
        <f t="shared" si="50"/>
        <v>108.88684745265242</v>
      </c>
      <c r="EN83" s="8">
        <v>3.75</v>
      </c>
      <c r="EO83" s="184">
        <f t="shared" si="51"/>
        <v>0.92705520277026032</v>
      </c>
      <c r="EP83" s="184">
        <f t="shared" si="52"/>
        <v>0.96076630105281546</v>
      </c>
      <c r="EQ83" s="11">
        <v>310</v>
      </c>
      <c r="ER83" s="43"/>
    </row>
    <row r="84" spans="1:148" s="41" customFormat="1" ht="20.100000000000001" hidden="1" customHeight="1">
      <c r="A84" s="83">
        <v>42420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hidden="1" customHeight="1">
      <c r="A85" s="83">
        <v>42420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hidden="1" customHeight="1">
      <c r="A86" s="84">
        <v>42420</v>
      </c>
      <c r="B86" s="101"/>
      <c r="C86" s="13"/>
      <c r="D86" s="8"/>
      <c r="E86" s="8"/>
      <c r="F86" s="8"/>
      <c r="G86" s="11"/>
      <c r="H86" s="10"/>
      <c r="I86" s="8"/>
      <c r="J86" s="8"/>
      <c r="K86" s="18"/>
      <c r="L86" s="8"/>
      <c r="M86" s="8"/>
      <c r="N86" s="8"/>
      <c r="O86" s="145"/>
      <c r="P86" s="8"/>
      <c r="Q86" s="20">
        <f t="shared" si="38"/>
        <v>0</v>
      </c>
      <c r="R86" s="42">
        <f t="shared" si="53"/>
        <v>0</v>
      </c>
      <c r="S86" s="16">
        <f t="shared" si="39"/>
        <v>0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0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0</v>
      </c>
      <c r="CQ86" s="339">
        <f t="shared" si="36"/>
        <v>0</v>
      </c>
      <c r="CR86" s="42" t="e">
        <f t="shared" si="37"/>
        <v>#DIV/0!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 t="e">
        <f t="shared" si="45"/>
        <v>#DIV/0!</v>
      </c>
      <c r="DN86" s="97" t="e">
        <f t="shared" si="46"/>
        <v>#DIV/0!</v>
      </c>
      <c r="DO86" s="10"/>
      <c r="DP86" s="9"/>
      <c r="DQ86" s="10"/>
      <c r="DR86" s="9"/>
      <c r="DS86" s="14"/>
      <c r="DT86" s="10"/>
      <c r="DU86" s="9">
        <v>3.82</v>
      </c>
      <c r="DV86" s="14">
        <v>20</v>
      </c>
      <c r="DW86" s="10"/>
      <c r="DX86" s="8"/>
      <c r="DY86" s="97" t="e">
        <f t="shared" si="47"/>
        <v>#DIV/0!</v>
      </c>
      <c r="DZ86" s="97" t="e">
        <f t="shared" si="48"/>
        <v>#DIV/0!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 t="e">
        <f t="shared" si="49"/>
        <v>#DIV/0!</v>
      </c>
      <c r="EM86" s="110" t="e">
        <f t="shared" si="50"/>
        <v>#DIV/0!</v>
      </c>
      <c r="EN86" s="8"/>
      <c r="EO86" s="184" t="e">
        <f t="shared" si="51"/>
        <v>#DIV/0!</v>
      </c>
      <c r="EP86" s="184" t="e">
        <f t="shared" si="52"/>
        <v>#DIV/0!</v>
      </c>
      <c r="EQ86" s="11"/>
      <c r="ER86" s="43"/>
    </row>
    <row r="87" spans="1:148" s="44" customFormat="1" ht="20.100000000000001" customHeight="1">
      <c r="A87" s="84">
        <v>42420</v>
      </c>
      <c r="B87" s="101">
        <v>1.1458333333333299</v>
      </c>
      <c r="C87" s="13">
        <v>1</v>
      </c>
      <c r="D87" s="8" t="s">
        <v>192</v>
      </c>
      <c r="E87" s="8" t="s">
        <v>193</v>
      </c>
      <c r="F87" s="8" t="s">
        <v>202</v>
      </c>
      <c r="G87" s="11" t="s">
        <v>195</v>
      </c>
      <c r="H87" s="10" t="s">
        <v>180</v>
      </c>
      <c r="I87" s="8">
        <v>16</v>
      </c>
      <c r="J87" s="8" t="s">
        <v>199</v>
      </c>
      <c r="K87" s="18">
        <v>18</v>
      </c>
      <c r="L87" s="8" t="s">
        <v>182</v>
      </c>
      <c r="M87" s="8">
        <v>84</v>
      </c>
      <c r="N87" s="8">
        <v>2750</v>
      </c>
      <c r="O87" s="145"/>
      <c r="P87" s="8">
        <v>1720</v>
      </c>
      <c r="Q87" s="20">
        <f t="shared" si="38"/>
        <v>1410.3999999999999</v>
      </c>
      <c r="R87" s="42">
        <f t="shared" si="53"/>
        <v>3.8588543999999994</v>
      </c>
      <c r="S87" s="16">
        <f t="shared" si="39"/>
        <v>3.7234559999999997</v>
      </c>
      <c r="T87" s="10">
        <v>1101</v>
      </c>
      <c r="U87" s="8">
        <v>1010</v>
      </c>
      <c r="V87" s="8">
        <v>0.95599999999999996</v>
      </c>
      <c r="W87" s="20">
        <f t="shared" si="54"/>
        <v>1644.32</v>
      </c>
      <c r="X87" s="8">
        <v>10.199999999999999</v>
      </c>
      <c r="Y87" s="8">
        <v>375</v>
      </c>
      <c r="Z87" s="8">
        <v>44.1</v>
      </c>
      <c r="AA87" s="8">
        <v>15</v>
      </c>
      <c r="AB87" s="8">
        <v>15</v>
      </c>
      <c r="AC87" s="11">
        <v>6.1</v>
      </c>
      <c r="AD87" s="13">
        <v>3.9</v>
      </c>
      <c r="AE87" s="89">
        <v>-39</v>
      </c>
      <c r="AF87" s="89">
        <v>-43</v>
      </c>
      <c r="AG87" s="89">
        <v>-43</v>
      </c>
      <c r="AH87" s="89"/>
      <c r="AI87" s="110">
        <f t="shared" si="63"/>
        <v>-125</v>
      </c>
      <c r="AJ87" s="108">
        <f t="shared" si="64"/>
        <v>1</v>
      </c>
      <c r="AK87" s="8">
        <v>50</v>
      </c>
      <c r="AL87" s="8">
        <v>50</v>
      </c>
      <c r="AM87" s="8">
        <v>100</v>
      </c>
      <c r="AN87" s="8">
        <v>105</v>
      </c>
      <c r="AO87" s="8">
        <v>4</v>
      </c>
      <c r="AP87" s="8">
        <v>15</v>
      </c>
      <c r="AQ87" s="10">
        <v>1570</v>
      </c>
      <c r="AR87" s="13">
        <v>1620</v>
      </c>
      <c r="AS87" s="20">
        <f t="shared" si="34"/>
        <v>-50</v>
      </c>
      <c r="AT87" s="124">
        <f t="shared" si="55"/>
        <v>-3.1847133757961783E-2</v>
      </c>
      <c r="AU87" s="8">
        <v>74</v>
      </c>
      <c r="AV87" s="8">
        <v>80</v>
      </c>
      <c r="AW87" s="13">
        <v>4.4000000000000004</v>
      </c>
      <c r="AX87" s="8">
        <v>613</v>
      </c>
      <c r="AY87" s="8">
        <v>915</v>
      </c>
      <c r="AZ87" s="9">
        <v>40</v>
      </c>
      <c r="BA87" s="10">
        <v>331</v>
      </c>
      <c r="BB87" s="9">
        <v>67</v>
      </c>
      <c r="BC87" s="10"/>
      <c r="BD87" s="11"/>
      <c r="BE87" s="10">
        <v>3847</v>
      </c>
      <c r="BF87" s="8">
        <v>30</v>
      </c>
      <c r="BG87" s="8">
        <v>25</v>
      </c>
      <c r="BH87" s="8">
        <v>1</v>
      </c>
      <c r="BI87" s="11">
        <v>97</v>
      </c>
      <c r="BJ87" s="10">
        <v>576</v>
      </c>
      <c r="BK87" s="13">
        <v>250</v>
      </c>
      <c r="BL87" s="8">
        <v>1604</v>
      </c>
      <c r="BM87" s="8">
        <v>136</v>
      </c>
      <c r="BN87" s="9">
        <v>38.200000000000003</v>
      </c>
      <c r="BO87" s="10">
        <v>430</v>
      </c>
      <c r="BP87" s="8">
        <v>1618</v>
      </c>
      <c r="BQ87" s="9">
        <v>190</v>
      </c>
      <c r="BR87" s="10">
        <v>420</v>
      </c>
      <c r="BS87" s="8">
        <v>1581</v>
      </c>
      <c r="BT87" s="9">
        <v>176</v>
      </c>
      <c r="BU87" s="12">
        <v>1400</v>
      </c>
      <c r="BV87" s="130">
        <v>452</v>
      </c>
      <c r="BW87" s="126">
        <f t="shared" si="56"/>
        <v>0.85</v>
      </c>
      <c r="BX87" s="126">
        <f t="shared" si="57"/>
        <v>0.7384615384615385</v>
      </c>
      <c r="BY87" s="134">
        <f t="shared" si="58"/>
        <v>0.53510895883777232</v>
      </c>
      <c r="BZ87" s="134">
        <f t="shared" si="59"/>
        <v>0.46489104116222757</v>
      </c>
      <c r="CA87" s="10">
        <v>2.9</v>
      </c>
      <c r="CB87" s="8">
        <v>2.8</v>
      </c>
      <c r="CC87" s="8">
        <v>24</v>
      </c>
      <c r="CD87" s="11">
        <v>1.8</v>
      </c>
      <c r="CE87" s="13" t="s">
        <v>227</v>
      </c>
      <c r="CF87" s="13">
        <v>106</v>
      </c>
      <c r="CG87" s="20">
        <f t="shared" si="60"/>
        <v>16.64</v>
      </c>
      <c r="CH87" s="20">
        <f t="shared" si="40"/>
        <v>5813.5999999999995</v>
      </c>
      <c r="CI87" s="20">
        <f t="shared" si="41"/>
        <v>18.304000000000002</v>
      </c>
      <c r="CJ87" s="8">
        <v>110</v>
      </c>
      <c r="CK87" s="16">
        <f t="shared" si="61"/>
        <v>3.1484794275491956</v>
      </c>
      <c r="CL87" s="10" t="s">
        <v>228</v>
      </c>
      <c r="CM87" s="13">
        <v>37</v>
      </c>
      <c r="CN87" s="8">
        <v>41</v>
      </c>
      <c r="CO87" s="339">
        <v>109</v>
      </c>
      <c r="CP87" s="339">
        <f t="shared" si="35"/>
        <v>5813.5999999999995</v>
      </c>
      <c r="CQ87" s="339">
        <f t="shared" si="36"/>
        <v>44.69</v>
      </c>
      <c r="CR87" s="42">
        <f t="shared" si="37"/>
        <v>7.687147378560617</v>
      </c>
      <c r="CS87" s="10" t="s">
        <v>242</v>
      </c>
      <c r="CT87" s="13">
        <v>17</v>
      </c>
      <c r="CU87" s="20" t="e">
        <f t="shared" si="42"/>
        <v>#N/A</v>
      </c>
      <c r="CV87" s="20">
        <f t="shared" si="43"/>
        <v>-131.82</v>
      </c>
      <c r="CW87" s="20" t="e">
        <f t="shared" si="44"/>
        <v>#N/A</v>
      </c>
      <c r="CX87" s="8"/>
      <c r="CY87" s="16" t="e">
        <f t="shared" si="32"/>
        <v>#N/A</v>
      </c>
      <c r="CZ87" s="14">
        <v>877</v>
      </c>
      <c r="DA87" s="14">
        <v>600</v>
      </c>
      <c r="DB87" s="14">
        <v>600</v>
      </c>
      <c r="DC87" s="14">
        <v>600</v>
      </c>
      <c r="DD87" s="14">
        <v>2</v>
      </c>
      <c r="DE87" s="14">
        <v>3</v>
      </c>
      <c r="DF87" s="14">
        <v>0.5</v>
      </c>
      <c r="DG87" s="14">
        <v>50</v>
      </c>
      <c r="DH87" s="14">
        <v>11</v>
      </c>
      <c r="DI87" s="14">
        <v>6</v>
      </c>
      <c r="DJ87" s="14">
        <v>2</v>
      </c>
      <c r="DK87" s="10" t="s">
        <v>205</v>
      </c>
      <c r="DL87" s="9">
        <v>400</v>
      </c>
      <c r="DM87" s="97">
        <f t="shared" si="45"/>
        <v>103.65770732370729</v>
      </c>
      <c r="DN87" s="97">
        <f t="shared" si="46"/>
        <v>107.42707849911481</v>
      </c>
      <c r="DO87" s="10"/>
      <c r="DP87" s="9"/>
      <c r="DQ87" s="10"/>
      <c r="DR87" s="9"/>
      <c r="DS87" s="14">
        <v>30</v>
      </c>
      <c r="DT87" s="10" t="s">
        <v>185</v>
      </c>
      <c r="DU87" s="9">
        <v>3.82</v>
      </c>
      <c r="DV87" s="14">
        <v>20</v>
      </c>
      <c r="DW87" s="10"/>
      <c r="DX87" s="8"/>
      <c r="DY87" s="97">
        <f t="shared" si="47"/>
        <v>0</v>
      </c>
      <c r="DZ87" s="97">
        <f t="shared" si="48"/>
        <v>0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366</v>
      </c>
      <c r="EL87" s="183">
        <f t="shared" si="49"/>
        <v>94.846802201192162</v>
      </c>
      <c r="EM87" s="110">
        <f t="shared" si="50"/>
        <v>98.295776826690059</v>
      </c>
      <c r="EN87" s="8"/>
      <c r="EO87" s="184">
        <f t="shared" si="51"/>
        <v>0</v>
      </c>
      <c r="EP87" s="184">
        <f t="shared" si="52"/>
        <v>0</v>
      </c>
      <c r="EQ87" s="11"/>
      <c r="ER87" s="43"/>
    </row>
    <row r="88" spans="1:148" s="41" customFormat="1" ht="20.100000000000001" customHeight="1">
      <c r="A88" s="83">
        <v>42421</v>
      </c>
      <c r="B88" s="100">
        <v>0.57353009259259258</v>
      </c>
      <c r="C88" s="6">
        <v>3</v>
      </c>
      <c r="D88" s="1" t="s">
        <v>186</v>
      </c>
      <c r="E88" s="1" t="s">
        <v>187</v>
      </c>
      <c r="F88" s="1" t="s">
        <v>189</v>
      </c>
      <c r="G88" s="4" t="s">
        <v>226</v>
      </c>
      <c r="H88" s="3" t="s">
        <v>180</v>
      </c>
      <c r="I88" s="1">
        <v>16</v>
      </c>
      <c r="J88" s="1" t="s">
        <v>199</v>
      </c>
      <c r="K88" s="17">
        <v>18</v>
      </c>
      <c r="L88" s="1" t="s">
        <v>182</v>
      </c>
      <c r="M88" s="1">
        <v>84</v>
      </c>
      <c r="N88" s="1">
        <v>2750</v>
      </c>
      <c r="O88" s="144"/>
      <c r="P88" s="1">
        <v>1780</v>
      </c>
      <c r="Q88" s="19">
        <f t="shared" si="38"/>
        <v>1459.6000000000001</v>
      </c>
      <c r="R88" s="39">
        <f t="shared" si="53"/>
        <v>3.9934656000000004</v>
      </c>
      <c r="S88" s="15">
        <f t="shared" si="39"/>
        <v>3.8533440000000003</v>
      </c>
      <c r="T88" s="3">
        <v>1144</v>
      </c>
      <c r="U88" s="1">
        <v>1010</v>
      </c>
      <c r="V88" s="1">
        <v>0.95799999999999996</v>
      </c>
      <c r="W88" s="19">
        <f t="shared" si="54"/>
        <v>1705.24</v>
      </c>
      <c r="X88" s="1">
        <v>10.3</v>
      </c>
      <c r="Y88" s="1">
        <v>403</v>
      </c>
      <c r="Z88" s="1">
        <v>44.6</v>
      </c>
      <c r="AA88" s="1">
        <v>15</v>
      </c>
      <c r="AB88" s="1">
        <v>15</v>
      </c>
      <c r="AC88" s="4">
        <v>6</v>
      </c>
      <c r="AD88" s="6">
        <v>3.8</v>
      </c>
      <c r="AE88" s="88">
        <v>-40</v>
      </c>
      <c r="AF88" s="88">
        <v>-43</v>
      </c>
      <c r="AG88" s="88">
        <v>-44</v>
      </c>
      <c r="AH88" s="88"/>
      <c r="AI88" s="109">
        <f t="shared" si="63"/>
        <v>-127</v>
      </c>
      <c r="AJ88" s="106">
        <f t="shared" si="64"/>
        <v>1.5748031496062992E-2</v>
      </c>
      <c r="AK88" s="1">
        <v>50</v>
      </c>
      <c r="AL88" s="1">
        <v>60</v>
      </c>
      <c r="AM88" s="1">
        <v>100</v>
      </c>
      <c r="AN88" s="1">
        <v>100</v>
      </c>
      <c r="AO88" s="1">
        <v>2</v>
      </c>
      <c r="AP88" s="1">
        <v>15</v>
      </c>
      <c r="AQ88" s="3">
        <v>1673</v>
      </c>
      <c r="AR88" s="6">
        <v>1700</v>
      </c>
      <c r="AS88" s="19">
        <f t="shared" si="34"/>
        <v>-27</v>
      </c>
      <c r="AT88" s="123">
        <f t="shared" si="55"/>
        <v>-1.6138673042438732E-2</v>
      </c>
      <c r="AU88" s="1">
        <v>75</v>
      </c>
      <c r="AV88" s="1">
        <v>80</v>
      </c>
      <c r="AW88" s="6">
        <v>4.4000000000000004</v>
      </c>
      <c r="AX88" s="1">
        <v>644</v>
      </c>
      <c r="AY88" s="1">
        <v>936</v>
      </c>
      <c r="AZ88" s="2">
        <v>40</v>
      </c>
      <c r="BA88" s="3">
        <v>334</v>
      </c>
      <c r="BB88" s="2">
        <v>65</v>
      </c>
      <c r="BC88" s="3"/>
      <c r="BD88" s="4"/>
      <c r="BE88" s="3">
        <v>3986</v>
      </c>
      <c r="BF88" s="1">
        <v>30</v>
      </c>
      <c r="BG88" s="1">
        <v>25</v>
      </c>
      <c r="BH88" s="1">
        <v>1</v>
      </c>
      <c r="BI88" s="4">
        <v>97.3</v>
      </c>
      <c r="BJ88" s="3">
        <v>570</v>
      </c>
      <c r="BK88" s="6">
        <v>245</v>
      </c>
      <c r="BL88" s="1">
        <v>1646</v>
      </c>
      <c r="BM88" s="1">
        <v>136</v>
      </c>
      <c r="BN88" s="2">
        <v>36.799999999999997</v>
      </c>
      <c r="BO88" s="3">
        <v>464</v>
      </c>
      <c r="BP88" s="1">
        <v>1550</v>
      </c>
      <c r="BQ88" s="2">
        <v>212</v>
      </c>
      <c r="BR88" s="3">
        <v>454</v>
      </c>
      <c r="BS88" s="1">
        <v>1600</v>
      </c>
      <c r="BT88" s="2">
        <v>199</v>
      </c>
      <c r="BU88" s="5">
        <v>1400</v>
      </c>
      <c r="BV88" s="129">
        <v>533</v>
      </c>
      <c r="BW88" s="125">
        <f t="shared" si="56"/>
        <v>0.91800000000000004</v>
      </c>
      <c r="BX88" s="125">
        <f t="shared" si="57"/>
        <v>0.73076923076923073</v>
      </c>
      <c r="BY88" s="133">
        <f t="shared" si="58"/>
        <v>0.55677894933283567</v>
      </c>
      <c r="BZ88" s="133">
        <f t="shared" si="59"/>
        <v>0.44322105066716427</v>
      </c>
      <c r="CA88" s="3">
        <v>2.9</v>
      </c>
      <c r="CB88" s="1">
        <v>2.8</v>
      </c>
      <c r="CC88" s="1">
        <v>25</v>
      </c>
      <c r="CD88" s="4"/>
      <c r="CE88" s="6" t="s">
        <v>227</v>
      </c>
      <c r="CF88" s="6">
        <v>109</v>
      </c>
      <c r="CG88" s="19">
        <f t="shared" si="60"/>
        <v>16.64</v>
      </c>
      <c r="CH88" s="19">
        <f t="shared" si="40"/>
        <v>6016.4</v>
      </c>
      <c r="CI88" s="19">
        <f t="shared" si="41"/>
        <v>18.470399999999998</v>
      </c>
      <c r="CJ88" s="1">
        <v>111</v>
      </c>
      <c r="CK88" s="15">
        <f t="shared" si="61"/>
        <v>3.0700086430423505</v>
      </c>
      <c r="CL88" s="3" t="s">
        <v>228</v>
      </c>
      <c r="CM88" s="6">
        <v>38</v>
      </c>
      <c r="CN88" s="1">
        <v>42</v>
      </c>
      <c r="CO88" s="338">
        <v>109</v>
      </c>
      <c r="CP88" s="338">
        <f t="shared" si="35"/>
        <v>6016.4</v>
      </c>
      <c r="CQ88" s="338">
        <f t="shared" si="36"/>
        <v>45.78</v>
      </c>
      <c r="CR88" s="39">
        <f t="shared" si="37"/>
        <v>7.6092015158566593</v>
      </c>
      <c r="CS88" s="3" t="s">
        <v>242</v>
      </c>
      <c r="CT88" s="6">
        <v>17</v>
      </c>
      <c r="CU88" s="19" t="e">
        <f t="shared" si="42"/>
        <v>#N/A</v>
      </c>
      <c r="CV88" s="19">
        <f t="shared" si="43"/>
        <v>-135.19999999999999</v>
      </c>
      <c r="CW88" s="19" t="e">
        <f t="shared" si="44"/>
        <v>#N/A</v>
      </c>
      <c r="CX88" s="1"/>
      <c r="CY88" s="15" t="e">
        <f t="shared" si="32"/>
        <v>#N/A</v>
      </c>
      <c r="CZ88" s="7">
        <v>649</v>
      </c>
      <c r="DA88" s="7">
        <v>654</v>
      </c>
      <c r="DB88" s="7">
        <v>664</v>
      </c>
      <c r="DC88" s="7">
        <v>664</v>
      </c>
      <c r="DD88" s="7">
        <v>2</v>
      </c>
      <c r="DE88" s="7">
        <v>3</v>
      </c>
      <c r="DF88" s="7">
        <v>0.5</v>
      </c>
      <c r="DG88" s="7">
        <v>50</v>
      </c>
      <c r="DH88" s="7">
        <v>11</v>
      </c>
      <c r="DI88" s="7">
        <v>6</v>
      </c>
      <c r="DJ88" s="7">
        <v>2</v>
      </c>
      <c r="DK88" s="3" t="s">
        <v>205</v>
      </c>
      <c r="DL88" s="2">
        <v>400</v>
      </c>
      <c r="DM88" s="96">
        <f t="shared" si="45"/>
        <v>100.16362730155981</v>
      </c>
      <c r="DN88" s="96">
        <f t="shared" si="46"/>
        <v>103.80594102161655</v>
      </c>
      <c r="DO88" s="3"/>
      <c r="DP88" s="2"/>
      <c r="DQ88" s="3"/>
      <c r="DR88" s="2"/>
      <c r="DS88" s="7">
        <v>25</v>
      </c>
      <c r="DT88" s="3" t="s">
        <v>185</v>
      </c>
      <c r="DU88" s="2">
        <v>4.5999999999999996</v>
      </c>
      <c r="DV88" s="7">
        <v>20</v>
      </c>
      <c r="DW88" s="3"/>
      <c r="DX88" s="1"/>
      <c r="DY88" s="96">
        <f t="shared" si="47"/>
        <v>0</v>
      </c>
      <c r="DZ88" s="96">
        <f t="shared" si="48"/>
        <v>0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411</v>
      </c>
      <c r="EL88" s="180">
        <f t="shared" si="49"/>
        <v>102.91812705235272</v>
      </c>
      <c r="EM88" s="109">
        <f t="shared" si="50"/>
        <v>106.66060439971099</v>
      </c>
      <c r="EN88" s="1">
        <v>4.29</v>
      </c>
      <c r="EO88" s="181">
        <f t="shared" si="51"/>
        <v>1.074254902809229</v>
      </c>
      <c r="EP88" s="181">
        <f t="shared" si="52"/>
        <v>1.1133187174568373</v>
      </c>
      <c r="EQ88" s="4">
        <v>299</v>
      </c>
      <c r="ER88" s="40"/>
    </row>
    <row r="89" spans="1:148" s="41" customFormat="1" ht="20.100000000000001" hidden="1" customHeight="1">
      <c r="A89" s="83">
        <v>42421</v>
      </c>
      <c r="B89" s="100">
        <v>0.72481481481481491</v>
      </c>
      <c r="C89" s="6">
        <v>3</v>
      </c>
      <c r="D89" s="1" t="s">
        <v>186</v>
      </c>
      <c r="E89" s="1" t="s">
        <v>187</v>
      </c>
      <c r="F89" s="1" t="s">
        <v>189</v>
      </c>
      <c r="G89" s="4" t="s">
        <v>226</v>
      </c>
      <c r="H89" s="3" t="s">
        <v>180</v>
      </c>
      <c r="I89" s="1">
        <v>17</v>
      </c>
      <c r="J89" s="1" t="s">
        <v>199</v>
      </c>
      <c r="K89" s="17">
        <v>18.5</v>
      </c>
      <c r="L89" s="1" t="s">
        <v>182</v>
      </c>
      <c r="M89" s="1">
        <v>84</v>
      </c>
      <c r="N89" s="1">
        <v>2750</v>
      </c>
      <c r="O89" s="144"/>
      <c r="P89" s="1">
        <v>1800</v>
      </c>
      <c r="Q89" s="19">
        <f t="shared" si="38"/>
        <v>1467</v>
      </c>
      <c r="R89" s="39">
        <f t="shared" si="53"/>
        <v>4.2645689999999998</v>
      </c>
      <c r="S89" s="15">
        <f t="shared" si="39"/>
        <v>4.114935</v>
      </c>
      <c r="T89" s="3">
        <v>1162</v>
      </c>
      <c r="U89" s="1">
        <v>1010</v>
      </c>
      <c r="V89" s="1">
        <v>0.96</v>
      </c>
      <c r="W89" s="19">
        <f t="shared" si="54"/>
        <v>1728</v>
      </c>
      <c r="X89" s="1">
        <v>10.4</v>
      </c>
      <c r="Y89" s="1">
        <v>413</v>
      </c>
      <c r="Z89" s="1">
        <v>44.8</v>
      </c>
      <c r="AA89" s="1">
        <v>15</v>
      </c>
      <c r="AB89" s="1">
        <v>15</v>
      </c>
      <c r="AC89" s="4">
        <v>6.1</v>
      </c>
      <c r="AD89" s="6">
        <v>3.9</v>
      </c>
      <c r="AE89" s="88">
        <v>-40</v>
      </c>
      <c r="AF89" s="88">
        <v>-44</v>
      </c>
      <c r="AG89" s="88">
        <v>-44</v>
      </c>
      <c r="AH89" s="88"/>
      <c r="AI89" s="109">
        <f t="shared" si="63"/>
        <v>-128</v>
      </c>
      <c r="AJ89" s="106">
        <f t="shared" si="64"/>
        <v>7.8125E-3</v>
      </c>
      <c r="AK89" s="1">
        <v>50</v>
      </c>
      <c r="AL89" s="1">
        <v>60</v>
      </c>
      <c r="AM89" s="1">
        <v>100</v>
      </c>
      <c r="AN89" s="1">
        <v>100</v>
      </c>
      <c r="AO89" s="1">
        <v>2</v>
      </c>
      <c r="AP89" s="1">
        <v>15</v>
      </c>
      <c r="AQ89" s="3">
        <v>1845</v>
      </c>
      <c r="AR89" s="6">
        <v>1840</v>
      </c>
      <c r="AS89" s="19">
        <f t="shared" si="34"/>
        <v>5</v>
      </c>
      <c r="AT89" s="123">
        <f t="shared" si="55"/>
        <v>2.7100271002710027E-3</v>
      </c>
      <c r="AU89" s="1">
        <v>78</v>
      </c>
      <c r="AV89" s="1">
        <v>80</v>
      </c>
      <c r="AW89" s="6">
        <v>4.4000000000000004</v>
      </c>
      <c r="AX89" s="1">
        <v>569</v>
      </c>
      <c r="AY89" s="1">
        <v>1191</v>
      </c>
      <c r="AZ89" s="2">
        <v>34</v>
      </c>
      <c r="BA89" s="3">
        <v>298</v>
      </c>
      <c r="BB89" s="2">
        <v>52</v>
      </c>
      <c r="BC89" s="3"/>
      <c r="BD89" s="4"/>
      <c r="BE89" s="3">
        <v>3967</v>
      </c>
      <c r="BF89" s="1">
        <v>30</v>
      </c>
      <c r="BG89" s="1">
        <v>25</v>
      </c>
      <c r="BH89" s="1">
        <v>1</v>
      </c>
      <c r="BI89" s="4">
        <v>97.4</v>
      </c>
      <c r="BJ89" s="3">
        <v>580</v>
      </c>
      <c r="BK89" s="6">
        <v>245</v>
      </c>
      <c r="BL89" s="1">
        <v>1645</v>
      </c>
      <c r="BM89" s="1">
        <v>137</v>
      </c>
      <c r="BN89" s="2">
        <v>36.200000000000003</v>
      </c>
      <c r="BO89" s="3">
        <v>496</v>
      </c>
      <c r="BP89" s="1">
        <v>1550</v>
      </c>
      <c r="BQ89" s="2">
        <v>242</v>
      </c>
      <c r="BR89" s="3">
        <v>486</v>
      </c>
      <c r="BS89" s="1">
        <v>1600</v>
      </c>
      <c r="BT89" s="2">
        <v>216</v>
      </c>
      <c r="BU89" s="5">
        <v>1500</v>
      </c>
      <c r="BV89" s="129">
        <v>567</v>
      </c>
      <c r="BW89" s="125">
        <f t="shared" si="56"/>
        <v>0.98199999999999998</v>
      </c>
      <c r="BX89" s="125">
        <f t="shared" si="57"/>
        <v>0.74358974358974361</v>
      </c>
      <c r="BY89" s="133">
        <f t="shared" si="58"/>
        <v>0.56908080477874523</v>
      </c>
      <c r="BZ89" s="133">
        <f t="shared" si="59"/>
        <v>0.43091919522125471</v>
      </c>
      <c r="CA89" s="3">
        <v>2.9</v>
      </c>
      <c r="CB89" s="1">
        <v>2.8</v>
      </c>
      <c r="CC89" s="1">
        <v>25</v>
      </c>
      <c r="CD89" s="4"/>
      <c r="CE89" s="6" t="s">
        <v>227</v>
      </c>
      <c r="CF89" s="6">
        <v>111</v>
      </c>
      <c r="CG89" s="19">
        <f t="shared" si="60"/>
        <v>16.64</v>
      </c>
      <c r="CH89" s="19">
        <f t="shared" si="40"/>
        <v>6084</v>
      </c>
      <c r="CI89" s="19">
        <f t="shared" si="41"/>
        <v>18.636800000000001</v>
      </c>
      <c r="CJ89" s="1">
        <v>112</v>
      </c>
      <c r="CK89" s="15">
        <f t="shared" si="61"/>
        <v>3.063247863247863</v>
      </c>
      <c r="CL89" s="3" t="s">
        <v>228</v>
      </c>
      <c r="CM89" s="6">
        <v>39</v>
      </c>
      <c r="CN89" s="1">
        <v>42</v>
      </c>
      <c r="CO89" s="338">
        <v>109</v>
      </c>
      <c r="CP89" s="338">
        <f t="shared" si="35"/>
        <v>6084</v>
      </c>
      <c r="CQ89" s="338">
        <f t="shared" si="36"/>
        <v>45.78</v>
      </c>
      <c r="CR89" s="39">
        <f t="shared" si="37"/>
        <v>7.5246548323471405</v>
      </c>
      <c r="CS89" s="3" t="s">
        <v>242</v>
      </c>
      <c r="CT89" s="6">
        <v>17</v>
      </c>
      <c r="CU89" s="19" t="e">
        <f t="shared" si="42"/>
        <v>#N/A</v>
      </c>
      <c r="CV89" s="19">
        <f t="shared" si="43"/>
        <v>-135.19999999999999</v>
      </c>
      <c r="CW89" s="19" t="e">
        <f t="shared" si="44"/>
        <v>#N/A</v>
      </c>
      <c r="CX89" s="1"/>
      <c r="CY89" s="15" t="e">
        <f t="shared" si="32"/>
        <v>#N/A</v>
      </c>
      <c r="CZ89" s="7">
        <v>649</v>
      </c>
      <c r="DA89" s="7">
        <v>654</v>
      </c>
      <c r="DB89" s="7">
        <v>664</v>
      </c>
      <c r="DC89" s="7">
        <v>664</v>
      </c>
      <c r="DD89" s="7">
        <v>2</v>
      </c>
      <c r="DE89" s="7">
        <v>3</v>
      </c>
      <c r="DF89" s="7">
        <v>0.5</v>
      </c>
      <c r="DG89" s="7">
        <v>50</v>
      </c>
      <c r="DH89" s="7">
        <v>11</v>
      </c>
      <c r="DI89" s="7">
        <v>6</v>
      </c>
      <c r="DJ89" s="7">
        <v>2</v>
      </c>
      <c r="DK89" s="3" t="s">
        <v>205</v>
      </c>
      <c r="DL89" s="2">
        <v>400</v>
      </c>
      <c r="DM89" s="96">
        <f t="shared" si="45"/>
        <v>93.796113980099747</v>
      </c>
      <c r="DN89" s="96">
        <f t="shared" si="46"/>
        <v>97.206881761194282</v>
      </c>
      <c r="DO89" s="3"/>
      <c r="DP89" s="2"/>
      <c r="DQ89" s="3"/>
      <c r="DR89" s="2"/>
      <c r="DS89" s="7">
        <v>25</v>
      </c>
      <c r="DT89" s="3" t="s">
        <v>185</v>
      </c>
      <c r="DU89" s="2">
        <v>4.2</v>
      </c>
      <c r="DV89" s="7">
        <v>20</v>
      </c>
      <c r="DW89" s="3"/>
      <c r="DX89" s="1"/>
      <c r="DY89" s="96">
        <f t="shared" si="47"/>
        <v>0</v>
      </c>
      <c r="DZ89" s="96">
        <f t="shared" si="48"/>
        <v>0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458</v>
      </c>
      <c r="EL89" s="180">
        <f t="shared" si="49"/>
        <v>107.39655050721422</v>
      </c>
      <c r="EM89" s="109">
        <f t="shared" si="50"/>
        <v>111.30187961656746</v>
      </c>
      <c r="EN89" s="1">
        <v>4.28</v>
      </c>
      <c r="EO89" s="181">
        <f t="shared" si="51"/>
        <v>1.0036184195870674</v>
      </c>
      <c r="EP89" s="181">
        <f t="shared" si="52"/>
        <v>1.0401136348447788</v>
      </c>
      <c r="EQ89" s="4">
        <v>307</v>
      </c>
      <c r="ER89" s="40"/>
    </row>
    <row r="90" spans="1:148" s="44" customFormat="1" ht="20.100000000000001" hidden="1" customHeight="1">
      <c r="A90" s="84">
        <v>42421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>
      <c r="A91" s="84">
        <v>42421</v>
      </c>
      <c r="B91" s="101">
        <v>1.1458333333333299</v>
      </c>
      <c r="C91" s="13">
        <v>2</v>
      </c>
      <c r="D91" s="8" t="s">
        <v>201</v>
      </c>
      <c r="E91" s="8" t="s">
        <v>207</v>
      </c>
      <c r="F91" s="8" t="s">
        <v>203</v>
      </c>
      <c r="G91" s="11" t="s">
        <v>204</v>
      </c>
      <c r="H91" s="10" t="s">
        <v>180</v>
      </c>
      <c r="I91" s="8">
        <v>16</v>
      </c>
      <c r="J91" s="8" t="s">
        <v>199</v>
      </c>
      <c r="K91" s="18">
        <v>18.5</v>
      </c>
      <c r="L91" s="8" t="s">
        <v>182</v>
      </c>
      <c r="M91" s="8">
        <v>84</v>
      </c>
      <c r="N91" s="8">
        <v>2750</v>
      </c>
      <c r="O91" s="145"/>
      <c r="P91" s="8">
        <v>1850</v>
      </c>
      <c r="Q91" s="20">
        <f t="shared" si="38"/>
        <v>1507.75</v>
      </c>
      <c r="R91" s="42">
        <f t="shared" si="53"/>
        <v>4.1252040000000001</v>
      </c>
      <c r="S91" s="16">
        <f t="shared" si="39"/>
        <v>3.9804599999999999</v>
      </c>
      <c r="T91" s="10">
        <v>1190</v>
      </c>
      <c r="U91" s="8">
        <v>1020</v>
      </c>
      <c r="V91" s="8">
        <v>0.95399999999999996</v>
      </c>
      <c r="W91" s="20">
        <f t="shared" si="54"/>
        <v>1764.8999999999999</v>
      </c>
      <c r="X91" s="8">
        <v>10.4</v>
      </c>
      <c r="Y91" s="8">
        <v>432</v>
      </c>
      <c r="Z91" s="8">
        <v>44.5</v>
      </c>
      <c r="AA91" s="8">
        <v>15</v>
      </c>
      <c r="AB91" s="8">
        <v>15</v>
      </c>
      <c r="AC91" s="11">
        <v>6</v>
      </c>
      <c r="AD91" s="13">
        <v>3.8</v>
      </c>
      <c r="AE91" s="89">
        <v>-39</v>
      </c>
      <c r="AF91" s="89">
        <v>-43</v>
      </c>
      <c r="AG91" s="89">
        <v>-43</v>
      </c>
      <c r="AH91" s="89"/>
      <c r="AI91" s="110">
        <f t="shared" si="63"/>
        <v>-125</v>
      </c>
      <c r="AJ91" s="108">
        <f t="shared" si="64"/>
        <v>1</v>
      </c>
      <c r="AK91" s="8">
        <v>50</v>
      </c>
      <c r="AL91" s="8">
        <v>60</v>
      </c>
      <c r="AM91" s="8">
        <v>100</v>
      </c>
      <c r="AN91" s="8">
        <v>100</v>
      </c>
      <c r="AO91" s="8">
        <v>2</v>
      </c>
      <c r="AP91" s="8">
        <v>18</v>
      </c>
      <c r="AQ91" s="10">
        <v>1850</v>
      </c>
      <c r="AR91" s="13">
        <v>1850</v>
      </c>
      <c r="AS91" s="20">
        <f t="shared" si="34"/>
        <v>0</v>
      </c>
      <c r="AT91" s="124">
        <f t="shared" si="55"/>
        <v>0</v>
      </c>
      <c r="AU91" s="8">
        <v>79</v>
      </c>
      <c r="AV91" s="8">
        <v>80</v>
      </c>
      <c r="AW91" s="13">
        <v>4.4000000000000004</v>
      </c>
      <c r="AX91" s="8">
        <v>550</v>
      </c>
      <c r="AY91" s="8">
        <v>1150</v>
      </c>
      <c r="AZ91" s="9">
        <v>34</v>
      </c>
      <c r="BA91" s="10">
        <v>355</v>
      </c>
      <c r="BB91" s="9">
        <v>64</v>
      </c>
      <c r="BC91" s="10"/>
      <c r="BD91" s="11"/>
      <c r="BE91" s="10">
        <v>4220</v>
      </c>
      <c r="BF91" s="8">
        <v>40</v>
      </c>
      <c r="BG91" s="8">
        <v>27</v>
      </c>
      <c r="BH91" s="8">
        <v>1</v>
      </c>
      <c r="BI91" s="11">
        <v>97.5</v>
      </c>
      <c r="BJ91" s="10">
        <v>660</v>
      </c>
      <c r="BK91" s="13">
        <v>260</v>
      </c>
      <c r="BL91" s="8">
        <v>1630</v>
      </c>
      <c r="BM91" s="8">
        <v>142</v>
      </c>
      <c r="BN91" s="9">
        <v>32.1</v>
      </c>
      <c r="BO91" s="10">
        <v>478</v>
      </c>
      <c r="BP91" s="8">
        <v>1550</v>
      </c>
      <c r="BQ91" s="9">
        <v>228</v>
      </c>
      <c r="BR91" s="10">
        <v>469</v>
      </c>
      <c r="BS91" s="8">
        <v>1600</v>
      </c>
      <c r="BT91" s="9">
        <v>207</v>
      </c>
      <c r="BU91" s="12">
        <v>1500</v>
      </c>
      <c r="BV91" s="130">
        <v>585</v>
      </c>
      <c r="BW91" s="126">
        <f t="shared" si="56"/>
        <v>0.94699999999999995</v>
      </c>
      <c r="BX91" s="126">
        <f t="shared" si="57"/>
        <v>0.84615384615384615</v>
      </c>
      <c r="BY91" s="134">
        <f t="shared" si="58"/>
        <v>0.52811977178156233</v>
      </c>
      <c r="BZ91" s="134">
        <f t="shared" si="59"/>
        <v>0.47188022821843767</v>
      </c>
      <c r="CA91" s="10">
        <v>2.8</v>
      </c>
      <c r="CB91" s="8">
        <v>2.8</v>
      </c>
      <c r="CC91" s="8">
        <v>24</v>
      </c>
      <c r="CD91" s="11">
        <v>1.8</v>
      </c>
      <c r="CE91" s="13" t="s">
        <v>227</v>
      </c>
      <c r="CF91" s="13">
        <v>114</v>
      </c>
      <c r="CG91" s="20">
        <f t="shared" si="60"/>
        <v>16.64</v>
      </c>
      <c r="CH91" s="20">
        <f t="shared" si="40"/>
        <v>6253</v>
      </c>
      <c r="CI91" s="20">
        <f t="shared" si="41"/>
        <v>19.468800000000002</v>
      </c>
      <c r="CJ91" s="8">
        <v>117</v>
      </c>
      <c r="CK91" s="16">
        <f t="shared" si="61"/>
        <v>3.1135135135135137</v>
      </c>
      <c r="CL91" s="10" t="s">
        <v>228</v>
      </c>
      <c r="CM91" s="13">
        <v>46</v>
      </c>
      <c r="CN91" s="8">
        <v>50</v>
      </c>
      <c r="CO91" s="339">
        <v>109</v>
      </c>
      <c r="CP91" s="339">
        <f t="shared" si="35"/>
        <v>6253</v>
      </c>
      <c r="CQ91" s="339">
        <f t="shared" si="36"/>
        <v>54.5</v>
      </c>
      <c r="CR91" s="42">
        <f t="shared" si="37"/>
        <v>8.7158164081241001</v>
      </c>
      <c r="CS91" s="10" t="s">
        <v>217</v>
      </c>
      <c r="CT91" s="13">
        <v>17</v>
      </c>
      <c r="CU91" s="20">
        <f t="shared" si="42"/>
        <v>16.64</v>
      </c>
      <c r="CV91" s="20">
        <f t="shared" si="43"/>
        <v>-131.82</v>
      </c>
      <c r="CW91" s="20">
        <f t="shared" si="44"/>
        <v>4.4927999999999999</v>
      </c>
      <c r="CX91" s="8">
        <v>27</v>
      </c>
      <c r="CY91" s="16">
        <f t="shared" si="32"/>
        <v>-34.082840236686387</v>
      </c>
      <c r="CZ91" s="14">
        <v>649</v>
      </c>
      <c r="DA91" s="14">
        <v>654</v>
      </c>
      <c r="DB91" s="14">
        <v>664</v>
      </c>
      <c r="DC91" s="14">
        <v>664</v>
      </c>
      <c r="DD91" s="14">
        <v>2</v>
      </c>
      <c r="DE91" s="14">
        <v>3</v>
      </c>
      <c r="DF91" s="14">
        <v>0.2</v>
      </c>
      <c r="DG91" s="14">
        <v>100</v>
      </c>
      <c r="DH91" s="14">
        <v>11</v>
      </c>
      <c r="DI91" s="14">
        <v>6</v>
      </c>
      <c r="DJ91" s="14">
        <v>5</v>
      </c>
      <c r="DK91" s="10" t="s">
        <v>205</v>
      </c>
      <c r="DL91" s="9">
        <v>400</v>
      </c>
      <c r="DM91" s="97">
        <f t="shared" si="45"/>
        <v>96.964901614562578</v>
      </c>
      <c r="DN91" s="97">
        <f t="shared" si="46"/>
        <v>100.49089803691031</v>
      </c>
      <c r="DO91" s="10"/>
      <c r="DP91" s="9"/>
      <c r="DQ91" s="10"/>
      <c r="DR91" s="9"/>
      <c r="DS91" s="14">
        <v>25</v>
      </c>
      <c r="DT91" s="10" t="s">
        <v>185</v>
      </c>
      <c r="DU91" s="9">
        <v>5</v>
      </c>
      <c r="DV91" s="14">
        <v>25</v>
      </c>
      <c r="DW91" s="10"/>
      <c r="DX91" s="8"/>
      <c r="DY91" s="97">
        <f t="shared" si="47"/>
        <v>0</v>
      </c>
      <c r="DZ91" s="97">
        <f t="shared" si="48"/>
        <v>0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435</v>
      </c>
      <c r="EL91" s="183">
        <f t="shared" si="49"/>
        <v>105.4493305058368</v>
      </c>
      <c r="EM91" s="110">
        <f t="shared" si="50"/>
        <v>109.28385161513997</v>
      </c>
      <c r="EN91" s="8">
        <v>4.8</v>
      </c>
      <c r="EO91" s="184">
        <f t="shared" si="51"/>
        <v>1.1635788193747509</v>
      </c>
      <c r="EP91" s="184">
        <f t="shared" si="52"/>
        <v>1.2058907764429236</v>
      </c>
      <c r="EQ91" s="11">
        <v>315</v>
      </c>
      <c r="ER91" s="43"/>
    </row>
    <row r="92" spans="1:148" s="41" customFormat="1" ht="20.100000000000001" customHeight="1">
      <c r="A92" s="83">
        <v>42422</v>
      </c>
      <c r="B92" s="100">
        <v>0.53751157407407402</v>
      </c>
      <c r="C92" s="6">
        <v>4</v>
      </c>
      <c r="D92" s="1" t="s">
        <v>176</v>
      </c>
      <c r="E92" s="1" t="s">
        <v>177</v>
      </c>
      <c r="F92" s="1" t="s">
        <v>194</v>
      </c>
      <c r="G92" s="4" t="s">
        <v>179</v>
      </c>
      <c r="H92" s="3" t="s">
        <v>180</v>
      </c>
      <c r="I92" s="1">
        <v>16</v>
      </c>
      <c r="J92" s="1" t="s">
        <v>199</v>
      </c>
      <c r="K92" s="17">
        <v>18.5</v>
      </c>
      <c r="L92" s="1" t="s">
        <v>182</v>
      </c>
      <c r="M92" s="1">
        <v>84</v>
      </c>
      <c r="N92" s="1">
        <v>2800</v>
      </c>
      <c r="O92" s="144"/>
      <c r="P92" s="1">
        <v>1850</v>
      </c>
      <c r="Q92" s="19">
        <f t="shared" si="38"/>
        <v>1507.75</v>
      </c>
      <c r="R92" s="39">
        <f t="shared" si="53"/>
        <v>4.1252040000000001</v>
      </c>
      <c r="S92" s="15">
        <f t="shared" si="39"/>
        <v>4.0528320000000004</v>
      </c>
      <c r="T92" s="3">
        <v>1205</v>
      </c>
      <c r="U92" s="1">
        <v>1020</v>
      </c>
      <c r="V92" s="1">
        <v>0.95199999999999996</v>
      </c>
      <c r="W92" s="19">
        <f t="shared" si="54"/>
        <v>1761.1999999999998</v>
      </c>
      <c r="X92" s="1">
        <v>10.8</v>
      </c>
      <c r="Y92" s="1">
        <v>429</v>
      </c>
      <c r="Z92" s="1">
        <v>44.8</v>
      </c>
      <c r="AA92" s="1">
        <v>15</v>
      </c>
      <c r="AB92" s="1">
        <v>15</v>
      </c>
      <c r="AC92" s="4">
        <v>6</v>
      </c>
      <c r="AD92" s="6">
        <v>4</v>
      </c>
      <c r="AE92" s="88">
        <v>-39</v>
      </c>
      <c r="AF92" s="88">
        <v>-42</v>
      </c>
      <c r="AG92" s="88">
        <v>-42</v>
      </c>
      <c r="AH92" s="88"/>
      <c r="AI92" s="109">
        <f t="shared" si="63"/>
        <v>-123</v>
      </c>
      <c r="AJ92" s="106">
        <f t="shared" si="64"/>
        <v>-1.6260162601626018E-2</v>
      </c>
      <c r="AK92" s="1">
        <v>50</v>
      </c>
      <c r="AL92" s="1">
        <v>60</v>
      </c>
      <c r="AM92" s="1">
        <v>100</v>
      </c>
      <c r="AN92" s="1">
        <v>100</v>
      </c>
      <c r="AO92" s="1">
        <v>3</v>
      </c>
      <c r="AP92" s="1">
        <v>20</v>
      </c>
      <c r="AQ92" s="3">
        <v>1790</v>
      </c>
      <c r="AR92" s="6">
        <v>1800</v>
      </c>
      <c r="AS92" s="19">
        <f t="shared" si="34"/>
        <v>-10</v>
      </c>
      <c r="AT92" s="123">
        <f t="shared" si="55"/>
        <v>-5.5865921787709499E-3</v>
      </c>
      <c r="AU92" s="1">
        <v>77</v>
      </c>
      <c r="AV92" s="1">
        <v>80</v>
      </c>
      <c r="AW92" s="6">
        <v>4.4000000000000004</v>
      </c>
      <c r="AX92" s="1">
        <v>666</v>
      </c>
      <c r="AY92" s="1">
        <v>966</v>
      </c>
      <c r="AZ92" s="2">
        <v>41</v>
      </c>
      <c r="BA92" s="3">
        <v>350</v>
      </c>
      <c r="BB92" s="2">
        <v>64</v>
      </c>
      <c r="BC92" s="3"/>
      <c r="BD92" s="4"/>
      <c r="BE92" s="3">
        <v>4650</v>
      </c>
      <c r="BF92" s="1">
        <v>35</v>
      </c>
      <c r="BG92" s="1">
        <v>35</v>
      </c>
      <c r="BH92" s="1">
        <v>1</v>
      </c>
      <c r="BI92" s="4">
        <v>97.4</v>
      </c>
      <c r="BJ92" s="3">
        <v>660</v>
      </c>
      <c r="BK92" s="6">
        <v>264</v>
      </c>
      <c r="BL92" s="1">
        <v>1638</v>
      </c>
      <c r="BM92" s="1">
        <v>142</v>
      </c>
      <c r="BN92" s="2">
        <v>32.6</v>
      </c>
      <c r="BO92" s="3">
        <v>464</v>
      </c>
      <c r="BP92" s="1">
        <v>1550</v>
      </c>
      <c r="BQ92" s="2">
        <v>222</v>
      </c>
      <c r="BR92" s="3">
        <v>469</v>
      </c>
      <c r="BS92" s="1">
        <v>1600</v>
      </c>
      <c r="BT92" s="2">
        <v>199</v>
      </c>
      <c r="BU92" s="5">
        <v>1500</v>
      </c>
      <c r="BV92" s="129">
        <v>559</v>
      </c>
      <c r="BW92" s="125">
        <f t="shared" si="56"/>
        <v>0.93300000000000005</v>
      </c>
      <c r="BX92" s="125">
        <f t="shared" si="57"/>
        <v>0.84615384615384615</v>
      </c>
      <c r="BY92" s="133">
        <f t="shared" si="58"/>
        <v>0.52440658913052884</v>
      </c>
      <c r="BZ92" s="133">
        <f t="shared" si="59"/>
        <v>0.47559341086947127</v>
      </c>
      <c r="CA92" s="3">
        <v>2.8</v>
      </c>
      <c r="CB92" s="1">
        <v>2.8</v>
      </c>
      <c r="CC92" s="1">
        <v>24</v>
      </c>
      <c r="CD92" s="4">
        <v>1.8</v>
      </c>
      <c r="CE92" s="6" t="s">
        <v>227</v>
      </c>
      <c r="CF92" s="6">
        <v>118</v>
      </c>
      <c r="CG92" s="19">
        <f t="shared" si="60"/>
        <v>16.64</v>
      </c>
      <c r="CH92" s="19">
        <f t="shared" si="40"/>
        <v>6253</v>
      </c>
      <c r="CI92" s="19">
        <f t="shared" si="41"/>
        <v>19.968000000000004</v>
      </c>
      <c r="CJ92" s="1">
        <v>120</v>
      </c>
      <c r="CK92" s="15">
        <f t="shared" si="61"/>
        <v>3.193347193347194</v>
      </c>
      <c r="CL92" s="3" t="s">
        <v>228</v>
      </c>
      <c r="CM92" s="6">
        <v>57</v>
      </c>
      <c r="CN92" s="1">
        <v>57</v>
      </c>
      <c r="CO92" s="338">
        <v>109</v>
      </c>
      <c r="CP92" s="338">
        <f t="shared" si="35"/>
        <v>6253</v>
      </c>
      <c r="CQ92" s="338">
        <f t="shared" si="36"/>
        <v>62.13</v>
      </c>
      <c r="CR92" s="39">
        <f t="shared" si="37"/>
        <v>9.9360307052614747</v>
      </c>
      <c r="CS92" s="3" t="s">
        <v>217</v>
      </c>
      <c r="CT92" s="6">
        <v>18</v>
      </c>
      <c r="CU92" s="19">
        <f t="shared" si="42"/>
        <v>16.64</v>
      </c>
      <c r="CV92" s="19">
        <f t="shared" si="43"/>
        <v>-131.82</v>
      </c>
      <c r="CW92" s="19">
        <f t="shared" si="44"/>
        <v>0</v>
      </c>
      <c r="CX92" s="1"/>
      <c r="CY92" s="15">
        <f t="shared" si="32"/>
        <v>0</v>
      </c>
      <c r="CZ92" s="7">
        <v>649</v>
      </c>
      <c r="DA92" s="7">
        <v>654</v>
      </c>
      <c r="DB92" s="7">
        <v>664</v>
      </c>
      <c r="DC92" s="7">
        <v>664</v>
      </c>
      <c r="DD92" s="7">
        <v>2</v>
      </c>
      <c r="DE92" s="7">
        <v>3</v>
      </c>
      <c r="DF92" s="7">
        <v>0.2</v>
      </c>
      <c r="DG92" s="7">
        <v>100</v>
      </c>
      <c r="DH92" s="7">
        <v>11</v>
      </c>
      <c r="DI92" s="7">
        <v>6</v>
      </c>
      <c r="DJ92" s="7">
        <v>5</v>
      </c>
      <c r="DK92" s="3" t="s">
        <v>205</v>
      </c>
      <c r="DL92" s="2">
        <v>400</v>
      </c>
      <c r="DM92" s="96">
        <f t="shared" si="45"/>
        <v>96.964901614562578</v>
      </c>
      <c r="DN92" s="96">
        <f t="shared" si="46"/>
        <v>98.696417714822616</v>
      </c>
      <c r="DO92" s="3"/>
      <c r="DP92" s="2"/>
      <c r="DQ92" s="3"/>
      <c r="DR92" s="2"/>
      <c r="DS92" s="7">
        <v>30</v>
      </c>
      <c r="DT92" s="3" t="s">
        <v>185</v>
      </c>
      <c r="DU92" s="2">
        <v>5.5</v>
      </c>
      <c r="DV92" s="7">
        <v>25</v>
      </c>
      <c r="DW92" s="3"/>
      <c r="DX92" s="1"/>
      <c r="DY92" s="96">
        <f t="shared" si="47"/>
        <v>0</v>
      </c>
      <c r="DZ92" s="96">
        <f t="shared" si="48"/>
        <v>0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421</v>
      </c>
      <c r="EL92" s="180">
        <f t="shared" si="49"/>
        <v>102.05555894932711</v>
      </c>
      <c r="EM92" s="109">
        <f t="shared" si="50"/>
        <v>103.8779796448508</v>
      </c>
      <c r="EN92" s="1">
        <v>5</v>
      </c>
      <c r="EO92" s="181">
        <f t="shared" si="51"/>
        <v>1.2120612701820321</v>
      </c>
      <c r="EP92" s="181">
        <f t="shared" si="52"/>
        <v>1.2337052214352826</v>
      </c>
      <c r="EQ92" s="4">
        <v>311</v>
      </c>
      <c r="ER92" s="40"/>
    </row>
    <row r="93" spans="1:148" s="41" customFormat="1" ht="20.100000000000001" hidden="1" customHeight="1">
      <c r="A93" s="83">
        <v>42422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hidden="1" customHeight="1">
      <c r="A94" s="84">
        <v>42422</v>
      </c>
      <c r="B94" s="101">
        <v>5.3993055555555558E-2</v>
      </c>
      <c r="C94" s="13">
        <v>3</v>
      </c>
      <c r="D94" s="8" t="s">
        <v>186</v>
      </c>
      <c r="E94" s="8" t="s">
        <v>187</v>
      </c>
      <c r="F94" s="8" t="s">
        <v>189</v>
      </c>
      <c r="G94" s="11" t="s">
        <v>226</v>
      </c>
      <c r="H94" s="10" t="s">
        <v>196</v>
      </c>
      <c r="I94" s="8">
        <v>17</v>
      </c>
      <c r="J94" s="8" t="s">
        <v>199</v>
      </c>
      <c r="K94" s="18">
        <v>16.5</v>
      </c>
      <c r="L94" s="8" t="s">
        <v>197</v>
      </c>
      <c r="M94" s="8">
        <v>84</v>
      </c>
      <c r="N94" s="8">
        <v>2750</v>
      </c>
      <c r="O94" s="145"/>
      <c r="P94" s="8">
        <v>1700</v>
      </c>
      <c r="Q94" s="20">
        <f t="shared" si="38"/>
        <v>1419.5</v>
      </c>
      <c r="R94" s="42">
        <f t="shared" si="53"/>
        <v>4.1264865000000004</v>
      </c>
      <c r="S94" s="16">
        <f t="shared" si="39"/>
        <v>3.9816975000000001</v>
      </c>
      <c r="T94" s="10">
        <v>1122</v>
      </c>
      <c r="U94" s="8">
        <v>1020</v>
      </c>
      <c r="V94" s="8">
        <v>0.96899999999999997</v>
      </c>
      <c r="W94" s="20">
        <f t="shared" si="54"/>
        <v>1647.3</v>
      </c>
      <c r="X94" s="8">
        <v>10.5</v>
      </c>
      <c r="Y94" s="8">
        <v>377</v>
      </c>
      <c r="Z94" s="8">
        <v>44.5</v>
      </c>
      <c r="AA94" s="8">
        <v>15</v>
      </c>
      <c r="AB94" s="8">
        <v>15</v>
      </c>
      <c r="AC94" s="11">
        <v>6</v>
      </c>
      <c r="AD94" s="13">
        <v>4.0999999999999996</v>
      </c>
      <c r="AE94" s="89">
        <v>-39</v>
      </c>
      <c r="AF94" s="89">
        <v>-43</v>
      </c>
      <c r="AG94" s="89">
        <v>-44</v>
      </c>
      <c r="AH94" s="89"/>
      <c r="AI94" s="110">
        <f t="shared" si="63"/>
        <v>-126</v>
      </c>
      <c r="AJ94" s="108">
        <f t="shared" si="64"/>
        <v>1</v>
      </c>
      <c r="AK94" s="8">
        <v>50</v>
      </c>
      <c r="AL94" s="8">
        <v>60</v>
      </c>
      <c r="AM94" s="8">
        <v>100</v>
      </c>
      <c r="AN94" s="8">
        <v>100</v>
      </c>
      <c r="AO94" s="8">
        <v>3</v>
      </c>
      <c r="AP94" s="8">
        <v>20</v>
      </c>
      <c r="AQ94" s="10">
        <v>1770</v>
      </c>
      <c r="AR94" s="13">
        <v>1770</v>
      </c>
      <c r="AS94" s="20">
        <f t="shared" si="34"/>
        <v>0</v>
      </c>
      <c r="AT94" s="124">
        <f t="shared" si="55"/>
        <v>0</v>
      </c>
      <c r="AU94" s="8">
        <v>76</v>
      </c>
      <c r="AV94" s="8">
        <v>80</v>
      </c>
      <c r="AW94" s="13">
        <v>4.4000000000000004</v>
      </c>
      <c r="AX94" s="8">
        <v>779</v>
      </c>
      <c r="AY94" s="8">
        <v>955</v>
      </c>
      <c r="AZ94" s="9">
        <v>45</v>
      </c>
      <c r="BA94" s="10">
        <v>355</v>
      </c>
      <c r="BB94" s="9">
        <v>65</v>
      </c>
      <c r="BC94" s="10"/>
      <c r="BD94" s="11"/>
      <c r="BE94" s="10">
        <v>4401</v>
      </c>
      <c r="BF94" s="8">
        <v>35</v>
      </c>
      <c r="BG94" s="8">
        <v>30</v>
      </c>
      <c r="BH94" s="8">
        <v>1</v>
      </c>
      <c r="BI94" s="11">
        <v>97.4</v>
      </c>
      <c r="BJ94" s="10">
        <v>640</v>
      </c>
      <c r="BK94" s="13">
        <v>259</v>
      </c>
      <c r="BL94" s="8">
        <v>1642</v>
      </c>
      <c r="BM94" s="8">
        <v>141</v>
      </c>
      <c r="BN94" s="9">
        <v>34.1</v>
      </c>
      <c r="BO94" s="10">
        <v>450</v>
      </c>
      <c r="BP94" s="8">
        <v>1550</v>
      </c>
      <c r="BQ94" s="9">
        <v>204</v>
      </c>
      <c r="BR94" s="10">
        <v>440</v>
      </c>
      <c r="BS94" s="8">
        <v>1600</v>
      </c>
      <c r="BT94" s="9">
        <v>193</v>
      </c>
      <c r="BU94" s="12">
        <v>1500</v>
      </c>
      <c r="BV94" s="130">
        <v>497</v>
      </c>
      <c r="BW94" s="126">
        <f t="shared" si="56"/>
        <v>0.89</v>
      </c>
      <c r="BX94" s="126">
        <f t="shared" si="57"/>
        <v>0.82051282051282048</v>
      </c>
      <c r="BY94" s="134">
        <f t="shared" si="58"/>
        <v>0.52031179733173438</v>
      </c>
      <c r="BZ94" s="134">
        <f t="shared" si="59"/>
        <v>0.47968820266826567</v>
      </c>
      <c r="CA94" s="10">
        <v>2.8</v>
      </c>
      <c r="CB94" s="8">
        <v>2.8</v>
      </c>
      <c r="CC94" s="8">
        <v>25</v>
      </c>
      <c r="CD94" s="11">
        <v>1.8</v>
      </c>
      <c r="CE94" s="13" t="s">
        <v>227</v>
      </c>
      <c r="CF94" s="13">
        <v>108</v>
      </c>
      <c r="CG94" s="20">
        <f t="shared" si="60"/>
        <v>16.64</v>
      </c>
      <c r="CH94" s="20">
        <f t="shared" si="40"/>
        <v>5746</v>
      </c>
      <c r="CI94" s="20">
        <f t="shared" si="41"/>
        <v>18.304000000000002</v>
      </c>
      <c r="CJ94" s="8">
        <v>110</v>
      </c>
      <c r="CK94" s="16">
        <f t="shared" si="61"/>
        <v>3.1855203619909505</v>
      </c>
      <c r="CL94" s="10" t="s">
        <v>228</v>
      </c>
      <c r="CM94" s="13">
        <v>40</v>
      </c>
      <c r="CN94" s="8">
        <v>40</v>
      </c>
      <c r="CO94" s="339">
        <v>109</v>
      </c>
      <c r="CP94" s="339">
        <f t="shared" si="35"/>
        <v>5746</v>
      </c>
      <c r="CQ94" s="339">
        <f t="shared" si="36"/>
        <v>43.6</v>
      </c>
      <c r="CR94" s="42">
        <f t="shared" si="37"/>
        <v>7.5878872258962762</v>
      </c>
      <c r="CS94" s="10" t="s">
        <v>217</v>
      </c>
      <c r="CT94" s="13">
        <v>18</v>
      </c>
      <c r="CU94" s="20">
        <f t="shared" si="42"/>
        <v>16.64</v>
      </c>
      <c r="CV94" s="20">
        <f t="shared" si="43"/>
        <v>-131.82</v>
      </c>
      <c r="CW94" s="20">
        <f t="shared" si="44"/>
        <v>0</v>
      </c>
      <c r="CX94" s="8"/>
      <c r="CY94" s="16">
        <f t="shared" si="65"/>
        <v>0</v>
      </c>
      <c r="CZ94" s="14">
        <v>649</v>
      </c>
      <c r="DA94" s="14">
        <v>654</v>
      </c>
      <c r="DB94" s="14">
        <v>664</v>
      </c>
      <c r="DC94" s="14">
        <v>664</v>
      </c>
      <c r="DD94" s="14">
        <v>2</v>
      </c>
      <c r="DE94" s="14">
        <v>3</v>
      </c>
      <c r="DF94" s="14">
        <v>0.2</v>
      </c>
      <c r="DG94" s="14">
        <v>100</v>
      </c>
      <c r="DH94" s="14">
        <v>11</v>
      </c>
      <c r="DI94" s="14">
        <v>6</v>
      </c>
      <c r="DJ94" s="14">
        <v>5</v>
      </c>
      <c r="DK94" s="10" t="s">
        <v>205</v>
      </c>
      <c r="DL94" s="9">
        <v>400</v>
      </c>
      <c r="DM94" s="97">
        <f t="shared" si="45"/>
        <v>96.934765205217559</v>
      </c>
      <c r="DN94" s="97">
        <f t="shared" si="46"/>
        <v>100.45966575813456</v>
      </c>
      <c r="DO94" s="10"/>
      <c r="DP94" s="9"/>
      <c r="DQ94" s="10"/>
      <c r="DR94" s="9"/>
      <c r="DS94" s="14">
        <v>30</v>
      </c>
      <c r="DT94" s="10" t="s">
        <v>200</v>
      </c>
      <c r="DU94" s="9">
        <v>3.8</v>
      </c>
      <c r="DV94" s="14">
        <v>25</v>
      </c>
      <c r="DW94" s="10" t="s">
        <v>214</v>
      </c>
      <c r="DX94" s="8">
        <v>220</v>
      </c>
      <c r="DY94" s="97">
        <f t="shared" si="47"/>
        <v>53.314120862869657</v>
      </c>
      <c r="DZ94" s="97">
        <f t="shared" si="48"/>
        <v>55.252816166974007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397</v>
      </c>
      <c r="EL94" s="183">
        <f t="shared" si="49"/>
        <v>96.207754466178415</v>
      </c>
      <c r="EM94" s="110">
        <f t="shared" si="50"/>
        <v>99.706218264948546</v>
      </c>
      <c r="EN94" s="8">
        <v>4.72</v>
      </c>
      <c r="EO94" s="184">
        <f t="shared" si="51"/>
        <v>1.143830229421567</v>
      </c>
      <c r="EP94" s="184">
        <f t="shared" si="52"/>
        <v>1.1854240559459879</v>
      </c>
      <c r="EQ94" s="11">
        <v>304</v>
      </c>
      <c r="ER94" s="43"/>
    </row>
    <row r="95" spans="1:148" s="44" customFormat="1" ht="20.100000000000001" hidden="1" customHeight="1">
      <c r="A95" s="84">
        <v>42422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hidden="1" customHeight="1">
      <c r="A96" s="83">
        <v>42423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hidden="1" customHeight="1">
      <c r="A97" s="83">
        <v>42423</v>
      </c>
      <c r="B97" s="100">
        <v>0.51041666666666696</v>
      </c>
      <c r="C97" s="6">
        <v>1</v>
      </c>
      <c r="D97" s="1" t="s">
        <v>192</v>
      </c>
      <c r="E97" s="1" t="s">
        <v>193</v>
      </c>
      <c r="F97" s="1" t="s">
        <v>202</v>
      </c>
      <c r="G97" s="4" t="s">
        <v>195</v>
      </c>
      <c r="H97" s="3" t="s">
        <v>196</v>
      </c>
      <c r="I97" s="1">
        <v>17</v>
      </c>
      <c r="J97" s="1" t="s">
        <v>199</v>
      </c>
      <c r="K97" s="17">
        <v>16.2</v>
      </c>
      <c r="L97" s="1" t="s">
        <v>197</v>
      </c>
      <c r="M97" s="1">
        <v>84</v>
      </c>
      <c r="N97" s="1">
        <v>2750</v>
      </c>
      <c r="O97" s="144"/>
      <c r="P97" s="1">
        <v>1700</v>
      </c>
      <c r="Q97" s="19">
        <f t="shared" si="38"/>
        <v>1424.6</v>
      </c>
      <c r="R97" s="39">
        <f t="shared" si="53"/>
        <v>4.1413121999999989</v>
      </c>
      <c r="S97" s="15">
        <f t="shared" si="39"/>
        <v>3.9960029999999995</v>
      </c>
      <c r="T97" s="3">
        <v>1125</v>
      </c>
      <c r="U97" s="1">
        <v>1020</v>
      </c>
      <c r="V97" s="1">
        <v>0.97199999999999998</v>
      </c>
      <c r="W97" s="19">
        <f t="shared" si="54"/>
        <v>1652.3999999999999</v>
      </c>
      <c r="X97" s="1">
        <v>10.6</v>
      </c>
      <c r="Y97" s="1">
        <v>378</v>
      </c>
      <c r="Z97" s="1">
        <v>43.5</v>
      </c>
      <c r="AA97" s="1">
        <v>15</v>
      </c>
      <c r="AB97" s="1">
        <v>15</v>
      </c>
      <c r="AC97" s="4">
        <v>6</v>
      </c>
      <c r="AD97" s="6">
        <v>4.0999999999999996</v>
      </c>
      <c r="AE97" s="88">
        <v>-43</v>
      </c>
      <c r="AF97" s="88">
        <v>-46</v>
      </c>
      <c r="AG97" s="88">
        <v>-46</v>
      </c>
      <c r="AH97" s="88"/>
      <c r="AI97" s="109">
        <f t="shared" si="63"/>
        <v>-135</v>
      </c>
      <c r="AJ97" s="106">
        <f t="shared" si="64"/>
        <v>1</v>
      </c>
      <c r="AK97" s="1">
        <v>50</v>
      </c>
      <c r="AL97" s="1">
        <v>60</v>
      </c>
      <c r="AM97" s="1">
        <v>100</v>
      </c>
      <c r="AN97" s="1">
        <v>100</v>
      </c>
      <c r="AO97" s="1">
        <v>3</v>
      </c>
      <c r="AP97" s="1">
        <v>20</v>
      </c>
      <c r="AQ97" s="3">
        <v>1850</v>
      </c>
      <c r="AR97" s="6">
        <v>1850</v>
      </c>
      <c r="AS97" s="19">
        <f t="shared" ref="AS97:AS131" si="66">AQ97-AR97</f>
        <v>0</v>
      </c>
      <c r="AT97" s="123">
        <f t="shared" si="55"/>
        <v>0</v>
      </c>
      <c r="AU97" s="1">
        <v>75</v>
      </c>
      <c r="AV97" s="1">
        <v>80</v>
      </c>
      <c r="AW97" s="6">
        <v>4.4000000000000004</v>
      </c>
      <c r="AX97" s="1">
        <v>690</v>
      </c>
      <c r="AY97" s="1">
        <v>950</v>
      </c>
      <c r="AZ97" s="2">
        <v>40</v>
      </c>
      <c r="BA97" s="3">
        <v>355</v>
      </c>
      <c r="BB97" s="2">
        <v>65</v>
      </c>
      <c r="BC97" s="3"/>
      <c r="BD97" s="4"/>
      <c r="BE97" s="3">
        <v>4393</v>
      </c>
      <c r="BF97" s="1">
        <v>35</v>
      </c>
      <c r="BG97" s="1">
        <v>30</v>
      </c>
      <c r="BH97" s="1">
        <v>1</v>
      </c>
      <c r="BI97" s="4">
        <v>97.2</v>
      </c>
      <c r="BJ97" s="3">
        <v>640</v>
      </c>
      <c r="BK97" s="6">
        <v>264</v>
      </c>
      <c r="BL97" s="1">
        <v>1631</v>
      </c>
      <c r="BM97" s="1">
        <v>140</v>
      </c>
      <c r="BN97" s="2">
        <v>34.9</v>
      </c>
      <c r="BO97" s="3">
        <v>408</v>
      </c>
      <c r="BP97" s="1">
        <v>1543</v>
      </c>
      <c r="BQ97" s="2">
        <v>189</v>
      </c>
      <c r="BR97" s="3">
        <v>398</v>
      </c>
      <c r="BS97" s="1">
        <v>1497</v>
      </c>
      <c r="BT97" s="2">
        <v>168</v>
      </c>
      <c r="BU97" s="5">
        <v>1500</v>
      </c>
      <c r="BV97" s="129">
        <v>390</v>
      </c>
      <c r="BW97" s="125">
        <f t="shared" si="56"/>
        <v>0.80600000000000005</v>
      </c>
      <c r="BX97" s="125">
        <f t="shared" si="57"/>
        <v>0.82051282051282048</v>
      </c>
      <c r="BY97" s="133">
        <f t="shared" si="58"/>
        <v>0.49553867011381914</v>
      </c>
      <c r="BZ97" s="133">
        <f t="shared" si="59"/>
        <v>0.50446132988618086</v>
      </c>
      <c r="CA97" s="3">
        <v>2.8</v>
      </c>
      <c r="CB97" s="1">
        <v>2.8</v>
      </c>
      <c r="CC97" s="1">
        <v>24</v>
      </c>
      <c r="CD97" s="4">
        <v>1.8</v>
      </c>
      <c r="CE97" s="6" t="s">
        <v>227</v>
      </c>
      <c r="CF97" s="6">
        <v>101</v>
      </c>
      <c r="CG97" s="19">
        <f t="shared" si="60"/>
        <v>16.64</v>
      </c>
      <c r="CH97" s="19">
        <f t="shared" si="40"/>
        <v>5746</v>
      </c>
      <c r="CI97" s="19">
        <f t="shared" si="41"/>
        <v>17.472000000000001</v>
      </c>
      <c r="CJ97" s="1">
        <v>105</v>
      </c>
      <c r="CK97" s="15">
        <f t="shared" si="61"/>
        <v>3.0407239819004528</v>
      </c>
      <c r="CL97" s="3" t="s">
        <v>228</v>
      </c>
      <c r="CM97" s="6">
        <v>47</v>
      </c>
      <c r="CN97" s="1">
        <v>55</v>
      </c>
      <c r="CO97" s="338">
        <v>109</v>
      </c>
      <c r="CP97" s="338">
        <f t="shared" ref="CP97:CP131" si="67">P97*3.38</f>
        <v>5746</v>
      </c>
      <c r="CQ97" s="338">
        <f t="shared" ref="CQ97:CQ131" si="68">CO97*CN97/100</f>
        <v>59.95</v>
      </c>
      <c r="CR97" s="39">
        <f t="shared" ref="CR97:CR131" si="69">CQ97/CP97*1000</f>
        <v>10.433344935607378</v>
      </c>
      <c r="CS97" s="3" t="s">
        <v>217</v>
      </c>
      <c r="CT97" s="6">
        <v>18</v>
      </c>
      <c r="CU97" s="19">
        <f t="shared" si="42"/>
        <v>16.64</v>
      </c>
      <c r="CV97" s="19">
        <f t="shared" si="43"/>
        <v>-145.34</v>
      </c>
      <c r="CW97" s="19">
        <f t="shared" si="44"/>
        <v>0</v>
      </c>
      <c r="CX97" s="1"/>
      <c r="CY97" s="15">
        <f t="shared" si="65"/>
        <v>0</v>
      </c>
      <c r="CZ97" s="7">
        <v>649</v>
      </c>
      <c r="DA97" s="7">
        <v>654</v>
      </c>
      <c r="DB97" s="7">
        <v>664</v>
      </c>
      <c r="DC97" s="7">
        <v>664</v>
      </c>
      <c r="DD97" s="7">
        <v>2</v>
      </c>
      <c r="DE97" s="7">
        <v>3</v>
      </c>
      <c r="DF97" s="7">
        <v>0.2</v>
      </c>
      <c r="DG97" s="7">
        <v>100</v>
      </c>
      <c r="DH97" s="7">
        <v>11</v>
      </c>
      <c r="DI97" s="7">
        <v>6</v>
      </c>
      <c r="DJ97" s="7">
        <v>5</v>
      </c>
      <c r="DK97" s="3" t="s">
        <v>205</v>
      </c>
      <c r="DL97" s="2">
        <v>400</v>
      </c>
      <c r="DM97" s="96">
        <f t="shared" si="45"/>
        <v>96.587743372740675</v>
      </c>
      <c r="DN97" s="96">
        <f t="shared" si="46"/>
        <v>100.10002494993122</v>
      </c>
      <c r="DO97" s="3"/>
      <c r="DP97" s="2"/>
      <c r="DQ97" s="3"/>
      <c r="DR97" s="2"/>
      <c r="DS97" s="7">
        <v>30</v>
      </c>
      <c r="DT97" s="3" t="s">
        <v>200</v>
      </c>
      <c r="DU97" s="2">
        <v>3.8</v>
      </c>
      <c r="DV97" s="7">
        <v>25</v>
      </c>
      <c r="DW97" s="3" t="s">
        <v>198</v>
      </c>
      <c r="DX97" s="1">
        <v>200</v>
      </c>
      <c r="DY97" s="96">
        <f t="shared" si="47"/>
        <v>48.293871686370338</v>
      </c>
      <c r="DZ97" s="96">
        <f t="shared" si="48"/>
        <v>50.050012474965612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357</v>
      </c>
      <c r="EL97" s="180">
        <f t="shared" si="49"/>
        <v>86.204560960171051</v>
      </c>
      <c r="EM97" s="109">
        <f t="shared" si="50"/>
        <v>89.339272267813627</v>
      </c>
      <c r="EN97" s="1"/>
      <c r="EO97" s="181">
        <f t="shared" si="51"/>
        <v>0</v>
      </c>
      <c r="EP97" s="181">
        <f t="shared" si="52"/>
        <v>0</v>
      </c>
      <c r="EQ97" s="4"/>
      <c r="ER97" s="40"/>
    </row>
    <row r="98" spans="1:148" s="44" customFormat="1" ht="20.100000000000001" hidden="1" customHeight="1">
      <c r="A98" s="84">
        <v>42423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hidden="1" customHeight="1">
      <c r="A99" s="84">
        <v>42423</v>
      </c>
      <c r="B99" s="101">
        <v>0.9990162037037037</v>
      </c>
      <c r="C99" s="13">
        <v>4</v>
      </c>
      <c r="D99" s="8" t="s">
        <v>176</v>
      </c>
      <c r="E99" s="8" t="s">
        <v>177</v>
      </c>
      <c r="F99" s="8" t="s">
        <v>194</v>
      </c>
      <c r="G99" s="11" t="s">
        <v>179</v>
      </c>
      <c r="H99" s="10" t="s">
        <v>196</v>
      </c>
      <c r="I99" s="8">
        <v>18</v>
      </c>
      <c r="J99" s="8" t="s">
        <v>199</v>
      </c>
      <c r="K99" s="18">
        <v>16.2</v>
      </c>
      <c r="L99" s="8" t="s">
        <v>197</v>
      </c>
      <c r="M99" s="8">
        <v>84</v>
      </c>
      <c r="N99" s="8">
        <v>2750</v>
      </c>
      <c r="O99" s="145"/>
      <c r="P99" s="8">
        <v>1750</v>
      </c>
      <c r="Q99" s="20">
        <f t="shared" si="38"/>
        <v>1466.5</v>
      </c>
      <c r="R99" s="42">
        <f t="shared" si="53"/>
        <v>4.5138870000000004</v>
      </c>
      <c r="S99" s="16">
        <f t="shared" si="39"/>
        <v>4.355505</v>
      </c>
      <c r="T99" s="10">
        <v>1155</v>
      </c>
      <c r="U99" s="8">
        <v>1020</v>
      </c>
      <c r="V99" s="8">
        <v>0.96899999999999997</v>
      </c>
      <c r="W99" s="20">
        <f t="shared" si="54"/>
        <v>1695.75</v>
      </c>
      <c r="X99" s="8">
        <v>10.7</v>
      </c>
      <c r="Y99" s="8">
        <v>399</v>
      </c>
      <c r="Z99" s="8">
        <v>43.7</v>
      </c>
      <c r="AA99" s="8">
        <v>15</v>
      </c>
      <c r="AB99" s="8">
        <v>15</v>
      </c>
      <c r="AC99" s="11">
        <v>6</v>
      </c>
      <c r="AD99" s="13">
        <v>4.0999999999999996</v>
      </c>
      <c r="AE99" s="89">
        <v>-43</v>
      </c>
      <c r="AF99" s="89">
        <v>-46</v>
      </c>
      <c r="AG99" s="89">
        <v>-46</v>
      </c>
      <c r="AH99" s="89"/>
      <c r="AI99" s="110">
        <f t="shared" si="63"/>
        <v>-135</v>
      </c>
      <c r="AJ99" s="108">
        <f t="shared" si="64"/>
        <v>1</v>
      </c>
      <c r="AK99" s="8">
        <v>50</v>
      </c>
      <c r="AL99" s="8">
        <v>60</v>
      </c>
      <c r="AM99" s="8">
        <v>100</v>
      </c>
      <c r="AN99" s="8">
        <v>100</v>
      </c>
      <c r="AO99" s="8">
        <v>3</v>
      </c>
      <c r="AP99" s="8">
        <v>20</v>
      </c>
      <c r="AQ99" s="10">
        <v>2500</v>
      </c>
      <c r="AR99" s="13"/>
      <c r="AS99" s="20">
        <f t="shared" si="66"/>
        <v>2500</v>
      </c>
      <c r="AT99" s="124">
        <f t="shared" si="55"/>
        <v>1</v>
      </c>
      <c r="AU99" s="8">
        <v>76.5</v>
      </c>
      <c r="AV99" s="8">
        <v>80</v>
      </c>
      <c r="AW99" s="13">
        <v>4.55</v>
      </c>
      <c r="AX99" s="8">
        <v>730</v>
      </c>
      <c r="AY99" s="8">
        <v>1370</v>
      </c>
      <c r="AZ99" s="9">
        <v>35</v>
      </c>
      <c r="BA99" s="10">
        <v>355</v>
      </c>
      <c r="BB99" s="9">
        <v>48</v>
      </c>
      <c r="BC99" s="10"/>
      <c r="BD99" s="11"/>
      <c r="BE99" s="10">
        <v>4400</v>
      </c>
      <c r="BF99" s="8">
        <v>35</v>
      </c>
      <c r="BG99" s="8">
        <v>30</v>
      </c>
      <c r="BH99" s="8">
        <v>1.5</v>
      </c>
      <c r="BI99" s="11">
        <v>97.4</v>
      </c>
      <c r="BJ99" s="10">
        <v>640</v>
      </c>
      <c r="BK99" s="13">
        <v>265</v>
      </c>
      <c r="BL99" s="8">
        <v>1630</v>
      </c>
      <c r="BM99" s="8">
        <v>140</v>
      </c>
      <c r="BN99" s="9">
        <v>34.299999999999997</v>
      </c>
      <c r="BO99" s="10">
        <v>423</v>
      </c>
      <c r="BP99" s="8">
        <v>1550</v>
      </c>
      <c r="BQ99" s="9">
        <v>188</v>
      </c>
      <c r="BR99" s="10">
        <v>414</v>
      </c>
      <c r="BS99" s="8">
        <v>1554</v>
      </c>
      <c r="BT99" s="9">
        <v>175</v>
      </c>
      <c r="BU99" s="12">
        <v>1500</v>
      </c>
      <c r="BV99" s="130">
        <v>445</v>
      </c>
      <c r="BW99" s="126">
        <f t="shared" si="56"/>
        <v>0.83699999999999997</v>
      </c>
      <c r="BX99" s="126">
        <f t="shared" si="57"/>
        <v>0.82051282051282048</v>
      </c>
      <c r="BY99" s="134">
        <f t="shared" si="58"/>
        <v>0.50497346967189027</v>
      </c>
      <c r="BZ99" s="134">
        <f t="shared" si="59"/>
        <v>0.49502653032810978</v>
      </c>
      <c r="CA99" s="10">
        <v>2.8</v>
      </c>
      <c r="CB99" s="8">
        <v>2.8</v>
      </c>
      <c r="CC99" s="8">
        <v>24</v>
      </c>
      <c r="CD99" s="11">
        <v>1.8</v>
      </c>
      <c r="CE99" s="13" t="s">
        <v>227</v>
      </c>
      <c r="CF99" s="13">
        <v>94</v>
      </c>
      <c r="CG99" s="20">
        <f t="shared" si="60"/>
        <v>16.64</v>
      </c>
      <c r="CH99" s="20">
        <f t="shared" si="40"/>
        <v>5915</v>
      </c>
      <c r="CI99" s="20">
        <f t="shared" si="41"/>
        <v>15.808</v>
      </c>
      <c r="CJ99" s="8">
        <v>95</v>
      </c>
      <c r="CK99" s="16">
        <f t="shared" si="61"/>
        <v>2.6725274725274724</v>
      </c>
      <c r="CL99" s="10" t="s">
        <v>228</v>
      </c>
      <c r="CM99" s="13">
        <v>50</v>
      </c>
      <c r="CN99" s="8">
        <v>53</v>
      </c>
      <c r="CO99" s="339">
        <v>109</v>
      </c>
      <c r="CP99" s="339">
        <f t="shared" si="67"/>
        <v>5915</v>
      </c>
      <c r="CQ99" s="339">
        <f t="shared" si="68"/>
        <v>57.77</v>
      </c>
      <c r="CR99" s="42">
        <f t="shared" si="69"/>
        <v>9.7666948436179215</v>
      </c>
      <c r="CS99" s="10" t="s">
        <v>217</v>
      </c>
      <c r="CT99" s="13">
        <v>18</v>
      </c>
      <c r="CU99" s="20">
        <f t="shared" si="42"/>
        <v>16.64</v>
      </c>
      <c r="CV99" s="20">
        <f t="shared" si="43"/>
        <v>-145.34</v>
      </c>
      <c r="CW99" s="20">
        <f t="shared" si="44"/>
        <v>0</v>
      </c>
      <c r="CX99" s="8"/>
      <c r="CY99" s="16">
        <f t="shared" si="65"/>
        <v>0</v>
      </c>
      <c r="CZ99" s="14">
        <v>649</v>
      </c>
      <c r="DA99" s="14">
        <v>654</v>
      </c>
      <c r="DB99" s="14">
        <v>664</v>
      </c>
      <c r="DC99" s="14">
        <v>664</v>
      </c>
      <c r="DD99" s="14">
        <v>2</v>
      </c>
      <c r="DE99" s="14">
        <v>3</v>
      </c>
      <c r="DF99" s="14">
        <v>0.2</v>
      </c>
      <c r="DG99" s="14">
        <v>50</v>
      </c>
      <c r="DH99" s="14">
        <v>11</v>
      </c>
      <c r="DI99" s="14">
        <v>6</v>
      </c>
      <c r="DJ99" s="14">
        <v>5</v>
      </c>
      <c r="DK99" s="10" t="s">
        <v>205</v>
      </c>
      <c r="DL99" s="9">
        <v>400</v>
      </c>
      <c r="DM99" s="97">
        <f t="shared" si="45"/>
        <v>88.615421697530309</v>
      </c>
      <c r="DN99" s="97">
        <f t="shared" si="46"/>
        <v>91.837800668349601</v>
      </c>
      <c r="DO99" s="10"/>
      <c r="DP99" s="9"/>
      <c r="DQ99" s="10"/>
      <c r="DR99" s="9"/>
      <c r="DS99" s="14">
        <v>30</v>
      </c>
      <c r="DT99" s="10" t="s">
        <v>200</v>
      </c>
      <c r="DU99" s="9">
        <v>3.8</v>
      </c>
      <c r="DV99" s="14">
        <v>25</v>
      </c>
      <c r="DW99" s="10" t="s">
        <v>198</v>
      </c>
      <c r="DX99" s="8">
        <v>205</v>
      </c>
      <c r="DY99" s="97">
        <f t="shared" si="47"/>
        <v>45.415403619984282</v>
      </c>
      <c r="DZ99" s="97">
        <f t="shared" si="48"/>
        <v>47.066872842529165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363</v>
      </c>
      <c r="EL99" s="183">
        <f t="shared" si="49"/>
        <v>80.41849519050875</v>
      </c>
      <c r="EM99" s="110">
        <f t="shared" si="50"/>
        <v>83.342804106527254</v>
      </c>
      <c r="EN99" s="8">
        <v>4.9000000000000004</v>
      </c>
      <c r="EO99" s="184">
        <f t="shared" si="51"/>
        <v>1.0855389157947464</v>
      </c>
      <c r="EP99" s="184">
        <f t="shared" si="52"/>
        <v>1.1250130581872826</v>
      </c>
      <c r="EQ99" s="11">
        <v>320</v>
      </c>
      <c r="ER99" s="43"/>
    </row>
    <row r="100" spans="1:148" s="41" customFormat="1" ht="20.100000000000001" hidden="1" customHeight="1">
      <c r="A100" s="83">
        <v>42424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hidden="1" customHeight="1">
      <c r="A101" s="83">
        <v>42424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hidden="1" customHeight="1">
      <c r="A102" s="84">
        <v>42424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hidden="1" customHeight="1">
      <c r="A103" s="84">
        <v>42424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hidden="1" customHeight="1">
      <c r="A104" s="83">
        <v>42425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hidden="1" customHeight="1">
      <c r="A105" s="83">
        <v>42425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hidden="1" customHeight="1">
      <c r="A106" s="84">
        <v>42425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hidden="1" customHeight="1">
      <c r="A107" s="84">
        <v>42425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hidden="1" customHeight="1">
      <c r="A108" s="83">
        <v>42426</v>
      </c>
      <c r="B108" s="100">
        <v>0.55203703703703699</v>
      </c>
      <c r="C108" s="6">
        <v>4</v>
      </c>
      <c r="D108" s="1" t="s">
        <v>176</v>
      </c>
      <c r="E108" s="1" t="s">
        <v>177</v>
      </c>
      <c r="F108" s="1" t="s">
        <v>194</v>
      </c>
      <c r="G108" s="4" t="s">
        <v>179</v>
      </c>
      <c r="H108" s="3" t="s">
        <v>196</v>
      </c>
      <c r="I108" s="1">
        <v>20</v>
      </c>
      <c r="J108" s="1" t="s">
        <v>190</v>
      </c>
      <c r="K108" s="17">
        <v>18.5</v>
      </c>
      <c r="L108" s="1" t="s">
        <v>197</v>
      </c>
      <c r="M108" s="1">
        <v>84</v>
      </c>
      <c r="N108" s="1">
        <v>2700</v>
      </c>
      <c r="O108" s="144" t="s">
        <v>206</v>
      </c>
      <c r="P108" s="1">
        <v>1440</v>
      </c>
      <c r="Q108" s="19">
        <f t="shared" si="38"/>
        <v>1173.6000000000001</v>
      </c>
      <c r="R108" s="39">
        <f t="shared" si="53"/>
        <v>4.0137120000000008</v>
      </c>
      <c r="S108" s="15">
        <f t="shared" si="39"/>
        <v>3.8024640000000005</v>
      </c>
      <c r="T108" s="3">
        <v>938</v>
      </c>
      <c r="U108" s="1">
        <v>1020</v>
      </c>
      <c r="V108" s="1">
        <v>0.97399999999999998</v>
      </c>
      <c r="W108" s="19">
        <f t="shared" si="54"/>
        <v>1402.56</v>
      </c>
      <c r="X108" s="1">
        <v>10.1</v>
      </c>
      <c r="Y108" s="1">
        <v>273</v>
      </c>
      <c r="Z108" s="1">
        <v>39.700000000000003</v>
      </c>
      <c r="AA108" s="1">
        <v>15</v>
      </c>
      <c r="AB108" s="1">
        <v>15</v>
      </c>
      <c r="AC108" s="4">
        <v>4.3</v>
      </c>
      <c r="AD108" s="6">
        <v>3.7</v>
      </c>
      <c r="AE108" s="88">
        <v>-40</v>
      </c>
      <c r="AF108" s="88">
        <v>-44</v>
      </c>
      <c r="AG108" s="88">
        <v>-44</v>
      </c>
      <c r="AH108" s="88"/>
      <c r="AI108" s="109">
        <f t="shared" si="63"/>
        <v>-128</v>
      </c>
      <c r="AJ108" s="106">
        <f t="shared" si="64"/>
        <v>1</v>
      </c>
      <c r="AK108" s="1">
        <v>50</v>
      </c>
      <c r="AL108" s="1">
        <v>50</v>
      </c>
      <c r="AM108" s="1">
        <v>100</v>
      </c>
      <c r="AN108" s="1">
        <v>105</v>
      </c>
      <c r="AO108" s="1">
        <v>3</v>
      </c>
      <c r="AP108" s="1">
        <v>20</v>
      </c>
      <c r="AQ108" s="3">
        <v>1780</v>
      </c>
      <c r="AR108" s="6">
        <v>1780</v>
      </c>
      <c r="AS108" s="19">
        <f t="shared" si="66"/>
        <v>0</v>
      </c>
      <c r="AT108" s="123">
        <f t="shared" si="55"/>
        <v>0</v>
      </c>
      <c r="AU108" s="1">
        <v>73</v>
      </c>
      <c r="AV108" s="1">
        <v>80</v>
      </c>
      <c r="AW108" s="6">
        <v>4.24</v>
      </c>
      <c r="AX108" s="1">
        <v>750</v>
      </c>
      <c r="AY108" s="1">
        <v>1100</v>
      </c>
      <c r="AZ108" s="2">
        <v>70</v>
      </c>
      <c r="BA108" s="3">
        <v>355</v>
      </c>
      <c r="BB108" s="2">
        <v>47</v>
      </c>
      <c r="BC108" s="3">
        <v>180</v>
      </c>
      <c r="BD108" s="4">
        <v>29</v>
      </c>
      <c r="BE108" s="3">
        <v>4600</v>
      </c>
      <c r="BF108" s="1">
        <v>30</v>
      </c>
      <c r="BG108" s="1">
        <v>33</v>
      </c>
      <c r="BH108" s="1">
        <v>3</v>
      </c>
      <c r="BI108" s="4">
        <v>97.6</v>
      </c>
      <c r="BJ108" s="3">
        <v>500</v>
      </c>
      <c r="BK108" s="6">
        <v>262</v>
      </c>
      <c r="BL108" s="1">
        <v>1644</v>
      </c>
      <c r="BM108" s="1">
        <v>129</v>
      </c>
      <c r="BN108" s="2">
        <v>47</v>
      </c>
      <c r="BO108" s="3">
        <v>404</v>
      </c>
      <c r="BP108" s="1">
        <v>1515</v>
      </c>
      <c r="BQ108" s="2">
        <v>183</v>
      </c>
      <c r="BR108" s="3">
        <v>393</v>
      </c>
      <c r="BS108" s="1">
        <v>1473</v>
      </c>
      <c r="BT108" s="2">
        <v>161</v>
      </c>
      <c r="BU108" s="5">
        <v>1500</v>
      </c>
      <c r="BV108" s="129">
        <v>387</v>
      </c>
      <c r="BW108" s="125">
        <f t="shared" si="56"/>
        <v>0.79700000000000004</v>
      </c>
      <c r="BX108" s="125">
        <f t="shared" si="57"/>
        <v>0.64102564102564108</v>
      </c>
      <c r="BY108" s="133">
        <f t="shared" si="58"/>
        <v>0.55423212025034319</v>
      </c>
      <c r="BZ108" s="133">
        <f t="shared" si="59"/>
        <v>0.44576787974965676</v>
      </c>
      <c r="CA108" s="3">
        <v>2.8</v>
      </c>
      <c r="CB108" s="1">
        <v>2.8</v>
      </c>
      <c r="CC108" s="1">
        <v>24</v>
      </c>
      <c r="CD108" s="4">
        <v>1.8</v>
      </c>
      <c r="CE108" s="6" t="s">
        <v>227</v>
      </c>
      <c r="CF108" s="6">
        <v>83</v>
      </c>
      <c r="CG108" s="19">
        <f t="shared" si="60"/>
        <v>16.64</v>
      </c>
      <c r="CH108" s="19">
        <f t="shared" si="40"/>
        <v>4867.2</v>
      </c>
      <c r="CI108" s="19">
        <f t="shared" si="41"/>
        <v>13.811200000000001</v>
      </c>
      <c r="CJ108" s="1">
        <v>83</v>
      </c>
      <c r="CK108" s="15">
        <f t="shared" si="61"/>
        <v>2.8376068376068377</v>
      </c>
      <c r="CL108" s="3" t="s">
        <v>228</v>
      </c>
      <c r="CM108" s="6">
        <v>29</v>
      </c>
      <c r="CN108" s="1">
        <v>30</v>
      </c>
      <c r="CO108" s="338">
        <v>109</v>
      </c>
      <c r="CP108" s="338">
        <f t="shared" si="67"/>
        <v>4867.2</v>
      </c>
      <c r="CQ108" s="338">
        <f t="shared" si="68"/>
        <v>32.700000000000003</v>
      </c>
      <c r="CR108" s="39">
        <f t="shared" si="69"/>
        <v>6.7184418145956615</v>
      </c>
      <c r="CS108" s="3" t="s">
        <v>217</v>
      </c>
      <c r="CT108" s="6">
        <v>15</v>
      </c>
      <c r="CU108" s="19">
        <f t="shared" si="42"/>
        <v>16.64</v>
      </c>
      <c r="CV108" s="19">
        <f t="shared" si="43"/>
        <v>-135.19999999999999</v>
      </c>
      <c r="CW108" s="19">
        <f t="shared" si="44"/>
        <v>0</v>
      </c>
      <c r="CX108" s="1"/>
      <c r="CY108" s="15">
        <f t="shared" si="65"/>
        <v>0</v>
      </c>
      <c r="CZ108" s="7">
        <v>649</v>
      </c>
      <c r="DA108" s="7">
        <v>654</v>
      </c>
      <c r="DB108" s="7">
        <v>664</v>
      </c>
      <c r="DC108" s="7">
        <v>664</v>
      </c>
      <c r="DD108" s="7">
        <v>2</v>
      </c>
      <c r="DE108" s="7">
        <v>3</v>
      </c>
      <c r="DF108" s="7">
        <v>0.2</v>
      </c>
      <c r="DG108" s="7">
        <v>50</v>
      </c>
      <c r="DH108" s="7">
        <v>11</v>
      </c>
      <c r="DI108" s="7">
        <v>6</v>
      </c>
      <c r="DJ108" s="7">
        <v>5</v>
      </c>
      <c r="DK108" s="3" t="s">
        <v>205</v>
      </c>
      <c r="DL108" s="2">
        <v>400</v>
      </c>
      <c r="DM108" s="96">
        <f t="shared" si="45"/>
        <v>99.658371103855956</v>
      </c>
      <c r="DN108" s="96">
        <f t="shared" si="46"/>
        <v>105.19494727629241</v>
      </c>
      <c r="DO108" s="3"/>
      <c r="DP108" s="2"/>
      <c r="DQ108" s="3"/>
      <c r="DR108" s="2"/>
      <c r="DS108" s="7">
        <v>30</v>
      </c>
      <c r="DT108" s="3" t="s">
        <v>200</v>
      </c>
      <c r="DU108" s="2">
        <v>4.7</v>
      </c>
      <c r="DV108" s="7">
        <v>22</v>
      </c>
      <c r="DW108" s="3" t="s">
        <v>198</v>
      </c>
      <c r="DX108" s="1">
        <v>120</v>
      </c>
      <c r="DY108" s="96">
        <f t="shared" si="47"/>
        <v>29.897511331156789</v>
      </c>
      <c r="DZ108" s="96">
        <f t="shared" si="48"/>
        <v>31.558484182887725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344</v>
      </c>
      <c r="EL108" s="180">
        <f t="shared" si="49"/>
        <v>85.70619914931612</v>
      </c>
      <c r="EM108" s="109">
        <f t="shared" si="50"/>
        <v>90.467654657611476</v>
      </c>
      <c r="EN108" s="1">
        <v>4.42</v>
      </c>
      <c r="EO108" s="181">
        <f t="shared" si="51"/>
        <v>1.1012250006976083</v>
      </c>
      <c r="EP108" s="181">
        <f t="shared" si="52"/>
        <v>1.1624041674030312</v>
      </c>
      <c r="EQ108" s="4">
        <v>330</v>
      </c>
      <c r="ER108" s="40"/>
    </row>
    <row r="109" spans="1:148" s="41" customFormat="1" ht="20.100000000000001" hidden="1" customHeight="1">
      <c r="A109" s="83">
        <v>42426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hidden="1" customHeight="1">
      <c r="A110" s="84">
        <v>42426</v>
      </c>
      <c r="B110" s="101">
        <v>1.2708333333333399</v>
      </c>
      <c r="C110" s="13"/>
      <c r="D110" s="8" t="s">
        <v>186</v>
      </c>
      <c r="E110" s="8" t="s">
        <v>187</v>
      </c>
      <c r="F110" s="8" t="s">
        <v>189</v>
      </c>
      <c r="G110" s="11" t="s">
        <v>226</v>
      </c>
      <c r="H110" s="10" t="s">
        <v>196</v>
      </c>
      <c r="I110" s="8">
        <v>18.5</v>
      </c>
      <c r="J110" s="8" t="s">
        <v>199</v>
      </c>
      <c r="K110" s="18">
        <v>20</v>
      </c>
      <c r="L110" s="8" t="s">
        <v>197</v>
      </c>
      <c r="M110" s="8">
        <v>84</v>
      </c>
      <c r="N110" s="8">
        <v>2750</v>
      </c>
      <c r="O110" s="145"/>
      <c r="P110" s="8">
        <v>1520</v>
      </c>
      <c r="Q110" s="20">
        <f t="shared" si="38"/>
        <v>1216</v>
      </c>
      <c r="R110" s="42">
        <f t="shared" si="53"/>
        <v>3.846816</v>
      </c>
      <c r="S110" s="16">
        <f t="shared" si="39"/>
        <v>3.71184</v>
      </c>
      <c r="T110" s="10">
        <v>985</v>
      </c>
      <c r="U110" s="8">
        <v>1020</v>
      </c>
      <c r="V110" s="8">
        <v>0.96499999999999997</v>
      </c>
      <c r="W110" s="20">
        <f t="shared" si="54"/>
        <v>1466.8</v>
      </c>
      <c r="X110" s="8">
        <v>10.199999999999999</v>
      </c>
      <c r="Y110" s="8">
        <v>299</v>
      </c>
      <c r="Z110" s="8">
        <v>41.5</v>
      </c>
      <c r="AA110" s="8">
        <v>15</v>
      </c>
      <c r="AB110" s="8">
        <v>15</v>
      </c>
      <c r="AC110" s="11">
        <v>4.8</v>
      </c>
      <c r="AD110" s="13">
        <v>3.6</v>
      </c>
      <c r="AE110" s="89">
        <v>-41</v>
      </c>
      <c r="AF110" s="89">
        <v>-44</v>
      </c>
      <c r="AG110" s="89">
        <v>-44</v>
      </c>
      <c r="AH110" s="89"/>
      <c r="AI110" s="110">
        <f t="shared" si="63"/>
        <v>-129</v>
      </c>
      <c r="AJ110" s="108">
        <f t="shared" si="64"/>
        <v>1</v>
      </c>
      <c r="AK110" s="8">
        <v>50</v>
      </c>
      <c r="AL110" s="8">
        <v>50</v>
      </c>
      <c r="AM110" s="8">
        <v>100</v>
      </c>
      <c r="AN110" s="8">
        <v>105</v>
      </c>
      <c r="AO110" s="8">
        <v>3</v>
      </c>
      <c r="AP110" s="8">
        <v>20</v>
      </c>
      <c r="AQ110" s="10">
        <v>1652</v>
      </c>
      <c r="AR110" s="13">
        <v>1652</v>
      </c>
      <c r="AS110" s="20">
        <f t="shared" si="66"/>
        <v>0</v>
      </c>
      <c r="AT110" s="124">
        <f t="shared" si="55"/>
        <v>0</v>
      </c>
      <c r="AU110" s="8">
        <v>72</v>
      </c>
      <c r="AV110" s="8">
        <v>80</v>
      </c>
      <c r="AW110" s="13">
        <v>4.37</v>
      </c>
      <c r="AX110" s="8">
        <v>756</v>
      </c>
      <c r="AY110" s="8">
        <v>1045</v>
      </c>
      <c r="AZ110" s="9">
        <v>40</v>
      </c>
      <c r="BA110" s="10">
        <v>318</v>
      </c>
      <c r="BB110" s="9">
        <v>60</v>
      </c>
      <c r="BC110" s="10">
        <v>182</v>
      </c>
      <c r="BD110" s="11">
        <v>28</v>
      </c>
      <c r="BE110" s="10">
        <v>4539</v>
      </c>
      <c r="BF110" s="8">
        <v>60</v>
      </c>
      <c r="BG110" s="8">
        <v>55</v>
      </c>
      <c r="BH110" s="8">
        <v>8</v>
      </c>
      <c r="BI110" s="11">
        <v>98</v>
      </c>
      <c r="BJ110" s="10">
        <v>480</v>
      </c>
      <c r="BK110" s="13">
        <v>259</v>
      </c>
      <c r="BL110" s="8">
        <v>1656</v>
      </c>
      <c r="BM110" s="8">
        <v>128</v>
      </c>
      <c r="BN110" s="9">
        <v>47.9</v>
      </c>
      <c r="BO110" s="10">
        <v>421</v>
      </c>
      <c r="BP110" s="8">
        <v>1584</v>
      </c>
      <c r="BQ110" s="9">
        <v>196</v>
      </c>
      <c r="BR110" s="10">
        <v>394</v>
      </c>
      <c r="BS110" s="8">
        <v>1475</v>
      </c>
      <c r="BT110" s="9">
        <v>166</v>
      </c>
      <c r="BU110" s="12">
        <v>1500</v>
      </c>
      <c r="BV110" s="130">
        <v>404</v>
      </c>
      <c r="BW110" s="126">
        <f t="shared" si="56"/>
        <v>0.81499999999999995</v>
      </c>
      <c r="BX110" s="126">
        <f t="shared" si="57"/>
        <v>0.61538461538461542</v>
      </c>
      <c r="BY110" s="134">
        <f t="shared" si="58"/>
        <v>0.56977682172627042</v>
      </c>
      <c r="BZ110" s="134">
        <f t="shared" si="59"/>
        <v>0.43022317827372952</v>
      </c>
      <c r="CA110" s="10">
        <v>2.8</v>
      </c>
      <c r="CB110" s="8">
        <v>2.8</v>
      </c>
      <c r="CC110" s="8">
        <v>24</v>
      </c>
      <c r="CD110" s="11">
        <v>1.8</v>
      </c>
      <c r="CE110" s="13" t="s">
        <v>227</v>
      </c>
      <c r="CF110" s="13">
        <v>84</v>
      </c>
      <c r="CG110" s="20">
        <f t="shared" si="60"/>
        <v>16.64</v>
      </c>
      <c r="CH110" s="20">
        <f t="shared" si="40"/>
        <v>5137.5999999999995</v>
      </c>
      <c r="CI110" s="20">
        <f t="shared" si="41"/>
        <v>13.977600000000001</v>
      </c>
      <c r="CJ110" s="8">
        <v>84</v>
      </c>
      <c r="CK110" s="16">
        <f t="shared" si="61"/>
        <v>2.7206477732793526</v>
      </c>
      <c r="CL110" s="10" t="s">
        <v>228</v>
      </c>
      <c r="CM110" s="13">
        <v>38</v>
      </c>
      <c r="CN110" s="8">
        <v>39</v>
      </c>
      <c r="CO110" s="339">
        <v>109</v>
      </c>
      <c r="CP110" s="339">
        <f t="shared" si="67"/>
        <v>5137.5999999999995</v>
      </c>
      <c r="CQ110" s="339">
        <f t="shared" si="68"/>
        <v>42.51</v>
      </c>
      <c r="CR110" s="42">
        <f t="shared" si="69"/>
        <v>8.2742914979757085</v>
      </c>
      <c r="CS110" s="10" t="s">
        <v>217</v>
      </c>
      <c r="CT110" s="13">
        <v>15</v>
      </c>
      <c r="CU110" s="20">
        <f t="shared" si="42"/>
        <v>16.64</v>
      </c>
      <c r="CV110" s="20">
        <f t="shared" si="43"/>
        <v>-138.57999999999998</v>
      </c>
      <c r="CW110" s="20">
        <f t="shared" si="44"/>
        <v>0</v>
      </c>
      <c r="CX110" s="8"/>
      <c r="CY110" s="16">
        <f t="shared" si="65"/>
        <v>0</v>
      </c>
      <c r="CZ110" s="14">
        <v>1129</v>
      </c>
      <c r="DA110" s="14">
        <v>665</v>
      </c>
      <c r="DB110" s="14">
        <v>664</v>
      </c>
      <c r="DC110" s="14">
        <v>664</v>
      </c>
      <c r="DD110" s="14">
        <v>2</v>
      </c>
      <c r="DE110" s="14">
        <v>3</v>
      </c>
      <c r="DF110" s="14">
        <v>0.2</v>
      </c>
      <c r="DG110" s="14">
        <v>45</v>
      </c>
      <c r="DH110" s="14">
        <v>11</v>
      </c>
      <c r="DI110" s="14">
        <v>6</v>
      </c>
      <c r="DJ110" s="14">
        <v>5</v>
      </c>
      <c r="DK110" s="10" t="s">
        <v>205</v>
      </c>
      <c r="DL110" s="9">
        <v>400</v>
      </c>
      <c r="DM110" s="97">
        <f t="shared" si="45"/>
        <v>103.98209844193224</v>
      </c>
      <c r="DN110" s="97">
        <f t="shared" si="46"/>
        <v>107.7632656580025</v>
      </c>
      <c r="DO110" s="10"/>
      <c r="DP110" s="9"/>
      <c r="DQ110" s="10"/>
      <c r="DR110" s="9"/>
      <c r="DS110" s="14">
        <v>30</v>
      </c>
      <c r="DT110" s="10" t="s">
        <v>200</v>
      </c>
      <c r="DU110" s="9">
        <v>4.7</v>
      </c>
      <c r="DV110" s="14">
        <v>20</v>
      </c>
      <c r="DW110" s="10" t="s">
        <v>198</v>
      </c>
      <c r="DX110" s="8">
        <v>80</v>
      </c>
      <c r="DY110" s="97">
        <f t="shared" si="47"/>
        <v>20.796419688386447</v>
      </c>
      <c r="DZ110" s="97">
        <f t="shared" si="48"/>
        <v>21.552653131600501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362</v>
      </c>
      <c r="EL110" s="183">
        <f t="shared" si="49"/>
        <v>94.10379908994868</v>
      </c>
      <c r="EM110" s="110">
        <f t="shared" si="50"/>
        <v>97.52575542049226</v>
      </c>
      <c r="EN110" s="8">
        <v>4.22</v>
      </c>
      <c r="EO110" s="184">
        <f t="shared" si="51"/>
        <v>1.0970111385623851</v>
      </c>
      <c r="EP110" s="184">
        <f t="shared" si="52"/>
        <v>1.1369024526919262</v>
      </c>
      <c r="EQ110" s="11">
        <v>324</v>
      </c>
      <c r="ER110" s="43"/>
    </row>
    <row r="111" spans="1:148" s="44" customFormat="1" ht="20.100000000000001" hidden="1" customHeight="1">
      <c r="A111" s="84">
        <v>42426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hidden="1" customHeight="1">
      <c r="A112" s="83">
        <v>42427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hidden="1" customHeight="1">
      <c r="A113" s="83">
        <v>42427</v>
      </c>
      <c r="B113" s="100">
        <v>0.64583333333333404</v>
      </c>
      <c r="C113" s="6">
        <v>1</v>
      </c>
      <c r="D113" s="1" t="s">
        <v>192</v>
      </c>
      <c r="E113" s="1" t="s">
        <v>193</v>
      </c>
      <c r="F113" s="1" t="s">
        <v>202</v>
      </c>
      <c r="G113" s="4" t="s">
        <v>195</v>
      </c>
      <c r="H113" s="3" t="s">
        <v>196</v>
      </c>
      <c r="I113" s="1">
        <v>18.5</v>
      </c>
      <c r="J113" s="1" t="s">
        <v>199</v>
      </c>
      <c r="K113" s="17">
        <v>19</v>
      </c>
      <c r="L113" s="1" t="s">
        <v>197</v>
      </c>
      <c r="M113" s="1">
        <v>84</v>
      </c>
      <c r="N113" s="1">
        <v>2750</v>
      </c>
      <c r="O113" s="144"/>
      <c r="P113" s="1">
        <v>1560</v>
      </c>
      <c r="Q113" s="19">
        <f t="shared" si="38"/>
        <v>1263.5999999999999</v>
      </c>
      <c r="R113" s="39">
        <f t="shared" si="53"/>
        <v>3.9973985999999995</v>
      </c>
      <c r="S113" s="15">
        <f t="shared" si="39"/>
        <v>3.8571389999999997</v>
      </c>
      <c r="T113" s="3">
        <v>1001</v>
      </c>
      <c r="U113" s="1">
        <v>1020</v>
      </c>
      <c r="V113" s="1">
        <v>0.96299999999999997</v>
      </c>
      <c r="W113" s="19">
        <f t="shared" si="54"/>
        <v>1502.28</v>
      </c>
      <c r="X113" s="1">
        <v>10.3</v>
      </c>
      <c r="Y113" s="1">
        <v>313</v>
      </c>
      <c r="Z113" s="1">
        <v>42.9</v>
      </c>
      <c r="AA113" s="1">
        <v>15</v>
      </c>
      <c r="AB113" s="1">
        <v>15</v>
      </c>
      <c r="AC113" s="4">
        <v>4.8</v>
      </c>
      <c r="AD113" s="6">
        <v>3.6</v>
      </c>
      <c r="AE113" s="88">
        <v>-39</v>
      </c>
      <c r="AF113" s="88">
        <v>-43</v>
      </c>
      <c r="AG113" s="88">
        <v>-43</v>
      </c>
      <c r="AH113" s="88"/>
      <c r="AI113" s="109">
        <f t="shared" si="63"/>
        <v>-125</v>
      </c>
      <c r="AJ113" s="106">
        <f t="shared" si="64"/>
        <v>1</v>
      </c>
      <c r="AK113" s="1">
        <v>50</v>
      </c>
      <c r="AL113" s="1">
        <v>50</v>
      </c>
      <c r="AM113" s="1">
        <v>100</v>
      </c>
      <c r="AN113" s="1">
        <v>105</v>
      </c>
      <c r="AO113" s="1">
        <v>3</v>
      </c>
      <c r="AP113" s="1">
        <v>20</v>
      </c>
      <c r="AQ113" s="3">
        <v>1760</v>
      </c>
      <c r="AR113" s="6">
        <v>1760</v>
      </c>
      <c r="AS113" s="19">
        <f t="shared" si="66"/>
        <v>0</v>
      </c>
      <c r="AT113" s="123">
        <f t="shared" si="55"/>
        <v>0</v>
      </c>
      <c r="AU113" s="1">
        <v>73</v>
      </c>
      <c r="AV113" s="1">
        <v>80</v>
      </c>
      <c r="AW113" s="6">
        <v>4.3</v>
      </c>
      <c r="AX113" s="1">
        <v>730</v>
      </c>
      <c r="AY113" s="1">
        <v>1107</v>
      </c>
      <c r="AZ113" s="2">
        <v>49</v>
      </c>
      <c r="BA113" s="3">
        <v>330</v>
      </c>
      <c r="BB113" s="2">
        <v>62</v>
      </c>
      <c r="BC113" s="3">
        <v>182</v>
      </c>
      <c r="BD113" s="4">
        <v>28</v>
      </c>
      <c r="BE113" s="3">
        <v>4505</v>
      </c>
      <c r="BF113" s="1">
        <v>60</v>
      </c>
      <c r="BG113" s="1">
        <v>60</v>
      </c>
      <c r="BH113" s="1">
        <v>8</v>
      </c>
      <c r="BI113" s="4">
        <v>98</v>
      </c>
      <c r="BJ113" s="3">
        <v>480</v>
      </c>
      <c r="BK113" s="6">
        <v>240</v>
      </c>
      <c r="BL113" s="1">
        <v>1650</v>
      </c>
      <c r="BM113" s="1">
        <v>128</v>
      </c>
      <c r="BN113" s="2">
        <v>44.4</v>
      </c>
      <c r="BO113" s="3">
        <v>465</v>
      </c>
      <c r="BP113" s="1">
        <v>1700</v>
      </c>
      <c r="BQ113" s="2">
        <v>227</v>
      </c>
      <c r="BR113" s="3">
        <v>430</v>
      </c>
      <c r="BS113" s="1">
        <v>1620</v>
      </c>
      <c r="BT113" s="2">
        <v>178</v>
      </c>
      <c r="BU113" s="5">
        <v>1500</v>
      </c>
      <c r="BV113" s="129">
        <v>507</v>
      </c>
      <c r="BW113" s="125">
        <f t="shared" si="56"/>
        <v>0.89500000000000002</v>
      </c>
      <c r="BX113" s="125">
        <f t="shared" si="57"/>
        <v>0.61538461538461542</v>
      </c>
      <c r="BY113" s="133">
        <f t="shared" si="58"/>
        <v>0.59256429844665137</v>
      </c>
      <c r="BZ113" s="133">
        <f t="shared" si="59"/>
        <v>0.40743570155334863</v>
      </c>
      <c r="CA113" s="3">
        <v>2.8</v>
      </c>
      <c r="CB113" s="1">
        <v>2.8</v>
      </c>
      <c r="CC113" s="1">
        <v>24</v>
      </c>
      <c r="CD113" s="4">
        <v>1.6</v>
      </c>
      <c r="CE113" s="6" t="s">
        <v>227</v>
      </c>
      <c r="CF113" s="6">
        <v>84</v>
      </c>
      <c r="CG113" s="19">
        <f t="shared" si="60"/>
        <v>16.64</v>
      </c>
      <c r="CH113" s="19">
        <f t="shared" si="40"/>
        <v>5272.8</v>
      </c>
      <c r="CI113" s="19">
        <f t="shared" si="41"/>
        <v>14.144</v>
      </c>
      <c r="CJ113" s="1">
        <v>85</v>
      </c>
      <c r="CK113" s="15">
        <f t="shared" si="61"/>
        <v>2.6824457593688362</v>
      </c>
      <c r="CL113" s="3" t="s">
        <v>228</v>
      </c>
      <c r="CM113" s="6">
        <v>38</v>
      </c>
      <c r="CN113" s="1">
        <v>45</v>
      </c>
      <c r="CO113" s="338">
        <v>109</v>
      </c>
      <c r="CP113" s="338">
        <f t="shared" si="67"/>
        <v>5272.8</v>
      </c>
      <c r="CQ113" s="338">
        <f t="shared" si="68"/>
        <v>49.05</v>
      </c>
      <c r="CR113" s="39">
        <f t="shared" si="69"/>
        <v>9.3024578971324523</v>
      </c>
      <c r="CS113" s="3" t="s">
        <v>217</v>
      </c>
      <c r="CT113" s="6">
        <v>15</v>
      </c>
      <c r="CU113" s="19">
        <f t="shared" si="42"/>
        <v>16.64</v>
      </c>
      <c r="CV113" s="19">
        <f t="shared" si="43"/>
        <v>-131.82</v>
      </c>
      <c r="CW113" s="19">
        <f t="shared" si="44"/>
        <v>0</v>
      </c>
      <c r="CX113" s="1"/>
      <c r="CY113" s="15">
        <f t="shared" si="65"/>
        <v>0</v>
      </c>
      <c r="CZ113" s="7">
        <v>1129</v>
      </c>
      <c r="DA113" s="7">
        <v>665</v>
      </c>
      <c r="DB113" s="7">
        <v>664</v>
      </c>
      <c r="DC113" s="7">
        <v>664</v>
      </c>
      <c r="DD113" s="7">
        <v>2</v>
      </c>
      <c r="DE113" s="7">
        <v>3</v>
      </c>
      <c r="DF113" s="7">
        <v>0.2</v>
      </c>
      <c r="DG113" s="7">
        <v>40</v>
      </c>
      <c r="DH113" s="7">
        <v>11</v>
      </c>
      <c r="DI113" s="7">
        <v>6</v>
      </c>
      <c r="DJ113" s="7">
        <v>5</v>
      </c>
      <c r="DK113" s="3" t="s">
        <v>205</v>
      </c>
      <c r="DL113" s="2">
        <v>400</v>
      </c>
      <c r="DM113" s="96">
        <f t="shared" si="45"/>
        <v>100.06507732303704</v>
      </c>
      <c r="DN113" s="96">
        <f t="shared" si="46"/>
        <v>103.70380740751112</v>
      </c>
      <c r="DO113" s="3"/>
      <c r="DP113" s="2"/>
      <c r="DQ113" s="3"/>
      <c r="DR113" s="2"/>
      <c r="DS113" s="7">
        <v>30</v>
      </c>
      <c r="DT113" s="3" t="s">
        <v>200</v>
      </c>
      <c r="DU113" s="2">
        <v>4.7</v>
      </c>
      <c r="DV113" s="7">
        <v>20</v>
      </c>
      <c r="DW113" s="3" t="s">
        <v>214</v>
      </c>
      <c r="DX113" s="1">
        <v>75</v>
      </c>
      <c r="DY113" s="96">
        <f t="shared" si="47"/>
        <v>18.762201998069447</v>
      </c>
      <c r="DZ113" s="96">
        <f t="shared" si="48"/>
        <v>19.444463888908334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405</v>
      </c>
      <c r="EL113" s="180">
        <f t="shared" si="49"/>
        <v>101.31589078957501</v>
      </c>
      <c r="EM113" s="109">
        <f t="shared" si="50"/>
        <v>105.00010500010501</v>
      </c>
      <c r="EN113" s="1"/>
      <c r="EO113" s="181">
        <f t="shared" si="51"/>
        <v>0</v>
      </c>
      <c r="EP113" s="181">
        <f t="shared" si="52"/>
        <v>0</v>
      </c>
      <c r="EQ113" s="4"/>
      <c r="ER113" s="40"/>
    </row>
    <row r="114" spans="1:148" s="44" customFormat="1" ht="20.100000000000001" hidden="1" customHeight="1">
      <c r="A114" s="84">
        <v>42427</v>
      </c>
      <c r="B114" s="101">
        <v>1.0833333333333299</v>
      </c>
      <c r="C114" s="13">
        <v>4</v>
      </c>
      <c r="D114" s="8" t="s">
        <v>176</v>
      </c>
      <c r="E114" s="8" t="s">
        <v>177</v>
      </c>
      <c r="F114" s="8" t="s">
        <v>194</v>
      </c>
      <c r="G114" s="11" t="s">
        <v>179</v>
      </c>
      <c r="H114" s="10" t="s">
        <v>208</v>
      </c>
      <c r="I114" s="8">
        <v>17</v>
      </c>
      <c r="J114" s="8" t="s">
        <v>181</v>
      </c>
      <c r="K114" s="18">
        <v>16.5</v>
      </c>
      <c r="L114" s="8" t="s">
        <v>212</v>
      </c>
      <c r="M114" s="8">
        <v>84</v>
      </c>
      <c r="N114" s="8">
        <v>2810</v>
      </c>
      <c r="O114" s="145"/>
      <c r="P114" s="8">
        <v>1720</v>
      </c>
      <c r="Q114" s="20">
        <f t="shared" si="38"/>
        <v>1436.2</v>
      </c>
      <c r="R114" s="42">
        <f t="shared" si="53"/>
        <v>4.1750334000000002</v>
      </c>
      <c r="S114" s="16">
        <f t="shared" si="39"/>
        <v>4.1164364400000002</v>
      </c>
      <c r="T114" s="10">
        <v>1145</v>
      </c>
      <c r="U114" s="8">
        <v>1020</v>
      </c>
      <c r="V114" s="8">
        <v>0.96799999999999997</v>
      </c>
      <c r="W114" s="20">
        <f t="shared" si="54"/>
        <v>1664.96</v>
      </c>
      <c r="X114" s="8">
        <v>10.7</v>
      </c>
      <c r="Y114" s="8">
        <v>393</v>
      </c>
      <c r="Z114" s="8">
        <v>42.7</v>
      </c>
      <c r="AA114" s="8">
        <v>15</v>
      </c>
      <c r="AB114" s="8">
        <v>15</v>
      </c>
      <c r="AC114" s="11">
        <v>4.8</v>
      </c>
      <c r="AD114" s="13">
        <v>3.6</v>
      </c>
      <c r="AE114" s="89">
        <v>-41</v>
      </c>
      <c r="AF114" s="89">
        <v>-43</v>
      </c>
      <c r="AG114" s="89">
        <v>-43</v>
      </c>
      <c r="AH114" s="89"/>
      <c r="AI114" s="110">
        <f t="shared" si="63"/>
        <v>-127</v>
      </c>
      <c r="AJ114" s="108">
        <f t="shared" si="64"/>
        <v>1.5748031496062992E-2</v>
      </c>
      <c r="AK114" s="8">
        <v>50</v>
      </c>
      <c r="AL114" s="8">
        <v>50</v>
      </c>
      <c r="AM114" s="8">
        <v>100</v>
      </c>
      <c r="AN114" s="8">
        <v>105</v>
      </c>
      <c r="AO114" s="8">
        <v>3</v>
      </c>
      <c r="AP114" s="8">
        <v>20</v>
      </c>
      <c r="AQ114" s="10">
        <v>1912</v>
      </c>
      <c r="AR114" s="13">
        <v>1912</v>
      </c>
      <c r="AS114" s="20">
        <f t="shared" si="66"/>
        <v>0</v>
      </c>
      <c r="AT114" s="124">
        <f t="shared" si="55"/>
        <v>0</v>
      </c>
      <c r="AU114" s="8">
        <v>74</v>
      </c>
      <c r="AV114" s="8">
        <v>80</v>
      </c>
      <c r="AW114" s="13">
        <v>4.22</v>
      </c>
      <c r="AX114" s="8">
        <v>770</v>
      </c>
      <c r="AY114" s="8">
        <v>1100</v>
      </c>
      <c r="AZ114" s="9">
        <v>70</v>
      </c>
      <c r="BA114" s="10">
        <v>318</v>
      </c>
      <c r="BB114" s="9">
        <v>58</v>
      </c>
      <c r="BC114" s="10">
        <v>177</v>
      </c>
      <c r="BD114" s="11">
        <v>28</v>
      </c>
      <c r="BE114" s="10">
        <v>4700</v>
      </c>
      <c r="BF114" s="8">
        <v>43</v>
      </c>
      <c r="BG114" s="8">
        <v>65</v>
      </c>
      <c r="BH114" s="8">
        <v>3</v>
      </c>
      <c r="BI114" s="11">
        <v>97.5</v>
      </c>
      <c r="BJ114" s="10">
        <v>510</v>
      </c>
      <c r="BK114" s="13">
        <v>247</v>
      </c>
      <c r="BL114" s="8">
        <v>1656</v>
      </c>
      <c r="BM114" s="8">
        <v>131</v>
      </c>
      <c r="BN114" s="9">
        <v>39.799999999999997</v>
      </c>
      <c r="BO114" s="10">
        <v>492</v>
      </c>
      <c r="BP114" s="8">
        <v>1550</v>
      </c>
      <c r="BQ114" s="9">
        <v>237</v>
      </c>
      <c r="BR114" s="10">
        <v>475</v>
      </c>
      <c r="BS114" s="8">
        <v>1600</v>
      </c>
      <c r="BT114" s="9">
        <v>210</v>
      </c>
      <c r="BU114" s="12">
        <v>1500</v>
      </c>
      <c r="BV114" s="130">
        <v>590</v>
      </c>
      <c r="BW114" s="126">
        <f t="shared" si="56"/>
        <v>0.96699999999999997</v>
      </c>
      <c r="BX114" s="126">
        <f t="shared" si="57"/>
        <v>0.65384615384615385</v>
      </c>
      <c r="BY114" s="134">
        <f t="shared" si="58"/>
        <v>0.59660196478572447</v>
      </c>
      <c r="BZ114" s="134">
        <f t="shared" si="59"/>
        <v>0.40339803521427553</v>
      </c>
      <c r="CA114" s="10">
        <v>2.8</v>
      </c>
      <c r="CB114" s="8">
        <v>2.8</v>
      </c>
      <c r="CC114" s="8">
        <v>24</v>
      </c>
      <c r="CD114" s="11">
        <v>1.6</v>
      </c>
      <c r="CE114" s="13" t="s">
        <v>227</v>
      </c>
      <c r="CF114" s="13">
        <v>95</v>
      </c>
      <c r="CG114" s="20">
        <f t="shared" si="60"/>
        <v>16.64</v>
      </c>
      <c r="CH114" s="20">
        <f t="shared" si="40"/>
        <v>5813.5999999999995</v>
      </c>
      <c r="CI114" s="20">
        <f t="shared" si="41"/>
        <v>15.974400000000001</v>
      </c>
      <c r="CJ114" s="8">
        <v>96</v>
      </c>
      <c r="CK114" s="16">
        <f t="shared" si="61"/>
        <v>2.7477638640429345</v>
      </c>
      <c r="CL114" s="10" t="s">
        <v>228</v>
      </c>
      <c r="CM114" s="13">
        <v>46</v>
      </c>
      <c r="CN114" s="8">
        <v>48</v>
      </c>
      <c r="CO114" s="339">
        <v>109</v>
      </c>
      <c r="CP114" s="339">
        <f t="shared" si="67"/>
        <v>5813.5999999999995</v>
      </c>
      <c r="CQ114" s="339">
        <f t="shared" si="68"/>
        <v>52.32</v>
      </c>
      <c r="CR114" s="42">
        <f t="shared" si="69"/>
        <v>8.9995871749002347</v>
      </c>
      <c r="CS114" s="10" t="s">
        <v>217</v>
      </c>
      <c r="CT114" s="13">
        <v>15</v>
      </c>
      <c r="CU114" s="20">
        <f t="shared" si="42"/>
        <v>16.64</v>
      </c>
      <c r="CV114" s="20">
        <f t="shared" si="43"/>
        <v>-138.57999999999998</v>
      </c>
      <c r="CW114" s="20">
        <f t="shared" si="44"/>
        <v>0</v>
      </c>
      <c r="CX114" s="8"/>
      <c r="CY114" s="16">
        <f t="shared" si="65"/>
        <v>0</v>
      </c>
      <c r="CZ114" s="14">
        <v>1129</v>
      </c>
      <c r="DA114" s="14">
        <v>650</v>
      </c>
      <c r="DB114" s="14">
        <v>600</v>
      </c>
      <c r="DC114" s="14">
        <v>600</v>
      </c>
      <c r="DD114" s="14">
        <v>2</v>
      </c>
      <c r="DE114" s="14">
        <v>3</v>
      </c>
      <c r="DF114" s="14">
        <v>0.2</v>
      </c>
      <c r="DG114" s="14">
        <v>40</v>
      </c>
      <c r="DH114" s="14">
        <v>11</v>
      </c>
      <c r="DI114" s="14">
        <v>6</v>
      </c>
      <c r="DJ114" s="14">
        <v>5</v>
      </c>
      <c r="DK114" s="10" t="s">
        <v>205</v>
      </c>
      <c r="DL114" s="9">
        <v>400</v>
      </c>
      <c r="DM114" s="97">
        <f t="shared" si="45"/>
        <v>95.807616772598749</v>
      </c>
      <c r="DN114" s="97">
        <f t="shared" si="46"/>
        <v>97.171426264023637</v>
      </c>
      <c r="DO114" s="10"/>
      <c r="DP114" s="9"/>
      <c r="DQ114" s="10"/>
      <c r="DR114" s="9"/>
      <c r="DS114" s="14">
        <v>30</v>
      </c>
      <c r="DT114" s="10" t="s">
        <v>200</v>
      </c>
      <c r="DU114" s="9">
        <v>4.3</v>
      </c>
      <c r="DV114" s="14">
        <v>20</v>
      </c>
      <c r="DW114" s="10" t="s">
        <v>198</v>
      </c>
      <c r="DX114" s="8">
        <v>60</v>
      </c>
      <c r="DY114" s="97">
        <f t="shared" si="47"/>
        <v>14.371142515889812</v>
      </c>
      <c r="DZ114" s="97">
        <f t="shared" si="48"/>
        <v>14.575713939603546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447</v>
      </c>
      <c r="EL114" s="183">
        <f t="shared" si="49"/>
        <v>107.0650117433791</v>
      </c>
      <c r="EM114" s="110">
        <f t="shared" si="50"/>
        <v>108.58906885004642</v>
      </c>
      <c r="EN114" s="8">
        <v>4</v>
      </c>
      <c r="EO114" s="184">
        <f t="shared" si="51"/>
        <v>0.95807616772598747</v>
      </c>
      <c r="EP114" s="184">
        <f t="shared" si="52"/>
        <v>0.97171426264023641</v>
      </c>
      <c r="EQ114" s="11">
        <v>360</v>
      </c>
      <c r="ER114" s="43"/>
    </row>
    <row r="115" spans="1:148" s="44" customFormat="1" ht="20.100000000000001" hidden="1" customHeight="1">
      <c r="A115" s="84">
        <v>42427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hidden="1" customHeight="1">
      <c r="A116" s="83">
        <v>42428</v>
      </c>
      <c r="B116" s="100">
        <v>0.60138888888888886</v>
      </c>
      <c r="C116" s="6">
        <v>2</v>
      </c>
      <c r="D116" s="1" t="s">
        <v>201</v>
      </c>
      <c r="E116" s="1" t="s">
        <v>207</v>
      </c>
      <c r="F116" s="1" t="s">
        <v>203</v>
      </c>
      <c r="G116" s="4" t="s">
        <v>204</v>
      </c>
      <c r="H116" s="3" t="s">
        <v>180</v>
      </c>
      <c r="I116" s="1">
        <v>17</v>
      </c>
      <c r="J116" s="1" t="s">
        <v>190</v>
      </c>
      <c r="K116" s="17">
        <v>16.5</v>
      </c>
      <c r="L116" s="1"/>
      <c r="M116" s="1">
        <v>80</v>
      </c>
      <c r="N116" s="1">
        <v>2700</v>
      </c>
      <c r="O116" s="144"/>
      <c r="P116" s="1">
        <v>1660</v>
      </c>
      <c r="Q116" s="19">
        <f t="shared" si="38"/>
        <v>1386.1000000000001</v>
      </c>
      <c r="R116" s="39">
        <f t="shared" si="53"/>
        <v>4.0293927000000007</v>
      </c>
      <c r="S116" s="15">
        <f t="shared" si="39"/>
        <v>3.8173194000000006</v>
      </c>
      <c r="T116" s="3">
        <v>1100</v>
      </c>
      <c r="U116" s="1">
        <v>1020</v>
      </c>
      <c r="V116" s="1">
        <v>0.97299999999999998</v>
      </c>
      <c r="W116" s="19">
        <f t="shared" si="54"/>
        <v>1615.18</v>
      </c>
      <c r="X116" s="1">
        <v>10.5</v>
      </c>
      <c r="Y116" s="1">
        <v>371</v>
      </c>
      <c r="Z116" s="1">
        <v>39</v>
      </c>
      <c r="AA116" s="1">
        <v>15</v>
      </c>
      <c r="AB116" s="1">
        <v>15</v>
      </c>
      <c r="AC116" s="4">
        <v>5.5</v>
      </c>
      <c r="AD116" s="6">
        <v>4</v>
      </c>
      <c r="AE116" s="88">
        <v>-39</v>
      </c>
      <c r="AF116" s="88">
        <v>-42</v>
      </c>
      <c r="AG116" s="88">
        <v>-42</v>
      </c>
      <c r="AH116" s="88"/>
      <c r="AI116" s="109">
        <f t="shared" si="63"/>
        <v>-123</v>
      </c>
      <c r="AJ116" s="106">
        <f t="shared" si="64"/>
        <v>1</v>
      </c>
      <c r="AK116" s="1">
        <v>50</v>
      </c>
      <c r="AL116" s="1">
        <v>50</v>
      </c>
      <c r="AM116" s="1">
        <v>100</v>
      </c>
      <c r="AN116" s="1">
        <v>105</v>
      </c>
      <c r="AO116" s="1">
        <v>3</v>
      </c>
      <c r="AP116" s="1">
        <v>20</v>
      </c>
      <c r="AQ116" s="3">
        <v>1600</v>
      </c>
      <c r="AR116" s="6">
        <v>1600</v>
      </c>
      <c r="AS116" s="19">
        <f t="shared" si="66"/>
        <v>0</v>
      </c>
      <c r="AT116" s="123">
        <f t="shared" si="55"/>
        <v>0</v>
      </c>
      <c r="AU116" s="1">
        <v>72</v>
      </c>
      <c r="AV116" s="1">
        <v>80</v>
      </c>
      <c r="AW116" s="6">
        <v>4.4000000000000004</v>
      </c>
      <c r="AX116" s="1">
        <v>490</v>
      </c>
      <c r="AY116" s="1">
        <v>1230</v>
      </c>
      <c r="AZ116" s="2">
        <v>38</v>
      </c>
      <c r="BA116" s="3">
        <v>241</v>
      </c>
      <c r="BB116" s="2">
        <v>45</v>
      </c>
      <c r="BC116" s="3"/>
      <c r="BD116" s="4"/>
      <c r="BE116" s="3">
        <v>4300</v>
      </c>
      <c r="BF116" s="1">
        <v>26</v>
      </c>
      <c r="BG116" s="1">
        <v>24</v>
      </c>
      <c r="BH116" s="1">
        <v>1</v>
      </c>
      <c r="BI116" s="4">
        <v>97.5</v>
      </c>
      <c r="BJ116" s="3">
        <v>420</v>
      </c>
      <c r="BK116" s="6">
        <v>230</v>
      </c>
      <c r="BL116" s="1">
        <v>1654</v>
      </c>
      <c r="BM116" s="1">
        <v>123</v>
      </c>
      <c r="BN116" s="2">
        <v>48</v>
      </c>
      <c r="BO116" s="3">
        <v>424</v>
      </c>
      <c r="BP116" s="1">
        <v>1550</v>
      </c>
      <c r="BQ116" s="2">
        <v>197</v>
      </c>
      <c r="BR116" s="3">
        <v>415</v>
      </c>
      <c r="BS116" s="1">
        <v>1562</v>
      </c>
      <c r="BT116" s="2">
        <v>182</v>
      </c>
      <c r="BU116" s="5">
        <v>1500</v>
      </c>
      <c r="BV116" s="129">
        <v>400</v>
      </c>
      <c r="BW116" s="125">
        <f t="shared" si="56"/>
        <v>0.83899999999999997</v>
      </c>
      <c r="BX116" s="125">
        <f t="shared" si="57"/>
        <v>0.53846153846153844</v>
      </c>
      <c r="BY116" s="133">
        <f t="shared" si="58"/>
        <v>0.60909141676439382</v>
      </c>
      <c r="BZ116" s="133">
        <f t="shared" si="59"/>
        <v>0.39090858323560623</v>
      </c>
      <c r="CA116" s="3">
        <v>2.8</v>
      </c>
      <c r="CB116" s="1">
        <v>2.8</v>
      </c>
      <c r="CC116" s="1">
        <v>24</v>
      </c>
      <c r="CD116" s="4">
        <v>1.8</v>
      </c>
      <c r="CE116" s="6" t="s">
        <v>227</v>
      </c>
      <c r="CF116" s="6">
        <v>75.5</v>
      </c>
      <c r="CG116" s="19">
        <f t="shared" si="60"/>
        <v>16.64</v>
      </c>
      <c r="CH116" s="19">
        <f t="shared" si="40"/>
        <v>5610.8</v>
      </c>
      <c r="CI116" s="19">
        <f t="shared" si="41"/>
        <v>12.979200000000001</v>
      </c>
      <c r="CJ116" s="1">
        <v>78</v>
      </c>
      <c r="CK116" s="15">
        <f t="shared" si="61"/>
        <v>2.3132530120481927</v>
      </c>
      <c r="CL116" s="3" t="s">
        <v>228</v>
      </c>
      <c r="CM116" s="6">
        <v>49</v>
      </c>
      <c r="CN116" s="1">
        <v>50</v>
      </c>
      <c r="CO116" s="338">
        <v>109</v>
      </c>
      <c r="CP116" s="338">
        <f t="shared" si="67"/>
        <v>5610.8</v>
      </c>
      <c r="CQ116" s="338">
        <f t="shared" si="68"/>
        <v>54.5</v>
      </c>
      <c r="CR116" s="39">
        <f t="shared" si="69"/>
        <v>9.7134098524274606</v>
      </c>
      <c r="CS116" s="3" t="s">
        <v>217</v>
      </c>
      <c r="CT116" s="6">
        <v>7</v>
      </c>
      <c r="CU116" s="19">
        <f t="shared" si="42"/>
        <v>16.64</v>
      </c>
      <c r="CV116" s="19">
        <f t="shared" si="43"/>
        <v>-131.82</v>
      </c>
      <c r="CW116" s="19">
        <f t="shared" si="44"/>
        <v>0</v>
      </c>
      <c r="CX116" s="1"/>
      <c r="CY116" s="15">
        <f t="shared" si="65"/>
        <v>0</v>
      </c>
      <c r="CZ116" s="7">
        <v>650</v>
      </c>
      <c r="DA116" s="7">
        <v>600</v>
      </c>
      <c r="DB116" s="7">
        <v>600</v>
      </c>
      <c r="DC116" s="7">
        <v>600</v>
      </c>
      <c r="DD116" s="7">
        <v>2</v>
      </c>
      <c r="DE116" s="7">
        <v>3</v>
      </c>
      <c r="DF116" s="7">
        <v>0.2</v>
      </c>
      <c r="DG116" s="7">
        <v>100</v>
      </c>
      <c r="DH116" s="7">
        <v>11</v>
      </c>
      <c r="DI116" s="7">
        <v>6</v>
      </c>
      <c r="DJ116" s="7">
        <v>1.3</v>
      </c>
      <c r="DK116" s="3" t="s">
        <v>205</v>
      </c>
      <c r="DL116" s="2">
        <v>400</v>
      </c>
      <c r="DM116" s="96">
        <f t="shared" si="45"/>
        <v>99.27054268004207</v>
      </c>
      <c r="DN116" s="96">
        <f t="shared" si="46"/>
        <v>104.7855728289333</v>
      </c>
      <c r="DO116" s="3"/>
      <c r="DP116" s="2"/>
      <c r="DQ116" s="3"/>
      <c r="DR116" s="2"/>
      <c r="DS116" s="7">
        <v>45</v>
      </c>
      <c r="DT116" s="3" t="s">
        <v>185</v>
      </c>
      <c r="DU116" s="2">
        <v>6</v>
      </c>
      <c r="DV116" s="7">
        <v>20</v>
      </c>
      <c r="DW116" s="3"/>
      <c r="DX116" s="1"/>
      <c r="DY116" s="96">
        <f t="shared" si="47"/>
        <v>0</v>
      </c>
      <c r="DZ116" s="96">
        <f t="shared" si="48"/>
        <v>0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379</v>
      </c>
      <c r="EL116" s="180">
        <f t="shared" si="49"/>
        <v>94.058839189339849</v>
      </c>
      <c r="EM116" s="109">
        <f t="shared" si="50"/>
        <v>99.284330255414289</v>
      </c>
      <c r="EN116" s="1">
        <v>3.7</v>
      </c>
      <c r="EO116" s="181">
        <f t="shared" si="51"/>
        <v>0.91825251979038913</v>
      </c>
      <c r="EP116" s="181">
        <f t="shared" si="52"/>
        <v>0.96926654866763295</v>
      </c>
      <c r="EQ116" s="4">
        <v>315</v>
      </c>
      <c r="ER116" s="40"/>
    </row>
    <row r="117" spans="1:148" s="41" customFormat="1" ht="20.100000000000001" hidden="1" customHeight="1">
      <c r="A117" s="83">
        <v>42428</v>
      </c>
      <c r="B117" s="100">
        <v>0.7522106481481482</v>
      </c>
      <c r="C117" s="6">
        <v>2</v>
      </c>
      <c r="D117" s="1" t="s">
        <v>201</v>
      </c>
      <c r="E117" s="1" t="s">
        <v>207</v>
      </c>
      <c r="F117" s="1" t="s">
        <v>203</v>
      </c>
      <c r="G117" s="4" t="s">
        <v>204</v>
      </c>
      <c r="H117" s="3" t="s">
        <v>180</v>
      </c>
      <c r="I117" s="1">
        <v>17</v>
      </c>
      <c r="J117" s="1" t="s">
        <v>190</v>
      </c>
      <c r="K117" s="17">
        <v>16.5</v>
      </c>
      <c r="L117" s="1"/>
      <c r="M117" s="1">
        <v>80</v>
      </c>
      <c r="N117" s="1">
        <v>2700</v>
      </c>
      <c r="O117" s="144"/>
      <c r="P117" s="1">
        <v>1850</v>
      </c>
      <c r="Q117" s="19">
        <f t="shared" si="38"/>
        <v>1544.75</v>
      </c>
      <c r="R117" s="39">
        <f t="shared" si="53"/>
        <v>4.4905882500000001</v>
      </c>
      <c r="S117" s="15">
        <f t="shared" si="39"/>
        <v>4.2542415</v>
      </c>
      <c r="T117" s="3">
        <v>1224</v>
      </c>
      <c r="U117" s="1">
        <v>1020</v>
      </c>
      <c r="V117" s="1">
        <v>0.97199999999999998</v>
      </c>
      <c r="W117" s="19">
        <f t="shared" si="54"/>
        <v>1798.2</v>
      </c>
      <c r="X117" s="1">
        <v>11</v>
      </c>
      <c r="Y117" s="1">
        <v>448</v>
      </c>
      <c r="Z117" s="1">
        <v>41.3</v>
      </c>
      <c r="AA117" s="1">
        <v>20</v>
      </c>
      <c r="AB117" s="1">
        <v>20</v>
      </c>
      <c r="AC117" s="4">
        <v>5.3</v>
      </c>
      <c r="AD117" s="6">
        <v>3.9</v>
      </c>
      <c r="AE117" s="88">
        <v>-40</v>
      </c>
      <c r="AF117" s="88">
        <v>-44</v>
      </c>
      <c r="AG117" s="88">
        <v>-44</v>
      </c>
      <c r="AH117" s="88"/>
      <c r="AI117" s="109">
        <f t="shared" si="63"/>
        <v>-128</v>
      </c>
      <c r="AJ117" s="106">
        <f t="shared" si="64"/>
        <v>3.90625E-2</v>
      </c>
      <c r="AK117" s="1">
        <v>50</v>
      </c>
      <c r="AL117" s="1">
        <v>50</v>
      </c>
      <c r="AM117" s="1">
        <v>100</v>
      </c>
      <c r="AN117" s="1">
        <v>105</v>
      </c>
      <c r="AO117" s="1">
        <v>3</v>
      </c>
      <c r="AP117" s="1">
        <v>20</v>
      </c>
      <c r="AQ117" s="3">
        <v>1870</v>
      </c>
      <c r="AR117" s="6">
        <v>1870</v>
      </c>
      <c r="AS117" s="19">
        <f t="shared" si="66"/>
        <v>0</v>
      </c>
      <c r="AT117" s="123">
        <f t="shared" si="55"/>
        <v>0</v>
      </c>
      <c r="AU117" s="1">
        <v>78</v>
      </c>
      <c r="AV117" s="1">
        <v>80</v>
      </c>
      <c r="AW117" s="6">
        <v>4.4000000000000004</v>
      </c>
      <c r="AX117" s="1">
        <v>520</v>
      </c>
      <c r="AY117" s="1">
        <v>1200</v>
      </c>
      <c r="AZ117" s="2">
        <v>38</v>
      </c>
      <c r="BA117" s="3">
        <v>350</v>
      </c>
      <c r="BB117" s="2">
        <v>62</v>
      </c>
      <c r="BC117" s="3"/>
      <c r="BD117" s="4"/>
      <c r="BE117" s="3">
        <v>4700</v>
      </c>
      <c r="BF117" s="1">
        <v>20</v>
      </c>
      <c r="BG117" s="1">
        <v>18</v>
      </c>
      <c r="BH117" s="1">
        <v>1</v>
      </c>
      <c r="BI117" s="4">
        <v>97.5</v>
      </c>
      <c r="BJ117" s="3">
        <v>590</v>
      </c>
      <c r="BK117" s="6">
        <v>257</v>
      </c>
      <c r="BL117" s="1">
        <v>1640</v>
      </c>
      <c r="BM117" s="1">
        <v>136</v>
      </c>
      <c r="BN117" s="2">
        <v>32.6</v>
      </c>
      <c r="BO117" s="3">
        <v>480</v>
      </c>
      <c r="BP117" s="1">
        <v>1700</v>
      </c>
      <c r="BQ117" s="2">
        <v>230</v>
      </c>
      <c r="BR117" s="3">
        <v>470</v>
      </c>
      <c r="BS117" s="1">
        <v>1700</v>
      </c>
      <c r="BT117" s="2">
        <v>206</v>
      </c>
      <c r="BU117" s="5">
        <v>1500</v>
      </c>
      <c r="BV117" s="129">
        <v>567</v>
      </c>
      <c r="BW117" s="125">
        <f t="shared" si="56"/>
        <v>0.95</v>
      </c>
      <c r="BX117" s="125">
        <f t="shared" si="57"/>
        <v>0.75641025641025639</v>
      </c>
      <c r="BY117" s="133">
        <f t="shared" si="58"/>
        <v>0.55672426746806913</v>
      </c>
      <c r="BZ117" s="133">
        <f t="shared" si="59"/>
        <v>0.44327573253193087</v>
      </c>
      <c r="CA117" s="3">
        <v>2.8</v>
      </c>
      <c r="CB117" s="1">
        <v>2.8</v>
      </c>
      <c r="CC117" s="1">
        <v>24</v>
      </c>
      <c r="CD117" s="4">
        <v>1.8</v>
      </c>
      <c r="CE117" s="6" t="s">
        <v>227</v>
      </c>
      <c r="CF117" s="6">
        <v>85.5</v>
      </c>
      <c r="CG117" s="19">
        <f t="shared" si="60"/>
        <v>16.64</v>
      </c>
      <c r="CH117" s="19">
        <f t="shared" si="40"/>
        <v>6253</v>
      </c>
      <c r="CI117" s="19">
        <f t="shared" si="41"/>
        <v>14.643200000000002</v>
      </c>
      <c r="CJ117" s="1">
        <v>88</v>
      </c>
      <c r="CK117" s="15">
        <f t="shared" si="61"/>
        <v>2.3417879417879419</v>
      </c>
      <c r="CL117" s="3" t="s">
        <v>228</v>
      </c>
      <c r="CM117" s="6">
        <v>64</v>
      </c>
      <c r="CN117" s="1">
        <v>67</v>
      </c>
      <c r="CO117" s="338">
        <v>109</v>
      </c>
      <c r="CP117" s="338">
        <f t="shared" si="67"/>
        <v>6253</v>
      </c>
      <c r="CQ117" s="338">
        <f t="shared" si="68"/>
        <v>73.03</v>
      </c>
      <c r="CR117" s="39">
        <f t="shared" si="69"/>
        <v>11.679193986886293</v>
      </c>
      <c r="CS117" s="3" t="s">
        <v>217</v>
      </c>
      <c r="CT117" s="6">
        <v>7</v>
      </c>
      <c r="CU117" s="19">
        <f t="shared" si="42"/>
        <v>16.64</v>
      </c>
      <c r="CV117" s="19">
        <f t="shared" si="43"/>
        <v>-135.19999999999999</v>
      </c>
      <c r="CW117" s="19">
        <f t="shared" si="44"/>
        <v>0</v>
      </c>
      <c r="CX117" s="1"/>
      <c r="CY117" s="15">
        <f t="shared" si="65"/>
        <v>0</v>
      </c>
      <c r="CZ117" s="7">
        <v>650</v>
      </c>
      <c r="DA117" s="7">
        <v>600</v>
      </c>
      <c r="DB117" s="7">
        <v>600</v>
      </c>
      <c r="DC117" s="7">
        <v>600</v>
      </c>
      <c r="DD117" s="7">
        <v>2</v>
      </c>
      <c r="DE117" s="7">
        <v>3</v>
      </c>
      <c r="DF117" s="7">
        <v>0.2</v>
      </c>
      <c r="DG117" s="7">
        <v>100</v>
      </c>
      <c r="DH117" s="7">
        <v>11</v>
      </c>
      <c r="DI117" s="7">
        <v>6</v>
      </c>
      <c r="DJ117" s="7">
        <v>1.3</v>
      </c>
      <c r="DK117" s="3" t="s">
        <v>205</v>
      </c>
      <c r="DL117" s="2">
        <v>400</v>
      </c>
      <c r="DM117" s="96">
        <f t="shared" si="45"/>
        <v>89.075189648037764</v>
      </c>
      <c r="DN117" s="96">
        <f t="shared" si="46"/>
        <v>94.023811295150963</v>
      </c>
      <c r="DO117" s="3"/>
      <c r="DP117" s="2"/>
      <c r="DQ117" s="3"/>
      <c r="DR117" s="2"/>
      <c r="DS117" s="7">
        <v>55</v>
      </c>
      <c r="DT117" s="3" t="s">
        <v>185</v>
      </c>
      <c r="DU117" s="2">
        <v>5.7</v>
      </c>
      <c r="DV117" s="7">
        <v>20</v>
      </c>
      <c r="DW117" s="3"/>
      <c r="DX117" s="1"/>
      <c r="DY117" s="96">
        <f t="shared" si="47"/>
        <v>0</v>
      </c>
      <c r="DZ117" s="96">
        <f t="shared" si="48"/>
        <v>0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436</v>
      </c>
      <c r="EL117" s="180">
        <f t="shared" si="49"/>
        <v>97.091956716361153</v>
      </c>
      <c r="EM117" s="109">
        <f t="shared" si="50"/>
        <v>102.48595431171455</v>
      </c>
      <c r="EN117" s="1">
        <v>4.4400000000000004</v>
      </c>
      <c r="EO117" s="181">
        <f t="shared" si="51"/>
        <v>0.9887346050932192</v>
      </c>
      <c r="EP117" s="181">
        <f t="shared" si="52"/>
        <v>1.0436643053761758</v>
      </c>
      <c r="EQ117" s="4">
        <v>325</v>
      </c>
      <c r="ER117" s="40"/>
    </row>
    <row r="118" spans="1:148" s="44" customFormat="1" ht="20.100000000000001" hidden="1" customHeight="1">
      <c r="A118" s="84">
        <v>42428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hidden="1" customHeight="1">
      <c r="A119" s="84">
        <v>42428</v>
      </c>
      <c r="B119" s="101">
        <v>1.0833333333333299</v>
      </c>
      <c r="C119" s="13">
        <v>1</v>
      </c>
      <c r="D119" s="8" t="s">
        <v>192</v>
      </c>
      <c r="E119" s="8" t="s">
        <v>193</v>
      </c>
      <c r="F119" s="8" t="s">
        <v>202</v>
      </c>
      <c r="G119" s="11" t="s">
        <v>195</v>
      </c>
      <c r="H119" s="10" t="s">
        <v>180</v>
      </c>
      <c r="I119" s="8">
        <v>17</v>
      </c>
      <c r="J119" s="8" t="s">
        <v>191</v>
      </c>
      <c r="K119" s="18">
        <v>16.5</v>
      </c>
      <c r="L119" s="8"/>
      <c r="M119" s="8">
        <v>80</v>
      </c>
      <c r="N119" s="8">
        <v>2700</v>
      </c>
      <c r="O119" s="145"/>
      <c r="P119" s="8">
        <v>1850</v>
      </c>
      <c r="Q119" s="20">
        <f t="shared" si="38"/>
        <v>1544.75</v>
      </c>
      <c r="R119" s="42">
        <f t="shared" si="53"/>
        <v>4.4905882500000001</v>
      </c>
      <c r="S119" s="16">
        <f t="shared" si="39"/>
        <v>4.2542415</v>
      </c>
      <c r="T119" s="10">
        <v>1232</v>
      </c>
      <c r="U119" s="8">
        <v>1020</v>
      </c>
      <c r="V119" s="8">
        <v>0.96799999999999997</v>
      </c>
      <c r="W119" s="20">
        <f t="shared" si="54"/>
        <v>1790.8</v>
      </c>
      <c r="X119" s="8">
        <v>11.2</v>
      </c>
      <c r="Y119" s="8">
        <v>444</v>
      </c>
      <c r="Z119" s="8">
        <v>44.3</v>
      </c>
      <c r="AA119" s="8">
        <v>20</v>
      </c>
      <c r="AB119" s="8">
        <v>20</v>
      </c>
      <c r="AC119" s="11">
        <v>5.4</v>
      </c>
      <c r="AD119" s="13">
        <v>3.9</v>
      </c>
      <c r="AE119" s="89">
        <v>-40</v>
      </c>
      <c r="AF119" s="89">
        <v>-43</v>
      </c>
      <c r="AG119" s="89">
        <v>-44</v>
      </c>
      <c r="AH119" s="89"/>
      <c r="AI119" s="110">
        <f t="shared" si="63"/>
        <v>-127</v>
      </c>
      <c r="AJ119" s="108">
        <f t="shared" si="64"/>
        <v>1</v>
      </c>
      <c r="AK119" s="8">
        <v>50</v>
      </c>
      <c r="AL119" s="8">
        <v>50</v>
      </c>
      <c r="AM119" s="8">
        <v>100</v>
      </c>
      <c r="AN119" s="8">
        <v>105</v>
      </c>
      <c r="AO119" s="8">
        <v>3</v>
      </c>
      <c r="AP119" s="8">
        <v>20</v>
      </c>
      <c r="AQ119" s="10">
        <v>1787</v>
      </c>
      <c r="AR119" s="13">
        <v>1787</v>
      </c>
      <c r="AS119" s="20">
        <f t="shared" si="66"/>
        <v>0</v>
      </c>
      <c r="AT119" s="124">
        <f t="shared" si="55"/>
        <v>0</v>
      </c>
      <c r="AU119" s="8">
        <v>77.7</v>
      </c>
      <c r="AV119" s="8">
        <v>80</v>
      </c>
      <c r="AW119" s="13">
        <v>4.4000000000000004</v>
      </c>
      <c r="AX119" s="8">
        <v>400</v>
      </c>
      <c r="AY119" s="8">
        <v>1060</v>
      </c>
      <c r="AZ119" s="9">
        <v>40</v>
      </c>
      <c r="BA119" s="10">
        <v>350</v>
      </c>
      <c r="BB119" s="9">
        <v>64</v>
      </c>
      <c r="BC119" s="10"/>
      <c r="BD119" s="11"/>
      <c r="BE119" s="10">
        <v>4700</v>
      </c>
      <c r="BF119" s="8">
        <v>21</v>
      </c>
      <c r="BG119" s="8">
        <v>20</v>
      </c>
      <c r="BH119" s="8">
        <v>1</v>
      </c>
      <c r="BI119" s="11">
        <v>97</v>
      </c>
      <c r="BJ119" s="10">
        <v>600</v>
      </c>
      <c r="BK119" s="13">
        <v>248</v>
      </c>
      <c r="BL119" s="8">
        <v>1648</v>
      </c>
      <c r="BM119" s="8">
        <v>139</v>
      </c>
      <c r="BN119" s="9">
        <v>30.4</v>
      </c>
      <c r="BO119" s="10">
        <v>489</v>
      </c>
      <c r="BP119" s="8">
        <v>1700</v>
      </c>
      <c r="BQ119" s="9">
        <v>220</v>
      </c>
      <c r="BR119" s="10">
        <v>479</v>
      </c>
      <c r="BS119" s="8">
        <v>1700</v>
      </c>
      <c r="BT119" s="9">
        <v>210</v>
      </c>
      <c r="BU119" s="12">
        <v>1500</v>
      </c>
      <c r="BV119" s="130">
        <v>594</v>
      </c>
      <c r="BW119" s="126">
        <f t="shared" si="56"/>
        <v>0.96799999999999997</v>
      </c>
      <c r="BX119" s="126">
        <f t="shared" si="57"/>
        <v>0.76923076923076927</v>
      </c>
      <c r="BY119" s="134">
        <f t="shared" si="58"/>
        <v>0.55720864328728303</v>
      </c>
      <c r="BZ119" s="134">
        <f t="shared" si="59"/>
        <v>0.44279135671271702</v>
      </c>
      <c r="CA119" s="10">
        <v>2.8</v>
      </c>
      <c r="CB119" s="8">
        <v>2.8</v>
      </c>
      <c r="CC119" s="8">
        <v>24</v>
      </c>
      <c r="CD119" s="11">
        <v>1.8</v>
      </c>
      <c r="CE119" s="13" t="s">
        <v>227</v>
      </c>
      <c r="CF119" s="13">
        <v>91.3</v>
      </c>
      <c r="CG119" s="20">
        <f t="shared" si="60"/>
        <v>16.64</v>
      </c>
      <c r="CH119" s="20">
        <f t="shared" si="40"/>
        <v>6253</v>
      </c>
      <c r="CI119" s="20">
        <f t="shared" si="41"/>
        <v>14.976000000000001</v>
      </c>
      <c r="CJ119" s="8">
        <v>90</v>
      </c>
      <c r="CK119" s="16">
        <f t="shared" si="61"/>
        <v>2.3950103950103951</v>
      </c>
      <c r="CL119" s="10" t="s">
        <v>228</v>
      </c>
      <c r="CM119" s="13">
        <v>63</v>
      </c>
      <c r="CN119" s="8">
        <v>65</v>
      </c>
      <c r="CO119" s="339">
        <v>109</v>
      </c>
      <c r="CP119" s="339">
        <f t="shared" si="67"/>
        <v>6253</v>
      </c>
      <c r="CQ119" s="339">
        <f t="shared" si="68"/>
        <v>70.849999999999994</v>
      </c>
      <c r="CR119" s="42">
        <f t="shared" si="69"/>
        <v>11.330561330561329</v>
      </c>
      <c r="CS119" s="10" t="s">
        <v>217</v>
      </c>
      <c r="CT119" s="13">
        <v>7</v>
      </c>
      <c r="CU119" s="20">
        <f t="shared" si="42"/>
        <v>16.64</v>
      </c>
      <c r="CV119" s="20">
        <f t="shared" si="43"/>
        <v>-135.19999999999999</v>
      </c>
      <c r="CW119" s="20">
        <f t="shared" si="44"/>
        <v>0</v>
      </c>
      <c r="CX119" s="8"/>
      <c r="CY119" s="16">
        <f t="shared" si="65"/>
        <v>0</v>
      </c>
      <c r="CZ119" s="14">
        <v>650</v>
      </c>
      <c r="DA119" s="14">
        <v>600</v>
      </c>
      <c r="DB119" s="14">
        <v>600</v>
      </c>
      <c r="DC119" s="14">
        <v>600</v>
      </c>
      <c r="DD119" s="14">
        <v>2</v>
      </c>
      <c r="DE119" s="14">
        <v>3</v>
      </c>
      <c r="DF119" s="14">
        <v>0.2</v>
      </c>
      <c r="DG119" s="14">
        <v>100</v>
      </c>
      <c r="DH119" s="14">
        <v>11</v>
      </c>
      <c r="DI119" s="14">
        <v>6</v>
      </c>
      <c r="DJ119" s="14">
        <v>1.3</v>
      </c>
      <c r="DK119" s="10" t="s">
        <v>205</v>
      </c>
      <c r="DL119" s="9">
        <v>400</v>
      </c>
      <c r="DM119" s="97">
        <f t="shared" si="45"/>
        <v>89.075189648037764</v>
      </c>
      <c r="DN119" s="97">
        <f t="shared" si="46"/>
        <v>94.023811295150963</v>
      </c>
      <c r="DO119" s="10"/>
      <c r="DP119" s="9"/>
      <c r="DQ119" s="10"/>
      <c r="DR119" s="9"/>
      <c r="DS119" s="14">
        <v>55</v>
      </c>
      <c r="DT119" s="10" t="s">
        <v>185</v>
      </c>
      <c r="DU119" s="9">
        <v>5.7</v>
      </c>
      <c r="DV119" s="14">
        <v>20</v>
      </c>
      <c r="DW119" s="10"/>
      <c r="DX119" s="8"/>
      <c r="DY119" s="97">
        <f t="shared" si="47"/>
        <v>0</v>
      </c>
      <c r="DZ119" s="97">
        <f t="shared" si="48"/>
        <v>0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430</v>
      </c>
      <c r="EL119" s="183">
        <f t="shared" si="49"/>
        <v>95.755828871640588</v>
      </c>
      <c r="EM119" s="110">
        <f t="shared" si="50"/>
        <v>101.07559714228729</v>
      </c>
      <c r="EN119" s="8"/>
      <c r="EO119" s="184">
        <f t="shared" si="51"/>
        <v>0</v>
      </c>
      <c r="EP119" s="184">
        <f t="shared" si="52"/>
        <v>0</v>
      </c>
      <c r="EQ119" s="11"/>
      <c r="ER119" s="43"/>
    </row>
    <row r="120" spans="1:148" s="41" customFormat="1" ht="20.100000000000001" hidden="1" customHeight="1">
      <c r="A120" s="83">
        <v>42429</v>
      </c>
      <c r="B120" s="100">
        <v>0.50344907407407413</v>
      </c>
      <c r="C120" s="6">
        <v>3</v>
      </c>
      <c r="D120" s="1" t="s">
        <v>186</v>
      </c>
      <c r="E120" s="1" t="s">
        <v>187</v>
      </c>
      <c r="F120" s="1" t="s">
        <v>188</v>
      </c>
      <c r="G120" s="4" t="s">
        <v>189</v>
      </c>
      <c r="H120" s="3" t="s">
        <v>180</v>
      </c>
      <c r="I120" s="1">
        <v>17</v>
      </c>
      <c r="J120" s="1" t="s">
        <v>190</v>
      </c>
      <c r="K120" s="17">
        <v>16.5</v>
      </c>
      <c r="L120" s="1"/>
      <c r="M120" s="1">
        <v>80</v>
      </c>
      <c r="N120" s="1">
        <v>2700</v>
      </c>
      <c r="O120" s="144"/>
      <c r="P120" s="1">
        <v>1860</v>
      </c>
      <c r="Q120" s="19">
        <f t="shared" si="38"/>
        <v>1553.1000000000001</v>
      </c>
      <c r="R120" s="39">
        <f t="shared" si="53"/>
        <v>4.5148617</v>
      </c>
      <c r="S120" s="15">
        <f t="shared" si="39"/>
        <v>4.2772374000000006</v>
      </c>
      <c r="T120" s="3">
        <v>1241</v>
      </c>
      <c r="U120" s="1">
        <v>1020</v>
      </c>
      <c r="V120" s="1">
        <v>0.96799999999999997</v>
      </c>
      <c r="W120" s="19">
        <f t="shared" si="54"/>
        <v>1800.48</v>
      </c>
      <c r="X120" s="1">
        <v>11.2</v>
      </c>
      <c r="Y120" s="1">
        <v>449</v>
      </c>
      <c r="Z120" s="1">
        <v>45.2</v>
      </c>
      <c r="AA120" s="1">
        <v>20</v>
      </c>
      <c r="AB120" s="1">
        <v>20</v>
      </c>
      <c r="AC120" s="4">
        <v>5.4</v>
      </c>
      <c r="AD120" s="6">
        <v>3.7</v>
      </c>
      <c r="AE120" s="88">
        <v>-40</v>
      </c>
      <c r="AF120" s="88">
        <v>-44</v>
      </c>
      <c r="AG120" s="88">
        <v>-44</v>
      </c>
      <c r="AH120" s="88"/>
      <c r="AI120" s="109">
        <f t="shared" si="63"/>
        <v>-128</v>
      </c>
      <c r="AJ120" s="106">
        <f t="shared" si="64"/>
        <v>7.8125E-3</v>
      </c>
      <c r="AK120" s="1">
        <v>50</v>
      </c>
      <c r="AL120" s="1">
        <v>50</v>
      </c>
      <c r="AM120" s="1">
        <v>100</v>
      </c>
      <c r="AN120" s="1">
        <v>105</v>
      </c>
      <c r="AO120" s="1">
        <v>3</v>
      </c>
      <c r="AP120" s="1">
        <v>20</v>
      </c>
      <c r="AQ120" s="3">
        <v>1810</v>
      </c>
      <c r="AR120" s="6">
        <v>1853</v>
      </c>
      <c r="AS120" s="19">
        <f t="shared" si="66"/>
        <v>-43</v>
      </c>
      <c r="AT120" s="123">
        <f t="shared" si="55"/>
        <v>-2.3756906077348067E-2</v>
      </c>
      <c r="AU120" s="1">
        <v>77</v>
      </c>
      <c r="AV120" s="1">
        <v>80</v>
      </c>
      <c r="AW120" s="6">
        <v>4.4000000000000004</v>
      </c>
      <c r="AX120" s="1">
        <v>348</v>
      </c>
      <c r="AY120" s="1">
        <v>1031</v>
      </c>
      <c r="AZ120" s="2">
        <v>30</v>
      </c>
      <c r="BA120" s="3">
        <v>341</v>
      </c>
      <c r="BB120" s="2">
        <v>62</v>
      </c>
      <c r="BC120" s="3"/>
      <c r="BD120" s="4"/>
      <c r="BE120" s="3">
        <v>4641</v>
      </c>
      <c r="BF120" s="1">
        <v>22</v>
      </c>
      <c r="BG120" s="1">
        <v>20</v>
      </c>
      <c r="BH120" s="1">
        <v>1</v>
      </c>
      <c r="BI120" s="4">
        <v>97</v>
      </c>
      <c r="BJ120" s="3">
        <v>600</v>
      </c>
      <c r="BK120" s="6">
        <v>250</v>
      </c>
      <c r="BL120" s="1">
        <v>1647</v>
      </c>
      <c r="BM120" s="1">
        <v>138</v>
      </c>
      <c r="BN120" s="2">
        <v>30.9</v>
      </c>
      <c r="BO120" s="3">
        <v>483</v>
      </c>
      <c r="BP120" s="1">
        <v>1550</v>
      </c>
      <c r="BQ120" s="2">
        <v>225</v>
      </c>
      <c r="BR120" s="3">
        <v>473</v>
      </c>
      <c r="BS120" s="1">
        <v>1600</v>
      </c>
      <c r="BT120" s="2">
        <v>214</v>
      </c>
      <c r="BU120" s="5">
        <v>1500</v>
      </c>
      <c r="BV120" s="129">
        <v>567</v>
      </c>
      <c r="BW120" s="125">
        <f t="shared" si="56"/>
        <v>0.95599999999999996</v>
      </c>
      <c r="BX120" s="125">
        <f t="shared" si="57"/>
        <v>0.76923076923076927</v>
      </c>
      <c r="BY120" s="133">
        <f t="shared" si="58"/>
        <v>0.55412876761191365</v>
      </c>
      <c r="BZ120" s="133">
        <f t="shared" si="59"/>
        <v>0.44587123238808635</v>
      </c>
      <c r="CA120" s="3">
        <v>2.8</v>
      </c>
      <c r="CB120" s="1">
        <v>2.8</v>
      </c>
      <c r="CC120" s="1">
        <v>24</v>
      </c>
      <c r="CD120" s="4">
        <v>1.8</v>
      </c>
      <c r="CE120" s="6" t="s">
        <v>227</v>
      </c>
      <c r="CF120" s="6">
        <v>88</v>
      </c>
      <c r="CG120" s="19">
        <f t="shared" si="60"/>
        <v>16.64</v>
      </c>
      <c r="CH120" s="19">
        <f t="shared" si="40"/>
        <v>6286.8</v>
      </c>
      <c r="CI120" s="19">
        <f t="shared" si="41"/>
        <v>14.976000000000001</v>
      </c>
      <c r="CJ120" s="1">
        <v>90</v>
      </c>
      <c r="CK120" s="15">
        <f t="shared" si="61"/>
        <v>2.3821339950372207</v>
      </c>
      <c r="CL120" s="3" t="s">
        <v>228</v>
      </c>
      <c r="CM120" s="6">
        <v>67</v>
      </c>
      <c r="CN120" s="1">
        <v>67</v>
      </c>
      <c r="CO120" s="338">
        <v>109</v>
      </c>
      <c r="CP120" s="338">
        <f t="shared" si="67"/>
        <v>6286.8</v>
      </c>
      <c r="CQ120" s="338">
        <f t="shared" si="68"/>
        <v>73.03</v>
      </c>
      <c r="CR120" s="39">
        <f t="shared" si="69"/>
        <v>11.616402621365399</v>
      </c>
      <c r="CS120" s="3" t="s">
        <v>217</v>
      </c>
      <c r="CT120" s="6">
        <v>5</v>
      </c>
      <c r="CU120" s="19">
        <f t="shared" si="42"/>
        <v>16.64</v>
      </c>
      <c r="CV120" s="19">
        <f t="shared" si="43"/>
        <v>-135.19999999999999</v>
      </c>
      <c r="CW120" s="19">
        <f t="shared" si="44"/>
        <v>0</v>
      </c>
      <c r="CX120" s="1"/>
      <c r="CY120" s="15">
        <f t="shared" si="65"/>
        <v>0</v>
      </c>
      <c r="CZ120" s="7">
        <v>650</v>
      </c>
      <c r="DA120" s="7">
        <v>600</v>
      </c>
      <c r="DB120" s="7">
        <v>600</v>
      </c>
      <c r="DC120" s="7">
        <v>600</v>
      </c>
      <c r="DD120" s="7">
        <v>2</v>
      </c>
      <c r="DE120" s="7">
        <v>3</v>
      </c>
      <c r="DF120" s="7">
        <v>0.2</v>
      </c>
      <c r="DG120" s="7">
        <v>80</v>
      </c>
      <c r="DH120" s="7">
        <v>11</v>
      </c>
      <c r="DI120" s="7">
        <v>6</v>
      </c>
      <c r="DJ120" s="7">
        <v>1.3</v>
      </c>
      <c r="DK120" s="3" t="s">
        <v>205</v>
      </c>
      <c r="DL120" s="2">
        <v>400</v>
      </c>
      <c r="DM120" s="96">
        <f t="shared" si="45"/>
        <v>88.596290778962285</v>
      </c>
      <c r="DN120" s="96">
        <f t="shared" si="46"/>
        <v>93.518306933349066</v>
      </c>
      <c r="DO120" s="3"/>
      <c r="DP120" s="2"/>
      <c r="DQ120" s="3"/>
      <c r="DR120" s="2"/>
      <c r="DS120" s="7">
        <v>65</v>
      </c>
      <c r="DT120" s="3" t="s">
        <v>185</v>
      </c>
      <c r="DU120" s="2">
        <v>5.5</v>
      </c>
      <c r="DV120" s="7">
        <v>20</v>
      </c>
      <c r="DW120" s="3"/>
      <c r="DX120" s="1"/>
      <c r="DY120" s="96">
        <f t="shared" si="47"/>
        <v>0</v>
      </c>
      <c r="DZ120" s="96">
        <f t="shared" si="48"/>
        <v>0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439</v>
      </c>
      <c r="EL120" s="180">
        <f t="shared" si="49"/>
        <v>97.234429129911106</v>
      </c>
      <c r="EM120" s="109">
        <f t="shared" si="50"/>
        <v>102.63634185935061</v>
      </c>
      <c r="EN120" s="1">
        <v>4.3499999999999996</v>
      </c>
      <c r="EO120" s="181">
        <f t="shared" si="51"/>
        <v>0.96348466222121476</v>
      </c>
      <c r="EP120" s="181">
        <f t="shared" si="52"/>
        <v>1.0170115879001711</v>
      </c>
      <c r="EQ120" s="4">
        <v>322</v>
      </c>
      <c r="ER120" s="40"/>
    </row>
    <row r="121" spans="1:148" s="41" customFormat="1" ht="20.100000000000001" hidden="1" customHeight="1">
      <c r="A121" s="83">
        <v>42429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hidden="1" customHeight="1">
      <c r="A122" s="84">
        <v>42429</v>
      </c>
      <c r="B122" s="101">
        <v>1.1979166666666701</v>
      </c>
      <c r="C122" s="13">
        <v>2</v>
      </c>
      <c r="D122" s="8" t="s">
        <v>201</v>
      </c>
      <c r="E122" s="8" t="s">
        <v>207</v>
      </c>
      <c r="F122" s="8" t="s">
        <v>194</v>
      </c>
      <c r="G122" s="11" t="s">
        <v>204</v>
      </c>
      <c r="H122" s="10" t="s">
        <v>180</v>
      </c>
      <c r="I122" s="8">
        <v>17</v>
      </c>
      <c r="J122" s="8" t="s">
        <v>190</v>
      </c>
      <c r="K122" s="18"/>
      <c r="L122" s="8"/>
      <c r="M122" s="8">
        <v>80</v>
      </c>
      <c r="N122" s="8">
        <v>2700</v>
      </c>
      <c r="O122" s="145"/>
      <c r="P122" s="8">
        <v>1860</v>
      </c>
      <c r="Q122" s="20">
        <f t="shared" si="38"/>
        <v>1860.0000000000002</v>
      </c>
      <c r="R122" s="42">
        <f t="shared" si="53"/>
        <v>5.407020000000001</v>
      </c>
      <c r="S122" s="16">
        <f t="shared" si="39"/>
        <v>5.122440000000001</v>
      </c>
      <c r="T122" s="10">
        <v>1200</v>
      </c>
      <c r="U122" s="8">
        <v>1020</v>
      </c>
      <c r="V122" s="8">
        <v>0.97</v>
      </c>
      <c r="W122" s="20">
        <f t="shared" si="54"/>
        <v>1804.2</v>
      </c>
      <c r="X122" s="8">
        <v>10</v>
      </c>
      <c r="Y122" s="8">
        <v>451</v>
      </c>
      <c r="Z122" s="8">
        <v>41.9</v>
      </c>
      <c r="AA122" s="8">
        <v>20</v>
      </c>
      <c r="AB122" s="8">
        <v>20</v>
      </c>
      <c r="AC122" s="11">
        <v>5.6</v>
      </c>
      <c r="AD122" s="13">
        <v>4</v>
      </c>
      <c r="AE122" s="89">
        <v>-40</v>
      </c>
      <c r="AF122" s="89">
        <v>-44</v>
      </c>
      <c r="AG122" s="89">
        <v>-44</v>
      </c>
      <c r="AH122" s="89"/>
      <c r="AI122" s="110">
        <f t="shared" si="63"/>
        <v>-128</v>
      </c>
      <c r="AJ122" s="108">
        <f t="shared" si="64"/>
        <v>1</v>
      </c>
      <c r="AK122" s="8">
        <v>50</v>
      </c>
      <c r="AL122" s="8">
        <v>50</v>
      </c>
      <c r="AM122" s="8">
        <v>100</v>
      </c>
      <c r="AN122" s="8">
        <v>105</v>
      </c>
      <c r="AO122" s="8">
        <v>3</v>
      </c>
      <c r="AP122" s="8">
        <v>20</v>
      </c>
      <c r="AQ122" s="10">
        <v>1860</v>
      </c>
      <c r="AR122" s="13">
        <v>1860</v>
      </c>
      <c r="AS122" s="20">
        <f t="shared" si="66"/>
        <v>0</v>
      </c>
      <c r="AT122" s="124">
        <f t="shared" si="55"/>
        <v>0</v>
      </c>
      <c r="AU122" s="8">
        <v>77</v>
      </c>
      <c r="AV122" s="8">
        <v>80</v>
      </c>
      <c r="AW122" s="13">
        <v>4.5</v>
      </c>
      <c r="AX122" s="8">
        <v>250</v>
      </c>
      <c r="AY122" s="8">
        <v>1230</v>
      </c>
      <c r="AZ122" s="9">
        <v>25</v>
      </c>
      <c r="BA122" s="10">
        <v>307</v>
      </c>
      <c r="BB122" s="9">
        <v>52</v>
      </c>
      <c r="BC122" s="10"/>
      <c r="BD122" s="11"/>
      <c r="BE122" s="10">
        <v>4720</v>
      </c>
      <c r="BF122" s="8">
        <v>24</v>
      </c>
      <c r="BG122" s="8">
        <v>20</v>
      </c>
      <c r="BH122" s="8">
        <v>1</v>
      </c>
      <c r="BI122" s="11">
        <v>96.6</v>
      </c>
      <c r="BJ122" s="10">
        <v>560</v>
      </c>
      <c r="BK122" s="13">
        <v>243</v>
      </c>
      <c r="BL122" s="8">
        <v>1650</v>
      </c>
      <c r="BM122" s="8">
        <v>136</v>
      </c>
      <c r="BN122" s="9">
        <v>31.6</v>
      </c>
      <c r="BO122" s="10">
        <v>490</v>
      </c>
      <c r="BP122" s="8">
        <v>1700</v>
      </c>
      <c r="BQ122" s="9">
        <v>219</v>
      </c>
      <c r="BR122" s="10">
        <v>480</v>
      </c>
      <c r="BS122" s="8">
        <v>1700</v>
      </c>
      <c r="BT122" s="9">
        <v>211</v>
      </c>
      <c r="BU122" s="12">
        <v>1500</v>
      </c>
      <c r="BV122" s="130">
        <v>575</v>
      </c>
      <c r="BW122" s="126">
        <f t="shared" si="56"/>
        <v>0.97</v>
      </c>
      <c r="BX122" s="126">
        <f t="shared" si="57"/>
        <v>0.71794871794871795</v>
      </c>
      <c r="BY122" s="134">
        <f t="shared" si="58"/>
        <v>0.57466200820294699</v>
      </c>
      <c r="BZ122" s="134">
        <f t="shared" si="59"/>
        <v>0.42533799179705306</v>
      </c>
      <c r="CA122" s="10">
        <v>2.8</v>
      </c>
      <c r="CB122" s="8">
        <v>2.8</v>
      </c>
      <c r="CC122" s="8">
        <v>24</v>
      </c>
      <c r="CD122" s="11">
        <v>1.8</v>
      </c>
      <c r="CE122" s="13" t="s">
        <v>227</v>
      </c>
      <c r="CF122" s="13">
        <v>88</v>
      </c>
      <c r="CG122" s="20">
        <f t="shared" si="60"/>
        <v>16.64</v>
      </c>
      <c r="CH122" s="20">
        <f t="shared" si="40"/>
        <v>6286.8</v>
      </c>
      <c r="CI122" s="20">
        <f t="shared" si="41"/>
        <v>15.308800000000002</v>
      </c>
      <c r="CJ122" s="8">
        <v>92</v>
      </c>
      <c r="CK122" s="16">
        <f t="shared" si="61"/>
        <v>2.4350703060380483</v>
      </c>
      <c r="CL122" s="10" t="s">
        <v>228</v>
      </c>
      <c r="CM122" s="13">
        <v>67</v>
      </c>
      <c r="CN122" s="8">
        <v>71</v>
      </c>
      <c r="CO122" s="339">
        <v>109</v>
      </c>
      <c r="CP122" s="339">
        <f t="shared" si="67"/>
        <v>6286.8</v>
      </c>
      <c r="CQ122" s="339">
        <f t="shared" si="68"/>
        <v>77.39</v>
      </c>
      <c r="CR122" s="42">
        <f t="shared" si="69"/>
        <v>12.309919195775276</v>
      </c>
      <c r="CS122" s="10" t="s">
        <v>217</v>
      </c>
      <c r="CT122" s="13">
        <v>7</v>
      </c>
      <c r="CU122" s="20">
        <f t="shared" si="42"/>
        <v>16.64</v>
      </c>
      <c r="CV122" s="20">
        <f t="shared" si="43"/>
        <v>-135.19999999999999</v>
      </c>
      <c r="CW122" s="20">
        <f t="shared" si="44"/>
        <v>0</v>
      </c>
      <c r="CX122" s="8"/>
      <c r="CY122" s="16">
        <f t="shared" si="65"/>
        <v>0</v>
      </c>
      <c r="CZ122" s="14">
        <v>650</v>
      </c>
      <c r="DA122" s="14">
        <v>600</v>
      </c>
      <c r="DB122" s="14">
        <v>600</v>
      </c>
      <c r="DC122" s="14">
        <v>600</v>
      </c>
      <c r="DD122" s="14">
        <v>2</v>
      </c>
      <c r="DE122" s="14">
        <v>3</v>
      </c>
      <c r="DF122" s="14">
        <v>0.2</v>
      </c>
      <c r="DG122" s="14">
        <v>80</v>
      </c>
      <c r="DH122" s="14">
        <v>11</v>
      </c>
      <c r="DI122" s="14">
        <v>6</v>
      </c>
      <c r="DJ122" s="14">
        <v>1.3</v>
      </c>
      <c r="DK122" s="10" t="s">
        <v>205</v>
      </c>
      <c r="DL122" s="9">
        <v>400</v>
      </c>
      <c r="DM122" s="97">
        <f t="shared" si="45"/>
        <v>73.977902800433498</v>
      </c>
      <c r="DN122" s="97">
        <f t="shared" si="46"/>
        <v>78.087786289346468</v>
      </c>
      <c r="DO122" s="10"/>
      <c r="DP122" s="9"/>
      <c r="DQ122" s="10"/>
      <c r="DR122" s="9"/>
      <c r="DS122" s="14">
        <v>60</v>
      </c>
      <c r="DT122" s="10" t="s">
        <v>185</v>
      </c>
      <c r="DU122" s="9">
        <v>5.2</v>
      </c>
      <c r="DV122" s="14">
        <v>25</v>
      </c>
      <c r="DW122" s="10"/>
      <c r="DX122" s="8"/>
      <c r="DY122" s="97">
        <f t="shared" si="47"/>
        <v>0</v>
      </c>
      <c r="DZ122" s="97">
        <f t="shared" si="48"/>
        <v>0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430</v>
      </c>
      <c r="EL122" s="183">
        <f t="shared" si="49"/>
        <v>79.526245510466012</v>
      </c>
      <c r="EM122" s="110">
        <f t="shared" si="50"/>
        <v>83.944370261047453</v>
      </c>
      <c r="EN122" s="8">
        <v>4.1900000000000004</v>
      </c>
      <c r="EO122" s="184">
        <f t="shared" si="51"/>
        <v>0.77491853183454096</v>
      </c>
      <c r="EP122" s="184">
        <f t="shared" si="52"/>
        <v>0.81796956138090438</v>
      </c>
      <c r="EQ122" s="11">
        <v>325</v>
      </c>
      <c r="ER122" s="43"/>
    </row>
    <row r="123" spans="1:148" s="44" customFormat="1" ht="20.100000000000001" hidden="1" customHeight="1">
      <c r="A123" s="84">
        <v>42429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hidden="1" customHeight="1">
      <c r="A124" s="83" t="s">
        <v>244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hidden="1" customHeight="1">
      <c r="A125" s="83" t="s">
        <v>244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hidden="1" customHeight="1">
      <c r="A126" s="84" t="s">
        <v>244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hidden="1" customHeight="1">
      <c r="A127" s="84" t="s">
        <v>244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hidden="1" customHeight="1">
      <c r="A128" s="83" t="s">
        <v>245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hidden="1" customHeight="1">
      <c r="A129" s="83" t="s">
        <v>245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hidden="1" customHeight="1">
      <c r="A130" s="84" t="s">
        <v>245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hidden="1" customHeight="1" thickBot="1">
      <c r="A131" s="303" t="s">
        <v>245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>
      <c r="A149" s="262">
        <f ca="1">TODAY()</f>
        <v>42550</v>
      </c>
      <c r="B149" s="263">
        <f ca="1">--TEXT(NOW(),"чч:мм:сс")</f>
        <v>0.64900462962962957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 t="s">
        <v>242</v>
      </c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 t="s">
        <v>241</v>
      </c>
      <c r="CF153" s="50"/>
      <c r="CG153" s="46">
        <v>21</v>
      </c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>
      <c r="A198" s="258"/>
      <c r="B198" s="265">
        <f ca="1">--TEXT(NOW(),"чч:мм:сс")</f>
        <v>0.64900462962962957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">
      <filters>
        <filter val="16"/>
      </filters>
    </filterColumn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A5:B5"/>
    <mergeCell ref="BY5:BZ5"/>
    <mergeCell ref="A6:B6"/>
    <mergeCell ref="BY6:BZ6"/>
    <mergeCell ref="A7:B7"/>
    <mergeCell ref="BY7:BZ7"/>
    <mergeCell ref="DT2:DU2"/>
    <mergeCell ref="DW2:DZ2"/>
    <mergeCell ref="EA2:EB2"/>
    <mergeCell ref="EC2:EJ2"/>
    <mergeCell ref="EK2:EM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</mergeCells>
  <conditionalFormatting sqref="U8:U131">
    <cfRule type="cellIs" dxfId="582" priority="53" operator="lessThan">
      <formula>$U$7</formula>
    </cfRule>
    <cfRule type="cellIs" dxfId="581" priority="54" operator="greaterThan">
      <formula>$U$5</formula>
    </cfRule>
  </conditionalFormatting>
  <conditionalFormatting sqref="AD8:AD131">
    <cfRule type="cellIs" dxfId="580" priority="51" operator="lessThan">
      <formula>$AD$7</formula>
    </cfRule>
    <cfRule type="cellIs" dxfId="579" priority="52" operator="greaterThan">
      <formula>$AD$5</formula>
    </cfRule>
  </conditionalFormatting>
  <conditionalFormatting sqref="AC8:AC131">
    <cfRule type="cellIs" dxfId="578" priority="49" operator="lessThan">
      <formula>$AC$7</formula>
    </cfRule>
    <cfRule type="cellIs" dxfId="577" priority="50" operator="greaterThan">
      <formula>$AC$5</formula>
    </cfRule>
  </conditionalFormatting>
  <conditionalFormatting sqref="AW8:AW131">
    <cfRule type="cellIs" dxfId="576" priority="47" operator="lessThan">
      <formula>$AW$7</formula>
    </cfRule>
    <cfRule type="cellIs" dxfId="575" priority="48" operator="greaterThan">
      <formula>$AW$5</formula>
    </cfRule>
  </conditionalFormatting>
  <conditionalFormatting sqref="BJ8:BJ131">
    <cfRule type="cellIs" dxfId="574" priority="45" operator="lessThan">
      <formula>$BJ$7</formula>
    </cfRule>
    <cfRule type="cellIs" dxfId="573" priority="46" operator="greaterThan">
      <formula>$BJ$5</formula>
    </cfRule>
  </conditionalFormatting>
  <conditionalFormatting sqref="BV8:BV131">
    <cfRule type="cellIs" dxfId="572" priority="43" operator="lessThan">
      <formula>$BV$7</formula>
    </cfRule>
    <cfRule type="cellIs" dxfId="571" priority="44" operator="greaterThan">
      <formula>$BV$5</formula>
    </cfRule>
  </conditionalFormatting>
  <conditionalFormatting sqref="BY8:BZ131">
    <cfRule type="cellIs" dxfId="570" priority="41" operator="lessThan">
      <formula>$BY$7</formula>
    </cfRule>
    <cfRule type="cellIs" dxfId="569" priority="42" operator="greaterThan">
      <formula>$BY$5</formula>
    </cfRule>
  </conditionalFormatting>
  <conditionalFormatting sqref="CA8:CA131">
    <cfRule type="cellIs" dxfId="568" priority="39" operator="lessThan">
      <formula>$CA$7</formula>
    </cfRule>
    <cfRule type="cellIs" dxfId="567" priority="40" operator="greaterThan">
      <formula>$CA$5</formula>
    </cfRule>
  </conditionalFormatting>
  <conditionalFormatting sqref="CB8:CB131">
    <cfRule type="cellIs" dxfId="566" priority="37" operator="lessThan">
      <formula>$CB$7</formula>
    </cfRule>
    <cfRule type="cellIs" dxfId="565" priority="38" operator="greaterThan">
      <formula>$CB$5</formula>
    </cfRule>
  </conditionalFormatting>
  <conditionalFormatting sqref="CC8:CC131">
    <cfRule type="cellIs" dxfId="564" priority="35" operator="lessThan">
      <formula>$CC$7</formula>
    </cfRule>
    <cfRule type="cellIs" dxfId="563" priority="36" operator="greaterThan">
      <formula>$CC$5</formula>
    </cfRule>
  </conditionalFormatting>
  <conditionalFormatting sqref="CD8:CD131">
    <cfRule type="cellIs" dxfId="562" priority="33" operator="lessThan">
      <formula>$CD$7</formula>
    </cfRule>
    <cfRule type="cellIs" dxfId="561" priority="34" operator="greaterThan">
      <formula>$CD$5</formula>
    </cfRule>
  </conditionalFormatting>
  <conditionalFormatting sqref="CK8:CK131 CY8:CY131">
    <cfRule type="cellIs" dxfId="560" priority="31" operator="lessThan">
      <formula>$CK$7</formula>
    </cfRule>
    <cfRule type="cellIs" dxfId="559" priority="32" operator="greaterThan">
      <formula>$CK$5</formula>
    </cfRule>
  </conditionalFormatting>
  <conditionalFormatting sqref="CW8:CW131">
    <cfRule type="cellIs" dxfId="558" priority="29" operator="lessThan">
      <formula>$CW$7</formula>
    </cfRule>
    <cfRule type="cellIs" dxfId="557" priority="30" operator="greaterThan">
      <formula>$CW$5</formula>
    </cfRule>
  </conditionalFormatting>
  <conditionalFormatting sqref="DZ8:EB131">
    <cfRule type="cellIs" dxfId="556" priority="28" operator="greaterThan">
      <formula>$DZ$5</formula>
    </cfRule>
  </conditionalFormatting>
  <conditionalFormatting sqref="V8:V131">
    <cfRule type="cellIs" dxfId="555" priority="26" operator="lessThan">
      <formula>$V$7</formula>
    </cfRule>
    <cfRule type="cellIs" dxfId="554" priority="27" operator="greaterThan">
      <formula>$V$5</formula>
    </cfRule>
  </conditionalFormatting>
  <conditionalFormatting sqref="F158:F1048576 G151:G1048576 CS154:CS1048576 F1:F156 DE3:DJ1048576 G1:G149 DA2:DD1048576 DK1:XFD1048576 H1:CR1048576 CT1:CZ1048576 CS1:CS152 A1:A1048576 C1:E1048576 B1:B43 B45:B1048576">
    <cfRule type="containsBlanks" priority="1" stopIfTrue="1">
      <formula>LEN(TRIM(A1))=0</formula>
    </cfRule>
  </conditionalFormatting>
  <conditionalFormatting sqref="X8:X131">
    <cfRule type="cellIs" dxfId="553" priority="24" operator="lessThan">
      <formula>$X$7</formula>
    </cfRule>
    <cfRule type="cellIs" dxfId="552" priority="25" operator="greaterThan">
      <formula>$X$5</formula>
    </cfRule>
  </conditionalFormatting>
  <conditionalFormatting sqref="AE8:AE131">
    <cfRule type="cellIs" dxfId="551" priority="22" operator="lessThan">
      <formula>$AE$5</formula>
    </cfRule>
    <cfRule type="cellIs" dxfId="550" priority="23" operator="greaterThan">
      <formula>$AE$7</formula>
    </cfRule>
  </conditionalFormatting>
  <conditionalFormatting sqref="AF8:AF131">
    <cfRule type="cellIs" dxfId="549" priority="20" operator="lessThan">
      <formula>$AF$5</formula>
    </cfRule>
    <cfRule type="cellIs" dxfId="548" priority="21" operator="greaterThan">
      <formula>$AF$7</formula>
    </cfRule>
  </conditionalFormatting>
  <conditionalFormatting sqref="AG8:AG131">
    <cfRule type="cellIs" dxfId="547" priority="18" operator="lessThan">
      <formula>$AG$5</formula>
    </cfRule>
    <cfRule type="cellIs" dxfId="546" priority="19" operator="greaterThan">
      <formula>$AG$7</formula>
    </cfRule>
  </conditionalFormatting>
  <conditionalFormatting sqref="AH8:AH131">
    <cfRule type="cellIs" dxfId="545" priority="16" operator="lessThan">
      <formula>$AH$5</formula>
    </cfRule>
    <cfRule type="cellIs" dxfId="544" priority="17" operator="greaterThan">
      <formula>$AH$7</formula>
    </cfRule>
  </conditionalFormatting>
  <conditionalFormatting sqref="AM8:AM131">
    <cfRule type="cellIs" dxfId="543" priority="14" operator="lessThan">
      <formula>$AM$7</formula>
    </cfRule>
    <cfRule type="cellIs" dxfId="542" priority="15" operator="greaterThan">
      <formula>$AM$5</formula>
    </cfRule>
  </conditionalFormatting>
  <conditionalFormatting sqref="AP8:AP131">
    <cfRule type="cellIs" dxfId="541" priority="13" operator="greaterThan">
      <formula>$AP$5</formula>
    </cfRule>
  </conditionalFormatting>
  <conditionalFormatting sqref="AA8:AA131">
    <cfRule type="cellIs" dxfId="540" priority="12" operator="greaterThan">
      <formula>$AA$5</formula>
    </cfRule>
  </conditionalFormatting>
  <conditionalFormatting sqref="AB8:AB131">
    <cfRule type="cellIs" dxfId="539" priority="10" operator="lessThan">
      <formula>$AB$7</formula>
    </cfRule>
    <cfRule type="cellIs" dxfId="538" priority="11" operator="greaterThan">
      <formula>$AB$5</formula>
    </cfRule>
  </conditionalFormatting>
  <conditionalFormatting sqref="DN8:DN131">
    <cfRule type="cellIs" dxfId="537" priority="9" operator="greaterThan">
      <formula>$DN$5</formula>
    </cfRule>
  </conditionalFormatting>
  <conditionalFormatting sqref="EQ8:EQ131">
    <cfRule type="cellIs" dxfId="536" priority="8" operator="greaterThan">
      <formula>$EQ$5</formula>
    </cfRule>
  </conditionalFormatting>
  <conditionalFormatting sqref="DM8:DM131">
    <cfRule type="cellIs" dxfId="535" priority="7" operator="greaterThan">
      <formula>$DM$5</formula>
    </cfRule>
  </conditionalFormatting>
  <conditionalFormatting sqref="DY8:DY131">
    <cfRule type="cellIs" dxfId="534" priority="6" operator="greaterThan">
      <formula>$DY$5</formula>
    </cfRule>
  </conditionalFormatting>
  <conditionalFormatting sqref="A8:A131">
    <cfRule type="cellIs" dxfId="533" priority="4" operator="greaterThan">
      <formula>TODAY()</formula>
    </cfRule>
    <cfRule type="cellIs" dxfId="532" priority="5" operator="equal">
      <formula>$A$149</formula>
    </cfRule>
  </conditionalFormatting>
  <conditionalFormatting sqref="AN8:AN131">
    <cfRule type="cellIs" dxfId="531" priority="2" operator="lessThan">
      <formula>$AN$7</formula>
    </cfRule>
    <cfRule type="cellIs" dxfId="530" priority="3" operator="greaterThan">
      <formula>$AN$5</formula>
    </cfRule>
  </conditionalFormatting>
  <dataValidations count="29">
    <dataValidation type="list" allowBlank="1" showInputMessage="1" showErrorMessage="1" sqref="CE8:CE131">
      <formula1>$CE$150:$CE$154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E8:E131">
      <formula1>$E$150:$E$157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C8:C131">
      <formula1>$C$150:$C$153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B128:B129 B8:B9 B12:B13 B16:B17 B20:B21 B24:B25 B28:B29 B32:B33 B36:B37 B40:B41 B45 B48:B49 B52:B53 B56:B57 B60:B62 B64:B65 B68:B69 B72:B73 B76:B77 B80:B81 B84:B85 B88:B89 B92:B93 B96:B97 B100:B101 B104:B105 B108:B109 B112:B113 B116:B117 B120:B121 B124:B125">
      <formula1>$B$149:$B$197</formula1>
    </dataValidation>
    <dataValidation type="list" allowBlank="1" showInputMessage="1" showErrorMessage="1" sqref="B10:B11 B63 B18:B19 B22:B23 B26:B27 B30:B31 B34:B35 B38:B39 B42:B43 B46:B47 B50:B51 B54:B55 B58:B59 B102:B103 B66:B67 B70:B71 B74:B75 B78:B79 B82:B83 B86:B87 B90:B91 B94:B95 B98:B99 B14:B15 B106:B107 B110:B111 B114:B115 B118:B119 B122:B123 B126:B127 B130:B131">
      <formula1>$B$198:$B$246</formula1>
    </dataValidation>
    <dataValidation type="whole" allowBlank="1" showInputMessage="1" showErrorMessage="1" sqref="AE8:AH129">
      <formula1>-100</formula1>
      <formula2>0</formula2>
    </dataValidation>
    <dataValidation type="decimal" allowBlank="1" showInputMessage="1" showErrorMessage="1" sqref="I8:I131">
      <formula1>10</formula1>
      <formula2>40</formula2>
    </dataValidation>
    <dataValidation type="decimal" allowBlank="1" showInputMessage="1" showErrorMessage="1" sqref="K8:K129">
      <formula1>0</formula1>
      <formula2>30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P8:P131">
      <formula1>0</formula1>
      <formula2>2000</formula2>
    </dataValidation>
    <dataValidation type="decimal" allowBlank="1" showInputMessage="1" showErrorMessage="1" sqref="T8:T131">
      <formula1>0</formula1>
      <formula2>5000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CJ8:CJ131 CM8:CM131 CX8:CX131">
      <formula1>0</formula1>
      <formula2>200</formula2>
    </dataValidation>
    <dataValidation type="whole" allowBlank="1" showInputMessage="1" showErrorMessage="1" sqref="CN8:CN131">
      <formula1>0</formula1>
      <formula2>100</formula2>
    </dataValidation>
    <dataValidation type="list" allowBlank="1" showInputMessage="1" showErrorMessage="1" sqref="CS8:CS131">
      <formula1>$CS$150:$CS$155</formula1>
    </dataValidation>
  </dataValidations>
  <pageMargins left="0.15748031496062992" right="0.15748031496062992" top="0.74803149606299213" bottom="0.74803149606299213" header="0.31496062992125984" footer="0.31496062992125984"/>
  <pageSetup paperSize="9" scale="15" fitToWidth="3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>
    <pageSetUpPr fitToPage="1"/>
  </sheetPr>
  <dimension ref="A1:EV286"/>
  <sheetViews>
    <sheetView tabSelected="1" zoomScale="80" zoomScaleNormal="80" workbookViewId="0">
      <pane xSplit="2" ySplit="7" topLeftCell="C62" activePane="bottomRight" state="frozen"/>
      <selection activeCell="DJ82" sqref="DJ82"/>
      <selection pane="bottomLeft" activeCell="DJ82" sqref="DJ82"/>
      <selection pane="topRight" activeCell="DJ82" sqref="DJ82"/>
      <selection pane="bottomRight" activeCell="EH76" sqref="EH76"/>
    </sheetView>
  </sheetViews>
  <sheetFormatPr defaultRowHeight="18.75" outlineLevelRow="2" outlineLevelCol="1"/>
  <cols>
    <col min="1" max="1" width="16.85546875" style="64" customWidth="1"/>
    <col min="2" max="2" width="13.7109375" style="65" bestFit="1" customWidth="1"/>
    <col min="3" max="3" width="5.42578125" style="59" customWidth="1"/>
    <col min="4" max="4" width="23" style="60" bestFit="1" customWidth="1"/>
    <col min="5" max="6" width="20.42578125" style="60" bestFit="1" customWidth="1"/>
    <col min="7" max="7" width="21.140625" style="65" bestFit="1" customWidth="1"/>
    <col min="8" max="8" width="15.7109375" style="66" customWidth="1"/>
    <col min="9" max="9" width="10.7109375" style="60" customWidth="1"/>
    <col min="10" max="10" width="33.140625" style="60" customWidth="1"/>
    <col min="11" max="11" width="11.7109375" style="69" customWidth="1"/>
    <col min="12" max="17" width="11.7109375" style="60" customWidth="1"/>
    <col min="18" max="18" width="11.7109375" style="70" customWidth="1" outlineLevel="1"/>
    <col min="19" max="19" width="11.7109375" style="67" customWidth="1"/>
    <col min="20" max="20" width="11.7109375" style="66" customWidth="1"/>
    <col min="21" max="21" width="11.7109375" style="60" customWidth="1"/>
    <col min="22" max="22" width="11.7109375" style="68" customWidth="1"/>
    <col min="23" max="23" width="11.7109375" style="60" customWidth="1"/>
    <col min="24" max="24" width="11.7109375" style="69" customWidth="1"/>
    <col min="25" max="28" width="11.7109375" style="60" customWidth="1"/>
    <col min="29" max="29" width="11.7109375" style="65" customWidth="1"/>
    <col min="30" max="30" width="11.7109375" style="59" customWidth="1"/>
    <col min="31" max="34" width="11.7109375" style="91" customWidth="1"/>
    <col min="35" max="35" width="11.7109375" style="91" hidden="1" customWidth="1"/>
    <col min="36" max="36" width="11.7109375" style="105" customWidth="1"/>
    <col min="37" max="40" width="11.7109375" style="60" customWidth="1"/>
    <col min="41" max="41" width="11.7109375" style="70" customWidth="1"/>
    <col min="42" max="42" width="11.7109375" style="65" customWidth="1"/>
    <col min="43" max="43" width="11.7109375" style="66" customWidth="1"/>
    <col min="44" max="44" width="11.7109375" style="59" customWidth="1"/>
    <col min="45" max="48" width="11.7109375" style="60" customWidth="1"/>
    <col min="49" max="49" width="11.7109375" style="117" customWidth="1"/>
    <col min="50" max="51" width="11.7109375" style="60" customWidth="1"/>
    <col min="52" max="52" width="11.7109375" style="70" customWidth="1"/>
    <col min="53" max="53" width="11.7109375" style="66" customWidth="1"/>
    <col min="54" max="54" width="11.7109375" style="70" customWidth="1"/>
    <col min="55" max="55" width="11.7109375" style="71" customWidth="1"/>
    <col min="56" max="56" width="11.7109375" style="72" customWidth="1"/>
    <col min="57" max="57" width="11.7109375" style="71" customWidth="1"/>
    <col min="58" max="59" width="11.7109375" style="73" customWidth="1"/>
    <col min="60" max="60" width="11.7109375" style="60" customWidth="1"/>
    <col min="61" max="61" width="11.7109375" style="65" customWidth="1"/>
    <col min="62" max="62" width="11.7109375" style="66" customWidth="1"/>
    <col min="63" max="65" width="11.7109375" style="60" customWidth="1"/>
    <col min="66" max="66" width="11.7109375" style="70" customWidth="1"/>
    <col min="67" max="67" width="11.7109375" style="66" customWidth="1"/>
    <col min="68" max="68" width="11.7109375" style="60" customWidth="1"/>
    <col min="69" max="69" width="11.7109375" style="70" customWidth="1"/>
    <col min="70" max="70" width="11.7109375" style="66" customWidth="1"/>
    <col min="71" max="71" width="11.7109375" style="60" customWidth="1"/>
    <col min="72" max="72" width="11.7109375" style="70" customWidth="1"/>
    <col min="73" max="73" width="11.7109375" style="76" customWidth="1"/>
    <col min="74" max="74" width="11.7109375" style="132" customWidth="1"/>
    <col min="75" max="76" width="11.7109375" style="114" customWidth="1"/>
    <col min="77" max="78" width="11.7109375" style="74" customWidth="1"/>
    <col min="79" max="79" width="11.7109375" style="66" customWidth="1"/>
    <col min="80" max="81" width="11.7109375" style="60" customWidth="1"/>
    <col min="82" max="82" width="11.7109375" style="65" customWidth="1"/>
    <col min="83" max="83" width="13.140625" style="59" bestFit="1" customWidth="1"/>
    <col min="84" max="84" width="10.7109375" style="59" customWidth="1"/>
    <col min="85" max="85" width="17.28515625" style="60" customWidth="1" outlineLevel="1"/>
    <col min="86" max="86" width="12" style="60" customWidth="1" outlineLevel="1"/>
    <col min="87" max="87" width="12.140625" style="60" customWidth="1" outlineLevel="1"/>
    <col min="88" max="88" width="10.42578125" style="60" bestFit="1" customWidth="1"/>
    <col min="89" max="89" width="10.5703125" style="75" customWidth="1"/>
    <col min="90" max="90" width="16.85546875" style="66" bestFit="1" customWidth="1"/>
    <col min="91" max="91" width="10.7109375" style="59" customWidth="1"/>
    <col min="92" max="92" width="10.42578125" style="60" bestFit="1" customWidth="1"/>
    <col min="93" max="95" width="10.42578125" style="70" customWidth="1" outlineLevel="1"/>
    <col min="96" max="96" width="11.42578125" style="75" bestFit="1" customWidth="1"/>
    <col min="97" max="97" width="13.140625" style="66" bestFit="1" customWidth="1"/>
    <col min="98" max="98" width="10.7109375" style="59" customWidth="1"/>
    <col min="99" max="99" width="17.28515625" style="60" customWidth="1" outlineLevel="1"/>
    <col min="100" max="100" width="12" style="60" customWidth="1" outlineLevel="1"/>
    <col min="101" max="101" width="12.140625" style="60" customWidth="1" outlineLevel="1"/>
    <col min="102" max="102" width="10.42578125" style="60" bestFit="1" customWidth="1"/>
    <col min="103" max="103" width="10.5703125" style="75" customWidth="1"/>
    <col min="104" max="114" width="11.7109375" style="74" customWidth="1"/>
    <col min="115" max="115" width="18.7109375" style="66" bestFit="1" customWidth="1"/>
    <col min="116" max="116" width="10.7109375" style="70" customWidth="1"/>
    <col min="117" max="117" width="10.7109375" style="99" customWidth="1"/>
    <col min="118" max="118" width="9.7109375" style="70" customWidth="1" outlineLevel="1"/>
    <col min="119" max="119" width="18.7109375" style="66" customWidth="1"/>
    <col min="120" max="120" width="10.7109375" style="70" customWidth="1"/>
    <col min="121" max="121" width="18.7109375" style="66" customWidth="1"/>
    <col min="122" max="122" width="10.7109375" style="70" customWidth="1"/>
    <col min="123" max="123" width="15" style="74" customWidth="1"/>
    <col min="124" max="124" width="18.7109375" style="66" customWidth="1"/>
    <col min="125" max="125" width="10.7109375" style="70" customWidth="1"/>
    <col min="126" max="126" width="17.140625" style="74" customWidth="1"/>
    <col min="127" max="127" width="18.7109375" style="66" customWidth="1"/>
    <col min="128" max="128" width="9.7109375" style="60" customWidth="1"/>
    <col min="129" max="129" width="9.7109375" style="99" customWidth="1"/>
    <col min="130" max="130" width="9.140625" style="75" customWidth="1" outlineLevel="1"/>
    <col min="131" max="131" width="18.42578125" style="149" customWidth="1" outlineLevel="1" collapsed="1"/>
    <col min="132" max="132" width="10.7109375" style="75" customWidth="1" outlineLevel="1"/>
    <col min="133" max="133" width="18.7109375" style="66" customWidth="1"/>
    <col min="134" max="134" width="10.7109375" style="70" customWidth="1"/>
    <col min="135" max="135" width="18.7109375" style="66" customWidth="1"/>
    <col min="136" max="136" width="10.7109375" style="70" customWidth="1"/>
    <col min="137" max="137" width="18.7109375" style="66" customWidth="1"/>
    <col min="138" max="138" width="10.7109375" style="70" customWidth="1"/>
    <col min="139" max="139" width="18.7109375" style="66" customWidth="1"/>
    <col min="140" max="140" width="10.7109375" style="65" customWidth="1"/>
    <col min="141" max="141" width="10.7109375" style="185" customWidth="1"/>
    <col min="142" max="142" width="10.7109375" style="186" customWidth="1"/>
    <col min="143" max="143" width="10.7109375" style="187" customWidth="1" outlineLevel="1"/>
    <col min="144" max="145" width="10.7109375" style="187" customWidth="1"/>
    <col min="146" max="146" width="10.7109375" style="187" customWidth="1" outlineLevel="1"/>
    <col min="147" max="147" width="10.7109375" style="188" customWidth="1"/>
    <col min="148" max="148" width="9.140625" style="59"/>
    <col min="153" max="16384" width="9.140625" style="60"/>
  </cols>
  <sheetData>
    <row r="1" spans="1:148" s="122" customFormat="1" ht="24.75" customHeight="1" thickBot="1">
      <c r="A1" s="357" t="s">
        <v>0</v>
      </c>
      <c r="B1" s="358"/>
      <c r="C1" s="358"/>
      <c r="D1" s="358"/>
      <c r="E1" s="358"/>
      <c r="F1" s="358"/>
      <c r="G1" s="359"/>
      <c r="H1" s="360" t="s">
        <v>1</v>
      </c>
      <c r="I1" s="361"/>
      <c r="J1" s="361"/>
      <c r="K1" s="361"/>
      <c r="L1" s="361"/>
      <c r="M1" s="361"/>
      <c r="N1" s="361"/>
      <c r="O1" s="361"/>
      <c r="P1" s="361"/>
      <c r="Q1" s="361"/>
      <c r="R1" s="362"/>
      <c r="S1" s="363"/>
      <c r="T1" s="364" t="s">
        <v>2</v>
      </c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6"/>
      <c r="AP1" s="367"/>
      <c r="AQ1" s="368" t="s">
        <v>3</v>
      </c>
      <c r="AR1" s="369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1"/>
      <c r="BE1" s="391" t="s">
        <v>4</v>
      </c>
      <c r="BF1" s="392"/>
      <c r="BG1" s="392"/>
      <c r="BH1" s="392"/>
      <c r="BI1" s="393"/>
      <c r="BJ1" s="397" t="s">
        <v>5</v>
      </c>
      <c r="BK1" s="398"/>
      <c r="BL1" s="398"/>
      <c r="BM1" s="398"/>
      <c r="BN1" s="398"/>
      <c r="BO1" s="398"/>
      <c r="BP1" s="398"/>
      <c r="BQ1" s="398"/>
      <c r="BR1" s="398"/>
      <c r="BS1" s="398"/>
      <c r="BT1" s="398"/>
      <c r="BU1" s="398"/>
      <c r="BV1" s="398"/>
      <c r="BW1" s="398"/>
      <c r="BX1" s="398"/>
      <c r="BY1" s="398"/>
      <c r="BZ1" s="398"/>
      <c r="CA1" s="398"/>
      <c r="CB1" s="398"/>
      <c r="CC1" s="399"/>
      <c r="CD1" s="400"/>
      <c r="CE1" s="412" t="s">
        <v>6</v>
      </c>
      <c r="CF1" s="413"/>
      <c r="CG1" s="414"/>
      <c r="CH1" s="414"/>
      <c r="CI1" s="414"/>
      <c r="CJ1" s="414"/>
      <c r="CK1" s="414"/>
      <c r="CL1" s="414"/>
      <c r="CM1" s="414"/>
      <c r="CN1" s="414"/>
      <c r="CO1" s="414"/>
      <c r="CP1" s="414"/>
      <c r="CQ1" s="414"/>
      <c r="CR1" s="414"/>
      <c r="CS1" s="414"/>
      <c r="CT1" s="414"/>
      <c r="CU1" s="414"/>
      <c r="CV1" s="414"/>
      <c r="CW1" s="414"/>
      <c r="CX1" s="414"/>
      <c r="CY1" s="415"/>
      <c r="CZ1" s="425" t="s">
        <v>7</v>
      </c>
      <c r="DA1" s="426"/>
      <c r="DB1" s="426"/>
      <c r="DC1" s="426"/>
      <c r="DD1" s="426"/>
      <c r="DE1" s="426"/>
      <c r="DF1" s="426"/>
      <c r="DG1" s="426"/>
      <c r="DH1" s="426"/>
      <c r="DI1" s="426"/>
      <c r="DJ1" s="427"/>
      <c r="DK1" s="386" t="s">
        <v>8</v>
      </c>
      <c r="DL1" s="386"/>
      <c r="DM1" s="386"/>
      <c r="DN1" s="386"/>
      <c r="DO1" s="386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7"/>
      <c r="EK1" s="388" t="s">
        <v>9</v>
      </c>
      <c r="EL1" s="389"/>
      <c r="EM1" s="389"/>
      <c r="EN1" s="389"/>
      <c r="EO1" s="389"/>
      <c r="EP1" s="389"/>
      <c r="EQ1" s="390"/>
      <c r="ER1" s="121"/>
    </row>
    <row r="2" spans="1:148" s="120" customFormat="1" ht="42.75" customHeight="1" thickBot="1">
      <c r="A2" s="378" t="s">
        <v>10</v>
      </c>
      <c r="B2" s="372" t="s">
        <v>11</v>
      </c>
      <c r="C2" s="380" t="s">
        <v>12</v>
      </c>
      <c r="D2" s="355" t="s">
        <v>13</v>
      </c>
      <c r="E2" s="355" t="s">
        <v>14</v>
      </c>
      <c r="F2" s="355" t="s">
        <v>15</v>
      </c>
      <c r="G2" s="372" t="s">
        <v>16</v>
      </c>
      <c r="H2" s="374" t="s">
        <v>17</v>
      </c>
      <c r="I2" s="376" t="s">
        <v>18</v>
      </c>
      <c r="J2" s="376" t="s">
        <v>19</v>
      </c>
      <c r="K2" s="384" t="s">
        <v>20</v>
      </c>
      <c r="L2" s="382" t="s">
        <v>21</v>
      </c>
      <c r="M2" s="382" t="s">
        <v>22</v>
      </c>
      <c r="N2" s="382" t="s">
        <v>23</v>
      </c>
      <c r="O2" s="446" t="s">
        <v>24</v>
      </c>
      <c r="P2" s="382" t="s">
        <v>25</v>
      </c>
      <c r="Q2" s="382" t="s">
        <v>26</v>
      </c>
      <c r="R2" s="446" t="s">
        <v>27</v>
      </c>
      <c r="S2" s="450" t="s">
        <v>28</v>
      </c>
      <c r="T2" s="428" t="s">
        <v>29</v>
      </c>
      <c r="U2" s="429"/>
      <c r="V2" s="429"/>
      <c r="W2" s="429"/>
      <c r="X2" s="429"/>
      <c r="Y2" s="429"/>
      <c r="Z2" s="429"/>
      <c r="AA2" s="429"/>
      <c r="AB2" s="429"/>
      <c r="AC2" s="430"/>
      <c r="AD2" s="429" t="s">
        <v>30</v>
      </c>
      <c r="AE2" s="429"/>
      <c r="AF2" s="429"/>
      <c r="AG2" s="429"/>
      <c r="AH2" s="429"/>
      <c r="AI2" s="429"/>
      <c r="AJ2" s="429"/>
      <c r="AK2" s="429"/>
      <c r="AL2" s="429"/>
      <c r="AM2" s="429"/>
      <c r="AN2" s="429"/>
      <c r="AO2" s="431"/>
      <c r="AP2" s="430"/>
      <c r="AQ2" s="432" t="s">
        <v>31</v>
      </c>
      <c r="AR2" s="433"/>
      <c r="AS2" s="434"/>
      <c r="AT2" s="434"/>
      <c r="AU2" s="434"/>
      <c r="AV2" s="434"/>
      <c r="AW2" s="434"/>
      <c r="AX2" s="434"/>
      <c r="AY2" s="434"/>
      <c r="AZ2" s="435"/>
      <c r="BA2" s="432" t="s">
        <v>32</v>
      </c>
      <c r="BB2" s="435"/>
      <c r="BC2" s="432" t="s">
        <v>33</v>
      </c>
      <c r="BD2" s="435"/>
      <c r="BE2" s="394"/>
      <c r="BF2" s="395"/>
      <c r="BG2" s="395"/>
      <c r="BH2" s="395"/>
      <c r="BI2" s="396"/>
      <c r="BJ2" s="422" t="s">
        <v>34</v>
      </c>
      <c r="BK2" s="423"/>
      <c r="BL2" s="423"/>
      <c r="BM2" s="423"/>
      <c r="BN2" s="424"/>
      <c r="BO2" s="422" t="s">
        <v>35</v>
      </c>
      <c r="BP2" s="423"/>
      <c r="BQ2" s="424"/>
      <c r="BR2" s="422" t="s">
        <v>36</v>
      </c>
      <c r="BS2" s="423"/>
      <c r="BT2" s="424"/>
      <c r="BU2" s="448" t="s">
        <v>37</v>
      </c>
      <c r="BV2" s="406" t="s">
        <v>38</v>
      </c>
      <c r="BW2" s="408" t="s">
        <v>39</v>
      </c>
      <c r="BX2" s="408" t="s">
        <v>40</v>
      </c>
      <c r="BY2" s="410" t="s">
        <v>41</v>
      </c>
      <c r="BZ2" s="411"/>
      <c r="CA2" s="397" t="s">
        <v>42</v>
      </c>
      <c r="CB2" s="398"/>
      <c r="CC2" s="398"/>
      <c r="CD2" s="400"/>
      <c r="CE2" s="412" t="s">
        <v>43</v>
      </c>
      <c r="CF2" s="413"/>
      <c r="CG2" s="414"/>
      <c r="CH2" s="414"/>
      <c r="CI2" s="414"/>
      <c r="CJ2" s="414"/>
      <c r="CK2" s="415"/>
      <c r="CL2" s="440" t="s">
        <v>44</v>
      </c>
      <c r="CM2" s="441"/>
      <c r="CN2" s="442"/>
      <c r="CO2" s="443"/>
      <c r="CP2" s="443"/>
      <c r="CQ2" s="443"/>
      <c r="CR2" s="444"/>
      <c r="CS2" s="412" t="s">
        <v>45</v>
      </c>
      <c r="CT2" s="413"/>
      <c r="CU2" s="414"/>
      <c r="CV2" s="414"/>
      <c r="CW2" s="414"/>
      <c r="CX2" s="414"/>
      <c r="CY2" s="415"/>
      <c r="CZ2" s="425" t="s">
        <v>46</v>
      </c>
      <c r="DA2" s="426"/>
      <c r="DB2" s="426"/>
      <c r="DC2" s="445"/>
      <c r="DD2" s="425" t="s">
        <v>47</v>
      </c>
      <c r="DE2" s="426"/>
      <c r="DF2" s="426"/>
      <c r="DG2" s="426"/>
      <c r="DH2" s="426"/>
      <c r="DI2" s="426"/>
      <c r="DJ2" s="445"/>
      <c r="DK2" s="401" t="s">
        <v>48</v>
      </c>
      <c r="DL2" s="402"/>
      <c r="DM2" s="402"/>
      <c r="DN2" s="403"/>
      <c r="DO2" s="404" t="s">
        <v>49</v>
      </c>
      <c r="DP2" s="405"/>
      <c r="DQ2" s="404" t="s">
        <v>50</v>
      </c>
      <c r="DR2" s="405"/>
      <c r="DS2" s="195" t="s">
        <v>51</v>
      </c>
      <c r="DT2" s="404" t="s">
        <v>52</v>
      </c>
      <c r="DU2" s="405"/>
      <c r="DV2" s="195" t="s">
        <v>53</v>
      </c>
      <c r="DW2" s="404" t="s">
        <v>54</v>
      </c>
      <c r="DX2" s="452"/>
      <c r="DY2" s="453"/>
      <c r="DZ2" s="405"/>
      <c r="EA2" s="401" t="s">
        <v>55</v>
      </c>
      <c r="EB2" s="403"/>
      <c r="EC2" s="404" t="s">
        <v>56</v>
      </c>
      <c r="ED2" s="452"/>
      <c r="EE2" s="452"/>
      <c r="EF2" s="452"/>
      <c r="EG2" s="452"/>
      <c r="EH2" s="452"/>
      <c r="EI2" s="452"/>
      <c r="EJ2" s="405"/>
      <c r="EK2" s="454" t="s">
        <v>57</v>
      </c>
      <c r="EL2" s="417"/>
      <c r="EM2" s="418"/>
      <c r="EN2" s="416" t="s">
        <v>58</v>
      </c>
      <c r="EO2" s="417"/>
      <c r="EP2" s="418"/>
      <c r="EQ2" s="198" t="s">
        <v>59</v>
      </c>
      <c r="ER2" s="119"/>
    </row>
    <row r="3" spans="1:148" s="93" customFormat="1" ht="137.25" customHeight="1" thickBot="1">
      <c r="A3" s="379"/>
      <c r="B3" s="373"/>
      <c r="C3" s="381"/>
      <c r="D3" s="356"/>
      <c r="E3" s="356"/>
      <c r="F3" s="356"/>
      <c r="G3" s="373"/>
      <c r="H3" s="375"/>
      <c r="I3" s="377"/>
      <c r="J3" s="377"/>
      <c r="K3" s="385"/>
      <c r="L3" s="383"/>
      <c r="M3" s="383"/>
      <c r="N3" s="383"/>
      <c r="O3" s="447"/>
      <c r="P3" s="383"/>
      <c r="Q3" s="383"/>
      <c r="R3" s="447"/>
      <c r="S3" s="45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449"/>
      <c r="BV3" s="407"/>
      <c r="BW3" s="409"/>
      <c r="BX3" s="409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419" t="s">
        <v>116</v>
      </c>
      <c r="CK3" s="420"/>
      <c r="CL3" s="227" t="s">
        <v>112</v>
      </c>
      <c r="CM3" s="226" t="s">
        <v>117</v>
      </c>
      <c r="CN3" s="419" t="s">
        <v>116</v>
      </c>
      <c r="CO3" s="421"/>
      <c r="CP3" s="421"/>
      <c r="CQ3" s="421"/>
      <c r="CR3" s="420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419" t="s">
        <v>116</v>
      </c>
      <c r="CY3" s="420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>
      <c r="A4" s="436" t="s">
        <v>140</v>
      </c>
      <c r="B4" s="437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438" t="s">
        <v>145</v>
      </c>
      <c r="BZ4" s="439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>
      <c r="A5" s="455" t="s">
        <v>173</v>
      </c>
      <c r="B5" s="4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457">
        <v>0.7</v>
      </c>
      <c r="BZ5" s="4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>
      <c r="A6" s="459" t="s">
        <v>174</v>
      </c>
      <c r="B6" s="4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461"/>
      <c r="BZ6" s="4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>
      <c r="A7" s="463" t="s">
        <v>175</v>
      </c>
      <c r="B7" s="4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465">
        <v>0.3</v>
      </c>
      <c r="BZ7" s="4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>
      <c r="A8" s="83">
        <v>42430</v>
      </c>
      <c r="B8" s="100">
        <v>0.771550925925926</v>
      </c>
      <c r="C8" s="6">
        <v>4</v>
      </c>
      <c r="D8" s="1" t="s">
        <v>176</v>
      </c>
      <c r="E8" s="1" t="s">
        <v>177</v>
      </c>
      <c r="F8" s="1" t="s">
        <v>203</v>
      </c>
      <c r="G8" s="4" t="s">
        <v>179</v>
      </c>
      <c r="H8" s="3" t="s">
        <v>180</v>
      </c>
      <c r="I8" s="1">
        <v>17</v>
      </c>
      <c r="J8" s="1" t="s">
        <v>190</v>
      </c>
      <c r="K8" s="17">
        <v>18</v>
      </c>
      <c r="L8" s="1"/>
      <c r="M8" s="1">
        <v>80</v>
      </c>
      <c r="N8" s="1">
        <v>2700</v>
      </c>
      <c r="O8" s="144"/>
      <c r="P8" s="1">
        <v>1860</v>
      </c>
      <c r="Q8" s="19">
        <f t="shared" ref="Q8:Q71" si="0">(P8/100)*(100-K8)</f>
        <v>1525.2</v>
      </c>
      <c r="R8" s="39">
        <f>Q8*2850*I8*60/1000000000</f>
        <v>4.4337564</v>
      </c>
      <c r="S8" s="15">
        <f t="shared" ref="S8:S71" si="1">Q8*N8*I8*60/1000000000</f>
        <v>4.2004007999999997</v>
      </c>
      <c r="T8" s="3">
        <v>1197</v>
      </c>
      <c r="U8" s="1">
        <v>1015</v>
      </c>
      <c r="V8" s="1">
        <v>0.96699999999999997</v>
      </c>
      <c r="W8" s="19">
        <f>P8*V8</f>
        <v>1798.62</v>
      </c>
      <c r="X8" s="1">
        <v>10</v>
      </c>
      <c r="Y8" s="1">
        <v>449</v>
      </c>
      <c r="Z8" s="1">
        <v>43.7</v>
      </c>
      <c r="AA8" s="1">
        <v>20</v>
      </c>
      <c r="AB8" s="1">
        <v>20</v>
      </c>
      <c r="AC8" s="4">
        <v>5.9</v>
      </c>
      <c r="AD8" s="6">
        <v>3.4</v>
      </c>
      <c r="AE8" s="88">
        <v>-42</v>
      </c>
      <c r="AF8" s="88">
        <v>-45</v>
      </c>
      <c r="AG8" s="88">
        <v>-45</v>
      </c>
      <c r="AH8" s="88"/>
      <c r="AI8" s="109">
        <f>SUM(AE8:AH8)</f>
        <v>-132</v>
      </c>
      <c r="AJ8" s="107">
        <f>(ABS(AI8)-ABS(AI7))/ABS(AI8)</f>
        <v>1</v>
      </c>
      <c r="AK8" s="1">
        <v>50</v>
      </c>
      <c r="AL8" s="1">
        <v>50</v>
      </c>
      <c r="AM8" s="1">
        <v>100</v>
      </c>
      <c r="AN8" s="1">
        <v>105</v>
      </c>
      <c r="AO8" s="1">
        <v>3</v>
      </c>
      <c r="AP8" s="1">
        <v>20</v>
      </c>
      <c r="AQ8" s="3">
        <v>1840</v>
      </c>
      <c r="AR8" s="6">
        <v>1840</v>
      </c>
      <c r="AS8" s="19">
        <f t="shared" ref="AS8:AS29" si="2">AQ8-AR8</f>
        <v>0</v>
      </c>
      <c r="AT8" s="123">
        <f>AS8/AQ8</f>
        <v>0</v>
      </c>
      <c r="AU8" s="1">
        <v>77</v>
      </c>
      <c r="AV8" s="1">
        <v>80</v>
      </c>
      <c r="AW8" s="6">
        <v>4.5</v>
      </c>
      <c r="AX8" s="1">
        <v>328</v>
      </c>
      <c r="AY8" s="1">
        <v>1580</v>
      </c>
      <c r="AZ8" s="2">
        <v>25</v>
      </c>
      <c r="BA8" s="3">
        <v>300</v>
      </c>
      <c r="BB8" s="2">
        <v>53</v>
      </c>
      <c r="BC8" s="3">
        <v>180</v>
      </c>
      <c r="BD8" s="4">
        <v>27</v>
      </c>
      <c r="BE8" s="3">
        <v>4600</v>
      </c>
      <c r="BF8" s="1">
        <v>24</v>
      </c>
      <c r="BG8" s="1">
        <v>20</v>
      </c>
      <c r="BH8" s="1">
        <v>1</v>
      </c>
      <c r="BI8" s="4">
        <v>96.6</v>
      </c>
      <c r="BJ8" s="3">
        <v>600</v>
      </c>
      <c r="BK8" s="6">
        <v>250</v>
      </c>
      <c r="BL8" s="1">
        <v>1640</v>
      </c>
      <c r="BM8" s="1">
        <v>139</v>
      </c>
      <c r="BN8" s="2">
        <v>29.6</v>
      </c>
      <c r="BO8" s="3">
        <v>490</v>
      </c>
      <c r="BP8" s="1">
        <v>1550</v>
      </c>
      <c r="BQ8" s="2">
        <v>224</v>
      </c>
      <c r="BR8" s="3">
        <v>488</v>
      </c>
      <c r="BS8" s="1">
        <v>1600</v>
      </c>
      <c r="BT8" s="2">
        <v>211</v>
      </c>
      <c r="BU8" s="5">
        <v>1500</v>
      </c>
      <c r="BV8" s="129">
        <v>590</v>
      </c>
      <c r="BW8" s="125">
        <f>(((BO8+BR8)/2)/500)</f>
        <v>0.97799999999999998</v>
      </c>
      <c r="BX8" s="125">
        <f>(BJ8/780)</f>
        <v>0.76923076923076927</v>
      </c>
      <c r="BY8" s="125">
        <f>BW8/((BW8+BX8))</f>
        <v>0.55974288984767095</v>
      </c>
      <c r="BZ8" s="125">
        <f>BX8/((BW8+BX8))</f>
        <v>0.44025711015232893</v>
      </c>
      <c r="CA8" s="3">
        <v>2.8</v>
      </c>
      <c r="CB8" s="1">
        <v>2.8</v>
      </c>
      <c r="CC8" s="1">
        <v>24</v>
      </c>
      <c r="CD8" s="4">
        <v>1.8</v>
      </c>
      <c r="CE8" s="6" t="s">
        <v>227</v>
      </c>
      <c r="CF8" s="6">
        <v>91.8</v>
      </c>
      <c r="CG8" s="19">
        <f>VLOOKUP(CE8:CE131,$CE$150:$CG$159,3)</f>
        <v>16.274999999999999</v>
      </c>
      <c r="CH8" s="19">
        <f t="shared" ref="CH8:CH71" si="3">P8*3.38</f>
        <v>6286.8</v>
      </c>
      <c r="CI8" s="19">
        <f t="shared" ref="CI8:CI71" si="4">CG8*CJ8/100</f>
        <v>15.461249999999998</v>
      </c>
      <c r="CJ8" s="1">
        <v>95</v>
      </c>
      <c r="CK8" s="15">
        <f>CI8/CH8*1000</f>
        <v>2.4593195266272185</v>
      </c>
      <c r="CL8" s="3" t="s">
        <v>228</v>
      </c>
      <c r="CM8" s="6">
        <v>70</v>
      </c>
      <c r="CN8" s="1">
        <v>73</v>
      </c>
      <c r="CO8" s="338">
        <v>109</v>
      </c>
      <c r="CP8" s="338">
        <f t="shared" ref="CP8:CP31" si="5">P8*3.38</f>
        <v>6286.8</v>
      </c>
      <c r="CQ8" s="338">
        <f t="shared" ref="CQ8:CQ31" si="6">CO8*CN8/100</f>
        <v>79.569999999999993</v>
      </c>
      <c r="CR8" s="39">
        <f t="shared" ref="CR8:CR31" si="7">CQ8/CP8*1000</f>
        <v>12.656677482980211</v>
      </c>
      <c r="CS8" s="3" t="s">
        <v>217</v>
      </c>
      <c r="CT8" s="6">
        <v>9</v>
      </c>
      <c r="CU8" s="19">
        <f>VLOOKUP(CS8:CS131,CS150:CU155,3)</f>
        <v>18.899999999999999</v>
      </c>
      <c r="CV8" s="19">
        <f t="shared" ref="CV8:CV71" si="8">AE8*3.38</f>
        <v>-141.96</v>
      </c>
      <c r="CW8" s="19">
        <f t="shared" ref="CW8:CW71" si="9">CU8*CX8/100</f>
        <v>0</v>
      </c>
      <c r="CX8" s="1"/>
      <c r="CY8" s="15">
        <f>CW8/CV8*1000</f>
        <v>0</v>
      </c>
      <c r="CZ8" s="14">
        <v>650</v>
      </c>
      <c r="DA8" s="14">
        <v>600</v>
      </c>
      <c r="DB8" s="14">
        <v>600</v>
      </c>
      <c r="DC8" s="14">
        <v>600</v>
      </c>
      <c r="DD8" s="14">
        <v>2</v>
      </c>
      <c r="DE8" s="14">
        <v>3</v>
      </c>
      <c r="DF8" s="14">
        <v>0.2</v>
      </c>
      <c r="DG8" s="14">
        <v>80</v>
      </c>
      <c r="DH8" s="14">
        <v>11</v>
      </c>
      <c r="DI8" s="14">
        <v>6</v>
      </c>
      <c r="DJ8" s="14">
        <v>1.3</v>
      </c>
      <c r="DK8" s="3" t="s">
        <v>205</v>
      </c>
      <c r="DL8" s="2">
        <v>400</v>
      </c>
      <c r="DM8" s="96">
        <f t="shared" ref="DM8:DM71" si="10">DL8/R8</f>
        <v>90.216954634675005</v>
      </c>
      <c r="DN8" s="96">
        <f t="shared" ref="DN8:DN71" si="11">DL8/S8</f>
        <v>95.229007669934745</v>
      </c>
      <c r="DO8" s="3"/>
      <c r="DP8" s="2"/>
      <c r="DQ8" s="3"/>
      <c r="DR8" s="2"/>
      <c r="DS8" s="7">
        <v>60</v>
      </c>
      <c r="DT8" s="3" t="s">
        <v>185</v>
      </c>
      <c r="DU8" s="2">
        <v>4.8</v>
      </c>
      <c r="DV8" s="7">
        <v>25</v>
      </c>
      <c r="DW8" s="3"/>
      <c r="DX8" s="1"/>
      <c r="DY8" s="96">
        <f t="shared" ref="DY8:DY71" si="12">DX8/R8</f>
        <v>0</v>
      </c>
      <c r="DZ8" s="96">
        <f t="shared" ref="DZ8:DZ71" si="13">DX8/S8</f>
        <v>0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435</v>
      </c>
      <c r="EL8" s="180">
        <f t="shared" ref="EL8:EL71" si="14">EK8/R8</f>
        <v>98.110938165209078</v>
      </c>
      <c r="EM8" s="109">
        <f t="shared" ref="EM8:EM71" si="15">EK8/S8</f>
        <v>103.56154584105403</v>
      </c>
      <c r="EN8" s="1">
        <v>4.3</v>
      </c>
      <c r="EO8" s="181">
        <f t="shared" ref="EO8:EO71" si="16">EN8/R8</f>
        <v>0.96983226232275632</v>
      </c>
      <c r="EP8" s="181">
        <f t="shared" ref="EP8:EP71" si="17">EN8/S8</f>
        <v>1.0237118324517984</v>
      </c>
      <c r="EQ8" s="4">
        <v>450</v>
      </c>
      <c r="ER8" s="40"/>
    </row>
    <row r="9" spans="1:148" s="41" customFormat="1" ht="20.100000000000001" customHeight="1">
      <c r="A9" s="83">
        <v>42430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>
      <c r="A10" s="84">
        <v>42430</v>
      </c>
      <c r="B10" s="101">
        <v>7.0879629629629626E-2</v>
      </c>
      <c r="C10" s="13">
        <v>3</v>
      </c>
      <c r="D10" s="8" t="s">
        <v>186</v>
      </c>
      <c r="E10" s="8" t="s">
        <v>187</v>
      </c>
      <c r="F10" s="8" t="s">
        <v>188</v>
      </c>
      <c r="G10" s="11" t="s">
        <v>189</v>
      </c>
      <c r="H10" s="10" t="s">
        <v>180</v>
      </c>
      <c r="I10" s="8">
        <v>17</v>
      </c>
      <c r="J10" s="8" t="s">
        <v>190</v>
      </c>
      <c r="K10" s="18">
        <v>17.5</v>
      </c>
      <c r="L10" s="8"/>
      <c r="M10" s="8">
        <v>80</v>
      </c>
      <c r="N10" s="8">
        <v>2700</v>
      </c>
      <c r="O10" s="145"/>
      <c r="P10" s="8">
        <v>1860</v>
      </c>
      <c r="Q10" s="20">
        <f t="shared" si="0"/>
        <v>1534.5000000000002</v>
      </c>
      <c r="R10" s="42">
        <f t="shared" si="18"/>
        <v>4.4607915000000009</v>
      </c>
      <c r="S10" s="16">
        <f t="shared" si="1"/>
        <v>4.2260130000000009</v>
      </c>
      <c r="T10" s="10">
        <v>1200</v>
      </c>
      <c r="U10" s="8">
        <v>1015</v>
      </c>
      <c r="V10" s="8">
        <v>0.96899999999999997</v>
      </c>
      <c r="W10" s="20">
        <f t="shared" si="19"/>
        <v>1802.34</v>
      </c>
      <c r="X10" s="8">
        <v>10</v>
      </c>
      <c r="Y10" s="8">
        <v>450</v>
      </c>
      <c r="Z10" s="8">
        <v>43.2</v>
      </c>
      <c r="AA10" s="8">
        <v>20</v>
      </c>
      <c r="AB10" s="8">
        <v>20</v>
      </c>
      <c r="AC10" s="11">
        <v>5.9</v>
      </c>
      <c r="AD10" s="13">
        <v>3.5</v>
      </c>
      <c r="AE10" s="89">
        <v>-42</v>
      </c>
      <c r="AF10" s="89">
        <v>-46</v>
      </c>
      <c r="AG10" s="89">
        <v>-46</v>
      </c>
      <c r="AH10" s="89"/>
      <c r="AI10" s="110">
        <f t="shared" ref="AI10:AI73" si="30">SUM(AE10:AH10)</f>
        <v>-134</v>
      </c>
      <c r="AJ10" s="108">
        <f t="shared" ref="AJ10:AJ74" si="31">(ABS(AI10)-ABS(AI9))/ABS(AI10)</f>
        <v>1</v>
      </c>
      <c r="AK10" s="8">
        <v>50</v>
      </c>
      <c r="AL10" s="8">
        <v>50</v>
      </c>
      <c r="AM10" s="8">
        <v>100</v>
      </c>
      <c r="AN10" s="8">
        <v>105</v>
      </c>
      <c r="AO10" s="8">
        <v>3</v>
      </c>
      <c r="AP10" s="8">
        <v>20</v>
      </c>
      <c r="AQ10" s="10">
        <v>1802</v>
      </c>
      <c r="AR10" s="13">
        <v>1814</v>
      </c>
      <c r="AS10" s="20">
        <f t="shared" si="2"/>
        <v>-12</v>
      </c>
      <c r="AT10" s="124">
        <f t="shared" si="20"/>
        <v>-6.6592674805771362E-3</v>
      </c>
      <c r="AU10" s="8">
        <v>75</v>
      </c>
      <c r="AV10" s="8">
        <v>80</v>
      </c>
      <c r="AW10" s="13">
        <v>4.5</v>
      </c>
      <c r="AX10" s="8">
        <v>258</v>
      </c>
      <c r="AY10" s="8">
        <v>1167</v>
      </c>
      <c r="AZ10" s="9">
        <v>20</v>
      </c>
      <c r="BA10" s="10">
        <v>280</v>
      </c>
      <c r="BB10" s="9">
        <v>48</v>
      </c>
      <c r="BC10" s="10">
        <v>180</v>
      </c>
      <c r="BD10" s="11">
        <v>28</v>
      </c>
      <c r="BE10" s="10">
        <v>4691</v>
      </c>
      <c r="BF10" s="8">
        <v>24</v>
      </c>
      <c r="BG10" s="8">
        <v>20</v>
      </c>
      <c r="BH10" s="8">
        <v>1</v>
      </c>
      <c r="BI10" s="11">
        <v>96.6</v>
      </c>
      <c r="BJ10" s="10">
        <v>600</v>
      </c>
      <c r="BK10" s="13">
        <v>251</v>
      </c>
      <c r="BL10" s="8">
        <v>1647</v>
      </c>
      <c r="BM10" s="8">
        <v>139</v>
      </c>
      <c r="BN10" s="9">
        <v>29.2</v>
      </c>
      <c r="BO10" s="10">
        <v>495</v>
      </c>
      <c r="BP10" s="8">
        <v>1550</v>
      </c>
      <c r="BQ10" s="9">
        <v>230</v>
      </c>
      <c r="BR10" s="10">
        <v>493</v>
      </c>
      <c r="BS10" s="8">
        <v>1600</v>
      </c>
      <c r="BT10" s="9">
        <v>221</v>
      </c>
      <c r="BU10" s="12">
        <v>1500</v>
      </c>
      <c r="BV10" s="130">
        <v>606</v>
      </c>
      <c r="BW10" s="126">
        <f t="shared" si="21"/>
        <v>0.98799999999999999</v>
      </c>
      <c r="BX10" s="126">
        <f t="shared" si="22"/>
        <v>0.76923076923076927</v>
      </c>
      <c r="BY10" s="134">
        <f t="shared" si="23"/>
        <v>0.56224829276834176</v>
      </c>
      <c r="BZ10" s="134">
        <f t="shared" si="24"/>
        <v>0.43775170723165824</v>
      </c>
      <c r="CA10" s="10">
        <v>2.8</v>
      </c>
      <c r="CB10" s="8">
        <v>2.8</v>
      </c>
      <c r="CC10" s="8">
        <v>24</v>
      </c>
      <c r="CD10" s="11">
        <v>1.8</v>
      </c>
      <c r="CE10" s="13" t="s">
        <v>227</v>
      </c>
      <c r="CF10" s="13">
        <v>91.8</v>
      </c>
      <c r="CG10" s="20">
        <f t="shared" si="25"/>
        <v>16.64</v>
      </c>
      <c r="CH10" s="20">
        <f t="shared" si="3"/>
        <v>6286.8</v>
      </c>
      <c r="CI10" s="20">
        <f t="shared" si="4"/>
        <v>15.475199999999999</v>
      </c>
      <c r="CJ10" s="8">
        <v>93</v>
      </c>
      <c r="CK10" s="16">
        <f t="shared" si="26"/>
        <v>2.4615384615384612</v>
      </c>
      <c r="CL10" s="10" t="s">
        <v>228</v>
      </c>
      <c r="CM10" s="13">
        <v>77</v>
      </c>
      <c r="CN10" s="8">
        <v>79</v>
      </c>
      <c r="CO10" s="339">
        <v>109</v>
      </c>
      <c r="CP10" s="339">
        <f t="shared" si="5"/>
        <v>6286.8</v>
      </c>
      <c r="CQ10" s="339">
        <f t="shared" si="6"/>
        <v>86.11</v>
      </c>
      <c r="CR10" s="42">
        <f t="shared" si="7"/>
        <v>13.696952344595024</v>
      </c>
      <c r="CS10" s="10" t="s">
        <v>217</v>
      </c>
      <c r="CT10" s="13">
        <v>5</v>
      </c>
      <c r="CU10" s="20">
        <f t="shared" si="27"/>
        <v>16.64</v>
      </c>
      <c r="CV10" s="20">
        <f t="shared" si="8"/>
        <v>-141.96</v>
      </c>
      <c r="CW10" s="20">
        <f t="shared" si="9"/>
        <v>0</v>
      </c>
      <c r="CX10" s="8"/>
      <c r="CY10" s="16">
        <f t="shared" si="28"/>
        <v>0</v>
      </c>
      <c r="CZ10" s="14">
        <v>650</v>
      </c>
      <c r="DA10" s="14">
        <v>600</v>
      </c>
      <c r="DB10" s="14">
        <v>600</v>
      </c>
      <c r="DC10" s="14">
        <v>600</v>
      </c>
      <c r="DD10" s="14">
        <v>2</v>
      </c>
      <c r="DE10" s="14">
        <v>3</v>
      </c>
      <c r="DF10" s="14">
        <v>0.2</v>
      </c>
      <c r="DG10" s="14">
        <v>80</v>
      </c>
      <c r="DH10" s="14">
        <v>11</v>
      </c>
      <c r="DI10" s="14">
        <v>6</v>
      </c>
      <c r="DJ10" s="14">
        <v>1.3</v>
      </c>
      <c r="DK10" s="10" t="s">
        <v>205</v>
      </c>
      <c r="DL10" s="9">
        <v>1300</v>
      </c>
      <c r="DM10" s="97">
        <f t="shared" si="10"/>
        <v>291.42810194110166</v>
      </c>
      <c r="DN10" s="97">
        <f t="shared" si="11"/>
        <v>307.61855204894061</v>
      </c>
      <c r="DO10" s="10"/>
      <c r="DP10" s="9"/>
      <c r="DQ10" s="10"/>
      <c r="DR10" s="9"/>
      <c r="DS10" s="14">
        <v>60</v>
      </c>
      <c r="DT10" s="10" t="s">
        <v>185</v>
      </c>
      <c r="DU10" s="9">
        <v>4.8</v>
      </c>
      <c r="DV10" s="14">
        <v>25</v>
      </c>
      <c r="DW10" s="10"/>
      <c r="DX10" s="8"/>
      <c r="DY10" s="97">
        <f t="shared" si="12"/>
        <v>0</v>
      </c>
      <c r="DZ10" s="97">
        <f t="shared" si="13"/>
        <v>0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451</v>
      </c>
      <c r="EL10" s="183">
        <f t="shared" si="14"/>
        <v>101.10313382725911</v>
      </c>
      <c r="EM10" s="110">
        <f t="shared" si="15"/>
        <v>106.71997459544018</v>
      </c>
      <c r="EN10" s="8">
        <v>4.3</v>
      </c>
      <c r="EO10" s="184">
        <f t="shared" si="16"/>
        <v>0.96395449103595154</v>
      </c>
      <c r="EP10" s="184">
        <f t="shared" si="17"/>
        <v>1.0175075183157267</v>
      </c>
      <c r="EQ10" s="11">
        <v>523</v>
      </c>
      <c r="ER10" s="43"/>
    </row>
    <row r="11" spans="1:148" s="44" customFormat="1" ht="20.100000000000001" customHeight="1">
      <c r="A11" s="84">
        <v>42430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>
      <c r="A12" s="83">
        <v>42431</v>
      </c>
      <c r="B12" s="100">
        <v>0.52083333333333304</v>
      </c>
      <c r="C12" s="6">
        <v>1</v>
      </c>
      <c r="D12" s="1" t="s">
        <v>192</v>
      </c>
      <c r="E12" s="1" t="s">
        <v>193</v>
      </c>
      <c r="F12" s="1" t="s">
        <v>202</v>
      </c>
      <c r="G12" s="4" t="s">
        <v>195</v>
      </c>
      <c r="H12" s="3" t="s">
        <v>180</v>
      </c>
      <c r="I12" s="1">
        <v>17</v>
      </c>
      <c r="J12" s="1" t="s">
        <v>190</v>
      </c>
      <c r="K12" s="17">
        <v>16.5</v>
      </c>
      <c r="L12" s="1"/>
      <c r="M12" s="1">
        <v>80</v>
      </c>
      <c r="N12" s="1">
        <v>2700</v>
      </c>
      <c r="O12" s="144"/>
      <c r="P12" s="1">
        <v>1860</v>
      </c>
      <c r="Q12" s="19">
        <f t="shared" si="0"/>
        <v>1553.1000000000001</v>
      </c>
      <c r="R12" s="39">
        <f t="shared" si="18"/>
        <v>4.5148617</v>
      </c>
      <c r="S12" s="15">
        <f t="shared" si="1"/>
        <v>4.2772374000000006</v>
      </c>
      <c r="T12" s="3">
        <v>1202</v>
      </c>
      <c r="U12" s="1">
        <v>1015</v>
      </c>
      <c r="V12" s="1">
        <v>0.97</v>
      </c>
      <c r="W12" s="19">
        <f t="shared" si="19"/>
        <v>1804.2</v>
      </c>
      <c r="X12" s="1">
        <v>10</v>
      </c>
      <c r="Y12" s="1">
        <v>451</v>
      </c>
      <c r="Z12" s="1">
        <v>44.5</v>
      </c>
      <c r="AA12" s="1">
        <v>20</v>
      </c>
      <c r="AB12" s="1">
        <v>20</v>
      </c>
      <c r="AC12" s="4">
        <v>6</v>
      </c>
      <c r="AD12" s="6">
        <v>3.5</v>
      </c>
      <c r="AE12" s="88">
        <v>-41</v>
      </c>
      <c r="AF12" s="88">
        <v>-45</v>
      </c>
      <c r="AG12" s="88">
        <v>-45</v>
      </c>
      <c r="AH12" s="88"/>
      <c r="AI12" s="109">
        <f t="shared" si="30"/>
        <v>-131</v>
      </c>
      <c r="AJ12" s="106">
        <f t="shared" si="31"/>
        <v>1</v>
      </c>
      <c r="AK12" s="1">
        <v>50</v>
      </c>
      <c r="AL12" s="1">
        <v>50</v>
      </c>
      <c r="AM12" s="1">
        <v>100</v>
      </c>
      <c r="AN12" s="1">
        <v>105</v>
      </c>
      <c r="AO12" s="1">
        <v>3</v>
      </c>
      <c r="AP12" s="1">
        <v>20</v>
      </c>
      <c r="AQ12" s="3">
        <v>1780</v>
      </c>
      <c r="AR12" s="6">
        <v>1790</v>
      </c>
      <c r="AS12" s="19">
        <f t="shared" si="2"/>
        <v>-10</v>
      </c>
      <c r="AT12" s="123">
        <f t="shared" si="20"/>
        <v>-5.6179775280898875E-3</v>
      </c>
      <c r="AU12" s="1">
        <v>74.599999999999994</v>
      </c>
      <c r="AV12" s="1">
        <v>80</v>
      </c>
      <c r="AW12" s="6">
        <v>4.5</v>
      </c>
      <c r="AX12" s="1">
        <v>340</v>
      </c>
      <c r="AY12" s="1">
        <v>1290</v>
      </c>
      <c r="AZ12" s="2">
        <v>25</v>
      </c>
      <c r="BA12" s="3">
        <v>250</v>
      </c>
      <c r="BB12" s="2">
        <v>42</v>
      </c>
      <c r="BC12" s="3">
        <v>180</v>
      </c>
      <c r="BD12" s="4">
        <v>22</v>
      </c>
      <c r="BE12" s="3">
        <v>4633</v>
      </c>
      <c r="BF12" s="1">
        <v>24</v>
      </c>
      <c r="BG12" s="1">
        <v>20</v>
      </c>
      <c r="BH12" s="1">
        <v>1</v>
      </c>
      <c r="BI12" s="4">
        <v>97</v>
      </c>
      <c r="BJ12" s="3">
        <v>600</v>
      </c>
      <c r="BK12" s="6">
        <v>250</v>
      </c>
      <c r="BL12" s="1">
        <v>1645</v>
      </c>
      <c r="BM12" s="1">
        <v>139</v>
      </c>
      <c r="BN12" s="2">
        <v>29.4</v>
      </c>
      <c r="BO12" s="3">
        <v>465</v>
      </c>
      <c r="BP12" s="1">
        <v>1550</v>
      </c>
      <c r="BQ12" s="2">
        <v>221</v>
      </c>
      <c r="BR12" s="3">
        <v>455</v>
      </c>
      <c r="BS12" s="1">
        <v>1600</v>
      </c>
      <c r="BT12" s="2">
        <v>193</v>
      </c>
      <c r="BU12" s="5">
        <v>1500</v>
      </c>
      <c r="BV12" s="129">
        <v>500</v>
      </c>
      <c r="BW12" s="125">
        <f t="shared" si="21"/>
        <v>0.92</v>
      </c>
      <c r="BX12" s="125">
        <f t="shared" si="22"/>
        <v>0.76923076923076927</v>
      </c>
      <c r="BY12" s="133">
        <f t="shared" si="23"/>
        <v>0.54462659380692169</v>
      </c>
      <c r="BZ12" s="133">
        <f t="shared" si="24"/>
        <v>0.45537340619307831</v>
      </c>
      <c r="CA12" s="3">
        <v>2.8</v>
      </c>
      <c r="CB12" s="1">
        <v>2.8</v>
      </c>
      <c r="CC12" s="1">
        <v>24</v>
      </c>
      <c r="CD12" s="4">
        <v>1.8</v>
      </c>
      <c r="CE12" s="6" t="s">
        <v>227</v>
      </c>
      <c r="CF12" s="6">
        <v>91</v>
      </c>
      <c r="CG12" s="19">
        <f t="shared" si="25"/>
        <v>16.64</v>
      </c>
      <c r="CH12" s="19">
        <f t="shared" si="3"/>
        <v>6286.8</v>
      </c>
      <c r="CI12" s="19">
        <f t="shared" si="4"/>
        <v>15.808</v>
      </c>
      <c r="CJ12" s="1">
        <v>95</v>
      </c>
      <c r="CK12" s="15">
        <f t="shared" si="26"/>
        <v>2.5144747725392889</v>
      </c>
      <c r="CL12" s="3" t="s">
        <v>228</v>
      </c>
      <c r="CM12" s="6">
        <v>76</v>
      </c>
      <c r="CN12" s="1">
        <v>80</v>
      </c>
      <c r="CO12" s="338">
        <v>109</v>
      </c>
      <c r="CP12" s="338">
        <f t="shared" si="5"/>
        <v>6286.8</v>
      </c>
      <c r="CQ12" s="338">
        <f t="shared" si="6"/>
        <v>87.2</v>
      </c>
      <c r="CR12" s="39">
        <f t="shared" si="7"/>
        <v>13.870331488197493</v>
      </c>
      <c r="CS12" s="3" t="s">
        <v>217</v>
      </c>
      <c r="CT12" s="6">
        <v>9</v>
      </c>
      <c r="CU12" s="19">
        <f t="shared" si="27"/>
        <v>16.64</v>
      </c>
      <c r="CV12" s="19">
        <f t="shared" si="8"/>
        <v>-138.57999999999998</v>
      </c>
      <c r="CW12" s="19">
        <f t="shared" si="9"/>
        <v>0</v>
      </c>
      <c r="CX12" s="1"/>
      <c r="CY12" s="15">
        <f t="shared" si="28"/>
        <v>0</v>
      </c>
      <c r="CZ12" s="7">
        <v>650</v>
      </c>
      <c r="DA12" s="7">
        <v>600</v>
      </c>
      <c r="DB12" s="7">
        <v>600</v>
      </c>
      <c r="DC12" s="7">
        <v>600</v>
      </c>
      <c r="DD12" s="7">
        <v>2</v>
      </c>
      <c r="DE12" s="7">
        <v>3</v>
      </c>
      <c r="DF12" s="7">
        <v>0.2</v>
      </c>
      <c r="DG12" s="7">
        <v>70</v>
      </c>
      <c r="DH12" s="7">
        <v>11</v>
      </c>
      <c r="DI12" s="7">
        <v>6</v>
      </c>
      <c r="DJ12" s="7">
        <v>1.3</v>
      </c>
      <c r="DK12" s="3" t="s">
        <v>205</v>
      </c>
      <c r="DL12" s="2">
        <v>1300</v>
      </c>
      <c r="DM12" s="96">
        <f t="shared" si="10"/>
        <v>287.93794503162746</v>
      </c>
      <c r="DN12" s="96">
        <f t="shared" si="11"/>
        <v>303.93449753338444</v>
      </c>
      <c r="DO12" s="3"/>
      <c r="DP12" s="2"/>
      <c r="DQ12" s="3"/>
      <c r="DR12" s="2"/>
      <c r="DS12" s="7">
        <v>60</v>
      </c>
      <c r="DT12" s="3" t="s">
        <v>185</v>
      </c>
      <c r="DU12" s="2">
        <v>4.8</v>
      </c>
      <c r="DV12" s="7">
        <v>25</v>
      </c>
      <c r="DW12" s="3"/>
      <c r="DX12" s="1"/>
      <c r="DY12" s="96">
        <f t="shared" si="12"/>
        <v>0</v>
      </c>
      <c r="DZ12" s="96">
        <f t="shared" si="13"/>
        <v>0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414</v>
      </c>
      <c r="EL12" s="180">
        <f t="shared" si="14"/>
        <v>91.697160956225972</v>
      </c>
      <c r="EM12" s="109">
        <f t="shared" si="15"/>
        <v>96.79144767601629</v>
      </c>
      <c r="EN12" s="1"/>
      <c r="EO12" s="181">
        <f t="shared" si="16"/>
        <v>0</v>
      </c>
      <c r="EP12" s="181">
        <f t="shared" si="17"/>
        <v>0</v>
      </c>
      <c r="EQ12" s="4"/>
      <c r="ER12" s="40"/>
    </row>
    <row r="13" spans="1:148" s="41" customFormat="1" ht="20.100000000000001" customHeight="1">
      <c r="A13" s="83">
        <v>42431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>
      <c r="A14" s="84">
        <v>42431</v>
      </c>
      <c r="B14" s="101">
        <v>1.1041666666666701</v>
      </c>
      <c r="C14" s="13">
        <v>4</v>
      </c>
      <c r="D14" s="8" t="s">
        <v>176</v>
      </c>
      <c r="E14" s="8" t="s">
        <v>177</v>
      </c>
      <c r="F14" s="8" t="s">
        <v>194</v>
      </c>
      <c r="G14" s="11" t="s">
        <v>179</v>
      </c>
      <c r="H14" s="10" t="s">
        <v>180</v>
      </c>
      <c r="I14" s="8">
        <v>17</v>
      </c>
      <c r="J14" s="8" t="s">
        <v>191</v>
      </c>
      <c r="K14" s="18">
        <v>16</v>
      </c>
      <c r="L14" s="8"/>
      <c r="M14" s="8">
        <v>80</v>
      </c>
      <c r="N14" s="8">
        <v>2700</v>
      </c>
      <c r="O14" s="145"/>
      <c r="P14" s="8">
        <v>1860</v>
      </c>
      <c r="Q14" s="20">
        <f t="shared" si="0"/>
        <v>1562.4</v>
      </c>
      <c r="R14" s="42">
        <f t="shared" si="18"/>
        <v>4.5418968</v>
      </c>
      <c r="S14" s="16">
        <f t="shared" si="1"/>
        <v>4.3028496000000001</v>
      </c>
      <c r="T14" s="10">
        <v>1201</v>
      </c>
      <c r="U14" s="8">
        <v>1015</v>
      </c>
      <c r="V14" s="8">
        <v>0.97</v>
      </c>
      <c r="W14" s="20">
        <f t="shared" si="19"/>
        <v>1804.2</v>
      </c>
      <c r="X14" s="8">
        <v>9.9</v>
      </c>
      <c r="Y14" s="8">
        <v>449</v>
      </c>
      <c r="Z14" s="8">
        <v>44.3</v>
      </c>
      <c r="AA14" s="8">
        <v>20</v>
      </c>
      <c r="AB14" s="8">
        <v>20</v>
      </c>
      <c r="AC14" s="11">
        <v>6</v>
      </c>
      <c r="AD14" s="13">
        <v>3.5</v>
      </c>
      <c r="AE14" s="89">
        <v>-41</v>
      </c>
      <c r="AF14" s="89">
        <v>-45</v>
      </c>
      <c r="AG14" s="89">
        <v>-44</v>
      </c>
      <c r="AH14" s="89"/>
      <c r="AI14" s="110">
        <f t="shared" si="30"/>
        <v>-130</v>
      </c>
      <c r="AJ14" s="108">
        <f t="shared" si="31"/>
        <v>1</v>
      </c>
      <c r="AK14" s="8">
        <v>50</v>
      </c>
      <c r="AL14" s="8">
        <v>50</v>
      </c>
      <c r="AM14" s="8">
        <v>100</v>
      </c>
      <c r="AN14" s="8">
        <v>105</v>
      </c>
      <c r="AO14" s="8">
        <v>3</v>
      </c>
      <c r="AP14" s="8">
        <v>20</v>
      </c>
      <c r="AQ14" s="10">
        <v>1840</v>
      </c>
      <c r="AR14" s="13">
        <v>1840</v>
      </c>
      <c r="AS14" s="20">
        <f t="shared" si="2"/>
        <v>0</v>
      </c>
      <c r="AT14" s="124">
        <f t="shared" si="20"/>
        <v>0</v>
      </c>
      <c r="AU14" s="8">
        <v>77</v>
      </c>
      <c r="AV14" s="8">
        <v>80</v>
      </c>
      <c r="AW14" s="13">
        <v>4.5</v>
      </c>
      <c r="AX14" s="8">
        <v>335</v>
      </c>
      <c r="AY14" s="8">
        <v>1300</v>
      </c>
      <c r="AZ14" s="9">
        <v>40</v>
      </c>
      <c r="BA14" s="10">
        <v>290</v>
      </c>
      <c r="BB14" s="9">
        <v>50</v>
      </c>
      <c r="BC14" s="10">
        <v>182</v>
      </c>
      <c r="BD14" s="11">
        <v>28</v>
      </c>
      <c r="BE14" s="10">
        <v>4600</v>
      </c>
      <c r="BF14" s="8">
        <v>24</v>
      </c>
      <c r="BG14" s="8">
        <v>20</v>
      </c>
      <c r="BH14" s="8">
        <v>1</v>
      </c>
      <c r="BI14" s="11">
        <v>96.6</v>
      </c>
      <c r="BJ14" s="10">
        <v>600</v>
      </c>
      <c r="BK14" s="13">
        <v>249</v>
      </c>
      <c r="BL14" s="8">
        <v>1642</v>
      </c>
      <c r="BM14" s="8">
        <v>140</v>
      </c>
      <c r="BN14" s="9">
        <v>29</v>
      </c>
      <c r="BO14" s="10">
        <v>492</v>
      </c>
      <c r="BP14" s="8">
        <v>1550</v>
      </c>
      <c r="BQ14" s="9">
        <v>239</v>
      </c>
      <c r="BR14" s="10">
        <v>486</v>
      </c>
      <c r="BS14" s="8">
        <v>1600</v>
      </c>
      <c r="BT14" s="9">
        <v>198</v>
      </c>
      <c r="BU14" s="12">
        <v>150</v>
      </c>
      <c r="BV14" s="130">
        <v>520</v>
      </c>
      <c r="BW14" s="126">
        <f t="shared" si="21"/>
        <v>0.97799999999999998</v>
      </c>
      <c r="BX14" s="126">
        <f t="shared" si="22"/>
        <v>0.76923076923076927</v>
      </c>
      <c r="BY14" s="134">
        <f t="shared" si="23"/>
        <v>0.55974288984767095</v>
      </c>
      <c r="BZ14" s="134">
        <f t="shared" si="24"/>
        <v>0.44025711015232893</v>
      </c>
      <c r="CA14" s="10">
        <v>2.8</v>
      </c>
      <c r="CB14" s="8">
        <v>2.8</v>
      </c>
      <c r="CC14" s="8">
        <v>24</v>
      </c>
      <c r="CD14" s="11">
        <v>1.8</v>
      </c>
      <c r="CE14" s="13" t="s">
        <v>227</v>
      </c>
      <c r="CF14" s="13">
        <v>84</v>
      </c>
      <c r="CG14" s="20">
        <f t="shared" si="25"/>
        <v>16.64</v>
      </c>
      <c r="CH14" s="20">
        <f t="shared" si="3"/>
        <v>6286.8</v>
      </c>
      <c r="CI14" s="20">
        <f t="shared" si="4"/>
        <v>14.144</v>
      </c>
      <c r="CJ14" s="8">
        <v>85</v>
      </c>
      <c r="CK14" s="16">
        <f t="shared" si="26"/>
        <v>2.2497932175351529</v>
      </c>
      <c r="CL14" s="10" t="s">
        <v>228</v>
      </c>
      <c r="CM14" s="13">
        <v>83</v>
      </c>
      <c r="CN14" s="8">
        <v>84</v>
      </c>
      <c r="CO14" s="339">
        <v>109</v>
      </c>
      <c r="CP14" s="339">
        <f t="shared" si="5"/>
        <v>6286.8</v>
      </c>
      <c r="CQ14" s="339">
        <f t="shared" si="6"/>
        <v>91.56</v>
      </c>
      <c r="CR14" s="42">
        <f t="shared" si="7"/>
        <v>14.563848062607368</v>
      </c>
      <c r="CS14" s="10" t="s">
        <v>217</v>
      </c>
      <c r="CT14" s="13">
        <v>9</v>
      </c>
      <c r="CU14" s="20">
        <f t="shared" si="27"/>
        <v>16.64</v>
      </c>
      <c r="CV14" s="20">
        <f t="shared" si="8"/>
        <v>-138.57999999999998</v>
      </c>
      <c r="CW14" s="20">
        <f t="shared" si="9"/>
        <v>0</v>
      </c>
      <c r="CX14" s="8"/>
      <c r="CY14" s="16">
        <f t="shared" si="28"/>
        <v>0</v>
      </c>
      <c r="CZ14" s="14">
        <v>650</v>
      </c>
      <c r="DA14" s="14">
        <v>600</v>
      </c>
      <c r="DB14" s="14">
        <v>600</v>
      </c>
      <c r="DC14" s="14">
        <v>600</v>
      </c>
      <c r="DD14" s="14">
        <v>2</v>
      </c>
      <c r="DE14" s="14">
        <v>3</v>
      </c>
      <c r="DF14" s="14">
        <v>0.2</v>
      </c>
      <c r="DG14" s="14">
        <v>70</v>
      </c>
      <c r="DH14" s="14">
        <v>11</v>
      </c>
      <c r="DI14" s="14">
        <v>2</v>
      </c>
      <c r="DJ14" s="14">
        <v>1.3</v>
      </c>
      <c r="DK14" s="10" t="s">
        <v>205</v>
      </c>
      <c r="DL14" s="9">
        <v>1300</v>
      </c>
      <c r="DM14" s="97">
        <f t="shared" si="10"/>
        <v>286.22402869215347</v>
      </c>
      <c r="DN14" s="97">
        <f t="shared" si="11"/>
        <v>302.12536361949532</v>
      </c>
      <c r="DO14" s="10"/>
      <c r="DP14" s="9"/>
      <c r="DQ14" s="10"/>
      <c r="DR14" s="9"/>
      <c r="DS14" s="14">
        <v>60</v>
      </c>
      <c r="DT14" s="10" t="s">
        <v>185</v>
      </c>
      <c r="DU14" s="9">
        <v>4.8</v>
      </c>
      <c r="DV14" s="14">
        <v>25</v>
      </c>
      <c r="DW14" s="10"/>
      <c r="DX14" s="8"/>
      <c r="DY14" s="97">
        <f t="shared" si="12"/>
        <v>0</v>
      </c>
      <c r="DZ14" s="97">
        <f t="shared" si="13"/>
        <v>0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437</v>
      </c>
      <c r="EL14" s="183">
        <f t="shared" si="14"/>
        <v>96.215308106516204</v>
      </c>
      <c r="EM14" s="110">
        <f t="shared" si="15"/>
        <v>101.56060300132266</v>
      </c>
      <c r="EN14" s="8">
        <v>4.3</v>
      </c>
      <c r="EO14" s="184">
        <f t="shared" si="16"/>
        <v>0.94674101798173838</v>
      </c>
      <c r="EP14" s="184">
        <f t="shared" si="17"/>
        <v>0.99933774120294605</v>
      </c>
      <c r="EQ14" s="11">
        <v>500</v>
      </c>
      <c r="ER14" s="43"/>
    </row>
    <row r="15" spans="1:148" s="44" customFormat="1" ht="20.100000000000001" customHeight="1">
      <c r="A15" s="84">
        <v>42431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>
      <c r="A16" s="83">
        <v>42432</v>
      </c>
      <c r="B16" s="100"/>
      <c r="C16" s="6">
        <v>2</v>
      </c>
      <c r="D16" s="1" t="s">
        <v>201</v>
      </c>
      <c r="E16" s="1" t="s">
        <v>207</v>
      </c>
      <c r="F16" s="1" t="s">
        <v>203</v>
      </c>
      <c r="G16" s="4" t="s">
        <v>204</v>
      </c>
      <c r="H16" s="3" t="s">
        <v>180</v>
      </c>
      <c r="I16" s="1">
        <v>17</v>
      </c>
      <c r="J16" s="1" t="s">
        <v>199</v>
      </c>
      <c r="K16" s="17">
        <v>15.5</v>
      </c>
      <c r="L16" s="1"/>
      <c r="M16" s="1">
        <v>80</v>
      </c>
      <c r="N16" s="1">
        <v>2750</v>
      </c>
      <c r="O16" s="144"/>
      <c r="P16" s="1">
        <v>1860</v>
      </c>
      <c r="Q16" s="19">
        <f t="shared" si="0"/>
        <v>1571.7</v>
      </c>
      <c r="R16" s="39">
        <f t="shared" si="18"/>
        <v>4.5689318999999999</v>
      </c>
      <c r="S16" s="15">
        <f t="shared" si="1"/>
        <v>4.4086185000000002</v>
      </c>
      <c r="T16" s="3">
        <v>1205</v>
      </c>
      <c r="U16" s="1">
        <v>1015</v>
      </c>
      <c r="V16" s="1">
        <v>0.97199999999999998</v>
      </c>
      <c r="W16" s="19">
        <f t="shared" si="19"/>
        <v>1807.9199999999998</v>
      </c>
      <c r="X16" s="1">
        <v>10</v>
      </c>
      <c r="Y16" s="1">
        <v>453</v>
      </c>
      <c r="Z16" s="1">
        <v>43</v>
      </c>
      <c r="AA16" s="1">
        <v>20</v>
      </c>
      <c r="AB16" s="1">
        <v>20</v>
      </c>
      <c r="AC16" s="4">
        <v>5.9</v>
      </c>
      <c r="AD16" s="6">
        <v>3.5</v>
      </c>
      <c r="AE16" s="88">
        <v>-42</v>
      </c>
      <c r="AF16" s="88">
        <v>-46</v>
      </c>
      <c r="AG16" s="88">
        <v>-46</v>
      </c>
      <c r="AH16" s="88"/>
      <c r="AI16" s="109">
        <f t="shared" si="30"/>
        <v>-134</v>
      </c>
      <c r="AJ16" s="106">
        <f t="shared" si="31"/>
        <v>1</v>
      </c>
      <c r="AK16" s="1">
        <v>50</v>
      </c>
      <c r="AL16" s="1">
        <v>50</v>
      </c>
      <c r="AM16" s="1">
        <v>100</v>
      </c>
      <c r="AN16" s="1">
        <v>105</v>
      </c>
      <c r="AO16" s="1">
        <v>3</v>
      </c>
      <c r="AP16" s="1">
        <v>20</v>
      </c>
      <c r="AQ16" s="3">
        <v>1844</v>
      </c>
      <c r="AR16" s="6"/>
      <c r="AS16" s="19">
        <f t="shared" si="2"/>
        <v>1844</v>
      </c>
      <c r="AT16" s="123">
        <f t="shared" si="20"/>
        <v>1</v>
      </c>
      <c r="AU16" s="1">
        <v>77</v>
      </c>
      <c r="AV16" s="1">
        <v>80</v>
      </c>
      <c r="AW16" s="6">
        <v>4.5</v>
      </c>
      <c r="AX16" s="1">
        <v>500</v>
      </c>
      <c r="AY16" s="1">
        <v>1250</v>
      </c>
      <c r="AZ16" s="2">
        <v>35</v>
      </c>
      <c r="BA16" s="3">
        <v>320</v>
      </c>
      <c r="BB16" s="2">
        <v>55</v>
      </c>
      <c r="BC16" s="3">
        <v>182</v>
      </c>
      <c r="BD16" s="4">
        <v>22</v>
      </c>
      <c r="BE16" s="3">
        <v>4660</v>
      </c>
      <c r="BF16" s="1">
        <v>24</v>
      </c>
      <c r="BG16" s="1">
        <v>20</v>
      </c>
      <c r="BH16" s="1">
        <v>1</v>
      </c>
      <c r="BI16" s="4">
        <v>96.6</v>
      </c>
      <c r="BJ16" s="3">
        <v>600</v>
      </c>
      <c r="BK16" s="6">
        <v>258</v>
      </c>
      <c r="BL16" s="1">
        <v>1652</v>
      </c>
      <c r="BM16" s="1">
        <v>139</v>
      </c>
      <c r="BN16" s="2">
        <v>30.1</v>
      </c>
      <c r="BO16" s="3">
        <v>485</v>
      </c>
      <c r="BP16" s="1">
        <v>1700</v>
      </c>
      <c r="BQ16" s="2">
        <v>234</v>
      </c>
      <c r="BR16" s="3">
        <v>480</v>
      </c>
      <c r="BS16" s="1">
        <v>1700</v>
      </c>
      <c r="BT16" s="2">
        <v>214</v>
      </c>
      <c r="BU16" s="5">
        <v>1500</v>
      </c>
      <c r="BV16" s="129">
        <v>587</v>
      </c>
      <c r="BW16" s="125">
        <f t="shared" si="21"/>
        <v>0.96499999999999997</v>
      </c>
      <c r="BX16" s="125">
        <f t="shared" si="22"/>
        <v>0.76923076923076927</v>
      </c>
      <c r="BY16" s="133">
        <f t="shared" si="23"/>
        <v>0.55644267021512528</v>
      </c>
      <c r="BZ16" s="133">
        <f t="shared" si="24"/>
        <v>0.44355732978487472</v>
      </c>
      <c r="CA16" s="3">
        <v>2.8</v>
      </c>
      <c r="CB16" s="1">
        <v>2.8</v>
      </c>
      <c r="CC16" s="1">
        <v>24</v>
      </c>
      <c r="CD16" s="4">
        <v>1.8</v>
      </c>
      <c r="CE16" s="6" t="s">
        <v>227</v>
      </c>
      <c r="CF16" s="6">
        <v>84.2</v>
      </c>
      <c r="CG16" s="19">
        <f t="shared" si="25"/>
        <v>16.64</v>
      </c>
      <c r="CH16" s="19">
        <f t="shared" si="3"/>
        <v>6286.8</v>
      </c>
      <c r="CI16" s="19">
        <f t="shared" si="4"/>
        <v>14.3104</v>
      </c>
      <c r="CJ16" s="1">
        <v>86</v>
      </c>
      <c r="CK16" s="15">
        <f t="shared" si="26"/>
        <v>2.2762613730355663</v>
      </c>
      <c r="CL16" s="3" t="s">
        <v>228</v>
      </c>
      <c r="CM16" s="6">
        <v>83</v>
      </c>
      <c r="CN16" s="1">
        <v>85</v>
      </c>
      <c r="CO16" s="338">
        <v>109</v>
      </c>
      <c r="CP16" s="338">
        <f t="shared" si="5"/>
        <v>6286.8</v>
      </c>
      <c r="CQ16" s="338">
        <f t="shared" si="6"/>
        <v>92.65</v>
      </c>
      <c r="CR16" s="39">
        <f t="shared" si="7"/>
        <v>14.737227206209838</v>
      </c>
      <c r="CS16" s="3"/>
      <c r="CT16" s="6">
        <v>9</v>
      </c>
      <c r="CU16" s="19" t="e">
        <f t="shared" si="27"/>
        <v>#N/A</v>
      </c>
      <c r="CV16" s="19">
        <f t="shared" si="8"/>
        <v>-141.96</v>
      </c>
      <c r="CW16" s="19" t="e">
        <f t="shared" si="9"/>
        <v>#N/A</v>
      </c>
      <c r="CX16" s="1"/>
      <c r="CY16" s="15" t="e">
        <f t="shared" si="28"/>
        <v>#N/A</v>
      </c>
      <c r="CZ16" s="7">
        <v>650</v>
      </c>
      <c r="DA16" s="7">
        <v>600</v>
      </c>
      <c r="DB16" s="7">
        <v>600</v>
      </c>
      <c r="DC16" s="7">
        <v>600</v>
      </c>
      <c r="DD16" s="7">
        <v>2</v>
      </c>
      <c r="DE16" s="7">
        <v>3</v>
      </c>
      <c r="DF16" s="7">
        <v>0.2</v>
      </c>
      <c r="DG16" s="7">
        <v>70</v>
      </c>
      <c r="DH16" s="7">
        <v>11</v>
      </c>
      <c r="DI16" s="7">
        <v>2</v>
      </c>
      <c r="DJ16" s="7">
        <v>1.3</v>
      </c>
      <c r="DK16" s="3" t="s">
        <v>205</v>
      </c>
      <c r="DL16" s="2">
        <v>1300</v>
      </c>
      <c r="DM16" s="96">
        <f t="shared" si="10"/>
        <v>284.53039538628275</v>
      </c>
      <c r="DN16" s="96">
        <f t="shared" si="11"/>
        <v>294.87695521851117</v>
      </c>
      <c r="DO16" s="3"/>
      <c r="DP16" s="2"/>
      <c r="DQ16" s="3"/>
      <c r="DR16" s="2"/>
      <c r="DS16" s="7">
        <v>60</v>
      </c>
      <c r="DT16" s="3" t="s">
        <v>185</v>
      </c>
      <c r="DU16" s="2">
        <v>4.8</v>
      </c>
      <c r="DV16" s="7">
        <v>20</v>
      </c>
      <c r="DW16" s="3"/>
      <c r="DX16" s="1"/>
      <c r="DY16" s="96">
        <f t="shared" si="12"/>
        <v>0</v>
      </c>
      <c r="DZ16" s="96">
        <f t="shared" si="13"/>
        <v>0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448</v>
      </c>
      <c r="EL16" s="180">
        <f t="shared" si="14"/>
        <v>98.053551640811278</v>
      </c>
      <c r="EM16" s="109">
        <f t="shared" si="15"/>
        <v>101.61913533684077</v>
      </c>
      <c r="EN16" s="1">
        <v>4.46</v>
      </c>
      <c r="EO16" s="181">
        <f t="shared" si="16"/>
        <v>0.97615812570986227</v>
      </c>
      <c r="EP16" s="181">
        <f t="shared" si="17"/>
        <v>1.0116547848265844</v>
      </c>
      <c r="EQ16" s="4">
        <v>513</v>
      </c>
      <c r="ER16" s="40"/>
    </row>
    <row r="17" spans="1:148" s="41" customFormat="1" ht="20.100000000000001" customHeight="1">
      <c r="A17" s="83">
        <v>42432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>
      <c r="A18" s="84">
        <v>42432</v>
      </c>
      <c r="B18" s="101">
        <v>0.97916666666666696</v>
      </c>
      <c r="C18" s="13">
        <v>1</v>
      </c>
      <c r="D18" s="8" t="s">
        <v>192</v>
      </c>
      <c r="E18" s="8" t="s">
        <v>193</v>
      </c>
      <c r="F18" s="8" t="s">
        <v>202</v>
      </c>
      <c r="G18" s="11" t="s">
        <v>194</v>
      </c>
      <c r="H18" s="10" t="s">
        <v>180</v>
      </c>
      <c r="I18" s="8">
        <v>17</v>
      </c>
      <c r="J18" s="8" t="s">
        <v>181</v>
      </c>
      <c r="K18" s="18">
        <v>15.5</v>
      </c>
      <c r="L18" s="8"/>
      <c r="M18" s="8">
        <v>80</v>
      </c>
      <c r="N18" s="8">
        <v>2750</v>
      </c>
      <c r="O18" s="145"/>
      <c r="P18" s="8">
        <v>1860</v>
      </c>
      <c r="Q18" s="20">
        <f t="shared" si="0"/>
        <v>1571.7</v>
      </c>
      <c r="R18" s="42">
        <f t="shared" si="18"/>
        <v>4.5689318999999999</v>
      </c>
      <c r="S18" s="16">
        <f t="shared" si="1"/>
        <v>4.4086185000000002</v>
      </c>
      <c r="T18" s="10">
        <v>1171</v>
      </c>
      <c r="U18" s="8">
        <v>1015</v>
      </c>
      <c r="V18" s="8">
        <v>0.97199999999999998</v>
      </c>
      <c r="W18" s="20">
        <f t="shared" si="19"/>
        <v>1807.9199999999998</v>
      </c>
      <c r="X18" s="8">
        <v>9.9</v>
      </c>
      <c r="Y18" s="8">
        <v>429</v>
      </c>
      <c r="Z18" s="8">
        <v>44.7</v>
      </c>
      <c r="AA18" s="8">
        <v>20</v>
      </c>
      <c r="AB18" s="8">
        <v>20</v>
      </c>
      <c r="AC18" s="11">
        <v>5.9</v>
      </c>
      <c r="AD18" s="13">
        <v>3.8</v>
      </c>
      <c r="AE18" s="89">
        <v>-42</v>
      </c>
      <c r="AF18" s="89">
        <v>-45</v>
      </c>
      <c r="AG18" s="89">
        <v>-45</v>
      </c>
      <c r="AH18" s="89"/>
      <c r="AI18" s="110">
        <f t="shared" si="30"/>
        <v>-132</v>
      </c>
      <c r="AJ18" s="108">
        <f t="shared" si="31"/>
        <v>1</v>
      </c>
      <c r="AK18" s="8">
        <v>50</v>
      </c>
      <c r="AL18" s="8">
        <v>50</v>
      </c>
      <c r="AM18" s="8">
        <v>100</v>
      </c>
      <c r="AN18" s="8">
        <v>105</v>
      </c>
      <c r="AO18" s="8">
        <v>2</v>
      </c>
      <c r="AP18" s="8">
        <v>20</v>
      </c>
      <c r="AQ18" s="10">
        <v>1759</v>
      </c>
      <c r="AR18" s="13">
        <v>1790</v>
      </c>
      <c r="AS18" s="20">
        <f t="shared" si="2"/>
        <v>-31</v>
      </c>
      <c r="AT18" s="124">
        <f t="shared" si="20"/>
        <v>-1.7623649801023308E-2</v>
      </c>
      <c r="AU18" s="8">
        <v>75.599999999999994</v>
      </c>
      <c r="AV18" s="8">
        <v>80</v>
      </c>
      <c r="AW18" s="13">
        <v>4.5</v>
      </c>
      <c r="AX18" s="8">
        <v>490</v>
      </c>
      <c r="AY18" s="8">
        <v>960</v>
      </c>
      <c r="AZ18" s="9">
        <v>35</v>
      </c>
      <c r="BA18" s="10">
        <v>272</v>
      </c>
      <c r="BB18" s="9">
        <v>48</v>
      </c>
      <c r="BC18" s="10">
        <v>182</v>
      </c>
      <c r="BD18" s="11">
        <v>22</v>
      </c>
      <c r="BE18" s="10">
        <v>4533</v>
      </c>
      <c r="BF18" s="8">
        <v>24</v>
      </c>
      <c r="BG18" s="8">
        <v>20</v>
      </c>
      <c r="BH18" s="8">
        <v>1</v>
      </c>
      <c r="BI18" s="11">
        <v>97</v>
      </c>
      <c r="BJ18" s="10">
        <v>590</v>
      </c>
      <c r="BK18" s="13">
        <v>253</v>
      </c>
      <c r="BL18" s="8">
        <v>1647</v>
      </c>
      <c r="BM18" s="8">
        <v>139</v>
      </c>
      <c r="BN18" s="9">
        <v>31.1</v>
      </c>
      <c r="BO18" s="10">
        <v>462</v>
      </c>
      <c r="BP18" s="8">
        <v>1550</v>
      </c>
      <c r="BQ18" s="9">
        <v>219</v>
      </c>
      <c r="BR18" s="10">
        <v>457</v>
      </c>
      <c r="BS18" s="8">
        <v>1600</v>
      </c>
      <c r="BT18" s="9">
        <v>200</v>
      </c>
      <c r="BU18" s="12">
        <v>1500</v>
      </c>
      <c r="BV18" s="130">
        <v>517</v>
      </c>
      <c r="BW18" s="126">
        <f t="shared" si="21"/>
        <v>0.91900000000000004</v>
      </c>
      <c r="BX18" s="126">
        <f t="shared" si="22"/>
        <v>0.75641025641025639</v>
      </c>
      <c r="BY18" s="134">
        <f t="shared" si="23"/>
        <v>0.54852236727322812</v>
      </c>
      <c r="BZ18" s="134">
        <f t="shared" si="24"/>
        <v>0.45147763272677183</v>
      </c>
      <c r="CA18" s="10">
        <v>2.8</v>
      </c>
      <c r="CB18" s="8">
        <v>2.8</v>
      </c>
      <c r="CC18" s="8">
        <v>24</v>
      </c>
      <c r="CD18" s="11">
        <v>1.8</v>
      </c>
      <c r="CE18" s="13" t="s">
        <v>227</v>
      </c>
      <c r="CF18" s="13">
        <v>84</v>
      </c>
      <c r="CG18" s="20">
        <f t="shared" si="25"/>
        <v>16.64</v>
      </c>
      <c r="CH18" s="20">
        <f t="shared" si="3"/>
        <v>6286.8</v>
      </c>
      <c r="CI18" s="20">
        <f t="shared" si="4"/>
        <v>14.144</v>
      </c>
      <c r="CJ18" s="8">
        <v>85</v>
      </c>
      <c r="CK18" s="16">
        <f t="shared" si="26"/>
        <v>2.2497932175351529</v>
      </c>
      <c r="CL18" s="10" t="s">
        <v>228</v>
      </c>
      <c r="CM18" s="13">
        <v>83</v>
      </c>
      <c r="CN18" s="8">
        <v>74</v>
      </c>
      <c r="CO18" s="339">
        <v>109</v>
      </c>
      <c r="CP18" s="339">
        <f t="shared" si="5"/>
        <v>6286.8</v>
      </c>
      <c r="CQ18" s="339">
        <f t="shared" si="6"/>
        <v>80.66</v>
      </c>
      <c r="CR18" s="42">
        <f t="shared" si="7"/>
        <v>12.830056626582682</v>
      </c>
      <c r="CS18" s="10" t="s">
        <v>217</v>
      </c>
      <c r="CT18" s="13">
        <v>9</v>
      </c>
      <c r="CU18" s="20">
        <f t="shared" si="27"/>
        <v>16.64</v>
      </c>
      <c r="CV18" s="20">
        <f t="shared" si="8"/>
        <v>-141.96</v>
      </c>
      <c r="CW18" s="20">
        <f t="shared" si="9"/>
        <v>0</v>
      </c>
      <c r="CX18" s="8"/>
      <c r="CY18" s="16">
        <f t="shared" si="28"/>
        <v>0</v>
      </c>
      <c r="CZ18" s="14">
        <v>650</v>
      </c>
      <c r="DA18" s="14">
        <v>600</v>
      </c>
      <c r="DB18" s="14">
        <v>600</v>
      </c>
      <c r="DC18" s="14">
        <v>600</v>
      </c>
      <c r="DD18" s="14">
        <v>2</v>
      </c>
      <c r="DE18" s="14">
        <v>3</v>
      </c>
      <c r="DF18" s="14">
        <v>0.2</v>
      </c>
      <c r="DG18" s="14">
        <v>60</v>
      </c>
      <c r="DH18" s="14">
        <v>11</v>
      </c>
      <c r="DI18" s="14">
        <v>2</v>
      </c>
      <c r="DJ18" s="14">
        <v>1.3</v>
      </c>
      <c r="DK18" s="10" t="s">
        <v>205</v>
      </c>
      <c r="DL18" s="9">
        <v>1300</v>
      </c>
      <c r="DM18" s="97">
        <f t="shared" si="10"/>
        <v>284.53039538628275</v>
      </c>
      <c r="DN18" s="97">
        <f t="shared" si="11"/>
        <v>294.87695521851117</v>
      </c>
      <c r="DO18" s="10"/>
      <c r="DP18" s="9"/>
      <c r="DQ18" s="10"/>
      <c r="DR18" s="9"/>
      <c r="DS18" s="14">
        <v>60</v>
      </c>
      <c r="DT18" s="10" t="s">
        <v>185</v>
      </c>
      <c r="DU18" s="9">
        <v>4.8</v>
      </c>
      <c r="DV18" s="14">
        <v>20</v>
      </c>
      <c r="DW18" s="10"/>
      <c r="DX18" s="8"/>
      <c r="DY18" s="97">
        <f t="shared" si="12"/>
        <v>0</v>
      </c>
      <c r="DZ18" s="97">
        <f t="shared" si="13"/>
        <v>0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419</v>
      </c>
      <c r="EL18" s="183">
        <f t="shared" si="14"/>
        <v>91.706335128348044</v>
      </c>
      <c r="EM18" s="110">
        <f t="shared" si="15"/>
        <v>95.041110951197069</v>
      </c>
      <c r="EN18" s="8"/>
      <c r="EO18" s="184">
        <f t="shared" si="16"/>
        <v>0</v>
      </c>
      <c r="EP18" s="184">
        <f t="shared" si="17"/>
        <v>0</v>
      </c>
      <c r="EQ18" s="11"/>
      <c r="ER18" s="43"/>
    </row>
    <row r="19" spans="1:148" s="44" customFormat="1" ht="20.100000000000001" customHeight="1">
      <c r="A19" s="84">
        <v>42432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>
      <c r="A20" s="83">
        <v>42433</v>
      </c>
      <c r="B20" s="100">
        <v>0.61376157407407406</v>
      </c>
      <c r="C20" s="6">
        <v>3</v>
      </c>
      <c r="D20" s="1" t="s">
        <v>186</v>
      </c>
      <c r="E20" s="1" t="s">
        <v>187</v>
      </c>
      <c r="F20" s="1" t="s">
        <v>188</v>
      </c>
      <c r="G20" s="4" t="s">
        <v>189</v>
      </c>
      <c r="H20" s="3" t="s">
        <v>180</v>
      </c>
      <c r="I20" s="1">
        <v>17</v>
      </c>
      <c r="J20" s="1" t="s">
        <v>199</v>
      </c>
      <c r="K20" s="17">
        <v>16.7</v>
      </c>
      <c r="L20" s="1"/>
      <c r="M20" s="1">
        <v>80</v>
      </c>
      <c r="N20" s="1">
        <v>2750</v>
      </c>
      <c r="O20" s="144"/>
      <c r="P20" s="1">
        <v>1850</v>
      </c>
      <c r="Q20" s="19">
        <f t="shared" si="0"/>
        <v>1541.05</v>
      </c>
      <c r="R20" s="39">
        <f t="shared" si="18"/>
        <v>4.4798323499999997</v>
      </c>
      <c r="S20" s="15">
        <f t="shared" si="1"/>
        <v>4.3226452499999999</v>
      </c>
      <c r="T20" s="3">
        <v>1198</v>
      </c>
      <c r="U20" s="1">
        <v>1015</v>
      </c>
      <c r="V20" s="1">
        <v>0.96799999999999997</v>
      </c>
      <c r="W20" s="19">
        <f t="shared" si="19"/>
        <v>1790.8</v>
      </c>
      <c r="X20" s="1">
        <v>10</v>
      </c>
      <c r="Y20" s="1">
        <v>444</v>
      </c>
      <c r="Z20" s="1">
        <v>44.9</v>
      </c>
      <c r="AA20" s="1">
        <v>20</v>
      </c>
      <c r="AB20" s="1">
        <v>20</v>
      </c>
      <c r="AC20" s="4">
        <v>5.9</v>
      </c>
      <c r="AD20" s="6">
        <v>3.7</v>
      </c>
      <c r="AE20" s="88">
        <v>-42</v>
      </c>
      <c r="AF20" s="88">
        <v>-45</v>
      </c>
      <c r="AG20" s="88">
        <v>-49</v>
      </c>
      <c r="AH20" s="88"/>
      <c r="AI20" s="109">
        <f t="shared" si="30"/>
        <v>-136</v>
      </c>
      <c r="AJ20" s="106">
        <f t="shared" si="31"/>
        <v>1</v>
      </c>
      <c r="AK20" s="1">
        <v>50</v>
      </c>
      <c r="AL20" s="1">
        <v>50</v>
      </c>
      <c r="AM20" s="1">
        <v>100</v>
      </c>
      <c r="AN20" s="1">
        <v>105</v>
      </c>
      <c r="AO20" s="1">
        <v>2</v>
      </c>
      <c r="AP20" s="1">
        <v>20</v>
      </c>
      <c r="AQ20" s="3">
        <v>1806</v>
      </c>
      <c r="AR20" s="6">
        <v>1820</v>
      </c>
      <c r="AS20" s="19">
        <f t="shared" si="2"/>
        <v>-14</v>
      </c>
      <c r="AT20" s="123">
        <f t="shared" si="20"/>
        <v>-7.7519379844961239E-3</v>
      </c>
      <c r="AU20" s="1">
        <v>75</v>
      </c>
      <c r="AV20" s="1">
        <v>80</v>
      </c>
      <c r="AW20" s="6">
        <v>4.5</v>
      </c>
      <c r="AX20" s="1">
        <v>333</v>
      </c>
      <c r="AY20" s="1">
        <v>1414</v>
      </c>
      <c r="AZ20" s="2">
        <v>25</v>
      </c>
      <c r="BA20" s="3">
        <v>246</v>
      </c>
      <c r="BB20" s="2">
        <v>41</v>
      </c>
      <c r="BC20" s="3">
        <v>182</v>
      </c>
      <c r="BD20" s="4">
        <v>28</v>
      </c>
      <c r="BE20" s="3">
        <v>4526</v>
      </c>
      <c r="BF20" s="1">
        <v>24</v>
      </c>
      <c r="BG20" s="1">
        <v>20</v>
      </c>
      <c r="BH20" s="1">
        <v>1</v>
      </c>
      <c r="BI20" s="4">
        <v>97</v>
      </c>
      <c r="BJ20" s="3">
        <v>590</v>
      </c>
      <c r="BK20" s="6">
        <v>254</v>
      </c>
      <c r="BL20" s="1">
        <v>1644</v>
      </c>
      <c r="BM20" s="1">
        <v>139</v>
      </c>
      <c r="BN20" s="2">
        <v>29.2</v>
      </c>
      <c r="BO20" s="3">
        <v>466</v>
      </c>
      <c r="BP20" s="1">
        <v>1550</v>
      </c>
      <c r="BQ20" s="2">
        <v>220</v>
      </c>
      <c r="BR20" s="3">
        <v>456</v>
      </c>
      <c r="BS20" s="1">
        <v>1600</v>
      </c>
      <c r="BT20" s="2">
        <v>203</v>
      </c>
      <c r="BU20" s="5">
        <v>1500</v>
      </c>
      <c r="BV20" s="129">
        <v>508</v>
      </c>
      <c r="BW20" s="125">
        <f t="shared" si="21"/>
        <v>0.92200000000000004</v>
      </c>
      <c r="BX20" s="125">
        <f t="shared" si="22"/>
        <v>0.75641025641025639</v>
      </c>
      <c r="BY20" s="133">
        <f t="shared" si="23"/>
        <v>0.54932934095144981</v>
      </c>
      <c r="BZ20" s="133">
        <f t="shared" si="24"/>
        <v>0.45067065904855019</v>
      </c>
      <c r="CA20" s="3">
        <v>2.8</v>
      </c>
      <c r="CB20" s="1">
        <v>2.8</v>
      </c>
      <c r="CC20" s="1">
        <v>25</v>
      </c>
      <c r="CD20" s="4">
        <v>1.8</v>
      </c>
      <c r="CE20" s="6" t="s">
        <v>227</v>
      </c>
      <c r="CF20" s="6">
        <v>83.7</v>
      </c>
      <c r="CG20" s="19">
        <f t="shared" si="25"/>
        <v>16.64</v>
      </c>
      <c r="CH20" s="19">
        <f t="shared" si="3"/>
        <v>6253</v>
      </c>
      <c r="CI20" s="19">
        <f t="shared" si="4"/>
        <v>14.144</v>
      </c>
      <c r="CJ20" s="1">
        <v>85</v>
      </c>
      <c r="CK20" s="15">
        <f t="shared" si="26"/>
        <v>2.2619542619542621</v>
      </c>
      <c r="CL20" s="3" t="s">
        <v>228</v>
      </c>
      <c r="CM20" s="6">
        <v>83</v>
      </c>
      <c r="CN20" s="1">
        <v>78</v>
      </c>
      <c r="CO20" s="338">
        <v>109</v>
      </c>
      <c r="CP20" s="338">
        <f t="shared" si="5"/>
        <v>6253</v>
      </c>
      <c r="CQ20" s="338">
        <f t="shared" si="6"/>
        <v>85.02</v>
      </c>
      <c r="CR20" s="39">
        <f t="shared" si="7"/>
        <v>13.596673596673597</v>
      </c>
      <c r="CS20" s="3" t="s">
        <v>217</v>
      </c>
      <c r="CT20" s="6">
        <v>10</v>
      </c>
      <c r="CU20" s="19">
        <f t="shared" si="27"/>
        <v>16.64</v>
      </c>
      <c r="CV20" s="19">
        <f t="shared" si="8"/>
        <v>-141.96</v>
      </c>
      <c r="CW20" s="19">
        <f t="shared" si="9"/>
        <v>0</v>
      </c>
      <c r="CX20" s="1"/>
      <c r="CY20" s="15">
        <f t="shared" si="28"/>
        <v>0</v>
      </c>
      <c r="CZ20" s="7">
        <v>650</v>
      </c>
      <c r="DA20" s="7">
        <v>620</v>
      </c>
      <c r="DB20" s="7">
        <v>630</v>
      </c>
      <c r="DC20" s="7">
        <v>650</v>
      </c>
      <c r="DD20" s="7">
        <v>2</v>
      </c>
      <c r="DE20" s="7">
        <v>3</v>
      </c>
      <c r="DF20" s="7">
        <v>0.2</v>
      </c>
      <c r="DG20" s="7">
        <v>60</v>
      </c>
      <c r="DH20" s="7">
        <v>11</v>
      </c>
      <c r="DI20" s="7">
        <v>2</v>
      </c>
      <c r="DJ20" s="7">
        <v>1.3</v>
      </c>
      <c r="DK20" s="3" t="s">
        <v>211</v>
      </c>
      <c r="DL20" s="2">
        <v>1000</v>
      </c>
      <c r="DM20" s="96">
        <f t="shared" si="10"/>
        <v>223.22263912398421</v>
      </c>
      <c r="DN20" s="96">
        <f t="shared" si="11"/>
        <v>231.33982600121999</v>
      </c>
      <c r="DO20" s="3"/>
      <c r="DP20" s="2"/>
      <c r="DQ20" s="3"/>
      <c r="DR20" s="2"/>
      <c r="DS20" s="7">
        <v>60</v>
      </c>
      <c r="DT20" s="3" t="s">
        <v>185</v>
      </c>
      <c r="DU20" s="2">
        <v>4.8</v>
      </c>
      <c r="DV20" s="7">
        <v>20</v>
      </c>
      <c r="DW20" s="3"/>
      <c r="DX20" s="1"/>
      <c r="DY20" s="96">
        <f t="shared" si="12"/>
        <v>0</v>
      </c>
      <c r="DZ20" s="96">
        <f t="shared" si="13"/>
        <v>0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423</v>
      </c>
      <c r="EL20" s="180">
        <f t="shared" si="14"/>
        <v>94.423176349445313</v>
      </c>
      <c r="EM20" s="109">
        <f t="shared" si="15"/>
        <v>97.856746398516051</v>
      </c>
      <c r="EN20" s="1">
        <v>4.34</v>
      </c>
      <c r="EO20" s="181">
        <f t="shared" si="16"/>
        <v>0.96878625379809136</v>
      </c>
      <c r="EP20" s="181">
        <f t="shared" si="17"/>
        <v>1.0040148448452946</v>
      </c>
      <c r="EQ20" s="4">
        <v>752</v>
      </c>
      <c r="ER20" s="40"/>
    </row>
    <row r="21" spans="1:148" s="41" customFormat="1" ht="20.100000000000001" customHeight="1">
      <c r="A21" s="83">
        <v>42433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>
      <c r="A22" s="84">
        <v>42433</v>
      </c>
      <c r="B22" s="101">
        <v>0.24438657407407408</v>
      </c>
      <c r="C22" s="13">
        <v>2</v>
      </c>
      <c r="D22" s="8" t="s">
        <v>201</v>
      </c>
      <c r="E22" s="8" t="s">
        <v>207</v>
      </c>
      <c r="F22" s="8" t="s">
        <v>203</v>
      </c>
      <c r="G22" s="11" t="s">
        <v>204</v>
      </c>
      <c r="H22" s="10" t="s">
        <v>180</v>
      </c>
      <c r="I22" s="8">
        <v>17</v>
      </c>
      <c r="J22" s="8" t="s">
        <v>190</v>
      </c>
      <c r="K22" s="18">
        <v>15.5</v>
      </c>
      <c r="L22" s="8"/>
      <c r="M22" s="8">
        <v>80</v>
      </c>
      <c r="N22" s="8">
        <v>2700</v>
      </c>
      <c r="O22" s="145"/>
      <c r="P22" s="8">
        <v>1850</v>
      </c>
      <c r="Q22" s="20">
        <f t="shared" si="0"/>
        <v>1563.25</v>
      </c>
      <c r="R22" s="42">
        <f t="shared" si="18"/>
        <v>4.5443677500000002</v>
      </c>
      <c r="S22" s="16">
        <f t="shared" si="1"/>
        <v>4.3051905000000001</v>
      </c>
      <c r="T22" s="10">
        <v>1198</v>
      </c>
      <c r="U22" s="8">
        <v>1015</v>
      </c>
      <c r="V22" s="8">
        <v>0.97099999999999997</v>
      </c>
      <c r="W22" s="20">
        <f t="shared" si="19"/>
        <v>1796.35</v>
      </c>
      <c r="X22" s="8">
        <v>10</v>
      </c>
      <c r="Y22" s="8">
        <v>448</v>
      </c>
      <c r="Z22" s="8">
        <v>43.9</v>
      </c>
      <c r="AA22" s="8">
        <v>20</v>
      </c>
      <c r="AB22" s="8">
        <v>20</v>
      </c>
      <c r="AC22" s="11">
        <v>6</v>
      </c>
      <c r="AD22" s="13">
        <v>4</v>
      </c>
      <c r="AE22" s="89">
        <v>-43</v>
      </c>
      <c r="AF22" s="89">
        <v>-49</v>
      </c>
      <c r="AG22" s="89">
        <v>-46</v>
      </c>
      <c r="AH22" s="89"/>
      <c r="AI22" s="110">
        <f t="shared" si="30"/>
        <v>-138</v>
      </c>
      <c r="AJ22" s="108">
        <f t="shared" si="31"/>
        <v>1</v>
      </c>
      <c r="AK22" s="8">
        <v>50</v>
      </c>
      <c r="AL22" s="8">
        <v>50</v>
      </c>
      <c r="AM22" s="8">
        <v>100</v>
      </c>
      <c r="AN22" s="8">
        <v>105</v>
      </c>
      <c r="AO22" s="8">
        <v>2</v>
      </c>
      <c r="AP22" s="8">
        <v>20</v>
      </c>
      <c r="AQ22" s="10">
        <v>1820</v>
      </c>
      <c r="AR22" s="13">
        <v>1820</v>
      </c>
      <c r="AS22" s="20">
        <f t="shared" si="2"/>
        <v>0</v>
      </c>
      <c r="AT22" s="124">
        <f t="shared" si="20"/>
        <v>0</v>
      </c>
      <c r="AU22" s="8">
        <v>76</v>
      </c>
      <c r="AV22" s="8">
        <v>80</v>
      </c>
      <c r="AW22" s="13">
        <v>4.5</v>
      </c>
      <c r="AX22" s="8">
        <v>350</v>
      </c>
      <c r="AY22" s="8">
        <v>1200</v>
      </c>
      <c r="AZ22" s="9">
        <v>35</v>
      </c>
      <c r="BA22" s="10">
        <v>302</v>
      </c>
      <c r="BB22" s="9">
        <v>52</v>
      </c>
      <c r="BC22" s="10">
        <v>182</v>
      </c>
      <c r="BD22" s="11">
        <v>27</v>
      </c>
      <c r="BE22" s="10">
        <v>4800</v>
      </c>
      <c r="BF22" s="8">
        <v>24</v>
      </c>
      <c r="BG22" s="8">
        <v>20</v>
      </c>
      <c r="BH22" s="8">
        <v>1</v>
      </c>
      <c r="BI22" s="11">
        <v>96.6</v>
      </c>
      <c r="BJ22" s="10">
        <v>590</v>
      </c>
      <c r="BK22" s="13">
        <v>260</v>
      </c>
      <c r="BL22" s="8">
        <v>1642</v>
      </c>
      <c r="BM22" s="8">
        <v>138</v>
      </c>
      <c r="BN22" s="9">
        <v>30.2</v>
      </c>
      <c r="BO22" s="10">
        <v>475</v>
      </c>
      <c r="BP22" s="8">
        <v>1700</v>
      </c>
      <c r="BQ22" s="9">
        <v>218</v>
      </c>
      <c r="BR22" s="10">
        <v>465</v>
      </c>
      <c r="BS22" s="8">
        <v>1700</v>
      </c>
      <c r="BT22" s="9">
        <v>198</v>
      </c>
      <c r="BU22" s="12">
        <v>1500</v>
      </c>
      <c r="BV22" s="130">
        <v>551</v>
      </c>
      <c r="BW22" s="126">
        <f t="shared" si="21"/>
        <v>0.94</v>
      </c>
      <c r="BX22" s="126">
        <f t="shared" si="22"/>
        <v>0.75641025641025639</v>
      </c>
      <c r="BY22" s="134">
        <f t="shared" si="23"/>
        <v>0.55411124546553814</v>
      </c>
      <c r="BZ22" s="134">
        <f t="shared" si="24"/>
        <v>0.44588875453446192</v>
      </c>
      <c r="CA22" s="10">
        <v>2.8</v>
      </c>
      <c r="CB22" s="8">
        <v>2.8</v>
      </c>
      <c r="CC22" s="8">
        <v>25</v>
      </c>
      <c r="CD22" s="11">
        <v>1.8</v>
      </c>
      <c r="CE22" s="13" t="s">
        <v>227</v>
      </c>
      <c r="CF22" s="13">
        <v>83.7</v>
      </c>
      <c r="CG22" s="20">
        <f t="shared" si="25"/>
        <v>16.64</v>
      </c>
      <c r="CH22" s="20">
        <f t="shared" si="3"/>
        <v>6253</v>
      </c>
      <c r="CI22" s="20">
        <f t="shared" si="4"/>
        <v>14.144</v>
      </c>
      <c r="CJ22" s="8">
        <v>85</v>
      </c>
      <c r="CK22" s="16">
        <f t="shared" si="26"/>
        <v>2.2619542619542621</v>
      </c>
      <c r="CL22" s="10" t="s">
        <v>228</v>
      </c>
      <c r="CM22" s="13">
        <v>84</v>
      </c>
      <c r="CN22" s="8">
        <v>87</v>
      </c>
      <c r="CO22" s="339">
        <v>109</v>
      </c>
      <c r="CP22" s="339">
        <f t="shared" si="5"/>
        <v>6253</v>
      </c>
      <c r="CQ22" s="339">
        <f t="shared" si="6"/>
        <v>94.83</v>
      </c>
      <c r="CR22" s="42">
        <f t="shared" si="7"/>
        <v>15.165520550135936</v>
      </c>
      <c r="CS22" s="10" t="s">
        <v>217</v>
      </c>
      <c r="CT22" s="13">
        <v>10</v>
      </c>
      <c r="CU22" s="20">
        <f t="shared" si="27"/>
        <v>16.64</v>
      </c>
      <c r="CV22" s="20">
        <f t="shared" si="8"/>
        <v>-145.34</v>
      </c>
      <c r="CW22" s="20">
        <f t="shared" si="9"/>
        <v>0</v>
      </c>
      <c r="CX22" s="8"/>
      <c r="CY22" s="16">
        <f t="shared" si="28"/>
        <v>0</v>
      </c>
      <c r="CZ22" s="14">
        <v>650</v>
      </c>
      <c r="DA22" s="14">
        <v>700</v>
      </c>
      <c r="DB22" s="14">
        <v>710</v>
      </c>
      <c r="DC22" s="14">
        <v>720</v>
      </c>
      <c r="DD22" s="14">
        <v>2</v>
      </c>
      <c r="DE22" s="14">
        <v>3</v>
      </c>
      <c r="DF22" s="14">
        <v>0.2</v>
      </c>
      <c r="DG22" s="14">
        <v>60</v>
      </c>
      <c r="DH22" s="14">
        <v>11</v>
      </c>
      <c r="DI22" s="14">
        <v>2</v>
      </c>
      <c r="DJ22" s="14">
        <v>1.3</v>
      </c>
      <c r="DK22" s="10" t="s">
        <v>211</v>
      </c>
      <c r="DL22" s="9">
        <v>1000</v>
      </c>
      <c r="DM22" s="97">
        <f t="shared" si="10"/>
        <v>220.05261347961991</v>
      </c>
      <c r="DN22" s="97">
        <f t="shared" si="11"/>
        <v>232.27775867293212</v>
      </c>
      <c r="DO22" s="10"/>
      <c r="DP22" s="9"/>
      <c r="DQ22" s="10"/>
      <c r="DR22" s="9"/>
      <c r="DS22" s="14">
        <v>60</v>
      </c>
      <c r="DT22" s="10" t="s">
        <v>185</v>
      </c>
      <c r="DU22" s="9">
        <v>4.8</v>
      </c>
      <c r="DV22" s="14">
        <v>20</v>
      </c>
      <c r="DW22" s="10"/>
      <c r="DX22" s="8"/>
      <c r="DY22" s="97">
        <f t="shared" si="12"/>
        <v>0</v>
      </c>
      <c r="DZ22" s="97">
        <f t="shared" si="13"/>
        <v>0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416</v>
      </c>
      <c r="EL22" s="183">
        <f t="shared" si="14"/>
        <v>91.541887207521881</v>
      </c>
      <c r="EM22" s="110">
        <f t="shared" si="15"/>
        <v>96.627547607939761</v>
      </c>
      <c r="EN22" s="8">
        <v>4.46</v>
      </c>
      <c r="EO22" s="184">
        <f t="shared" si="16"/>
        <v>0.98143465611910474</v>
      </c>
      <c r="EP22" s="184">
        <f t="shared" si="17"/>
        <v>1.0359588036812772</v>
      </c>
      <c r="EQ22" s="11">
        <v>748</v>
      </c>
      <c r="ER22" s="43"/>
    </row>
    <row r="23" spans="1:148" s="44" customFormat="1" ht="20.100000000000001" customHeight="1">
      <c r="A23" s="84">
        <v>42433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>
      <c r="A24" s="83">
        <v>42434</v>
      </c>
      <c r="B24" s="100">
        <v>0.52899305555555554</v>
      </c>
      <c r="C24" s="6">
        <v>4</v>
      </c>
      <c r="D24" s="1" t="s">
        <v>176</v>
      </c>
      <c r="E24" s="1" t="s">
        <v>177</v>
      </c>
      <c r="F24" s="1" t="s">
        <v>178</v>
      </c>
      <c r="G24" s="4" t="s">
        <v>179</v>
      </c>
      <c r="H24" s="3" t="s">
        <v>180</v>
      </c>
      <c r="I24" s="1">
        <v>17</v>
      </c>
      <c r="J24" s="1" t="s">
        <v>190</v>
      </c>
      <c r="K24" s="17">
        <v>15.5</v>
      </c>
      <c r="L24" s="1"/>
      <c r="M24" s="1">
        <v>80</v>
      </c>
      <c r="N24" s="1">
        <v>2700</v>
      </c>
      <c r="O24" s="144"/>
      <c r="P24" s="1">
        <v>1850</v>
      </c>
      <c r="Q24" s="19">
        <f t="shared" si="0"/>
        <v>1563.25</v>
      </c>
      <c r="R24" s="39">
        <f t="shared" si="18"/>
        <v>4.5443677500000002</v>
      </c>
      <c r="S24" s="15">
        <f t="shared" si="1"/>
        <v>4.3051905000000001</v>
      </c>
      <c r="T24" s="3">
        <v>1201</v>
      </c>
      <c r="U24" s="1">
        <v>1015</v>
      </c>
      <c r="V24" s="1">
        <v>0.97199999999999998</v>
      </c>
      <c r="W24" s="19">
        <f t="shared" si="19"/>
        <v>1798.2</v>
      </c>
      <c r="X24" s="1">
        <v>10</v>
      </c>
      <c r="Y24" s="1">
        <v>448</v>
      </c>
      <c r="Z24" s="1">
        <v>44</v>
      </c>
      <c r="AA24" s="1">
        <v>20</v>
      </c>
      <c r="AB24" s="1">
        <v>20</v>
      </c>
      <c r="AC24" s="4">
        <v>6</v>
      </c>
      <c r="AD24" s="6">
        <v>4</v>
      </c>
      <c r="AE24" s="88">
        <v>-42</v>
      </c>
      <c r="AF24" s="88">
        <v>-47</v>
      </c>
      <c r="AG24" s="88">
        <v>-47</v>
      </c>
      <c r="AH24" s="88"/>
      <c r="AI24" s="109">
        <f t="shared" si="30"/>
        <v>-136</v>
      </c>
      <c r="AJ24" s="106">
        <f t="shared" si="31"/>
        <v>1</v>
      </c>
      <c r="AK24" s="1">
        <v>50</v>
      </c>
      <c r="AL24" s="1">
        <v>50</v>
      </c>
      <c r="AM24" s="1">
        <v>100</v>
      </c>
      <c r="AN24" s="1">
        <v>105</v>
      </c>
      <c r="AO24" s="1">
        <v>2</v>
      </c>
      <c r="AP24" s="1">
        <v>20</v>
      </c>
      <c r="AQ24" s="3">
        <v>1820</v>
      </c>
      <c r="AR24" s="6">
        <v>1820</v>
      </c>
      <c r="AS24" s="19">
        <f t="shared" si="2"/>
        <v>0</v>
      </c>
      <c r="AT24" s="123">
        <f t="shared" si="20"/>
        <v>0</v>
      </c>
      <c r="AU24" s="1">
        <v>77.400000000000006</v>
      </c>
      <c r="AV24" s="1">
        <v>80</v>
      </c>
      <c r="AW24" s="6">
        <v>4.5</v>
      </c>
      <c r="AX24" s="1">
        <v>500</v>
      </c>
      <c r="AY24" s="1">
        <v>1000</v>
      </c>
      <c r="AZ24" s="2">
        <v>50</v>
      </c>
      <c r="BA24" s="3">
        <v>284</v>
      </c>
      <c r="BB24" s="2">
        <v>48</v>
      </c>
      <c r="BC24" s="3">
        <v>185</v>
      </c>
      <c r="BD24" s="4">
        <v>28</v>
      </c>
      <c r="BE24" s="3">
        <v>4500</v>
      </c>
      <c r="BF24" s="1">
        <v>24</v>
      </c>
      <c r="BG24" s="1">
        <v>20</v>
      </c>
      <c r="BH24" s="1">
        <v>1</v>
      </c>
      <c r="BI24" s="4">
        <v>96.6</v>
      </c>
      <c r="BJ24" s="3">
        <v>590</v>
      </c>
      <c r="BK24" s="6">
        <v>257</v>
      </c>
      <c r="BL24" s="1">
        <v>1647</v>
      </c>
      <c r="BM24" s="1">
        <v>138</v>
      </c>
      <c r="BN24" s="2">
        <v>30</v>
      </c>
      <c r="BO24" s="3">
        <v>475</v>
      </c>
      <c r="BP24" s="1">
        <v>1550</v>
      </c>
      <c r="BQ24" s="2">
        <v>225</v>
      </c>
      <c r="BR24" s="3">
        <v>464</v>
      </c>
      <c r="BS24" s="1">
        <v>1600</v>
      </c>
      <c r="BT24" s="2">
        <v>198</v>
      </c>
      <c r="BU24" s="5">
        <v>1500</v>
      </c>
      <c r="BV24" s="129">
        <v>547</v>
      </c>
      <c r="BW24" s="125">
        <f t="shared" si="21"/>
        <v>0.93899999999999995</v>
      </c>
      <c r="BX24" s="125">
        <f t="shared" si="22"/>
        <v>0.75641025641025639</v>
      </c>
      <c r="BY24" s="133">
        <f t="shared" si="23"/>
        <v>0.55384824790913623</v>
      </c>
      <c r="BZ24" s="133">
        <f t="shared" si="24"/>
        <v>0.44615175209086372</v>
      </c>
      <c r="CA24" s="3">
        <v>2.8</v>
      </c>
      <c r="CB24" s="1">
        <v>2.8</v>
      </c>
      <c r="CC24" s="1">
        <v>25</v>
      </c>
      <c r="CD24" s="4">
        <v>1.8</v>
      </c>
      <c r="CE24" s="6" t="s">
        <v>227</v>
      </c>
      <c r="CF24" s="6">
        <v>87</v>
      </c>
      <c r="CG24" s="19">
        <f t="shared" si="25"/>
        <v>16.64</v>
      </c>
      <c r="CH24" s="19">
        <f t="shared" si="3"/>
        <v>6253</v>
      </c>
      <c r="CI24" s="19">
        <f t="shared" si="4"/>
        <v>14.643200000000002</v>
      </c>
      <c r="CJ24" s="1">
        <v>88</v>
      </c>
      <c r="CK24" s="15">
        <f t="shared" si="26"/>
        <v>2.3417879417879419</v>
      </c>
      <c r="CL24" s="3" t="s">
        <v>228</v>
      </c>
      <c r="CM24" s="6">
        <v>84</v>
      </c>
      <c r="CN24" s="1">
        <v>86</v>
      </c>
      <c r="CO24" s="338">
        <v>109</v>
      </c>
      <c r="CP24" s="338">
        <f t="shared" si="5"/>
        <v>6253</v>
      </c>
      <c r="CQ24" s="338">
        <f t="shared" si="6"/>
        <v>93.74</v>
      </c>
      <c r="CR24" s="39">
        <f t="shared" si="7"/>
        <v>14.991204221973451</v>
      </c>
      <c r="CS24" s="3" t="s">
        <v>217</v>
      </c>
      <c r="CT24" s="6">
        <v>10</v>
      </c>
      <c r="CU24" s="19">
        <f t="shared" si="27"/>
        <v>16.64</v>
      </c>
      <c r="CV24" s="19">
        <f t="shared" si="8"/>
        <v>-141.96</v>
      </c>
      <c r="CW24" s="19">
        <f t="shared" si="9"/>
        <v>0</v>
      </c>
      <c r="CX24" s="1"/>
      <c r="CY24" s="15">
        <f t="shared" si="28"/>
        <v>0</v>
      </c>
      <c r="CZ24" s="14">
        <v>650</v>
      </c>
      <c r="DA24" s="14">
        <v>700</v>
      </c>
      <c r="DB24" s="14">
        <v>710</v>
      </c>
      <c r="DC24" s="14">
        <v>720</v>
      </c>
      <c r="DD24" s="14">
        <v>2</v>
      </c>
      <c r="DE24" s="14">
        <v>3</v>
      </c>
      <c r="DF24" s="14">
        <v>0.2</v>
      </c>
      <c r="DG24" s="14">
        <v>60</v>
      </c>
      <c r="DH24" s="14">
        <v>11</v>
      </c>
      <c r="DI24" s="14">
        <v>2</v>
      </c>
      <c r="DJ24" s="14">
        <v>1.3</v>
      </c>
      <c r="DK24" s="3" t="s">
        <v>211</v>
      </c>
      <c r="DL24" s="2">
        <v>1000</v>
      </c>
      <c r="DM24" s="96">
        <f t="shared" si="10"/>
        <v>220.05261347961991</v>
      </c>
      <c r="DN24" s="96">
        <f t="shared" si="11"/>
        <v>232.27775867293212</v>
      </c>
      <c r="DO24" s="3"/>
      <c r="DP24" s="2"/>
      <c r="DQ24" s="3"/>
      <c r="DR24" s="2"/>
      <c r="DS24" s="7">
        <v>60</v>
      </c>
      <c r="DT24" s="3" t="s">
        <v>185</v>
      </c>
      <c r="DU24" s="2">
        <v>4.7</v>
      </c>
      <c r="DV24" s="7">
        <v>20</v>
      </c>
      <c r="DW24" s="3"/>
      <c r="DX24" s="1"/>
      <c r="DY24" s="96">
        <f t="shared" si="12"/>
        <v>0</v>
      </c>
      <c r="DZ24" s="96">
        <f t="shared" si="13"/>
        <v>0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423</v>
      </c>
      <c r="EL24" s="180">
        <f t="shared" si="14"/>
        <v>93.082255501879217</v>
      </c>
      <c r="EM24" s="109">
        <f t="shared" si="15"/>
        <v>98.253491918650283</v>
      </c>
      <c r="EN24" s="1">
        <v>4.37</v>
      </c>
      <c r="EO24" s="181">
        <f t="shared" si="16"/>
        <v>0.96162992090593902</v>
      </c>
      <c r="EP24" s="181">
        <f t="shared" si="17"/>
        <v>1.0150538054007134</v>
      </c>
      <c r="EQ24" s="4">
        <v>820</v>
      </c>
      <c r="ER24" s="40"/>
    </row>
    <row r="25" spans="1:148" s="41" customFormat="1" ht="20.100000000000001" customHeight="1">
      <c r="A25" s="83">
        <v>42434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>
      <c r="A26" s="84">
        <v>42434</v>
      </c>
      <c r="B26" s="101">
        <v>0.9853587962962963</v>
      </c>
      <c r="C26" s="13">
        <v>3</v>
      </c>
      <c r="D26" s="8" t="s">
        <v>186</v>
      </c>
      <c r="E26" s="8" t="s">
        <v>187</v>
      </c>
      <c r="F26" s="8" t="s">
        <v>188</v>
      </c>
      <c r="G26" s="11" t="s">
        <v>189</v>
      </c>
      <c r="H26" s="10" t="s">
        <v>180</v>
      </c>
      <c r="I26" s="8">
        <v>17</v>
      </c>
      <c r="J26" s="8" t="s">
        <v>190</v>
      </c>
      <c r="K26" s="18">
        <v>15.5</v>
      </c>
      <c r="L26" s="8"/>
      <c r="M26" s="8">
        <v>80</v>
      </c>
      <c r="N26" s="8">
        <v>2700</v>
      </c>
      <c r="O26" s="145"/>
      <c r="P26" s="8">
        <v>1850</v>
      </c>
      <c r="Q26" s="20">
        <f t="shared" si="0"/>
        <v>1563.25</v>
      </c>
      <c r="R26" s="42">
        <f t="shared" si="18"/>
        <v>4.5443677500000002</v>
      </c>
      <c r="S26" s="16">
        <f t="shared" si="1"/>
        <v>4.3051905000000001</v>
      </c>
      <c r="T26" s="10">
        <v>1201</v>
      </c>
      <c r="U26" s="8">
        <v>1015</v>
      </c>
      <c r="V26" s="8">
        <v>0.97199999999999998</v>
      </c>
      <c r="W26" s="20">
        <f t="shared" si="19"/>
        <v>1798.2</v>
      </c>
      <c r="X26" s="8">
        <v>10</v>
      </c>
      <c r="Y26" s="8">
        <v>448</v>
      </c>
      <c r="Z26" s="8">
        <v>44.3</v>
      </c>
      <c r="AA26" s="8">
        <v>20</v>
      </c>
      <c r="AB26" s="8">
        <v>20</v>
      </c>
      <c r="AC26" s="11">
        <v>5.9</v>
      </c>
      <c r="AD26" s="13">
        <v>3.6</v>
      </c>
      <c r="AE26" s="89">
        <v>-43</v>
      </c>
      <c r="AF26" s="89">
        <v>-46</v>
      </c>
      <c r="AG26" s="89">
        <v>-49</v>
      </c>
      <c r="AH26" s="89"/>
      <c r="AI26" s="110">
        <f t="shared" si="30"/>
        <v>-138</v>
      </c>
      <c r="AJ26" s="108">
        <f t="shared" si="31"/>
        <v>1</v>
      </c>
      <c r="AK26" s="8">
        <v>50</v>
      </c>
      <c r="AL26" s="8">
        <v>50</v>
      </c>
      <c r="AM26" s="8">
        <v>100</v>
      </c>
      <c r="AN26" s="8">
        <v>105</v>
      </c>
      <c r="AO26" s="8">
        <v>2</v>
      </c>
      <c r="AP26" s="8">
        <v>20</v>
      </c>
      <c r="AQ26" s="10">
        <v>1856</v>
      </c>
      <c r="AR26" s="13">
        <v>1830</v>
      </c>
      <c r="AS26" s="20">
        <f t="shared" si="2"/>
        <v>26</v>
      </c>
      <c r="AT26" s="124">
        <f t="shared" si="20"/>
        <v>1.4008620689655173E-2</v>
      </c>
      <c r="AU26" s="8">
        <v>77.400000000000006</v>
      </c>
      <c r="AV26" s="8">
        <v>80</v>
      </c>
      <c r="AW26" s="13">
        <v>4.5</v>
      </c>
      <c r="AX26" s="8">
        <v>334</v>
      </c>
      <c r="AY26" s="8">
        <v>1162</v>
      </c>
      <c r="AZ26" s="9">
        <v>30</v>
      </c>
      <c r="BA26" s="10">
        <v>279</v>
      </c>
      <c r="BB26" s="9">
        <v>46</v>
      </c>
      <c r="BC26" s="10">
        <v>185</v>
      </c>
      <c r="BD26" s="11">
        <v>27</v>
      </c>
      <c r="BE26" s="10">
        <v>4568</v>
      </c>
      <c r="BF26" s="8">
        <v>24</v>
      </c>
      <c r="BG26" s="8">
        <v>20</v>
      </c>
      <c r="BH26" s="8">
        <v>1</v>
      </c>
      <c r="BI26" s="11">
        <v>96.6</v>
      </c>
      <c r="BJ26" s="10">
        <v>590</v>
      </c>
      <c r="BK26" s="13">
        <v>257</v>
      </c>
      <c r="BL26" s="8">
        <v>1644</v>
      </c>
      <c r="BM26" s="8">
        <v>138</v>
      </c>
      <c r="BN26" s="9">
        <v>29.5</v>
      </c>
      <c r="BO26" s="10">
        <v>488</v>
      </c>
      <c r="BP26" s="8">
        <v>1550</v>
      </c>
      <c r="BQ26" s="9">
        <v>235</v>
      </c>
      <c r="BR26" s="10">
        <v>478</v>
      </c>
      <c r="BS26" s="8">
        <v>1600</v>
      </c>
      <c r="BT26" s="9">
        <v>214</v>
      </c>
      <c r="BU26" s="12">
        <v>1500</v>
      </c>
      <c r="BV26" s="130">
        <v>583</v>
      </c>
      <c r="BW26" s="126">
        <f t="shared" si="21"/>
        <v>0.96599999999999997</v>
      </c>
      <c r="BX26" s="126">
        <f t="shared" si="22"/>
        <v>0.75641025641025639</v>
      </c>
      <c r="BY26" s="134">
        <f t="shared" si="23"/>
        <v>0.56084199243755029</v>
      </c>
      <c r="BZ26" s="134">
        <f t="shared" si="24"/>
        <v>0.43915800756244977</v>
      </c>
      <c r="CA26" s="10">
        <v>2.8</v>
      </c>
      <c r="CB26" s="8">
        <v>2.8</v>
      </c>
      <c r="CC26" s="8">
        <v>25</v>
      </c>
      <c r="CD26" s="11">
        <v>1.8</v>
      </c>
      <c r="CE26" s="13" t="s">
        <v>227</v>
      </c>
      <c r="CF26" s="13">
        <v>87.5</v>
      </c>
      <c r="CG26" s="20">
        <f t="shared" si="25"/>
        <v>16.64</v>
      </c>
      <c r="CH26" s="20">
        <f t="shared" si="3"/>
        <v>6253</v>
      </c>
      <c r="CI26" s="20">
        <f t="shared" si="4"/>
        <v>14.643200000000002</v>
      </c>
      <c r="CJ26" s="8">
        <v>88</v>
      </c>
      <c r="CK26" s="16">
        <f t="shared" si="26"/>
        <v>2.3417879417879419</v>
      </c>
      <c r="CL26" s="10" t="s">
        <v>228</v>
      </c>
      <c r="CM26" s="13">
        <v>84</v>
      </c>
      <c r="CN26" s="8">
        <v>86</v>
      </c>
      <c r="CO26" s="339">
        <v>109</v>
      </c>
      <c r="CP26" s="339">
        <f t="shared" si="5"/>
        <v>6253</v>
      </c>
      <c r="CQ26" s="339">
        <f t="shared" si="6"/>
        <v>93.74</v>
      </c>
      <c r="CR26" s="42">
        <f t="shared" si="7"/>
        <v>14.991204221973451</v>
      </c>
      <c r="CS26" s="10" t="s">
        <v>217</v>
      </c>
      <c r="CT26" s="13">
        <v>10</v>
      </c>
      <c r="CU26" s="20">
        <f t="shared" si="27"/>
        <v>16.64</v>
      </c>
      <c r="CV26" s="20">
        <f t="shared" si="8"/>
        <v>-145.34</v>
      </c>
      <c r="CW26" s="20">
        <f t="shared" si="9"/>
        <v>0</v>
      </c>
      <c r="CX26" s="8"/>
      <c r="CY26" s="16">
        <f t="shared" si="28"/>
        <v>0</v>
      </c>
      <c r="CZ26" s="14">
        <v>650</v>
      </c>
      <c r="DA26" s="14">
        <v>710</v>
      </c>
      <c r="DB26" s="14">
        <v>720</v>
      </c>
      <c r="DC26" s="14">
        <v>730</v>
      </c>
      <c r="DD26" s="14">
        <v>2</v>
      </c>
      <c r="DE26" s="14">
        <v>3</v>
      </c>
      <c r="DF26" s="14">
        <v>0.2</v>
      </c>
      <c r="DG26" s="14">
        <v>60</v>
      </c>
      <c r="DH26" s="14">
        <v>11</v>
      </c>
      <c r="DI26" s="14">
        <v>2</v>
      </c>
      <c r="DJ26" s="14">
        <v>1.3</v>
      </c>
      <c r="DK26" s="10" t="s">
        <v>211</v>
      </c>
      <c r="DL26" s="9">
        <v>1000</v>
      </c>
      <c r="DM26" s="97">
        <f t="shared" si="10"/>
        <v>220.05261347961991</v>
      </c>
      <c r="DN26" s="97">
        <f t="shared" si="11"/>
        <v>232.27775867293212</v>
      </c>
      <c r="DO26" s="10"/>
      <c r="DP26" s="9"/>
      <c r="DQ26" s="10"/>
      <c r="DR26" s="9"/>
      <c r="DS26" s="14">
        <v>60</v>
      </c>
      <c r="DT26" s="10" t="s">
        <v>185</v>
      </c>
      <c r="DU26" s="9">
        <v>4.8</v>
      </c>
      <c r="DV26" s="14">
        <v>20</v>
      </c>
      <c r="DW26" s="10"/>
      <c r="DX26" s="8"/>
      <c r="DY26" s="97">
        <f t="shared" si="12"/>
        <v>0</v>
      </c>
      <c r="DZ26" s="97">
        <f t="shared" si="13"/>
        <v>0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449</v>
      </c>
      <c r="EL26" s="183">
        <f t="shared" si="14"/>
        <v>98.803623452349342</v>
      </c>
      <c r="EM26" s="110">
        <f t="shared" si="15"/>
        <v>104.29271364414652</v>
      </c>
      <c r="EN26" s="8">
        <v>4.41</v>
      </c>
      <c r="EO26" s="184">
        <f t="shared" si="16"/>
        <v>0.97043202544512375</v>
      </c>
      <c r="EP26" s="184">
        <f t="shared" si="17"/>
        <v>1.0243449157476308</v>
      </c>
      <c r="EQ26" s="11">
        <v>812</v>
      </c>
      <c r="ER26" s="43"/>
    </row>
    <row r="27" spans="1:148" s="44" customFormat="1" ht="20.100000000000001" customHeight="1">
      <c r="A27" s="84">
        <v>42434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>
      <c r="A28" s="83">
        <v>42435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>
      <c r="A29" s="83">
        <v>42435</v>
      </c>
      <c r="B29" s="100">
        <v>0.54166666666666696</v>
      </c>
      <c r="C29" s="6">
        <v>1</v>
      </c>
      <c r="D29" s="1" t="s">
        <v>192</v>
      </c>
      <c r="E29" s="1" t="s">
        <v>193</v>
      </c>
      <c r="F29" s="1" t="s">
        <v>202</v>
      </c>
      <c r="G29" s="4" t="s">
        <v>194</v>
      </c>
      <c r="H29" s="3" t="s">
        <v>180</v>
      </c>
      <c r="I29" s="1">
        <v>17</v>
      </c>
      <c r="J29" s="1" t="s">
        <v>190</v>
      </c>
      <c r="K29" s="17">
        <v>15.5</v>
      </c>
      <c r="L29" s="1"/>
      <c r="M29" s="1">
        <v>80</v>
      </c>
      <c r="N29" s="1">
        <v>2700</v>
      </c>
      <c r="O29" s="144"/>
      <c r="P29" s="1">
        <v>1850</v>
      </c>
      <c r="Q29" s="19">
        <f t="shared" si="0"/>
        <v>1563.25</v>
      </c>
      <c r="R29" s="39">
        <f t="shared" si="18"/>
        <v>4.5443677500000002</v>
      </c>
      <c r="S29" s="15">
        <f t="shared" si="1"/>
        <v>4.3051905000000001</v>
      </c>
      <c r="T29" s="3">
        <v>1201</v>
      </c>
      <c r="U29" s="1">
        <v>1015</v>
      </c>
      <c r="V29" s="1">
        <v>0.97199999999999998</v>
      </c>
      <c r="W29" s="19">
        <f t="shared" si="19"/>
        <v>1798.2</v>
      </c>
      <c r="X29" s="1">
        <v>10</v>
      </c>
      <c r="Y29" s="1">
        <v>448</v>
      </c>
      <c r="Z29" s="1">
        <v>43.7</v>
      </c>
      <c r="AA29" s="1">
        <v>20</v>
      </c>
      <c r="AB29" s="1">
        <v>20</v>
      </c>
      <c r="AC29" s="4">
        <v>5.8</v>
      </c>
      <c r="AD29" s="6">
        <v>3.6</v>
      </c>
      <c r="AE29" s="88">
        <v>-43</v>
      </c>
      <c r="AF29" s="88">
        <v>-46</v>
      </c>
      <c r="AG29" s="88">
        <v>-48</v>
      </c>
      <c r="AH29" s="88"/>
      <c r="AI29" s="109">
        <f t="shared" si="30"/>
        <v>-137</v>
      </c>
      <c r="AJ29" s="106">
        <f t="shared" si="31"/>
        <v>1</v>
      </c>
      <c r="AK29" s="1">
        <v>50</v>
      </c>
      <c r="AL29" s="1">
        <v>50</v>
      </c>
      <c r="AM29" s="1">
        <v>100</v>
      </c>
      <c r="AN29" s="1">
        <v>105</v>
      </c>
      <c r="AO29" s="1">
        <v>2</v>
      </c>
      <c r="AP29" s="1">
        <v>20</v>
      </c>
      <c r="AQ29" s="3">
        <v>1790</v>
      </c>
      <c r="AR29" s="6">
        <v>1800</v>
      </c>
      <c r="AS29" s="19">
        <f t="shared" si="2"/>
        <v>-10</v>
      </c>
      <c r="AT29" s="123">
        <f t="shared" si="20"/>
        <v>-5.5865921787709499E-3</v>
      </c>
      <c r="AU29" s="1">
        <v>77</v>
      </c>
      <c r="AV29" s="1">
        <v>80</v>
      </c>
      <c r="AW29" s="6">
        <v>4.5</v>
      </c>
      <c r="AX29" s="1">
        <v>490</v>
      </c>
      <c r="AY29" s="1">
        <v>1120</v>
      </c>
      <c r="AZ29" s="2">
        <v>35</v>
      </c>
      <c r="BA29" s="3">
        <v>232</v>
      </c>
      <c r="BB29" s="2">
        <v>38</v>
      </c>
      <c r="BC29" s="3">
        <v>180</v>
      </c>
      <c r="BD29" s="4">
        <v>22</v>
      </c>
      <c r="BE29" s="3">
        <v>4539</v>
      </c>
      <c r="BF29" s="1">
        <v>24</v>
      </c>
      <c r="BG29" s="1">
        <v>20</v>
      </c>
      <c r="BH29" s="1">
        <v>1</v>
      </c>
      <c r="BI29" s="4">
        <v>97</v>
      </c>
      <c r="BJ29" s="3">
        <v>590</v>
      </c>
      <c r="BK29" s="6">
        <v>254</v>
      </c>
      <c r="BL29" s="1">
        <v>1644</v>
      </c>
      <c r="BM29" s="1">
        <v>138</v>
      </c>
      <c r="BN29" s="2">
        <v>29.1</v>
      </c>
      <c r="BO29" s="3">
        <v>470</v>
      </c>
      <c r="BP29" s="1">
        <v>1550</v>
      </c>
      <c r="BQ29" s="2">
        <v>220</v>
      </c>
      <c r="BR29" s="3">
        <v>460</v>
      </c>
      <c r="BS29" s="1">
        <v>1600</v>
      </c>
      <c r="BT29" s="2">
        <v>200</v>
      </c>
      <c r="BU29" s="5">
        <v>1500</v>
      </c>
      <c r="BV29" s="129">
        <v>526</v>
      </c>
      <c r="BW29" s="125">
        <f t="shared" si="21"/>
        <v>0.93</v>
      </c>
      <c r="BX29" s="125">
        <f t="shared" si="22"/>
        <v>0.75641025641025639</v>
      </c>
      <c r="BY29" s="133">
        <f t="shared" si="23"/>
        <v>0.55146723430135314</v>
      </c>
      <c r="BZ29" s="133">
        <f t="shared" si="24"/>
        <v>0.44853276569864675</v>
      </c>
      <c r="CA29" s="3">
        <v>2.8</v>
      </c>
      <c r="CB29" s="1">
        <v>2.8</v>
      </c>
      <c r="CC29" s="1">
        <v>24</v>
      </c>
      <c r="CD29" s="4">
        <v>1.8</v>
      </c>
      <c r="CE29" s="6" t="s">
        <v>227</v>
      </c>
      <c r="CF29" s="6">
        <v>87.5</v>
      </c>
      <c r="CG29" s="19">
        <f t="shared" si="25"/>
        <v>16.64</v>
      </c>
      <c r="CH29" s="19">
        <f t="shared" si="3"/>
        <v>6253</v>
      </c>
      <c r="CI29" s="19">
        <f t="shared" si="4"/>
        <v>15.808</v>
      </c>
      <c r="CJ29" s="1">
        <v>95</v>
      </c>
      <c r="CK29" s="15">
        <f t="shared" si="26"/>
        <v>2.5280665280665278</v>
      </c>
      <c r="CL29" s="3" t="s">
        <v>184</v>
      </c>
      <c r="CM29" s="6">
        <v>85</v>
      </c>
      <c r="CN29" s="1">
        <v>93</v>
      </c>
      <c r="CO29" s="338">
        <v>109</v>
      </c>
      <c r="CP29" s="338">
        <f t="shared" si="5"/>
        <v>6253</v>
      </c>
      <c r="CQ29" s="338">
        <f t="shared" si="6"/>
        <v>101.37</v>
      </c>
      <c r="CR29" s="39">
        <f t="shared" si="7"/>
        <v>16.211418519110829</v>
      </c>
      <c r="CS29" s="3" t="s">
        <v>217</v>
      </c>
      <c r="CT29" s="6">
        <v>10</v>
      </c>
      <c r="CU29" s="19">
        <f t="shared" si="27"/>
        <v>16.64</v>
      </c>
      <c r="CV29" s="19">
        <f t="shared" si="8"/>
        <v>-145.34</v>
      </c>
      <c r="CW29" s="19">
        <f t="shared" si="9"/>
        <v>0</v>
      </c>
      <c r="CX29" s="1"/>
      <c r="CY29" s="15">
        <f t="shared" ref="CY29:CY92" si="32">CW29/CV29*1000</f>
        <v>0</v>
      </c>
      <c r="CZ29" s="7">
        <v>650</v>
      </c>
      <c r="DA29" s="7">
        <v>710</v>
      </c>
      <c r="DB29" s="7">
        <v>720</v>
      </c>
      <c r="DC29" s="7">
        <v>730</v>
      </c>
      <c r="DD29" s="7">
        <v>2</v>
      </c>
      <c r="DE29" s="7">
        <v>3</v>
      </c>
      <c r="DF29" s="7">
        <v>0.2</v>
      </c>
      <c r="DG29" s="7">
        <v>50</v>
      </c>
      <c r="DH29" s="7">
        <v>11</v>
      </c>
      <c r="DI29" s="7">
        <v>2</v>
      </c>
      <c r="DJ29" s="7">
        <v>1.3</v>
      </c>
      <c r="DK29" s="3" t="s">
        <v>211</v>
      </c>
      <c r="DL29" s="2">
        <v>1000</v>
      </c>
      <c r="DM29" s="96">
        <f t="shared" si="10"/>
        <v>220.05261347961991</v>
      </c>
      <c r="DN29" s="96">
        <f t="shared" si="11"/>
        <v>232.27775867293212</v>
      </c>
      <c r="DO29" s="3"/>
      <c r="DP29" s="2"/>
      <c r="DQ29" s="3"/>
      <c r="DR29" s="2"/>
      <c r="DS29" s="7">
        <v>60</v>
      </c>
      <c r="DT29" s="3" t="s">
        <v>185</v>
      </c>
      <c r="DU29" s="2">
        <v>4.8</v>
      </c>
      <c r="DV29" s="7">
        <v>20</v>
      </c>
      <c r="DW29" s="3"/>
      <c r="DX29" s="1"/>
      <c r="DY29" s="96">
        <f t="shared" si="12"/>
        <v>0</v>
      </c>
      <c r="DZ29" s="96">
        <f t="shared" si="13"/>
        <v>0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420</v>
      </c>
      <c r="EL29" s="180">
        <f t="shared" si="14"/>
        <v>92.422097661440361</v>
      </c>
      <c r="EM29" s="109">
        <f t="shared" si="15"/>
        <v>97.55665864263149</v>
      </c>
      <c r="EN29" s="1"/>
      <c r="EO29" s="181">
        <f t="shared" si="16"/>
        <v>0</v>
      </c>
      <c r="EP29" s="181">
        <f t="shared" si="17"/>
        <v>0</v>
      </c>
      <c r="EQ29" s="4"/>
      <c r="ER29" s="40"/>
    </row>
    <row r="30" spans="1:148" s="44" customFormat="1" ht="20.100000000000001" customHeight="1">
      <c r="A30" s="84">
        <v>42435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>
      <c r="A31" s="84">
        <v>42435</v>
      </c>
      <c r="B31" s="101">
        <v>1.0625</v>
      </c>
      <c r="C31" s="13">
        <v>4</v>
      </c>
      <c r="D31" s="8" t="s">
        <v>176</v>
      </c>
      <c r="E31" s="8" t="s">
        <v>177</v>
      </c>
      <c r="F31" s="8" t="s">
        <v>178</v>
      </c>
      <c r="G31" s="11" t="s">
        <v>179</v>
      </c>
      <c r="H31" s="10" t="s">
        <v>180</v>
      </c>
      <c r="I31" s="8">
        <v>17</v>
      </c>
      <c r="J31" s="8" t="s">
        <v>191</v>
      </c>
      <c r="K31" s="18">
        <v>15.5</v>
      </c>
      <c r="L31" s="8"/>
      <c r="M31" s="8">
        <v>80</v>
      </c>
      <c r="N31" s="8">
        <v>2700</v>
      </c>
      <c r="O31" s="145"/>
      <c r="P31" s="8">
        <v>1850</v>
      </c>
      <c r="Q31" s="20">
        <f t="shared" si="0"/>
        <v>1563.25</v>
      </c>
      <c r="R31" s="42">
        <f t="shared" si="18"/>
        <v>4.5443677500000002</v>
      </c>
      <c r="S31" s="16">
        <f t="shared" si="1"/>
        <v>4.3051905000000001</v>
      </c>
      <c r="T31" s="10">
        <v>1202</v>
      </c>
      <c r="U31" s="8">
        <v>1015</v>
      </c>
      <c r="V31" s="8">
        <v>0.97299999999999998</v>
      </c>
      <c r="W31" s="20">
        <f t="shared" si="19"/>
        <v>1800.05</v>
      </c>
      <c r="X31" s="8">
        <v>10</v>
      </c>
      <c r="Y31" s="8">
        <v>449</v>
      </c>
      <c r="Z31" s="8">
        <v>43.9</v>
      </c>
      <c r="AA31" s="8">
        <v>20</v>
      </c>
      <c r="AB31" s="8">
        <v>20</v>
      </c>
      <c r="AC31" s="11">
        <v>5.8</v>
      </c>
      <c r="AD31" s="13">
        <v>3.6</v>
      </c>
      <c r="AE31" s="89">
        <v>-43</v>
      </c>
      <c r="AF31" s="89">
        <v>-47</v>
      </c>
      <c r="AG31" s="89">
        <v>-47</v>
      </c>
      <c r="AH31" s="89"/>
      <c r="AI31" s="110">
        <f t="shared" si="30"/>
        <v>-137</v>
      </c>
      <c r="AJ31" s="108">
        <f t="shared" si="31"/>
        <v>1</v>
      </c>
      <c r="AK31" s="8">
        <v>50</v>
      </c>
      <c r="AL31" s="8">
        <v>50</v>
      </c>
      <c r="AM31" s="8">
        <v>100</v>
      </c>
      <c r="AN31" s="8">
        <v>105</v>
      </c>
      <c r="AO31" s="8">
        <v>2</v>
      </c>
      <c r="AP31" s="8">
        <v>20</v>
      </c>
      <c r="AQ31" s="10">
        <v>1820</v>
      </c>
      <c r="AR31" s="13">
        <v>1820</v>
      </c>
      <c r="AS31" s="20">
        <v>0</v>
      </c>
      <c r="AT31" s="124">
        <f t="shared" si="20"/>
        <v>0</v>
      </c>
      <c r="AU31" s="8">
        <v>77</v>
      </c>
      <c r="AV31" s="8">
        <v>80</v>
      </c>
      <c r="AW31" s="13">
        <v>4.5</v>
      </c>
      <c r="AX31" s="8">
        <v>525</v>
      </c>
      <c r="AY31" s="8">
        <v>1150</v>
      </c>
      <c r="AZ31" s="9">
        <v>70</v>
      </c>
      <c r="BA31" s="10">
        <v>237</v>
      </c>
      <c r="BB31" s="9">
        <v>39</v>
      </c>
      <c r="BC31" s="10">
        <v>182</v>
      </c>
      <c r="BD31" s="11">
        <v>28</v>
      </c>
      <c r="BE31" s="10">
        <v>4600</v>
      </c>
      <c r="BF31" s="8">
        <v>24</v>
      </c>
      <c r="BG31" s="8">
        <v>20</v>
      </c>
      <c r="BH31" s="8">
        <v>1</v>
      </c>
      <c r="BI31" s="11">
        <v>97</v>
      </c>
      <c r="BJ31" s="10">
        <v>570</v>
      </c>
      <c r="BK31" s="13">
        <v>252</v>
      </c>
      <c r="BL31" s="8">
        <v>1650</v>
      </c>
      <c r="BM31" s="8">
        <v>137</v>
      </c>
      <c r="BN31" s="9">
        <v>29.3</v>
      </c>
      <c r="BO31" s="10">
        <v>496</v>
      </c>
      <c r="BP31" s="8">
        <v>1550</v>
      </c>
      <c r="BQ31" s="9">
        <v>236</v>
      </c>
      <c r="BR31" s="10">
        <v>485</v>
      </c>
      <c r="BS31" s="8">
        <v>1600</v>
      </c>
      <c r="BT31" s="9">
        <v>211</v>
      </c>
      <c r="BU31" s="12">
        <v>1500</v>
      </c>
      <c r="BV31" s="130">
        <v>591</v>
      </c>
      <c r="BW31" s="126">
        <f t="shared" si="21"/>
        <v>0.98099999999999998</v>
      </c>
      <c r="BX31" s="126">
        <f t="shared" si="22"/>
        <v>0.73076923076923073</v>
      </c>
      <c r="BY31" s="134">
        <f t="shared" si="23"/>
        <v>0.57309126859299875</v>
      </c>
      <c r="BZ31" s="134">
        <f t="shared" si="24"/>
        <v>0.42690873140700131</v>
      </c>
      <c r="CA31" s="10">
        <v>2.8</v>
      </c>
      <c r="CB31" s="8">
        <v>2.8</v>
      </c>
      <c r="CC31" s="8">
        <v>25</v>
      </c>
      <c r="CD31" s="11">
        <v>1.8</v>
      </c>
      <c r="CE31" s="13" t="s">
        <v>227</v>
      </c>
      <c r="CF31" s="13">
        <v>91</v>
      </c>
      <c r="CG31" s="20">
        <f t="shared" si="25"/>
        <v>16.64</v>
      </c>
      <c r="CH31" s="20">
        <f t="shared" si="3"/>
        <v>6253</v>
      </c>
      <c r="CI31" s="20">
        <f t="shared" si="4"/>
        <v>15.308800000000002</v>
      </c>
      <c r="CJ31" s="8">
        <v>92</v>
      </c>
      <c r="CK31" s="16">
        <f t="shared" si="26"/>
        <v>2.4482328482328484</v>
      </c>
      <c r="CL31" s="10" t="s">
        <v>184</v>
      </c>
      <c r="CM31" s="13">
        <v>79</v>
      </c>
      <c r="CN31" s="8">
        <v>81</v>
      </c>
      <c r="CO31" s="339">
        <v>109</v>
      </c>
      <c r="CP31" s="339">
        <f t="shared" si="5"/>
        <v>6253</v>
      </c>
      <c r="CQ31" s="339">
        <f t="shared" si="6"/>
        <v>88.29</v>
      </c>
      <c r="CR31" s="42">
        <f t="shared" si="7"/>
        <v>14.119622581161043</v>
      </c>
      <c r="CS31" s="10" t="s">
        <v>217</v>
      </c>
      <c r="CT31" s="13">
        <v>15</v>
      </c>
      <c r="CU31" s="20">
        <f t="shared" ref="CU31:CU71" si="33">VLOOKUP(CS31:CS154,$CE$150:$CG$151,3)</f>
        <v>16.64</v>
      </c>
      <c r="CV31" s="20">
        <f t="shared" si="8"/>
        <v>-145.34</v>
      </c>
      <c r="CW31" s="20">
        <f t="shared" si="9"/>
        <v>0</v>
      </c>
      <c r="CX31" s="8"/>
      <c r="CY31" s="16">
        <f t="shared" si="32"/>
        <v>0</v>
      </c>
      <c r="CZ31" s="14">
        <v>650</v>
      </c>
      <c r="DA31" s="14">
        <v>710</v>
      </c>
      <c r="DB31" s="14">
        <v>720</v>
      </c>
      <c r="DC31" s="14">
        <v>730</v>
      </c>
      <c r="DD31" s="14">
        <v>2</v>
      </c>
      <c r="DE31" s="14">
        <v>3</v>
      </c>
      <c r="DF31" s="14">
        <v>0.2</v>
      </c>
      <c r="DG31" s="14">
        <v>60</v>
      </c>
      <c r="DH31" s="14">
        <v>11</v>
      </c>
      <c r="DI31" s="14">
        <v>2</v>
      </c>
      <c r="DJ31" s="14">
        <v>1.3</v>
      </c>
      <c r="DK31" s="10" t="s">
        <v>211</v>
      </c>
      <c r="DL31" s="9">
        <v>1000</v>
      </c>
      <c r="DM31" s="97">
        <f t="shared" si="10"/>
        <v>220.05261347961991</v>
      </c>
      <c r="DN31" s="97">
        <f t="shared" si="11"/>
        <v>232.27775867293212</v>
      </c>
      <c r="DO31" s="10"/>
      <c r="DP31" s="9"/>
      <c r="DQ31" s="10"/>
      <c r="DR31" s="9"/>
      <c r="DS31" s="14">
        <v>60</v>
      </c>
      <c r="DT31" s="10" t="s">
        <v>185</v>
      </c>
      <c r="DU31" s="9">
        <v>4.7</v>
      </c>
      <c r="DV31" s="14">
        <v>20</v>
      </c>
      <c r="DW31" s="10"/>
      <c r="DX31" s="8"/>
      <c r="DY31" s="97">
        <f t="shared" si="12"/>
        <v>0</v>
      </c>
      <c r="DZ31" s="97">
        <f t="shared" si="13"/>
        <v>0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447</v>
      </c>
      <c r="EL31" s="183">
        <f t="shared" si="14"/>
        <v>98.363518225390095</v>
      </c>
      <c r="EM31" s="110">
        <f t="shared" si="15"/>
        <v>103.82815812680066</v>
      </c>
      <c r="EN31" s="8">
        <v>4.21</v>
      </c>
      <c r="EO31" s="184">
        <f t="shared" si="16"/>
        <v>0.92642150274919977</v>
      </c>
      <c r="EP31" s="184">
        <f t="shared" si="17"/>
        <v>0.97788936401304416</v>
      </c>
      <c r="EQ31" s="11">
        <v>771</v>
      </c>
      <c r="ER31" s="43"/>
    </row>
    <row r="32" spans="1:148" s="41" customFormat="1" ht="20.100000000000001" customHeight="1">
      <c r="A32" s="83">
        <v>42436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>
      <c r="A33" s="83">
        <v>42436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>
      <c r="A34" s="84">
        <v>42436</v>
      </c>
      <c r="B34" s="101">
        <v>1.0833333333333299</v>
      </c>
      <c r="C34" s="13">
        <v>1</v>
      </c>
      <c r="D34" s="8" t="s">
        <v>192</v>
      </c>
      <c r="E34" s="8" t="s">
        <v>193</v>
      </c>
      <c r="F34" s="8" t="s">
        <v>202</v>
      </c>
      <c r="G34" s="11" t="s">
        <v>194</v>
      </c>
      <c r="H34" s="10" t="s">
        <v>196</v>
      </c>
      <c r="I34" s="8">
        <v>21</v>
      </c>
      <c r="J34" s="8" t="s">
        <v>191</v>
      </c>
      <c r="K34" s="18">
        <v>12.3</v>
      </c>
      <c r="L34" s="8"/>
      <c r="M34" s="8">
        <v>80</v>
      </c>
      <c r="N34" s="8">
        <v>2700</v>
      </c>
      <c r="O34" s="145" t="s">
        <v>206</v>
      </c>
      <c r="P34" s="8">
        <v>1460</v>
      </c>
      <c r="Q34" s="20">
        <f t="shared" si="0"/>
        <v>1280.42</v>
      </c>
      <c r="R34" s="42">
        <f t="shared" si="18"/>
        <v>4.5979882200000004</v>
      </c>
      <c r="S34" s="16">
        <f t="shared" si="1"/>
        <v>4.3559888400000002</v>
      </c>
      <c r="T34" s="10">
        <v>942</v>
      </c>
      <c r="U34" s="8">
        <v>1015</v>
      </c>
      <c r="V34" s="8">
        <v>0.98299999999999998</v>
      </c>
      <c r="W34" s="20">
        <f t="shared" si="19"/>
        <v>1435.18</v>
      </c>
      <c r="X34" s="8">
        <v>9.1999999999999993</v>
      </c>
      <c r="Y34" s="8">
        <v>286</v>
      </c>
      <c r="Z34" s="8">
        <v>40.4</v>
      </c>
      <c r="AA34" s="8">
        <v>20</v>
      </c>
      <c r="AB34" s="8">
        <v>20</v>
      </c>
      <c r="AC34" s="11">
        <v>5.7</v>
      </c>
      <c r="AD34" s="13">
        <v>4.0999999999999996</v>
      </c>
      <c r="AE34" s="89">
        <v>-41</v>
      </c>
      <c r="AF34" s="89">
        <v>-44</v>
      </c>
      <c r="AG34" s="89">
        <v>-44</v>
      </c>
      <c r="AH34" s="89"/>
      <c r="AI34" s="110">
        <f t="shared" si="30"/>
        <v>-129</v>
      </c>
      <c r="AJ34" s="108">
        <f t="shared" si="31"/>
        <v>1</v>
      </c>
      <c r="AK34" s="8">
        <v>50</v>
      </c>
      <c r="AL34" s="8">
        <v>50</v>
      </c>
      <c r="AM34" s="8">
        <v>100</v>
      </c>
      <c r="AN34" s="8">
        <v>105</v>
      </c>
      <c r="AO34" s="8">
        <v>2</v>
      </c>
      <c r="AP34" s="8">
        <v>20</v>
      </c>
      <c r="AQ34" s="10">
        <v>1850</v>
      </c>
      <c r="AR34" s="13"/>
      <c r="AS34" s="20">
        <f t="shared" si="34"/>
        <v>1850</v>
      </c>
      <c r="AT34" s="124">
        <f t="shared" si="20"/>
        <v>1</v>
      </c>
      <c r="AU34" s="8">
        <v>77</v>
      </c>
      <c r="AV34" s="8">
        <v>80</v>
      </c>
      <c r="AW34" s="13">
        <v>4.5</v>
      </c>
      <c r="AX34" s="8">
        <v>350</v>
      </c>
      <c r="AY34" s="8">
        <v>1200</v>
      </c>
      <c r="AZ34" s="9">
        <v>30</v>
      </c>
      <c r="BA34" s="10">
        <v>166</v>
      </c>
      <c r="BB34" s="9">
        <v>24</v>
      </c>
      <c r="BC34" s="10">
        <v>180</v>
      </c>
      <c r="BD34" s="11">
        <v>22</v>
      </c>
      <c r="BE34" s="10">
        <v>4601</v>
      </c>
      <c r="BF34" s="8">
        <v>32</v>
      </c>
      <c r="BG34" s="8">
        <v>32</v>
      </c>
      <c r="BH34" s="8">
        <v>1</v>
      </c>
      <c r="BI34" s="11">
        <v>97</v>
      </c>
      <c r="BJ34" s="10">
        <v>580</v>
      </c>
      <c r="BK34" s="13">
        <v>266</v>
      </c>
      <c r="BL34" s="8">
        <v>1635</v>
      </c>
      <c r="BM34" s="8">
        <v>137</v>
      </c>
      <c r="BN34" s="9">
        <v>34.9</v>
      </c>
      <c r="BO34" s="10">
        <v>400</v>
      </c>
      <c r="BP34" s="8">
        <v>1497</v>
      </c>
      <c r="BQ34" s="9">
        <v>170</v>
      </c>
      <c r="BR34" s="10">
        <v>390</v>
      </c>
      <c r="BS34" s="8">
        <v>1444</v>
      </c>
      <c r="BT34" s="9">
        <v>161</v>
      </c>
      <c r="BU34" s="12">
        <v>1500</v>
      </c>
      <c r="BV34" s="130">
        <v>365</v>
      </c>
      <c r="BW34" s="126">
        <f t="shared" si="21"/>
        <v>0.79</v>
      </c>
      <c r="BX34" s="126">
        <f t="shared" si="22"/>
        <v>0.74358974358974361</v>
      </c>
      <c r="BY34" s="134">
        <f t="shared" si="23"/>
        <v>0.51513124895502427</v>
      </c>
      <c r="BZ34" s="134">
        <f t="shared" si="24"/>
        <v>0.48486875104497573</v>
      </c>
      <c r="CA34" s="10">
        <v>2.8</v>
      </c>
      <c r="CB34" s="8">
        <v>2.8</v>
      </c>
      <c r="CC34" s="8">
        <v>25</v>
      </c>
      <c r="CD34" s="11">
        <v>1.8</v>
      </c>
      <c r="CE34" s="13" t="s">
        <v>227</v>
      </c>
      <c r="CF34" s="13">
        <v>67</v>
      </c>
      <c r="CG34" s="20">
        <f t="shared" si="25"/>
        <v>16.64</v>
      </c>
      <c r="CH34" s="20">
        <f t="shared" si="3"/>
        <v>4934.8</v>
      </c>
      <c r="CI34" s="20">
        <f t="shared" si="4"/>
        <v>11.648</v>
      </c>
      <c r="CJ34" s="8">
        <v>70</v>
      </c>
      <c r="CK34" s="16">
        <f t="shared" si="26"/>
        <v>2.3603793466807166</v>
      </c>
      <c r="CL34" s="10" t="s">
        <v>184</v>
      </c>
      <c r="CM34" s="13">
        <v>44</v>
      </c>
      <c r="CN34" s="8">
        <v>47</v>
      </c>
      <c r="CO34" s="339">
        <v>109</v>
      </c>
      <c r="CP34" s="339">
        <f t="shared" si="35"/>
        <v>4934.8</v>
      </c>
      <c r="CQ34" s="339">
        <f t="shared" si="36"/>
        <v>51.23</v>
      </c>
      <c r="CR34" s="42">
        <f t="shared" si="37"/>
        <v>10.38137310529302</v>
      </c>
      <c r="CS34" s="10" t="s">
        <v>217</v>
      </c>
      <c r="CT34" s="13">
        <v>4</v>
      </c>
      <c r="CU34" s="20">
        <f t="shared" si="33"/>
        <v>16.64</v>
      </c>
      <c r="CV34" s="20">
        <f t="shared" si="8"/>
        <v>-138.57999999999998</v>
      </c>
      <c r="CW34" s="20">
        <f t="shared" si="9"/>
        <v>0</v>
      </c>
      <c r="CX34" s="8"/>
      <c r="CY34" s="16">
        <f t="shared" si="32"/>
        <v>0</v>
      </c>
      <c r="CZ34" s="14">
        <v>650</v>
      </c>
      <c r="DA34" s="14">
        <v>710</v>
      </c>
      <c r="DB34" s="14">
        <v>720</v>
      </c>
      <c r="DC34" s="14">
        <v>730</v>
      </c>
      <c r="DD34" s="14">
        <v>2</v>
      </c>
      <c r="DE34" s="14">
        <v>3</v>
      </c>
      <c r="DF34" s="14">
        <v>0.2</v>
      </c>
      <c r="DG34" s="14">
        <v>50</v>
      </c>
      <c r="DH34" s="14">
        <v>11</v>
      </c>
      <c r="DI34" s="14">
        <v>2</v>
      </c>
      <c r="DJ34" s="14">
        <v>1.3</v>
      </c>
      <c r="DK34" s="10" t="s">
        <v>211</v>
      </c>
      <c r="DL34" s="9">
        <v>550</v>
      </c>
      <c r="DM34" s="97">
        <f t="shared" si="10"/>
        <v>119.61753133852091</v>
      </c>
      <c r="DN34" s="97">
        <f t="shared" si="11"/>
        <v>126.26294974621652</v>
      </c>
      <c r="DO34" s="10"/>
      <c r="DP34" s="9"/>
      <c r="DQ34" s="10"/>
      <c r="DR34" s="9"/>
      <c r="DS34" s="14">
        <v>60</v>
      </c>
      <c r="DT34" s="10" t="s">
        <v>185</v>
      </c>
      <c r="DU34" s="9">
        <v>4.7</v>
      </c>
      <c r="DV34" s="14">
        <v>20</v>
      </c>
      <c r="DW34" s="10" t="s">
        <v>198</v>
      </c>
      <c r="DX34" s="8">
        <v>200</v>
      </c>
      <c r="DY34" s="97">
        <f t="shared" si="12"/>
        <v>43.49728412309851</v>
      </c>
      <c r="DZ34" s="97">
        <f t="shared" si="13"/>
        <v>45.913799907715095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331</v>
      </c>
      <c r="EL34" s="183">
        <f t="shared" si="14"/>
        <v>71.988005223728038</v>
      </c>
      <c r="EM34" s="110">
        <f t="shared" si="15"/>
        <v>75.987338847268489</v>
      </c>
      <c r="EN34" s="8"/>
      <c r="EO34" s="184">
        <f t="shared" si="16"/>
        <v>0</v>
      </c>
      <c r="EP34" s="184">
        <f t="shared" si="17"/>
        <v>0</v>
      </c>
      <c r="EQ34" s="11"/>
      <c r="ER34" s="43"/>
    </row>
    <row r="35" spans="1:148" s="44" customFormat="1" ht="20.100000000000001" customHeight="1">
      <c r="A35" s="84">
        <v>42436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>
      <c r="A36" s="83">
        <v>42437</v>
      </c>
      <c r="B36" s="100">
        <v>0.56519675925925927</v>
      </c>
      <c r="C36" s="6">
        <v>3</v>
      </c>
      <c r="D36" s="1" t="s">
        <v>186</v>
      </c>
      <c r="E36" s="1" t="s">
        <v>187</v>
      </c>
      <c r="F36" s="1" t="s">
        <v>189</v>
      </c>
      <c r="G36" s="4" t="s">
        <v>226</v>
      </c>
      <c r="H36" s="3" t="s">
        <v>196</v>
      </c>
      <c r="I36" s="1">
        <v>21</v>
      </c>
      <c r="J36" s="1" t="s">
        <v>190</v>
      </c>
      <c r="K36" s="17">
        <v>12.3</v>
      </c>
      <c r="L36" s="1"/>
      <c r="M36" s="1">
        <v>80</v>
      </c>
      <c r="N36" s="1">
        <v>2700</v>
      </c>
      <c r="O36" s="144" t="s">
        <v>206</v>
      </c>
      <c r="P36" s="1">
        <v>1460</v>
      </c>
      <c r="Q36" s="19">
        <f t="shared" si="0"/>
        <v>1280.42</v>
      </c>
      <c r="R36" s="39">
        <f t="shared" si="18"/>
        <v>4.5979882200000004</v>
      </c>
      <c r="S36" s="15">
        <f t="shared" si="1"/>
        <v>4.3559888400000002</v>
      </c>
      <c r="T36" s="3">
        <v>942.2</v>
      </c>
      <c r="U36" s="1">
        <v>1015</v>
      </c>
      <c r="V36" s="1">
        <v>0.98299999999999998</v>
      </c>
      <c r="W36" s="19">
        <f t="shared" si="19"/>
        <v>1435.18</v>
      </c>
      <c r="X36" s="1">
        <v>9.1999999999999993</v>
      </c>
      <c r="Y36" s="1">
        <v>286</v>
      </c>
      <c r="Z36" s="1">
        <v>41.5</v>
      </c>
      <c r="AA36" s="1">
        <v>20</v>
      </c>
      <c r="AB36" s="1">
        <v>20</v>
      </c>
      <c r="AC36" s="4">
        <v>5.7</v>
      </c>
      <c r="AD36" s="6">
        <v>4.3</v>
      </c>
      <c r="AE36" s="88">
        <v>-41</v>
      </c>
      <c r="AF36" s="88">
        <v>-44</v>
      </c>
      <c r="AG36" s="88">
        <v>-44</v>
      </c>
      <c r="AH36" s="88"/>
      <c r="AI36" s="109">
        <f t="shared" si="30"/>
        <v>-129</v>
      </c>
      <c r="AJ36" s="106">
        <f t="shared" si="31"/>
        <v>1</v>
      </c>
      <c r="AK36" s="1">
        <v>50</v>
      </c>
      <c r="AL36" s="1">
        <v>50</v>
      </c>
      <c r="AM36" s="1">
        <v>100</v>
      </c>
      <c r="AN36" s="1">
        <v>105</v>
      </c>
      <c r="AO36" s="1">
        <v>2</v>
      </c>
      <c r="AP36" s="1">
        <v>20</v>
      </c>
      <c r="AQ36" s="3">
        <v>1854</v>
      </c>
      <c r="AR36" s="6"/>
      <c r="AS36" s="19">
        <f t="shared" si="34"/>
        <v>1854</v>
      </c>
      <c r="AT36" s="123">
        <f t="shared" si="20"/>
        <v>1</v>
      </c>
      <c r="AU36" s="1">
        <v>77</v>
      </c>
      <c r="AV36" s="1">
        <v>80</v>
      </c>
      <c r="AW36" s="6">
        <v>4.5</v>
      </c>
      <c r="AX36" s="1">
        <v>674</v>
      </c>
      <c r="AY36" s="1">
        <v>806</v>
      </c>
      <c r="AZ36" s="2">
        <v>45</v>
      </c>
      <c r="BA36" s="3">
        <v>167</v>
      </c>
      <c r="BB36" s="2">
        <v>24</v>
      </c>
      <c r="BC36" s="3">
        <v>163</v>
      </c>
      <c r="BD36" s="4">
        <v>22</v>
      </c>
      <c r="BE36" s="3">
        <v>4490</v>
      </c>
      <c r="BF36" s="1">
        <v>32</v>
      </c>
      <c r="BG36" s="1">
        <v>30</v>
      </c>
      <c r="BH36" s="1">
        <v>1</v>
      </c>
      <c r="BI36" s="4">
        <v>97.5</v>
      </c>
      <c r="BJ36" s="3">
        <v>580</v>
      </c>
      <c r="BK36" s="6">
        <v>268</v>
      </c>
      <c r="BL36" s="1">
        <v>1628</v>
      </c>
      <c r="BM36" s="1">
        <v>136</v>
      </c>
      <c r="BN36" s="2">
        <v>34.799999999999997</v>
      </c>
      <c r="BO36" s="3">
        <v>392</v>
      </c>
      <c r="BP36" s="1">
        <v>1474</v>
      </c>
      <c r="BQ36" s="2">
        <v>177</v>
      </c>
      <c r="BR36" s="3">
        <v>382</v>
      </c>
      <c r="BS36" s="1">
        <v>1431</v>
      </c>
      <c r="BT36" s="2">
        <v>158</v>
      </c>
      <c r="BU36" s="5">
        <v>1500</v>
      </c>
      <c r="BV36" s="129">
        <v>347</v>
      </c>
      <c r="BW36" s="125">
        <f t="shared" si="21"/>
        <v>0.77400000000000002</v>
      </c>
      <c r="BX36" s="125">
        <f t="shared" si="22"/>
        <v>0.74358974358974361</v>
      </c>
      <c r="BY36" s="133">
        <f t="shared" si="23"/>
        <v>0.51001926131179676</v>
      </c>
      <c r="BZ36" s="133">
        <f t="shared" si="24"/>
        <v>0.4899807386882033</v>
      </c>
      <c r="CA36" s="3">
        <v>2.8</v>
      </c>
      <c r="CB36" s="1">
        <v>2.8</v>
      </c>
      <c r="CC36" s="1">
        <v>26</v>
      </c>
      <c r="CD36" s="4">
        <v>1.8</v>
      </c>
      <c r="CE36" s="6" t="s">
        <v>227</v>
      </c>
      <c r="CF36" s="6">
        <v>67</v>
      </c>
      <c r="CG36" s="19">
        <f t="shared" si="25"/>
        <v>16.64</v>
      </c>
      <c r="CH36" s="19">
        <f t="shared" si="3"/>
        <v>4934.8</v>
      </c>
      <c r="CI36" s="19">
        <f t="shared" si="4"/>
        <v>11.648</v>
      </c>
      <c r="CJ36" s="1">
        <v>70</v>
      </c>
      <c r="CK36" s="16">
        <f t="shared" si="26"/>
        <v>2.3603793466807166</v>
      </c>
      <c r="CL36" s="3" t="s">
        <v>184</v>
      </c>
      <c r="CM36" s="6">
        <v>47</v>
      </c>
      <c r="CN36" s="1">
        <v>50</v>
      </c>
      <c r="CO36" s="338">
        <v>109</v>
      </c>
      <c r="CP36" s="338">
        <f t="shared" si="35"/>
        <v>4934.8</v>
      </c>
      <c r="CQ36" s="338">
        <f t="shared" si="36"/>
        <v>54.5</v>
      </c>
      <c r="CR36" s="39">
        <f t="shared" si="37"/>
        <v>11.044013941801085</v>
      </c>
      <c r="CS36" s="3" t="s">
        <v>217</v>
      </c>
      <c r="CT36" s="6">
        <v>4</v>
      </c>
      <c r="CU36" s="19">
        <f t="shared" si="33"/>
        <v>16.64</v>
      </c>
      <c r="CV36" s="19">
        <f t="shared" si="8"/>
        <v>-138.57999999999998</v>
      </c>
      <c r="CW36" s="19">
        <f t="shared" si="9"/>
        <v>0</v>
      </c>
      <c r="CX36" s="1"/>
      <c r="CY36" s="16">
        <f t="shared" si="32"/>
        <v>0</v>
      </c>
      <c r="CZ36" s="7">
        <v>650</v>
      </c>
      <c r="DA36" s="7">
        <v>710</v>
      </c>
      <c r="DB36" s="7">
        <v>720</v>
      </c>
      <c r="DC36" s="7">
        <v>730</v>
      </c>
      <c r="DD36" s="7">
        <v>2</v>
      </c>
      <c r="DE36" s="7">
        <v>3</v>
      </c>
      <c r="DF36" s="7">
        <v>0.2</v>
      </c>
      <c r="DG36" s="7">
        <v>50</v>
      </c>
      <c r="DH36" s="7">
        <v>11</v>
      </c>
      <c r="DI36" s="7">
        <v>2</v>
      </c>
      <c r="DJ36" s="7">
        <v>1.3</v>
      </c>
      <c r="DK36" s="3" t="s">
        <v>211</v>
      </c>
      <c r="DL36" s="2">
        <v>550</v>
      </c>
      <c r="DM36" s="96">
        <f t="shared" si="10"/>
        <v>119.61753133852091</v>
      </c>
      <c r="DN36" s="96">
        <f t="shared" si="11"/>
        <v>126.26294974621652</v>
      </c>
      <c r="DO36" s="3"/>
      <c r="DP36" s="2"/>
      <c r="DQ36" s="3"/>
      <c r="DR36" s="2"/>
      <c r="DS36" s="7">
        <v>60</v>
      </c>
      <c r="DT36" s="3" t="s">
        <v>200</v>
      </c>
      <c r="DU36" s="2">
        <v>4.5</v>
      </c>
      <c r="DV36" s="7">
        <v>20</v>
      </c>
      <c r="DW36" s="3" t="s">
        <v>198</v>
      </c>
      <c r="DX36" s="1">
        <v>200</v>
      </c>
      <c r="DY36" s="96">
        <f t="shared" si="12"/>
        <v>43.49728412309851</v>
      </c>
      <c r="DZ36" s="96">
        <f t="shared" si="13"/>
        <v>45.913799907715095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335</v>
      </c>
      <c r="EL36" s="180">
        <f t="shared" si="14"/>
        <v>72.857950906190013</v>
      </c>
      <c r="EM36" s="109">
        <f t="shared" si="15"/>
        <v>76.905614845422789</v>
      </c>
      <c r="EN36" s="1">
        <v>4.7</v>
      </c>
      <c r="EO36" s="181">
        <f t="shared" si="16"/>
        <v>1.0221861768928151</v>
      </c>
      <c r="EP36" s="181">
        <f t="shared" si="17"/>
        <v>1.0789742978313048</v>
      </c>
      <c r="EQ36" s="4">
        <v>374</v>
      </c>
      <c r="ER36" s="40"/>
    </row>
    <row r="37" spans="1:148" s="41" customFormat="1" ht="20.100000000000001" customHeight="1">
      <c r="A37" s="83">
        <v>42437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>
      <c r="A38" s="84">
        <v>42437</v>
      </c>
      <c r="B38" s="101">
        <v>0.10603009259259259</v>
      </c>
      <c r="C38" s="13">
        <v>2</v>
      </c>
      <c r="D38" s="8" t="s">
        <v>201</v>
      </c>
      <c r="E38" s="8" t="s">
        <v>207</v>
      </c>
      <c r="F38" s="8" t="s">
        <v>203</v>
      </c>
      <c r="G38" s="11"/>
      <c r="H38" s="10" t="s">
        <v>196</v>
      </c>
      <c r="I38" s="8">
        <v>21</v>
      </c>
      <c r="J38" s="8" t="s">
        <v>190</v>
      </c>
      <c r="K38" s="18">
        <v>12.3</v>
      </c>
      <c r="L38" s="8"/>
      <c r="M38" s="8">
        <v>80</v>
      </c>
      <c r="N38" s="8">
        <v>2700</v>
      </c>
      <c r="O38" s="145" t="s">
        <v>206</v>
      </c>
      <c r="P38" s="8">
        <v>1500</v>
      </c>
      <c r="Q38" s="20">
        <f t="shared" si="0"/>
        <v>1315.5</v>
      </c>
      <c r="R38" s="42">
        <f t="shared" si="18"/>
        <v>4.7239604999999996</v>
      </c>
      <c r="S38" s="16">
        <f t="shared" si="1"/>
        <v>4.4753309999999997</v>
      </c>
      <c r="T38" s="10">
        <v>970</v>
      </c>
      <c r="U38" s="8">
        <v>1015</v>
      </c>
      <c r="V38" s="8">
        <v>0.98399999999999999</v>
      </c>
      <c r="W38" s="20">
        <f t="shared" si="19"/>
        <v>1476</v>
      </c>
      <c r="X38" s="8">
        <v>9.3000000000000007</v>
      </c>
      <c r="Y38" s="8">
        <v>303</v>
      </c>
      <c r="Z38" s="8">
        <v>40.799999999999997</v>
      </c>
      <c r="AA38" s="8">
        <v>20</v>
      </c>
      <c r="AB38" s="8">
        <v>20</v>
      </c>
      <c r="AC38" s="11">
        <v>5.7</v>
      </c>
      <c r="AD38" s="13">
        <v>4.0999999999999996</v>
      </c>
      <c r="AE38" s="89">
        <v>-42</v>
      </c>
      <c r="AF38" s="89">
        <v>-44</v>
      </c>
      <c r="AG38" s="89">
        <v>-45</v>
      </c>
      <c r="AH38" s="89"/>
      <c r="AI38" s="110">
        <f t="shared" si="30"/>
        <v>-131</v>
      </c>
      <c r="AJ38" s="108">
        <f t="shared" si="31"/>
        <v>1</v>
      </c>
      <c r="AK38" s="8">
        <v>50</v>
      </c>
      <c r="AL38" s="8">
        <v>50</v>
      </c>
      <c r="AM38" s="8">
        <v>100</v>
      </c>
      <c r="AN38" s="8">
        <v>105</v>
      </c>
      <c r="AO38" s="8">
        <v>2</v>
      </c>
      <c r="AP38" s="8">
        <v>20</v>
      </c>
      <c r="AQ38" s="10">
        <v>1900</v>
      </c>
      <c r="AR38" s="13"/>
      <c r="AS38" s="20">
        <f t="shared" si="34"/>
        <v>1900</v>
      </c>
      <c r="AT38" s="124">
        <f t="shared" si="20"/>
        <v>1</v>
      </c>
      <c r="AU38" s="8">
        <v>79</v>
      </c>
      <c r="AV38" s="8">
        <v>80</v>
      </c>
      <c r="AW38" s="13">
        <v>4.5</v>
      </c>
      <c r="AX38" s="8">
        <v>410</v>
      </c>
      <c r="AY38" s="8">
        <v>1300</v>
      </c>
      <c r="AZ38" s="9">
        <v>30</v>
      </c>
      <c r="BA38" s="10">
        <v>204</v>
      </c>
      <c r="BB38" s="9">
        <v>31</v>
      </c>
      <c r="BC38" s="10">
        <v>160</v>
      </c>
      <c r="BD38" s="11">
        <v>22</v>
      </c>
      <c r="BE38" s="10">
        <v>4700</v>
      </c>
      <c r="BF38" s="8">
        <v>38</v>
      </c>
      <c r="BG38" s="8">
        <v>38</v>
      </c>
      <c r="BH38" s="8">
        <v>1</v>
      </c>
      <c r="BI38" s="11">
        <v>97.5</v>
      </c>
      <c r="BJ38" s="10">
        <v>582</v>
      </c>
      <c r="BK38" s="13">
        <v>262</v>
      </c>
      <c r="BL38" s="8">
        <v>1640</v>
      </c>
      <c r="BM38" s="8">
        <v>137</v>
      </c>
      <c r="BN38" s="9">
        <v>33.799999999999997</v>
      </c>
      <c r="BO38" s="10">
        <v>420</v>
      </c>
      <c r="BP38" s="8">
        <v>1579</v>
      </c>
      <c r="BQ38" s="9">
        <v>195</v>
      </c>
      <c r="BR38" s="10">
        <v>410</v>
      </c>
      <c r="BS38" s="8">
        <v>1548</v>
      </c>
      <c r="BT38" s="9">
        <v>178</v>
      </c>
      <c r="BU38" s="12">
        <v>1500</v>
      </c>
      <c r="BV38" s="130">
        <v>406</v>
      </c>
      <c r="BW38" s="126">
        <f t="shared" si="21"/>
        <v>0.83</v>
      </c>
      <c r="BX38" s="126">
        <f t="shared" si="22"/>
        <v>0.74615384615384617</v>
      </c>
      <c r="BY38" s="134">
        <f t="shared" si="23"/>
        <v>0.52659834065397748</v>
      </c>
      <c r="BZ38" s="134">
        <f t="shared" si="24"/>
        <v>0.47340165934602241</v>
      </c>
      <c r="CA38" s="10">
        <v>2.8</v>
      </c>
      <c r="CB38" s="8">
        <v>2.8</v>
      </c>
      <c r="CC38" s="8">
        <v>27</v>
      </c>
      <c r="CD38" s="11">
        <v>1.8</v>
      </c>
      <c r="CE38" s="13" t="s">
        <v>227</v>
      </c>
      <c r="CF38" s="13">
        <v>68</v>
      </c>
      <c r="CG38" s="20">
        <f t="shared" si="25"/>
        <v>16.64</v>
      </c>
      <c r="CH38" s="20">
        <f t="shared" si="3"/>
        <v>5070</v>
      </c>
      <c r="CI38" s="20">
        <f t="shared" si="4"/>
        <v>11.648</v>
      </c>
      <c r="CJ38" s="8">
        <v>70</v>
      </c>
      <c r="CK38" s="16">
        <f t="shared" si="26"/>
        <v>2.2974358974358973</v>
      </c>
      <c r="CL38" s="10" t="s">
        <v>184</v>
      </c>
      <c r="CM38" s="13">
        <v>47</v>
      </c>
      <c r="CN38" s="8">
        <v>50</v>
      </c>
      <c r="CO38" s="339">
        <v>109</v>
      </c>
      <c r="CP38" s="339">
        <f t="shared" si="35"/>
        <v>5070</v>
      </c>
      <c r="CQ38" s="339">
        <f t="shared" si="36"/>
        <v>54.5</v>
      </c>
      <c r="CR38" s="42">
        <f t="shared" si="37"/>
        <v>10.749506903353058</v>
      </c>
      <c r="CS38" s="10" t="s">
        <v>217</v>
      </c>
      <c r="CT38" s="13">
        <v>4</v>
      </c>
      <c r="CU38" s="20">
        <f t="shared" si="33"/>
        <v>16.64</v>
      </c>
      <c r="CV38" s="20">
        <f t="shared" si="8"/>
        <v>-141.96</v>
      </c>
      <c r="CW38" s="20">
        <f t="shared" si="9"/>
        <v>0</v>
      </c>
      <c r="CX38" s="8"/>
      <c r="CY38" s="16">
        <f t="shared" si="32"/>
        <v>0</v>
      </c>
      <c r="CZ38" s="14">
        <v>670</v>
      </c>
      <c r="DA38" s="14">
        <v>720</v>
      </c>
      <c r="DB38" s="14">
        <v>740</v>
      </c>
      <c r="DC38" s="14">
        <v>740</v>
      </c>
      <c r="DD38" s="14">
        <v>2</v>
      </c>
      <c r="DE38" s="14">
        <v>3</v>
      </c>
      <c r="DF38" s="14">
        <v>0.2</v>
      </c>
      <c r="DG38" s="14">
        <v>40</v>
      </c>
      <c r="DH38" s="14">
        <v>11</v>
      </c>
      <c r="DI38" s="14">
        <v>2</v>
      </c>
      <c r="DJ38" s="14">
        <v>1.3</v>
      </c>
      <c r="DK38" s="10" t="s">
        <v>211</v>
      </c>
      <c r="DL38" s="9">
        <v>550</v>
      </c>
      <c r="DM38" s="97">
        <f t="shared" si="10"/>
        <v>116.42773050282703</v>
      </c>
      <c r="DN38" s="97">
        <f t="shared" si="11"/>
        <v>122.89593775298408</v>
      </c>
      <c r="DO38" s="10"/>
      <c r="DP38" s="9"/>
      <c r="DQ38" s="10"/>
      <c r="DR38" s="9"/>
      <c r="DS38" s="14">
        <v>70</v>
      </c>
      <c r="DT38" s="10" t="s">
        <v>200</v>
      </c>
      <c r="DU38" s="9">
        <v>6.3</v>
      </c>
      <c r="DV38" s="14">
        <v>25</v>
      </c>
      <c r="DW38" s="10" t="s">
        <v>198</v>
      </c>
      <c r="DX38" s="8">
        <v>220</v>
      </c>
      <c r="DY38" s="97">
        <f t="shared" si="12"/>
        <v>46.571092201130817</v>
      </c>
      <c r="DZ38" s="97">
        <f t="shared" si="13"/>
        <v>49.158375101193634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373</v>
      </c>
      <c r="EL38" s="183">
        <f t="shared" si="14"/>
        <v>78.959169959189964</v>
      </c>
      <c r="EM38" s="110">
        <f t="shared" si="15"/>
        <v>83.345790512478303</v>
      </c>
      <c r="EN38" s="8">
        <v>4.53</v>
      </c>
      <c r="EO38" s="184">
        <f t="shared" si="16"/>
        <v>0.95894112577782997</v>
      </c>
      <c r="EP38" s="184">
        <f t="shared" si="17"/>
        <v>1.0122156327654872</v>
      </c>
      <c r="EQ38" s="11">
        <v>720</v>
      </c>
      <c r="ER38" s="43"/>
    </row>
    <row r="39" spans="1:148" s="44" customFormat="1" ht="20.100000000000001" customHeight="1">
      <c r="A39" s="84">
        <v>42437</v>
      </c>
      <c r="B39" s="101">
        <v>0.23793981481481483</v>
      </c>
      <c r="C39" s="13">
        <v>2</v>
      </c>
      <c r="D39" s="8" t="s">
        <v>201</v>
      </c>
      <c r="E39" s="8" t="s">
        <v>207</v>
      </c>
      <c r="F39" s="8" t="s">
        <v>203</v>
      </c>
      <c r="G39" s="11"/>
      <c r="H39" s="10" t="s">
        <v>196</v>
      </c>
      <c r="I39" s="8">
        <v>21</v>
      </c>
      <c r="J39" s="8" t="s">
        <v>190</v>
      </c>
      <c r="K39" s="18">
        <v>12.3</v>
      </c>
      <c r="L39" s="8"/>
      <c r="M39" s="8">
        <v>80</v>
      </c>
      <c r="N39" s="8">
        <v>2700</v>
      </c>
      <c r="O39" s="145" t="s">
        <v>206</v>
      </c>
      <c r="P39" s="8">
        <v>1500</v>
      </c>
      <c r="Q39" s="20">
        <f t="shared" si="0"/>
        <v>1315.5</v>
      </c>
      <c r="R39" s="42">
        <f t="shared" si="18"/>
        <v>4.7239604999999996</v>
      </c>
      <c r="S39" s="16">
        <f t="shared" si="1"/>
        <v>4.4753309999999997</v>
      </c>
      <c r="T39" s="10">
        <v>971</v>
      </c>
      <c r="U39" s="8">
        <v>1015</v>
      </c>
      <c r="V39" s="8">
        <v>0.98399999999999999</v>
      </c>
      <c r="W39" s="20">
        <f t="shared" si="19"/>
        <v>1476</v>
      </c>
      <c r="X39" s="8">
        <v>9.3000000000000007</v>
      </c>
      <c r="Y39" s="8">
        <v>305</v>
      </c>
      <c r="Z39" s="8">
        <v>41</v>
      </c>
      <c r="AA39" s="8">
        <v>20</v>
      </c>
      <c r="AB39" s="8">
        <v>20</v>
      </c>
      <c r="AC39" s="11">
        <v>5.7</v>
      </c>
      <c r="AD39" s="13">
        <v>4.0999999999999996</v>
      </c>
      <c r="AE39" s="89">
        <v>-42</v>
      </c>
      <c r="AF39" s="89">
        <v>-44</v>
      </c>
      <c r="AG39" s="89">
        <v>-44</v>
      </c>
      <c r="AH39" s="89"/>
      <c r="AI39" s="110">
        <f t="shared" si="30"/>
        <v>-130</v>
      </c>
      <c r="AJ39" s="108">
        <f t="shared" si="31"/>
        <v>-7.6923076923076927E-3</v>
      </c>
      <c r="AK39" s="8">
        <v>50</v>
      </c>
      <c r="AL39" s="8">
        <v>50</v>
      </c>
      <c r="AM39" s="8">
        <v>100</v>
      </c>
      <c r="AN39" s="8">
        <v>105</v>
      </c>
      <c r="AO39" s="8">
        <v>2</v>
      </c>
      <c r="AP39" s="8">
        <v>20</v>
      </c>
      <c r="AQ39" s="10">
        <v>1910</v>
      </c>
      <c r="AR39" s="13"/>
      <c r="AS39" s="20">
        <f t="shared" si="34"/>
        <v>1910</v>
      </c>
      <c r="AT39" s="124">
        <f t="shared" si="20"/>
        <v>1</v>
      </c>
      <c r="AU39" s="8">
        <v>79</v>
      </c>
      <c r="AV39" s="8">
        <v>80</v>
      </c>
      <c r="AW39" s="13">
        <v>4.5</v>
      </c>
      <c r="AX39" s="8">
        <v>415</v>
      </c>
      <c r="AY39" s="8">
        <v>1355</v>
      </c>
      <c r="AZ39" s="9">
        <v>30</v>
      </c>
      <c r="BA39" s="10">
        <v>205</v>
      </c>
      <c r="BB39" s="9">
        <v>33</v>
      </c>
      <c r="BC39" s="10">
        <v>160</v>
      </c>
      <c r="BD39" s="11">
        <v>23</v>
      </c>
      <c r="BE39" s="10">
        <v>4801</v>
      </c>
      <c r="BF39" s="8">
        <v>38</v>
      </c>
      <c r="BG39" s="8">
        <v>38</v>
      </c>
      <c r="BH39" s="8">
        <v>1</v>
      </c>
      <c r="BI39" s="11">
        <v>97.5</v>
      </c>
      <c r="BJ39" s="10">
        <v>580</v>
      </c>
      <c r="BK39" s="13">
        <v>265</v>
      </c>
      <c r="BL39" s="8">
        <v>1660</v>
      </c>
      <c r="BM39" s="8">
        <v>139</v>
      </c>
      <c r="BN39" s="9">
        <v>32.700000000000003</v>
      </c>
      <c r="BO39" s="10">
        <v>420</v>
      </c>
      <c r="BP39" s="8">
        <v>1585</v>
      </c>
      <c r="BQ39" s="9">
        <v>198</v>
      </c>
      <c r="BR39" s="10">
        <v>410</v>
      </c>
      <c r="BS39" s="8">
        <v>1547</v>
      </c>
      <c r="BT39" s="9">
        <v>177</v>
      </c>
      <c r="BU39" s="12">
        <v>1500</v>
      </c>
      <c r="BV39" s="130">
        <v>409</v>
      </c>
      <c r="BW39" s="126">
        <f t="shared" si="21"/>
        <v>0.83</v>
      </c>
      <c r="BX39" s="126">
        <f t="shared" si="22"/>
        <v>0.74358974358974361</v>
      </c>
      <c r="BY39" s="134">
        <f t="shared" si="23"/>
        <v>0.52745641192765191</v>
      </c>
      <c r="BZ39" s="134">
        <f t="shared" si="24"/>
        <v>0.47254358807234803</v>
      </c>
      <c r="CA39" s="10">
        <v>2.8</v>
      </c>
      <c r="CB39" s="8">
        <v>2.8</v>
      </c>
      <c r="CC39" s="8">
        <v>27</v>
      </c>
      <c r="CD39" s="11">
        <v>1.8</v>
      </c>
      <c r="CE39" s="13" t="s">
        <v>227</v>
      </c>
      <c r="CF39" s="13">
        <v>69</v>
      </c>
      <c r="CG39" s="20">
        <f t="shared" si="25"/>
        <v>16.64</v>
      </c>
      <c r="CH39" s="20">
        <f t="shared" si="3"/>
        <v>5070</v>
      </c>
      <c r="CI39" s="20">
        <f t="shared" si="4"/>
        <v>11.980799999999999</v>
      </c>
      <c r="CJ39" s="8">
        <v>72</v>
      </c>
      <c r="CK39" s="16">
        <f t="shared" si="26"/>
        <v>2.3630769230769224</v>
      </c>
      <c r="CL39" s="10" t="s">
        <v>184</v>
      </c>
      <c r="CM39" s="13">
        <v>48</v>
      </c>
      <c r="CN39" s="8">
        <v>51</v>
      </c>
      <c r="CO39" s="339">
        <v>109</v>
      </c>
      <c r="CP39" s="339">
        <f t="shared" si="35"/>
        <v>5070</v>
      </c>
      <c r="CQ39" s="339">
        <f t="shared" si="36"/>
        <v>55.59</v>
      </c>
      <c r="CR39" s="42">
        <f t="shared" si="37"/>
        <v>10.964497041420119</v>
      </c>
      <c r="CS39" s="10" t="s">
        <v>217</v>
      </c>
      <c r="CT39" s="13">
        <v>4</v>
      </c>
      <c r="CU39" s="20">
        <f t="shared" si="33"/>
        <v>16.64</v>
      </c>
      <c r="CV39" s="20">
        <f t="shared" si="8"/>
        <v>-141.96</v>
      </c>
      <c r="CW39" s="20">
        <f t="shared" si="9"/>
        <v>0</v>
      </c>
      <c r="CX39" s="8"/>
      <c r="CY39" s="16">
        <f t="shared" si="32"/>
        <v>0</v>
      </c>
      <c r="CZ39" s="14">
        <v>670</v>
      </c>
      <c r="DA39" s="14">
        <v>720</v>
      </c>
      <c r="DB39" s="14">
        <v>740</v>
      </c>
      <c r="DC39" s="14">
        <v>740</v>
      </c>
      <c r="DD39" s="14">
        <v>2</v>
      </c>
      <c r="DE39" s="14">
        <v>3</v>
      </c>
      <c r="DF39" s="14">
        <v>0.2</v>
      </c>
      <c r="DG39" s="14">
        <v>40</v>
      </c>
      <c r="DH39" s="14">
        <v>11</v>
      </c>
      <c r="DI39" s="14">
        <v>2</v>
      </c>
      <c r="DJ39" s="14">
        <v>1.3</v>
      </c>
      <c r="DK39" s="10" t="s">
        <v>211</v>
      </c>
      <c r="DL39" s="9">
        <v>550</v>
      </c>
      <c r="DM39" s="97">
        <f t="shared" si="10"/>
        <v>116.42773050282703</v>
      </c>
      <c r="DN39" s="97">
        <f t="shared" si="11"/>
        <v>122.89593775298408</v>
      </c>
      <c r="DO39" s="10"/>
      <c r="DP39" s="9"/>
      <c r="DQ39" s="10"/>
      <c r="DR39" s="9"/>
      <c r="DS39" s="14">
        <v>70</v>
      </c>
      <c r="DT39" s="10" t="s">
        <v>200</v>
      </c>
      <c r="DU39" s="9">
        <v>6.3</v>
      </c>
      <c r="DV39" s="14">
        <v>25</v>
      </c>
      <c r="DW39" s="10" t="s">
        <v>198</v>
      </c>
      <c r="DX39" s="8">
        <v>220</v>
      </c>
      <c r="DY39" s="97">
        <f t="shared" si="12"/>
        <v>46.571092201130817</v>
      </c>
      <c r="DZ39" s="97">
        <f t="shared" si="13"/>
        <v>49.158375101193634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375</v>
      </c>
      <c r="EL39" s="183">
        <f t="shared" si="14"/>
        <v>79.382543524654793</v>
      </c>
      <c r="EM39" s="110">
        <f t="shared" si="15"/>
        <v>83.792684831580061</v>
      </c>
      <c r="EN39" s="8">
        <v>4.55</v>
      </c>
      <c r="EO39" s="184">
        <f t="shared" si="16"/>
        <v>0.96317486143247821</v>
      </c>
      <c r="EP39" s="184">
        <f t="shared" si="17"/>
        <v>1.0166845759565046</v>
      </c>
      <c r="EQ39" s="11">
        <v>731</v>
      </c>
      <c r="ER39" s="43"/>
    </row>
    <row r="40" spans="1:148" s="41" customFormat="1" ht="20.100000000000001" customHeight="1">
      <c r="A40" s="83">
        <v>42438</v>
      </c>
      <c r="B40" s="100">
        <v>0.39583333333333298</v>
      </c>
      <c r="C40" s="6">
        <v>4</v>
      </c>
      <c r="D40" s="1" t="s">
        <v>176</v>
      </c>
      <c r="E40" s="1" t="s">
        <v>177</v>
      </c>
      <c r="F40" s="1" t="s">
        <v>178</v>
      </c>
      <c r="G40" s="4" t="s">
        <v>179</v>
      </c>
      <c r="H40" s="3" t="s">
        <v>196</v>
      </c>
      <c r="I40" s="1">
        <v>21</v>
      </c>
      <c r="J40" s="1" t="s">
        <v>190</v>
      </c>
      <c r="K40" s="17">
        <v>12.7</v>
      </c>
      <c r="L40" s="1"/>
      <c r="M40" s="1">
        <v>80</v>
      </c>
      <c r="N40" s="1">
        <v>2700</v>
      </c>
      <c r="O40" s="144"/>
      <c r="P40" s="1">
        <v>1500</v>
      </c>
      <c r="Q40" s="19">
        <f t="shared" si="0"/>
        <v>1309.5</v>
      </c>
      <c r="R40" s="39">
        <f t="shared" si="18"/>
        <v>4.7024144999999997</v>
      </c>
      <c r="S40" s="15">
        <f t="shared" si="1"/>
        <v>4.4549190000000003</v>
      </c>
      <c r="T40" s="3">
        <v>970</v>
      </c>
      <c r="U40" s="1">
        <v>1015</v>
      </c>
      <c r="V40" s="1">
        <v>0.98399999999999999</v>
      </c>
      <c r="W40" s="19">
        <f t="shared" si="19"/>
        <v>1476</v>
      </c>
      <c r="X40" s="1">
        <v>9.3000000000000007</v>
      </c>
      <c r="Y40" s="1">
        <v>304</v>
      </c>
      <c r="Z40" s="1">
        <v>41.2</v>
      </c>
      <c r="AA40" s="1">
        <v>20</v>
      </c>
      <c r="AB40" s="1">
        <v>20</v>
      </c>
      <c r="AC40" s="4">
        <v>5.7</v>
      </c>
      <c r="AD40" s="6">
        <v>4.0999999999999996</v>
      </c>
      <c r="AE40" s="88">
        <v>-42</v>
      </c>
      <c r="AF40" s="88">
        <v>-44</v>
      </c>
      <c r="AG40" s="88">
        <v>-44</v>
      </c>
      <c r="AH40" s="88"/>
      <c r="AI40" s="109">
        <f t="shared" si="30"/>
        <v>-130</v>
      </c>
      <c r="AJ40" s="106">
        <f t="shared" si="31"/>
        <v>0</v>
      </c>
      <c r="AK40" s="1">
        <v>50</v>
      </c>
      <c r="AL40" s="1">
        <v>50</v>
      </c>
      <c r="AM40" s="1">
        <v>100</v>
      </c>
      <c r="AN40" s="1">
        <v>105</v>
      </c>
      <c r="AO40" s="1">
        <v>2</v>
      </c>
      <c r="AP40" s="1">
        <v>20</v>
      </c>
      <c r="AQ40" s="3">
        <v>1900</v>
      </c>
      <c r="AR40" s="6">
        <v>1900</v>
      </c>
      <c r="AS40" s="19">
        <f t="shared" si="34"/>
        <v>0</v>
      </c>
      <c r="AT40" s="123">
        <f t="shared" si="20"/>
        <v>0</v>
      </c>
      <c r="AU40" s="1">
        <v>80.3</v>
      </c>
      <c r="AV40" s="1">
        <v>80</v>
      </c>
      <c r="AW40" s="6">
        <v>4.5</v>
      </c>
      <c r="AX40" s="1">
        <v>420</v>
      </c>
      <c r="AY40" s="1">
        <v>1300</v>
      </c>
      <c r="AZ40" s="2">
        <v>30</v>
      </c>
      <c r="BA40" s="3">
        <v>266</v>
      </c>
      <c r="BB40" s="2">
        <v>43</v>
      </c>
      <c r="BC40" s="3">
        <v>157</v>
      </c>
      <c r="BD40" s="4">
        <v>22</v>
      </c>
      <c r="BE40" s="3">
        <v>4700</v>
      </c>
      <c r="BF40" s="1">
        <v>38</v>
      </c>
      <c r="BG40" s="1">
        <v>38</v>
      </c>
      <c r="BH40" s="1">
        <v>1</v>
      </c>
      <c r="BI40" s="4">
        <v>97.5</v>
      </c>
      <c r="BJ40" s="3">
        <v>580</v>
      </c>
      <c r="BK40" s="6">
        <v>265</v>
      </c>
      <c r="BL40" s="1">
        <v>1660</v>
      </c>
      <c r="BM40" s="1">
        <v>140</v>
      </c>
      <c r="BN40" s="2">
        <v>32</v>
      </c>
      <c r="BO40" s="3">
        <v>420</v>
      </c>
      <c r="BP40" s="1">
        <v>1585</v>
      </c>
      <c r="BQ40" s="2">
        <v>198</v>
      </c>
      <c r="BR40" s="3">
        <v>410</v>
      </c>
      <c r="BS40" s="1">
        <v>1550</v>
      </c>
      <c r="BT40" s="2">
        <v>177</v>
      </c>
      <c r="BU40" s="5">
        <v>1500</v>
      </c>
      <c r="BV40" s="129">
        <v>410</v>
      </c>
      <c r="BW40" s="125">
        <f t="shared" si="21"/>
        <v>0.83</v>
      </c>
      <c r="BX40" s="125">
        <f t="shared" si="22"/>
        <v>0.74358974358974361</v>
      </c>
      <c r="BY40" s="133">
        <f t="shared" si="23"/>
        <v>0.52745641192765191</v>
      </c>
      <c r="BZ40" s="133">
        <f t="shared" si="24"/>
        <v>0.47254358807234803</v>
      </c>
      <c r="CA40" s="3">
        <v>2.8</v>
      </c>
      <c r="CB40" s="1">
        <v>2.8</v>
      </c>
      <c r="CC40" s="1">
        <v>27</v>
      </c>
      <c r="CD40" s="4">
        <v>1.8</v>
      </c>
      <c r="CE40" s="6" t="s">
        <v>227</v>
      </c>
      <c r="CF40" s="6">
        <v>69</v>
      </c>
      <c r="CG40" s="19">
        <f t="shared" si="25"/>
        <v>16.64</v>
      </c>
      <c r="CH40" s="19">
        <f t="shared" si="3"/>
        <v>5070</v>
      </c>
      <c r="CI40" s="19">
        <f t="shared" si="4"/>
        <v>11.980799999999999</v>
      </c>
      <c r="CJ40" s="1">
        <v>72</v>
      </c>
      <c r="CK40" s="15">
        <f t="shared" si="26"/>
        <v>2.3630769230769224</v>
      </c>
      <c r="CL40" s="3" t="s">
        <v>184</v>
      </c>
      <c r="CM40" s="6">
        <v>48</v>
      </c>
      <c r="CN40" s="1">
        <v>51</v>
      </c>
      <c r="CO40" s="338">
        <v>109</v>
      </c>
      <c r="CP40" s="338">
        <f t="shared" si="35"/>
        <v>5070</v>
      </c>
      <c r="CQ40" s="338">
        <f t="shared" si="36"/>
        <v>55.59</v>
      </c>
      <c r="CR40" s="39">
        <f t="shared" si="37"/>
        <v>10.964497041420119</v>
      </c>
      <c r="CS40" s="3" t="s">
        <v>217</v>
      </c>
      <c r="CT40" s="6">
        <v>4</v>
      </c>
      <c r="CU40" s="19">
        <f t="shared" si="33"/>
        <v>16.64</v>
      </c>
      <c r="CV40" s="19">
        <f t="shared" si="8"/>
        <v>-141.96</v>
      </c>
      <c r="CW40" s="19">
        <f t="shared" si="9"/>
        <v>0</v>
      </c>
      <c r="CX40" s="1"/>
      <c r="CY40" s="15">
        <f t="shared" si="32"/>
        <v>0</v>
      </c>
      <c r="CZ40" s="7">
        <v>670</v>
      </c>
      <c r="DA40" s="7">
        <v>720</v>
      </c>
      <c r="DB40" s="7">
        <v>740</v>
      </c>
      <c r="DC40" s="7">
        <v>740</v>
      </c>
      <c r="DD40" s="7">
        <v>2</v>
      </c>
      <c r="DE40" s="7">
        <v>3</v>
      </c>
      <c r="DF40" s="7">
        <v>0.2</v>
      </c>
      <c r="DG40" s="7">
        <v>40</v>
      </c>
      <c r="DH40" s="7">
        <v>11</v>
      </c>
      <c r="DI40" s="7">
        <v>2</v>
      </c>
      <c r="DJ40" s="7">
        <v>1.3</v>
      </c>
      <c r="DK40" s="3" t="s">
        <v>211</v>
      </c>
      <c r="DL40" s="2">
        <v>550</v>
      </c>
      <c r="DM40" s="96">
        <f t="shared" si="10"/>
        <v>116.96119089459256</v>
      </c>
      <c r="DN40" s="96">
        <f t="shared" si="11"/>
        <v>123.45903483318102</v>
      </c>
      <c r="DO40" s="3"/>
      <c r="DP40" s="2"/>
      <c r="DQ40" s="3"/>
      <c r="DR40" s="2"/>
      <c r="DS40" s="7">
        <v>70</v>
      </c>
      <c r="DT40" s="3" t="s">
        <v>200</v>
      </c>
      <c r="DU40" s="2">
        <v>6.3</v>
      </c>
      <c r="DV40" s="7">
        <v>25</v>
      </c>
      <c r="DW40" s="3" t="s">
        <v>198</v>
      </c>
      <c r="DX40" s="1">
        <v>220</v>
      </c>
      <c r="DY40" s="96">
        <f t="shared" si="12"/>
        <v>46.784476357837022</v>
      </c>
      <c r="DZ40" s="96">
        <f t="shared" si="13"/>
        <v>49.383613933272407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375</v>
      </c>
      <c r="EL40" s="180">
        <f t="shared" si="14"/>
        <v>79.74626651904039</v>
      </c>
      <c r="EM40" s="109">
        <f t="shared" si="15"/>
        <v>84.176614658987063</v>
      </c>
      <c r="EN40" s="1">
        <v>4.5</v>
      </c>
      <c r="EO40" s="181">
        <f t="shared" si="16"/>
        <v>0.95695519822848463</v>
      </c>
      <c r="EP40" s="181">
        <f t="shared" si="17"/>
        <v>1.0101193759078446</v>
      </c>
      <c r="EQ40" s="4">
        <v>733</v>
      </c>
      <c r="ER40" s="40"/>
    </row>
    <row r="41" spans="1:148" s="41" customFormat="1" ht="20.100000000000001" customHeight="1">
      <c r="A41" s="83">
        <v>42438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>
      <c r="A42" s="84">
        <v>42438</v>
      </c>
      <c r="B42" s="101">
        <v>0.18292824074074074</v>
      </c>
      <c r="C42" s="13">
        <v>3</v>
      </c>
      <c r="D42" s="8" t="s">
        <v>186</v>
      </c>
      <c r="E42" s="8" t="s">
        <v>187</v>
      </c>
      <c r="F42" s="8" t="s">
        <v>189</v>
      </c>
      <c r="G42" s="11" t="s">
        <v>226</v>
      </c>
      <c r="H42" s="10" t="s">
        <v>196</v>
      </c>
      <c r="I42" s="8">
        <v>18</v>
      </c>
      <c r="J42" s="8" t="s">
        <v>190</v>
      </c>
      <c r="K42" s="18">
        <v>19</v>
      </c>
      <c r="L42" s="8"/>
      <c r="M42" s="8">
        <v>80</v>
      </c>
      <c r="N42" s="8">
        <v>2700</v>
      </c>
      <c r="O42" s="145"/>
      <c r="P42" s="8">
        <v>1760</v>
      </c>
      <c r="Q42" s="20">
        <f t="shared" si="0"/>
        <v>1425.6000000000001</v>
      </c>
      <c r="R42" s="42">
        <f t="shared" si="18"/>
        <v>4.3879968000000007</v>
      </c>
      <c r="S42" s="16">
        <f t="shared" si="1"/>
        <v>4.1570496000000006</v>
      </c>
      <c r="T42" s="10">
        <v>1120</v>
      </c>
      <c r="U42" s="8">
        <v>1015</v>
      </c>
      <c r="V42" s="8">
        <v>0.97099999999999997</v>
      </c>
      <c r="W42" s="20">
        <f t="shared" si="19"/>
        <v>1708.96</v>
      </c>
      <c r="X42" s="8">
        <v>9.4</v>
      </c>
      <c r="Y42" s="8">
        <v>405</v>
      </c>
      <c r="Z42" s="8">
        <v>40.799999999999997</v>
      </c>
      <c r="AA42" s="8">
        <v>20</v>
      </c>
      <c r="AB42" s="8">
        <v>15</v>
      </c>
      <c r="AC42" s="11">
        <v>5.6</v>
      </c>
      <c r="AD42" s="13">
        <v>3.8</v>
      </c>
      <c r="AE42" s="89">
        <v>-43</v>
      </c>
      <c r="AF42" s="89">
        <v>-46</v>
      </c>
      <c r="AG42" s="89">
        <v>-46</v>
      </c>
      <c r="AH42" s="89"/>
      <c r="AI42" s="110">
        <f t="shared" si="30"/>
        <v>-135</v>
      </c>
      <c r="AJ42" s="108">
        <f t="shared" si="31"/>
        <v>1</v>
      </c>
      <c r="AK42" s="8">
        <v>50</v>
      </c>
      <c r="AL42" s="8">
        <v>50</v>
      </c>
      <c r="AM42" s="8">
        <v>100</v>
      </c>
      <c r="AN42" s="8">
        <v>105</v>
      </c>
      <c r="AO42" s="8">
        <v>2</v>
      </c>
      <c r="AP42" s="8">
        <v>20</v>
      </c>
      <c r="AQ42" s="10">
        <v>1751</v>
      </c>
      <c r="AR42" s="13"/>
      <c r="AS42" s="20">
        <f t="shared" si="34"/>
        <v>1751</v>
      </c>
      <c r="AT42" s="124">
        <f t="shared" si="20"/>
        <v>1</v>
      </c>
      <c r="AU42" s="8">
        <v>76.5</v>
      </c>
      <c r="AV42" s="8">
        <v>80</v>
      </c>
      <c r="AW42" s="13">
        <v>4.5</v>
      </c>
      <c r="AX42" s="8">
        <v>406</v>
      </c>
      <c r="AY42" s="8">
        <v>1112</v>
      </c>
      <c r="AZ42" s="9">
        <v>30</v>
      </c>
      <c r="BA42" s="10">
        <v>285</v>
      </c>
      <c r="BB42" s="9">
        <v>51</v>
      </c>
      <c r="BC42" s="10">
        <v>160</v>
      </c>
      <c r="BD42" s="11">
        <v>24</v>
      </c>
      <c r="BE42" s="10">
        <v>4448</v>
      </c>
      <c r="BF42" s="8">
        <v>45</v>
      </c>
      <c r="BG42" s="8">
        <v>20</v>
      </c>
      <c r="BH42" s="8">
        <v>1</v>
      </c>
      <c r="BI42" s="11">
        <v>97.5</v>
      </c>
      <c r="BJ42" s="10">
        <v>550</v>
      </c>
      <c r="BK42" s="13">
        <v>250</v>
      </c>
      <c r="BL42" s="8">
        <v>1645</v>
      </c>
      <c r="BM42" s="8">
        <v>136</v>
      </c>
      <c r="BN42" s="9">
        <v>31.5</v>
      </c>
      <c r="BO42" s="10">
        <v>423</v>
      </c>
      <c r="BP42" s="8">
        <v>1550</v>
      </c>
      <c r="BQ42" s="9">
        <v>192</v>
      </c>
      <c r="BR42" s="10">
        <v>413</v>
      </c>
      <c r="BS42" s="8">
        <v>1556</v>
      </c>
      <c r="BT42" s="9">
        <v>177</v>
      </c>
      <c r="BU42" s="12">
        <v>1500</v>
      </c>
      <c r="BV42" s="130">
        <v>419</v>
      </c>
      <c r="BW42" s="126">
        <f t="shared" si="21"/>
        <v>0.83599999999999997</v>
      </c>
      <c r="BX42" s="126">
        <f t="shared" si="22"/>
        <v>0.70512820512820518</v>
      </c>
      <c r="BY42" s="134">
        <f t="shared" si="23"/>
        <v>0.54245973645680812</v>
      </c>
      <c r="BZ42" s="134">
        <f t="shared" si="24"/>
        <v>0.45754026354319183</v>
      </c>
      <c r="CA42" s="10">
        <v>2.8</v>
      </c>
      <c r="CB42" s="8">
        <v>2.8</v>
      </c>
      <c r="CC42" s="8">
        <v>26</v>
      </c>
      <c r="CD42" s="11">
        <v>1.8</v>
      </c>
      <c r="CE42" s="13" t="s">
        <v>227</v>
      </c>
      <c r="CF42" s="13">
        <v>83.3</v>
      </c>
      <c r="CG42" s="20">
        <f t="shared" si="25"/>
        <v>16.64</v>
      </c>
      <c r="CH42" s="20">
        <f t="shared" si="3"/>
        <v>5948.8</v>
      </c>
      <c r="CI42" s="20">
        <f t="shared" si="4"/>
        <v>14.144</v>
      </c>
      <c r="CJ42" s="8">
        <v>85</v>
      </c>
      <c r="CK42" s="16">
        <f t="shared" si="26"/>
        <v>2.3776223776223775</v>
      </c>
      <c r="CL42" s="10" t="s">
        <v>184</v>
      </c>
      <c r="CM42" s="13">
        <v>60</v>
      </c>
      <c r="CN42" s="8">
        <v>63</v>
      </c>
      <c r="CO42" s="339">
        <v>109</v>
      </c>
      <c r="CP42" s="339">
        <f t="shared" si="35"/>
        <v>5948.8</v>
      </c>
      <c r="CQ42" s="339">
        <f t="shared" si="36"/>
        <v>68.67</v>
      </c>
      <c r="CR42" s="42">
        <f t="shared" si="37"/>
        <v>11.543504572350725</v>
      </c>
      <c r="CS42" s="10" t="s">
        <v>217</v>
      </c>
      <c r="CT42" s="13">
        <v>4</v>
      </c>
      <c r="CU42" s="20">
        <f t="shared" si="33"/>
        <v>16.64</v>
      </c>
      <c r="CV42" s="20">
        <f t="shared" si="8"/>
        <v>-145.34</v>
      </c>
      <c r="CW42" s="20">
        <f t="shared" si="9"/>
        <v>0</v>
      </c>
      <c r="CX42" s="8"/>
      <c r="CY42" s="16">
        <f t="shared" si="32"/>
        <v>0</v>
      </c>
      <c r="CZ42" s="14">
        <v>670</v>
      </c>
      <c r="DA42" s="14">
        <v>720</v>
      </c>
      <c r="DB42" s="14">
        <v>730</v>
      </c>
      <c r="DC42" s="14">
        <v>740</v>
      </c>
      <c r="DD42" s="14">
        <v>2</v>
      </c>
      <c r="DE42" s="14">
        <v>3</v>
      </c>
      <c r="DF42" s="14">
        <v>0.2</v>
      </c>
      <c r="DG42" s="14">
        <v>40</v>
      </c>
      <c r="DH42" s="14">
        <v>11</v>
      </c>
      <c r="DI42" s="14">
        <v>2</v>
      </c>
      <c r="DJ42" s="14">
        <v>1.3</v>
      </c>
      <c r="DK42" s="10" t="s">
        <v>211</v>
      </c>
      <c r="DL42" s="9">
        <v>550</v>
      </c>
      <c r="DM42" s="97">
        <f t="shared" si="10"/>
        <v>125.34193279265835</v>
      </c>
      <c r="DN42" s="97">
        <f t="shared" si="11"/>
        <v>132.30537350336161</v>
      </c>
      <c r="DO42" s="10"/>
      <c r="DP42" s="9"/>
      <c r="DQ42" s="10"/>
      <c r="DR42" s="9"/>
      <c r="DS42" s="14">
        <v>70</v>
      </c>
      <c r="DT42" s="10" t="s">
        <v>200</v>
      </c>
      <c r="DU42" s="9">
        <v>6.3</v>
      </c>
      <c r="DV42" s="14"/>
      <c r="DW42" s="10" t="s">
        <v>198</v>
      </c>
      <c r="DX42" s="8">
        <v>210</v>
      </c>
      <c r="DY42" s="97">
        <f t="shared" si="12"/>
        <v>47.857828884469555</v>
      </c>
      <c r="DZ42" s="97">
        <f t="shared" si="13"/>
        <v>50.516597155828975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369</v>
      </c>
      <c r="EL42" s="183">
        <f t="shared" si="14"/>
        <v>84.093042182710789</v>
      </c>
      <c r="EM42" s="110">
        <f t="shared" si="15"/>
        <v>88.764877859528056</v>
      </c>
      <c r="EN42" s="8">
        <v>4.2300000000000004</v>
      </c>
      <c r="EO42" s="184">
        <f t="shared" si="16"/>
        <v>0.96399341038717257</v>
      </c>
      <c r="EP42" s="184">
        <f t="shared" si="17"/>
        <v>1.0175485998531266</v>
      </c>
      <c r="EQ42" s="11">
        <v>365</v>
      </c>
      <c r="ER42" s="43"/>
    </row>
    <row r="43" spans="1:148" s="44" customFormat="1" ht="20.100000000000001" customHeight="1">
      <c r="A43" s="84">
        <v>42438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>
      <c r="A44" s="335">
        <v>42439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>
      <c r="A45" s="83">
        <v>42439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>
      <c r="A46" s="84">
        <v>42439</v>
      </c>
      <c r="B46" s="101">
        <v>1.0729166666666701</v>
      </c>
      <c r="C46" s="13">
        <v>4</v>
      </c>
      <c r="D46" s="8" t="s">
        <v>176</v>
      </c>
      <c r="E46" s="8" t="s">
        <v>177</v>
      </c>
      <c r="F46" s="8" t="s">
        <v>178</v>
      </c>
      <c r="G46" s="11" t="s">
        <v>179</v>
      </c>
      <c r="H46" s="10" t="s">
        <v>196</v>
      </c>
      <c r="I46" s="8">
        <v>21</v>
      </c>
      <c r="J46" s="8" t="s">
        <v>191</v>
      </c>
      <c r="K46" s="18">
        <v>12</v>
      </c>
      <c r="L46" s="8"/>
      <c r="M46" s="8">
        <v>80</v>
      </c>
      <c r="N46" s="8">
        <v>2720</v>
      </c>
      <c r="O46" s="145"/>
      <c r="P46" s="8">
        <v>1500</v>
      </c>
      <c r="Q46" s="20">
        <f t="shared" si="0"/>
        <v>1320</v>
      </c>
      <c r="R46" s="42">
        <f t="shared" si="18"/>
        <v>4.7401200000000001</v>
      </c>
      <c r="S46" s="16">
        <f t="shared" si="1"/>
        <v>4.5239039999999999</v>
      </c>
      <c r="T46" s="10">
        <v>963</v>
      </c>
      <c r="U46" s="8">
        <v>1015</v>
      </c>
      <c r="V46" s="8">
        <v>0.98699999999999999</v>
      </c>
      <c r="W46" s="20">
        <f t="shared" si="19"/>
        <v>1480.5</v>
      </c>
      <c r="X46" s="8">
        <v>9</v>
      </c>
      <c r="Y46" s="8">
        <v>304</v>
      </c>
      <c r="Z46" s="8">
        <v>41.5</v>
      </c>
      <c r="AA46" s="8">
        <v>20</v>
      </c>
      <c r="AB46" s="8">
        <v>15</v>
      </c>
      <c r="AC46" s="11">
        <v>5.6</v>
      </c>
      <c r="AD46" s="13">
        <v>3.8</v>
      </c>
      <c r="AE46" s="89">
        <v>-43</v>
      </c>
      <c r="AF46" s="89">
        <v>-46</v>
      </c>
      <c r="AG46" s="89">
        <v>-46</v>
      </c>
      <c r="AH46" s="89"/>
      <c r="AI46" s="110">
        <f t="shared" si="30"/>
        <v>-135</v>
      </c>
      <c r="AJ46" s="108">
        <f t="shared" si="31"/>
        <v>1</v>
      </c>
      <c r="AK46" s="8">
        <v>50</v>
      </c>
      <c r="AL46" s="8">
        <v>50</v>
      </c>
      <c r="AM46" s="8">
        <v>100</v>
      </c>
      <c r="AN46" s="8">
        <v>105</v>
      </c>
      <c r="AO46" s="8">
        <v>2</v>
      </c>
      <c r="AP46" s="8">
        <v>20</v>
      </c>
      <c r="AQ46" s="10">
        <v>1860</v>
      </c>
      <c r="AR46" s="13">
        <v>1860</v>
      </c>
      <c r="AS46" s="20">
        <f t="shared" si="34"/>
        <v>0</v>
      </c>
      <c r="AT46" s="124">
        <f t="shared" si="20"/>
        <v>0</v>
      </c>
      <c r="AU46" s="8">
        <v>80</v>
      </c>
      <c r="AV46" s="8">
        <v>80</v>
      </c>
      <c r="AW46" s="13">
        <v>4.5</v>
      </c>
      <c r="AX46" s="8">
        <v>450</v>
      </c>
      <c r="AY46" s="8">
        <v>1200</v>
      </c>
      <c r="AZ46" s="9">
        <v>30</v>
      </c>
      <c r="BA46" s="10">
        <v>218</v>
      </c>
      <c r="BB46" s="9">
        <v>33</v>
      </c>
      <c r="BC46" s="10">
        <v>175</v>
      </c>
      <c r="BD46" s="11">
        <v>26</v>
      </c>
      <c r="BE46" s="10">
        <v>4500</v>
      </c>
      <c r="BF46" s="8">
        <v>45</v>
      </c>
      <c r="BG46" s="8">
        <v>20</v>
      </c>
      <c r="BH46" s="8">
        <v>1</v>
      </c>
      <c r="BI46" s="11">
        <v>97.8</v>
      </c>
      <c r="BJ46" s="10">
        <v>550</v>
      </c>
      <c r="BK46" s="13">
        <v>250</v>
      </c>
      <c r="BL46" s="8">
        <v>1650</v>
      </c>
      <c r="BM46" s="8">
        <v>138</v>
      </c>
      <c r="BN46" s="9">
        <v>31</v>
      </c>
      <c r="BO46" s="10">
        <v>421</v>
      </c>
      <c r="BP46" s="8">
        <v>1550</v>
      </c>
      <c r="BQ46" s="9">
        <v>193</v>
      </c>
      <c r="BR46" s="10">
        <v>410</v>
      </c>
      <c r="BS46" s="8">
        <v>1540</v>
      </c>
      <c r="BT46" s="9">
        <v>174</v>
      </c>
      <c r="BU46" s="12">
        <v>1500</v>
      </c>
      <c r="BV46" s="130">
        <v>422</v>
      </c>
      <c r="BW46" s="126">
        <f t="shared" si="21"/>
        <v>0.83099999999999996</v>
      </c>
      <c r="BX46" s="126">
        <f t="shared" si="22"/>
        <v>0.70512820512820518</v>
      </c>
      <c r="BY46" s="134">
        <f t="shared" si="23"/>
        <v>0.54097047188235481</v>
      </c>
      <c r="BZ46" s="134">
        <f t="shared" si="24"/>
        <v>0.45902952811764508</v>
      </c>
      <c r="CA46" s="10">
        <v>2.8</v>
      </c>
      <c r="CB46" s="8">
        <v>2.8</v>
      </c>
      <c r="CC46" s="8">
        <v>27</v>
      </c>
      <c r="CD46" s="11">
        <v>1.8</v>
      </c>
      <c r="CE46" s="13" t="s">
        <v>227</v>
      </c>
      <c r="CF46" s="13">
        <v>67</v>
      </c>
      <c r="CG46" s="20">
        <f t="shared" si="25"/>
        <v>16.64</v>
      </c>
      <c r="CH46" s="20">
        <f t="shared" si="3"/>
        <v>5070</v>
      </c>
      <c r="CI46" s="20">
        <f t="shared" si="4"/>
        <v>11.315199999999999</v>
      </c>
      <c r="CJ46" s="8">
        <v>68</v>
      </c>
      <c r="CK46" s="16">
        <f t="shared" si="26"/>
        <v>2.2317948717948717</v>
      </c>
      <c r="CL46" s="10" t="s">
        <v>184</v>
      </c>
      <c r="CM46" s="13">
        <v>47</v>
      </c>
      <c r="CN46" s="8">
        <v>49</v>
      </c>
      <c r="CO46" s="339">
        <v>109</v>
      </c>
      <c r="CP46" s="339">
        <f t="shared" si="35"/>
        <v>5070</v>
      </c>
      <c r="CQ46" s="339">
        <f t="shared" si="36"/>
        <v>53.41</v>
      </c>
      <c r="CR46" s="42">
        <f t="shared" si="37"/>
        <v>10.534516765285995</v>
      </c>
      <c r="CS46" s="10" t="s">
        <v>217</v>
      </c>
      <c r="CT46" s="13">
        <v>4</v>
      </c>
      <c r="CU46" s="20">
        <f t="shared" si="33"/>
        <v>16.64</v>
      </c>
      <c r="CV46" s="20">
        <f t="shared" si="8"/>
        <v>-145.34</v>
      </c>
      <c r="CW46" s="20">
        <f t="shared" si="9"/>
        <v>0</v>
      </c>
      <c r="CX46" s="8"/>
      <c r="CY46" s="16">
        <f t="shared" si="32"/>
        <v>0</v>
      </c>
      <c r="CZ46" s="14">
        <v>670</v>
      </c>
      <c r="DA46" s="14">
        <v>720</v>
      </c>
      <c r="DB46" s="14">
        <v>730</v>
      </c>
      <c r="DC46" s="14">
        <v>740</v>
      </c>
      <c r="DD46" s="14">
        <v>2</v>
      </c>
      <c r="DE46" s="14">
        <v>3</v>
      </c>
      <c r="DF46" s="14">
        <v>0.2</v>
      </c>
      <c r="DG46" s="14">
        <v>40</v>
      </c>
      <c r="DH46" s="14">
        <v>11</v>
      </c>
      <c r="DI46" s="14">
        <v>2</v>
      </c>
      <c r="DJ46" s="14">
        <v>1.3</v>
      </c>
      <c r="DK46" s="10" t="s">
        <v>211</v>
      </c>
      <c r="DL46" s="9">
        <v>550</v>
      </c>
      <c r="DM46" s="97">
        <f t="shared" si="10"/>
        <v>116.03081778520375</v>
      </c>
      <c r="DN46" s="97">
        <f t="shared" si="11"/>
        <v>121.57640834111423</v>
      </c>
      <c r="DO46" s="10"/>
      <c r="DP46" s="9"/>
      <c r="DQ46" s="10"/>
      <c r="DR46" s="9"/>
      <c r="DS46" s="14">
        <v>70</v>
      </c>
      <c r="DT46" s="10" t="s">
        <v>200</v>
      </c>
      <c r="DU46" s="9">
        <v>6.3</v>
      </c>
      <c r="DV46" s="14"/>
      <c r="DW46" s="10" t="s">
        <v>198</v>
      </c>
      <c r="DX46" s="8">
        <v>216</v>
      </c>
      <c r="DY46" s="97">
        <f t="shared" si="12"/>
        <v>45.568466621098196</v>
      </c>
      <c r="DZ46" s="97">
        <f t="shared" si="13"/>
        <v>47.746371275783041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367</v>
      </c>
      <c r="EL46" s="183">
        <f t="shared" si="14"/>
        <v>77.424200231217768</v>
      </c>
      <c r="EM46" s="110">
        <f t="shared" si="15"/>
        <v>81.124621565798037</v>
      </c>
      <c r="EN46" s="8">
        <v>4.5</v>
      </c>
      <c r="EO46" s="184">
        <f t="shared" si="16"/>
        <v>0.94934305460621249</v>
      </c>
      <c r="EP46" s="184">
        <f t="shared" si="17"/>
        <v>0.99471606824547998</v>
      </c>
      <c r="EQ46" s="11">
        <v>688</v>
      </c>
      <c r="ER46" s="43"/>
    </row>
    <row r="47" spans="1:148" s="44" customFormat="1" ht="20.100000000000001" customHeight="1">
      <c r="A47" s="84">
        <v>42439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>
      <c r="A48" s="83">
        <v>42440</v>
      </c>
      <c r="B48" s="100"/>
      <c r="C48" s="6">
        <v>2</v>
      </c>
      <c r="D48" s="1" t="s">
        <v>201</v>
      </c>
      <c r="E48" s="1" t="s">
        <v>207</v>
      </c>
      <c r="F48" s="1" t="s">
        <v>203</v>
      </c>
      <c r="G48" s="4"/>
      <c r="H48" s="3" t="s">
        <v>196</v>
      </c>
      <c r="I48" s="1"/>
      <c r="J48" s="1"/>
      <c r="K48" s="17"/>
      <c r="L48" s="1"/>
      <c r="M48" s="1">
        <v>80</v>
      </c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>
      <c r="A49" s="83">
        <v>42440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>
      <c r="A50" s="83">
        <v>42440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>
      <c r="A51" s="84">
        <v>42440</v>
      </c>
      <c r="B51" s="101">
        <v>1.1666666666666701</v>
      </c>
      <c r="C51" s="13">
        <v>1</v>
      </c>
      <c r="D51" s="8" t="s">
        <v>192</v>
      </c>
      <c r="E51" s="8" t="s">
        <v>193</v>
      </c>
      <c r="F51" s="8" t="s">
        <v>202</v>
      </c>
      <c r="G51" s="11" t="s">
        <v>194</v>
      </c>
      <c r="H51" s="10" t="s">
        <v>196</v>
      </c>
      <c r="I51" s="8">
        <v>32</v>
      </c>
      <c r="J51" s="8" t="s">
        <v>191</v>
      </c>
      <c r="K51" s="18">
        <v>12</v>
      </c>
      <c r="L51" s="8"/>
      <c r="M51" s="8">
        <v>80</v>
      </c>
      <c r="N51" s="8">
        <v>2720</v>
      </c>
      <c r="O51" s="145"/>
      <c r="P51" s="8">
        <v>710</v>
      </c>
      <c r="Q51" s="20">
        <f t="shared" si="0"/>
        <v>624.79999999999995</v>
      </c>
      <c r="R51" s="42">
        <f t="shared" si="18"/>
        <v>3.4189055999999995</v>
      </c>
      <c r="S51" s="16">
        <f t="shared" si="1"/>
        <v>3.2629555199999993</v>
      </c>
      <c r="T51" s="10">
        <v>490</v>
      </c>
      <c r="U51" s="8">
        <v>1015</v>
      </c>
      <c r="V51" s="8">
        <v>1.01</v>
      </c>
      <c r="W51" s="20">
        <f t="shared" si="19"/>
        <v>717.1</v>
      </c>
      <c r="X51" s="8">
        <v>9.1999999999999993</v>
      </c>
      <c r="Y51" s="8"/>
      <c r="Z51" s="8">
        <v>42</v>
      </c>
      <c r="AA51" s="8">
        <v>20</v>
      </c>
      <c r="AB51" s="8">
        <v>15</v>
      </c>
      <c r="AC51" s="11">
        <v>5.4</v>
      </c>
      <c r="AD51" s="13">
        <v>5</v>
      </c>
      <c r="AE51" s="89">
        <v>-43</v>
      </c>
      <c r="AF51" s="89">
        <v>-46</v>
      </c>
      <c r="AG51" s="89">
        <v>-46</v>
      </c>
      <c r="AH51" s="89"/>
      <c r="AI51" s="110">
        <f t="shared" si="30"/>
        <v>-135</v>
      </c>
      <c r="AJ51" s="108">
        <f t="shared" si="31"/>
        <v>1</v>
      </c>
      <c r="AK51" s="8">
        <v>50</v>
      </c>
      <c r="AL51" s="8">
        <v>50</v>
      </c>
      <c r="AM51" s="8">
        <v>100</v>
      </c>
      <c r="AN51" s="8">
        <v>105</v>
      </c>
      <c r="AO51" s="8">
        <v>2</v>
      </c>
      <c r="AP51" s="8">
        <v>20</v>
      </c>
      <c r="AQ51" s="10">
        <v>1424</v>
      </c>
      <c r="AR51" s="13">
        <v>1424</v>
      </c>
      <c r="AS51" s="20">
        <f t="shared" si="34"/>
        <v>0</v>
      </c>
      <c r="AT51" s="124">
        <f t="shared" si="20"/>
        <v>0</v>
      </c>
      <c r="AU51" s="8">
        <v>66</v>
      </c>
      <c r="AV51" s="8">
        <v>80</v>
      </c>
      <c r="AW51" s="13">
        <v>4.5</v>
      </c>
      <c r="AX51" s="8">
        <v>470</v>
      </c>
      <c r="AY51" s="8">
        <v>1000</v>
      </c>
      <c r="AZ51" s="9">
        <v>30</v>
      </c>
      <c r="BA51" s="10">
        <v>163</v>
      </c>
      <c r="BB51" s="9">
        <v>30</v>
      </c>
      <c r="BC51" s="10">
        <v>163</v>
      </c>
      <c r="BD51" s="11">
        <v>24</v>
      </c>
      <c r="BE51" s="10">
        <v>4240</v>
      </c>
      <c r="BF51" s="8">
        <v>45</v>
      </c>
      <c r="BG51" s="8">
        <v>24</v>
      </c>
      <c r="BH51" s="8">
        <v>1</v>
      </c>
      <c r="BI51" s="11">
        <v>97</v>
      </c>
      <c r="BJ51" s="10">
        <v>526</v>
      </c>
      <c r="BK51" s="13">
        <v>270</v>
      </c>
      <c r="BL51" s="8">
        <v>1640</v>
      </c>
      <c r="BM51" s="8">
        <v>119</v>
      </c>
      <c r="BN51" s="9">
        <v>58</v>
      </c>
      <c r="BO51" s="10">
        <v>283</v>
      </c>
      <c r="BP51" s="8">
        <v>1033</v>
      </c>
      <c r="BQ51" s="9">
        <v>106</v>
      </c>
      <c r="BR51" s="10">
        <v>280</v>
      </c>
      <c r="BS51" s="8">
        <v>1019</v>
      </c>
      <c r="BT51" s="9">
        <v>90</v>
      </c>
      <c r="BU51" s="12">
        <v>1500</v>
      </c>
      <c r="BV51" s="130">
        <v>179</v>
      </c>
      <c r="BW51" s="126">
        <f t="shared" si="21"/>
        <v>0.56299999999999994</v>
      </c>
      <c r="BX51" s="126">
        <f t="shared" si="22"/>
        <v>0.67435897435897441</v>
      </c>
      <c r="BY51" s="134">
        <f t="shared" si="23"/>
        <v>0.4550013469548459</v>
      </c>
      <c r="BZ51" s="134">
        <f t="shared" si="24"/>
        <v>0.54499865304515416</v>
      </c>
      <c r="CA51" s="10">
        <v>2.8</v>
      </c>
      <c r="CB51" s="8">
        <v>2.8</v>
      </c>
      <c r="CC51" s="8">
        <v>24</v>
      </c>
      <c r="CD51" s="11">
        <v>1.8</v>
      </c>
      <c r="CE51" s="13" t="s">
        <v>227</v>
      </c>
      <c r="CF51" s="13">
        <v>30</v>
      </c>
      <c r="CG51" s="20">
        <f t="shared" si="25"/>
        <v>16.64</v>
      </c>
      <c r="CH51" s="20">
        <f t="shared" si="3"/>
        <v>2399.7999999999997</v>
      </c>
      <c r="CI51" s="20">
        <f t="shared" si="4"/>
        <v>5.3247999999999998</v>
      </c>
      <c r="CJ51" s="8">
        <v>32</v>
      </c>
      <c r="CK51" s="16">
        <f t="shared" si="26"/>
        <v>2.2188515709642473</v>
      </c>
      <c r="CL51" s="10" t="s">
        <v>184</v>
      </c>
      <c r="CM51" s="13">
        <v>30</v>
      </c>
      <c r="CN51" s="8">
        <v>30</v>
      </c>
      <c r="CO51" s="339">
        <v>109</v>
      </c>
      <c r="CP51" s="339">
        <f t="shared" si="35"/>
        <v>2399.7999999999997</v>
      </c>
      <c r="CQ51" s="339">
        <f t="shared" si="36"/>
        <v>32.700000000000003</v>
      </c>
      <c r="CR51" s="42">
        <f t="shared" si="37"/>
        <v>13.62613551129261</v>
      </c>
      <c r="CS51" s="10" t="s">
        <v>217</v>
      </c>
      <c r="CT51" s="13">
        <v>4</v>
      </c>
      <c r="CU51" s="20">
        <f t="shared" si="33"/>
        <v>16.64</v>
      </c>
      <c r="CV51" s="20">
        <f t="shared" si="8"/>
        <v>-145.34</v>
      </c>
      <c r="CW51" s="20">
        <f t="shared" si="9"/>
        <v>0</v>
      </c>
      <c r="CX51" s="8"/>
      <c r="CY51" s="16">
        <f t="shared" si="32"/>
        <v>0</v>
      </c>
      <c r="CZ51" s="14">
        <v>670</v>
      </c>
      <c r="DA51" s="14">
        <v>720</v>
      </c>
      <c r="DB51" s="14">
        <v>730</v>
      </c>
      <c r="DC51" s="14">
        <v>740</v>
      </c>
      <c r="DD51" s="14">
        <v>2</v>
      </c>
      <c r="DE51" s="14">
        <v>3</v>
      </c>
      <c r="DF51" s="14">
        <v>0.2</v>
      </c>
      <c r="DG51" s="14">
        <v>40</v>
      </c>
      <c r="DH51" s="14">
        <v>11</v>
      </c>
      <c r="DI51" s="14">
        <v>2</v>
      </c>
      <c r="DJ51" s="14">
        <v>1.3</v>
      </c>
      <c r="DK51" s="10" t="s">
        <v>211</v>
      </c>
      <c r="DL51" s="9">
        <v>550</v>
      </c>
      <c r="DM51" s="97">
        <f t="shared" si="10"/>
        <v>160.87019191170415</v>
      </c>
      <c r="DN51" s="97">
        <f t="shared" si="11"/>
        <v>168.55884078983709</v>
      </c>
      <c r="DO51" s="10"/>
      <c r="DP51" s="9"/>
      <c r="DQ51" s="10"/>
      <c r="DR51" s="9"/>
      <c r="DS51" s="14">
        <v>70</v>
      </c>
      <c r="DT51" s="10" t="s">
        <v>200</v>
      </c>
      <c r="DU51" s="9">
        <v>6.3</v>
      </c>
      <c r="DV51" s="14"/>
      <c r="DW51" s="10" t="s">
        <v>198</v>
      </c>
      <c r="DX51" s="8">
        <v>100</v>
      </c>
      <c r="DY51" s="97">
        <f t="shared" si="12"/>
        <v>29.249125802128031</v>
      </c>
      <c r="DZ51" s="97">
        <f t="shared" si="13"/>
        <v>30.647061961788562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196</v>
      </c>
      <c r="EL51" s="183">
        <f t="shared" si="14"/>
        <v>57.328286572170938</v>
      </c>
      <c r="EM51" s="110">
        <f t="shared" si="15"/>
        <v>60.068241445105585</v>
      </c>
      <c r="EN51" s="8"/>
      <c r="EO51" s="184">
        <f t="shared" si="16"/>
        <v>0</v>
      </c>
      <c r="EP51" s="184">
        <f t="shared" si="17"/>
        <v>0</v>
      </c>
      <c r="EQ51" s="11"/>
      <c r="ER51" s="43"/>
    </row>
    <row r="52" spans="1:148" s="41" customFormat="1" ht="20.100000000000001" customHeight="1">
      <c r="A52" s="83">
        <v>42441</v>
      </c>
      <c r="B52" s="100">
        <v>0.49249999999999999</v>
      </c>
      <c r="C52" s="6">
        <v>3</v>
      </c>
      <c r="D52" s="1" t="s">
        <v>186</v>
      </c>
      <c r="E52" s="1" t="s">
        <v>187</v>
      </c>
      <c r="F52" s="1" t="s">
        <v>178</v>
      </c>
      <c r="G52" s="4" t="s">
        <v>189</v>
      </c>
      <c r="H52" s="3" t="s">
        <v>196</v>
      </c>
      <c r="I52" s="1">
        <v>21</v>
      </c>
      <c r="J52" s="1" t="s">
        <v>191</v>
      </c>
      <c r="K52" s="17">
        <v>12</v>
      </c>
      <c r="L52" s="1"/>
      <c r="M52" s="1">
        <v>80</v>
      </c>
      <c r="N52" s="1">
        <v>2720</v>
      </c>
      <c r="O52" s="144"/>
      <c r="P52" s="1">
        <v>1500</v>
      </c>
      <c r="Q52" s="19">
        <f>(P52/100)*(100-K52)</f>
        <v>1320</v>
      </c>
      <c r="R52" s="39">
        <f t="shared" si="18"/>
        <v>4.7401200000000001</v>
      </c>
      <c r="S52" s="15">
        <f t="shared" si="1"/>
        <v>4.5239039999999999</v>
      </c>
      <c r="T52" s="3">
        <v>1001</v>
      </c>
      <c r="U52" s="1">
        <v>1015</v>
      </c>
      <c r="V52" s="1">
        <v>0.98399999999999999</v>
      </c>
      <c r="W52" s="19">
        <f t="shared" si="19"/>
        <v>1476</v>
      </c>
      <c r="X52" s="1">
        <v>10.7</v>
      </c>
      <c r="Y52" s="1">
        <v>302</v>
      </c>
      <c r="Z52" s="1">
        <v>41.5</v>
      </c>
      <c r="AA52" s="1">
        <v>20</v>
      </c>
      <c r="AB52" s="1">
        <v>15</v>
      </c>
      <c r="AC52" s="4">
        <v>5.0999999999999996</v>
      </c>
      <c r="AD52" s="6">
        <v>4</v>
      </c>
      <c r="AE52" s="88">
        <v>-43</v>
      </c>
      <c r="AF52" s="88">
        <v>-46</v>
      </c>
      <c r="AG52" s="88">
        <v>-46</v>
      </c>
      <c r="AH52" s="88"/>
      <c r="AI52" s="109">
        <f t="shared" si="30"/>
        <v>-135</v>
      </c>
      <c r="AJ52" s="106">
        <f t="shared" si="31"/>
        <v>0</v>
      </c>
      <c r="AK52" s="1">
        <v>50</v>
      </c>
      <c r="AL52" s="1">
        <v>50</v>
      </c>
      <c r="AM52" s="1">
        <v>105</v>
      </c>
      <c r="AN52" s="1">
        <v>105</v>
      </c>
      <c r="AO52" s="1">
        <v>2</v>
      </c>
      <c r="AP52" s="1">
        <v>20</v>
      </c>
      <c r="AQ52" s="3">
        <v>1909</v>
      </c>
      <c r="AR52" s="6"/>
      <c r="AS52" s="19">
        <f t="shared" si="34"/>
        <v>1909</v>
      </c>
      <c r="AT52" s="123">
        <f t="shared" si="20"/>
        <v>1</v>
      </c>
      <c r="AU52" s="1">
        <v>80</v>
      </c>
      <c r="AV52" s="1">
        <v>80</v>
      </c>
      <c r="AW52" s="6">
        <v>4.5</v>
      </c>
      <c r="AX52" s="1">
        <v>397</v>
      </c>
      <c r="AY52" s="1">
        <v>1194</v>
      </c>
      <c r="AZ52" s="2">
        <v>25</v>
      </c>
      <c r="BA52" s="3">
        <v>182</v>
      </c>
      <c r="BB52" s="2">
        <v>26</v>
      </c>
      <c r="BC52" s="3">
        <v>160</v>
      </c>
      <c r="BD52" s="4">
        <v>22</v>
      </c>
      <c r="BE52" s="3">
        <v>4629</v>
      </c>
      <c r="BF52" s="1">
        <v>45</v>
      </c>
      <c r="BG52" s="1">
        <v>24</v>
      </c>
      <c r="BH52" s="1">
        <v>1</v>
      </c>
      <c r="BI52" s="4">
        <v>97.8</v>
      </c>
      <c r="BJ52" s="3">
        <v>460</v>
      </c>
      <c r="BK52" s="6">
        <v>253</v>
      </c>
      <c r="BL52" s="1">
        <v>1656</v>
      </c>
      <c r="BM52" s="1">
        <v>126</v>
      </c>
      <c r="BN52" s="2">
        <v>42.8</v>
      </c>
      <c r="BO52" s="3">
        <v>443</v>
      </c>
      <c r="BP52" s="1">
        <v>1550</v>
      </c>
      <c r="BQ52" s="2">
        <v>217</v>
      </c>
      <c r="BR52" s="3">
        <v>433</v>
      </c>
      <c r="BS52" s="1">
        <v>1600</v>
      </c>
      <c r="BT52" s="2">
        <v>183</v>
      </c>
      <c r="BU52" s="5">
        <v>1500</v>
      </c>
      <c r="BV52" s="129">
        <v>444</v>
      </c>
      <c r="BW52" s="125">
        <f t="shared" si="21"/>
        <v>0.876</v>
      </c>
      <c r="BX52" s="125">
        <f t="shared" si="22"/>
        <v>0.58974358974358976</v>
      </c>
      <c r="BY52" s="133">
        <f t="shared" si="23"/>
        <v>0.59764886991813027</v>
      </c>
      <c r="BZ52" s="133">
        <f t="shared" si="24"/>
        <v>0.40235113008186973</v>
      </c>
      <c r="CA52" s="3">
        <v>2.8</v>
      </c>
      <c r="CB52" s="1">
        <v>2.8</v>
      </c>
      <c r="CC52" s="1">
        <v>26</v>
      </c>
      <c r="CD52" s="4">
        <v>1.8</v>
      </c>
      <c r="CE52" s="6" t="s">
        <v>227</v>
      </c>
      <c r="CF52" s="6">
        <v>68</v>
      </c>
      <c r="CG52" s="19">
        <f t="shared" si="25"/>
        <v>16.64</v>
      </c>
      <c r="CH52" s="19">
        <f t="shared" si="3"/>
        <v>5070</v>
      </c>
      <c r="CI52" s="19">
        <f t="shared" si="4"/>
        <v>11.648</v>
      </c>
      <c r="CJ52" s="1">
        <v>70</v>
      </c>
      <c r="CK52" s="15">
        <f t="shared" si="26"/>
        <v>2.2974358974358973</v>
      </c>
      <c r="CL52" s="3" t="s">
        <v>184</v>
      </c>
      <c r="CM52" s="6">
        <v>49</v>
      </c>
      <c r="CN52" s="1">
        <v>49</v>
      </c>
      <c r="CO52" s="338">
        <v>109</v>
      </c>
      <c r="CP52" s="338">
        <f t="shared" si="35"/>
        <v>5070</v>
      </c>
      <c r="CQ52" s="338">
        <f t="shared" si="36"/>
        <v>53.41</v>
      </c>
      <c r="CR52" s="39">
        <f t="shared" si="37"/>
        <v>10.534516765285995</v>
      </c>
      <c r="CS52" s="3" t="s">
        <v>217</v>
      </c>
      <c r="CT52" s="6">
        <v>5</v>
      </c>
      <c r="CU52" s="19">
        <f t="shared" si="33"/>
        <v>16.64</v>
      </c>
      <c r="CV52" s="19">
        <f t="shared" si="8"/>
        <v>-145.34</v>
      </c>
      <c r="CW52" s="19">
        <f t="shared" si="9"/>
        <v>0</v>
      </c>
      <c r="CX52" s="1"/>
      <c r="CY52" s="15">
        <f t="shared" si="32"/>
        <v>0</v>
      </c>
      <c r="CZ52" s="7">
        <v>670</v>
      </c>
      <c r="DA52" s="7">
        <v>710</v>
      </c>
      <c r="DB52" s="7">
        <v>730</v>
      </c>
      <c r="DC52" s="7">
        <v>740</v>
      </c>
      <c r="DD52" s="7">
        <v>2</v>
      </c>
      <c r="DE52" s="7">
        <v>3</v>
      </c>
      <c r="DF52" s="7">
        <v>0.2</v>
      </c>
      <c r="DG52" s="7">
        <v>40</v>
      </c>
      <c r="DH52" s="7">
        <v>11</v>
      </c>
      <c r="DI52" s="7">
        <v>2</v>
      </c>
      <c r="DJ52" s="7">
        <v>1.3</v>
      </c>
      <c r="DK52" s="3" t="s">
        <v>211</v>
      </c>
      <c r="DL52" s="2">
        <v>550</v>
      </c>
      <c r="DM52" s="96">
        <f t="shared" si="10"/>
        <v>116.03081778520375</v>
      </c>
      <c r="DN52" s="96">
        <f t="shared" si="11"/>
        <v>121.57640834111423</v>
      </c>
      <c r="DO52" s="3"/>
      <c r="DP52" s="2"/>
      <c r="DQ52" s="3"/>
      <c r="DR52" s="2"/>
      <c r="DS52" s="7">
        <v>70</v>
      </c>
      <c r="DT52" s="3" t="s">
        <v>200</v>
      </c>
      <c r="DU52" s="2">
        <v>6.3</v>
      </c>
      <c r="DV52" s="7"/>
      <c r="DW52" s="3" t="s">
        <v>198</v>
      </c>
      <c r="DX52" s="1">
        <v>215</v>
      </c>
      <c r="DY52" s="96">
        <f t="shared" si="12"/>
        <v>45.357501497852375</v>
      </c>
      <c r="DZ52" s="96">
        <f t="shared" si="13"/>
        <v>47.525323260617377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400</v>
      </c>
      <c r="EL52" s="180">
        <f t="shared" si="14"/>
        <v>84.386049298329993</v>
      </c>
      <c r="EM52" s="109">
        <f t="shared" si="15"/>
        <v>88.419206066264891</v>
      </c>
      <c r="EN52" s="1">
        <v>3.92</v>
      </c>
      <c r="EO52" s="181">
        <f t="shared" si="16"/>
        <v>0.82698328312363401</v>
      </c>
      <c r="EP52" s="181">
        <f t="shared" si="17"/>
        <v>0.86650821944939593</v>
      </c>
      <c r="EQ52" s="4">
        <v>369</v>
      </c>
      <c r="ER52" s="40"/>
    </row>
    <row r="53" spans="1:148" s="41" customFormat="1" ht="20.100000000000001" customHeight="1">
      <c r="A53" s="83">
        <v>42441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>
      <c r="A54" s="84">
        <v>42441</v>
      </c>
      <c r="B54" s="101">
        <v>7.5798611111111108E-2</v>
      </c>
      <c r="C54" s="13">
        <v>2</v>
      </c>
      <c r="D54" s="8" t="s">
        <v>201</v>
      </c>
      <c r="E54" s="8" t="s">
        <v>177</v>
      </c>
      <c r="F54" s="8" t="s">
        <v>203</v>
      </c>
      <c r="G54" s="11"/>
      <c r="H54" s="10" t="s">
        <v>196</v>
      </c>
      <c r="I54" s="8">
        <v>21</v>
      </c>
      <c r="J54" s="8" t="s">
        <v>190</v>
      </c>
      <c r="K54" s="18">
        <v>12.5</v>
      </c>
      <c r="L54" s="8"/>
      <c r="M54" s="8">
        <v>80</v>
      </c>
      <c r="N54" s="8">
        <v>2720</v>
      </c>
      <c r="O54" s="145" t="s">
        <v>206</v>
      </c>
      <c r="P54" s="8">
        <v>1500</v>
      </c>
      <c r="Q54" s="19">
        <f>(P54/100)*(100-K54)</f>
        <v>1312.5</v>
      </c>
      <c r="R54" s="42">
        <f t="shared" si="18"/>
        <v>4.7131875000000001</v>
      </c>
      <c r="S54" s="16">
        <f t="shared" si="1"/>
        <v>4.4981999999999998</v>
      </c>
      <c r="T54" s="10">
        <v>989</v>
      </c>
      <c r="U54" s="8">
        <v>1015</v>
      </c>
      <c r="V54" s="8">
        <v>0.98199999999999998</v>
      </c>
      <c r="W54" s="20">
        <f t="shared" si="19"/>
        <v>1473</v>
      </c>
      <c r="X54" s="8">
        <v>10.1</v>
      </c>
      <c r="Y54" s="8">
        <v>301</v>
      </c>
      <c r="Z54" s="8">
        <v>42.3</v>
      </c>
      <c r="AA54" s="8">
        <v>20</v>
      </c>
      <c r="AB54" s="8">
        <v>15</v>
      </c>
      <c r="AC54" s="11">
        <v>5.2</v>
      </c>
      <c r="AD54" s="13">
        <v>4</v>
      </c>
      <c r="AE54" s="89">
        <v>-44</v>
      </c>
      <c r="AF54" s="89">
        <v>-46</v>
      </c>
      <c r="AG54" s="89">
        <v>-46</v>
      </c>
      <c r="AH54" s="89"/>
      <c r="AI54" s="110">
        <f t="shared" si="30"/>
        <v>-136</v>
      </c>
      <c r="AJ54" s="108">
        <f t="shared" si="31"/>
        <v>1</v>
      </c>
      <c r="AK54" s="8">
        <v>50</v>
      </c>
      <c r="AL54" s="8">
        <v>50</v>
      </c>
      <c r="AM54" s="8">
        <v>105</v>
      </c>
      <c r="AN54" s="8">
        <v>105</v>
      </c>
      <c r="AO54" s="8">
        <v>2</v>
      </c>
      <c r="AP54" s="8">
        <v>20</v>
      </c>
      <c r="AQ54" s="10">
        <v>1900</v>
      </c>
      <c r="AR54" s="13"/>
      <c r="AS54" s="20">
        <f t="shared" si="34"/>
        <v>1900</v>
      </c>
      <c r="AT54" s="124">
        <v>7.0000000000000001E-3</v>
      </c>
      <c r="AU54" s="8">
        <v>80.7</v>
      </c>
      <c r="AV54" s="8">
        <v>80</v>
      </c>
      <c r="AW54" s="13">
        <v>4.5</v>
      </c>
      <c r="AX54" s="8">
        <v>520</v>
      </c>
      <c r="AY54" s="8">
        <v>960</v>
      </c>
      <c r="AZ54" s="9">
        <v>40</v>
      </c>
      <c r="BA54" s="10">
        <v>247</v>
      </c>
      <c r="BB54" s="9">
        <v>39</v>
      </c>
      <c r="BC54" s="10">
        <v>160</v>
      </c>
      <c r="BD54" s="11">
        <v>22</v>
      </c>
      <c r="BE54" s="10">
        <v>4900</v>
      </c>
      <c r="BF54" s="8">
        <v>45</v>
      </c>
      <c r="BG54" s="8">
        <v>24</v>
      </c>
      <c r="BH54" s="8">
        <v>1</v>
      </c>
      <c r="BI54" s="11">
        <v>97.8</v>
      </c>
      <c r="BJ54" s="10">
        <v>460</v>
      </c>
      <c r="BK54" s="13">
        <v>255</v>
      </c>
      <c r="BL54" s="8">
        <v>1656</v>
      </c>
      <c r="BM54" s="8">
        <v>126</v>
      </c>
      <c r="BN54" s="9">
        <v>43</v>
      </c>
      <c r="BO54" s="10">
        <v>460</v>
      </c>
      <c r="BP54" s="8">
        <v>1550</v>
      </c>
      <c r="BQ54" s="9">
        <v>222</v>
      </c>
      <c r="BR54" s="10">
        <v>451</v>
      </c>
      <c r="BS54" s="8">
        <v>1600</v>
      </c>
      <c r="BT54" s="9">
        <v>196</v>
      </c>
      <c r="BU54" s="12">
        <v>1500</v>
      </c>
      <c r="BV54" s="130">
        <v>469</v>
      </c>
      <c r="BW54" s="126">
        <f t="shared" si="21"/>
        <v>0.91100000000000003</v>
      </c>
      <c r="BX54" s="126">
        <f t="shared" si="22"/>
        <v>0.58974358974358976</v>
      </c>
      <c r="BY54" s="134">
        <f t="shared" si="23"/>
        <v>0.60703241128329544</v>
      </c>
      <c r="BZ54" s="134">
        <f t="shared" si="24"/>
        <v>0.39296758871670451</v>
      </c>
      <c r="CA54" s="10">
        <v>2.8</v>
      </c>
      <c r="CB54" s="8">
        <v>2.8</v>
      </c>
      <c r="CC54" s="8">
        <v>26</v>
      </c>
      <c r="CD54" s="11">
        <v>1.8</v>
      </c>
      <c r="CE54" s="13" t="s">
        <v>227</v>
      </c>
      <c r="CF54" s="13">
        <v>68</v>
      </c>
      <c r="CG54" s="20">
        <f t="shared" si="25"/>
        <v>16.64</v>
      </c>
      <c r="CH54" s="20">
        <f t="shared" si="3"/>
        <v>5070</v>
      </c>
      <c r="CI54" s="20">
        <f t="shared" si="4"/>
        <v>11.648</v>
      </c>
      <c r="CJ54" s="8">
        <v>70</v>
      </c>
      <c r="CK54" s="16">
        <f t="shared" si="26"/>
        <v>2.2974358974358973</v>
      </c>
      <c r="CL54" s="10" t="s">
        <v>184</v>
      </c>
      <c r="CM54" s="13">
        <v>46</v>
      </c>
      <c r="CN54" s="8">
        <v>47</v>
      </c>
      <c r="CO54" s="339">
        <v>109</v>
      </c>
      <c r="CP54" s="339">
        <f t="shared" si="35"/>
        <v>5070</v>
      </c>
      <c r="CQ54" s="339">
        <f t="shared" si="36"/>
        <v>51.23</v>
      </c>
      <c r="CR54" s="42">
        <f t="shared" si="37"/>
        <v>10.104536489151872</v>
      </c>
      <c r="CS54" s="10" t="s">
        <v>217</v>
      </c>
      <c r="CT54" s="13">
        <v>5</v>
      </c>
      <c r="CU54" s="20">
        <f t="shared" si="33"/>
        <v>16.64</v>
      </c>
      <c r="CV54" s="20">
        <f t="shared" si="8"/>
        <v>-148.72</v>
      </c>
      <c r="CW54" s="20">
        <f t="shared" si="9"/>
        <v>0</v>
      </c>
      <c r="CX54" s="8"/>
      <c r="CY54" s="16">
        <f t="shared" si="32"/>
        <v>0</v>
      </c>
      <c r="CZ54" s="14">
        <v>670</v>
      </c>
      <c r="DA54" s="14">
        <v>710</v>
      </c>
      <c r="DB54" s="14">
        <v>730</v>
      </c>
      <c r="DC54" s="14">
        <v>740</v>
      </c>
      <c r="DD54" s="14">
        <v>2</v>
      </c>
      <c r="DE54" s="14">
        <v>3</v>
      </c>
      <c r="DF54" s="14">
        <v>0.2</v>
      </c>
      <c r="DG54" s="14">
        <v>40</v>
      </c>
      <c r="DH54" s="14">
        <v>11</v>
      </c>
      <c r="DI54" s="14">
        <v>2</v>
      </c>
      <c r="DJ54" s="14">
        <v>1.3</v>
      </c>
      <c r="DK54" s="10" t="s">
        <v>211</v>
      </c>
      <c r="DL54" s="9">
        <v>550</v>
      </c>
      <c r="DM54" s="97">
        <f t="shared" si="10"/>
        <v>116.69385102969062</v>
      </c>
      <c r="DN54" s="97">
        <f t="shared" si="11"/>
        <v>122.27113067449203</v>
      </c>
      <c r="DO54" s="10"/>
      <c r="DP54" s="9"/>
      <c r="DQ54" s="10"/>
      <c r="DR54" s="9"/>
      <c r="DS54" s="14">
        <v>70</v>
      </c>
      <c r="DT54" s="10" t="s">
        <v>200</v>
      </c>
      <c r="DU54" s="9">
        <v>6.7</v>
      </c>
      <c r="DV54" s="14"/>
      <c r="DW54" s="10" t="s">
        <v>198</v>
      </c>
      <c r="DX54" s="8">
        <v>232</v>
      </c>
      <c r="DY54" s="97">
        <f t="shared" si="12"/>
        <v>49.223588070705866</v>
      </c>
      <c r="DZ54" s="97">
        <f t="shared" si="13"/>
        <v>51.576186029967545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418</v>
      </c>
      <c r="EL54" s="183">
        <f t="shared" si="14"/>
        <v>88.687326782564881</v>
      </c>
      <c r="EM54" s="110">
        <f t="shared" si="15"/>
        <v>92.926059312613944</v>
      </c>
      <c r="EN54" s="8">
        <v>3.9</v>
      </c>
      <c r="EO54" s="184">
        <f t="shared" si="16"/>
        <v>0.82746548911962448</v>
      </c>
      <c r="EP54" s="184">
        <f t="shared" si="17"/>
        <v>0.86701347205548884</v>
      </c>
      <c r="EQ54" s="11">
        <v>400</v>
      </c>
      <c r="ER54" s="43"/>
    </row>
    <row r="55" spans="1:148" s="44" customFormat="1" ht="20.100000000000001" customHeight="1">
      <c r="A55" s="84">
        <v>42441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>
      <c r="A56" s="83">
        <v>42442</v>
      </c>
      <c r="B56" s="100"/>
      <c r="C56" s="6"/>
      <c r="D56" s="1" t="s">
        <v>176</v>
      </c>
      <c r="E56" s="1" t="s">
        <v>207</v>
      </c>
      <c r="F56" s="1" t="s">
        <v>194</v>
      </c>
      <c r="G56" s="4" t="s">
        <v>179</v>
      </c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>
      <c r="A57" s="83">
        <v>42442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>
      <c r="A58" s="84">
        <v>42442</v>
      </c>
      <c r="B58" s="101">
        <v>0.89583333333333404</v>
      </c>
      <c r="C58" s="13">
        <v>3</v>
      </c>
      <c r="D58" s="8" t="s">
        <v>186</v>
      </c>
      <c r="E58" s="8" t="s">
        <v>178</v>
      </c>
      <c r="F58" s="8" t="s">
        <v>189</v>
      </c>
      <c r="G58" s="11" t="s">
        <v>213</v>
      </c>
      <c r="H58" s="10" t="s">
        <v>180</v>
      </c>
      <c r="I58" s="8">
        <v>17</v>
      </c>
      <c r="J58" s="8" t="s">
        <v>191</v>
      </c>
      <c r="K58" s="18">
        <v>17.8</v>
      </c>
      <c r="L58" s="8"/>
      <c r="M58" s="8">
        <v>80</v>
      </c>
      <c r="N58" s="8">
        <v>2720</v>
      </c>
      <c r="O58" s="145"/>
      <c r="P58" s="8">
        <v>1810</v>
      </c>
      <c r="Q58" s="20">
        <f t="shared" si="0"/>
        <v>1487.8200000000002</v>
      </c>
      <c r="R58" s="42">
        <f t="shared" si="18"/>
        <v>4.3250927400000005</v>
      </c>
      <c r="S58" s="16">
        <f t="shared" si="1"/>
        <v>4.1278078080000009</v>
      </c>
      <c r="T58" s="10">
        <v>1172</v>
      </c>
      <c r="U58" s="8">
        <v>1015</v>
      </c>
      <c r="V58" s="8">
        <v>0.97</v>
      </c>
      <c r="W58" s="20">
        <f t="shared" si="19"/>
        <v>1755.7</v>
      </c>
      <c r="X58" s="8">
        <v>10.1</v>
      </c>
      <c r="Y58" s="8">
        <v>427</v>
      </c>
      <c r="Z58" s="8">
        <v>43.4</v>
      </c>
      <c r="AA58" s="8">
        <v>20</v>
      </c>
      <c r="AB58" s="8">
        <v>15</v>
      </c>
      <c r="AC58" s="11">
        <v>5.2</v>
      </c>
      <c r="AD58" s="13">
        <v>4</v>
      </c>
      <c r="AE58" s="89">
        <v>-19</v>
      </c>
      <c r="AF58" s="89">
        <v>-27</v>
      </c>
      <c r="AG58" s="89">
        <v>-24</v>
      </c>
      <c r="AH58" s="89"/>
      <c r="AI58" s="110">
        <f t="shared" si="30"/>
        <v>-70</v>
      </c>
      <c r="AJ58" s="108">
        <f t="shared" si="31"/>
        <v>1</v>
      </c>
      <c r="AK58" s="8">
        <v>50</v>
      </c>
      <c r="AL58" s="8">
        <v>60</v>
      </c>
      <c r="AM58" s="8">
        <v>100</v>
      </c>
      <c r="AN58" s="8">
        <v>105</v>
      </c>
      <c r="AO58" s="8">
        <v>2</v>
      </c>
      <c r="AP58" s="8">
        <v>20</v>
      </c>
      <c r="AQ58" s="10">
        <v>1752</v>
      </c>
      <c r="AR58" s="13">
        <v>1738</v>
      </c>
      <c r="AS58" s="20">
        <f t="shared" si="34"/>
        <v>14</v>
      </c>
      <c r="AT58" s="124">
        <f t="shared" si="20"/>
        <v>7.9908675799086754E-3</v>
      </c>
      <c r="AU58" s="8">
        <v>76</v>
      </c>
      <c r="AV58" s="8">
        <v>80</v>
      </c>
      <c r="AW58" s="13">
        <v>4.5</v>
      </c>
      <c r="AX58" s="8">
        <v>503</v>
      </c>
      <c r="AY58" s="8">
        <v>1080</v>
      </c>
      <c r="AZ58" s="9">
        <v>45</v>
      </c>
      <c r="BA58" s="10">
        <v>288</v>
      </c>
      <c r="BB58" s="9">
        <v>52</v>
      </c>
      <c r="BC58" s="10">
        <v>182</v>
      </c>
      <c r="BD58" s="11">
        <v>22</v>
      </c>
      <c r="BE58" s="10">
        <v>4197</v>
      </c>
      <c r="BF58" s="8">
        <v>32</v>
      </c>
      <c r="BG58" s="8">
        <v>22</v>
      </c>
      <c r="BH58" s="8">
        <v>1</v>
      </c>
      <c r="BI58" s="11">
        <v>98</v>
      </c>
      <c r="BJ58" s="10">
        <v>600</v>
      </c>
      <c r="BK58" s="13">
        <v>250</v>
      </c>
      <c r="BL58" s="8">
        <v>1642</v>
      </c>
      <c r="BM58" s="8">
        <v>140</v>
      </c>
      <c r="BN58" s="9">
        <v>27.2</v>
      </c>
      <c r="BO58" s="10">
        <v>488</v>
      </c>
      <c r="BP58" s="8">
        <v>1550</v>
      </c>
      <c r="BQ58" s="9">
        <v>233</v>
      </c>
      <c r="BR58" s="10">
        <v>481</v>
      </c>
      <c r="BS58" s="8">
        <v>1600</v>
      </c>
      <c r="BT58" s="9">
        <v>213</v>
      </c>
      <c r="BU58" s="12">
        <v>1500</v>
      </c>
      <c r="BV58" s="130">
        <v>599</v>
      </c>
      <c r="BW58" s="126">
        <f t="shared" si="21"/>
        <v>0.96899999999999997</v>
      </c>
      <c r="BX58" s="126">
        <f t="shared" si="22"/>
        <v>0.76923076923076927</v>
      </c>
      <c r="BY58" s="134">
        <f t="shared" si="23"/>
        <v>0.55746338009470287</v>
      </c>
      <c r="BZ58" s="134">
        <f t="shared" si="24"/>
        <v>0.44253661990529719</v>
      </c>
      <c r="CA58" s="10">
        <v>2.8</v>
      </c>
      <c r="CB58" s="8">
        <v>2.8</v>
      </c>
      <c r="CC58" s="8">
        <v>26</v>
      </c>
      <c r="CD58" s="11">
        <v>1.8</v>
      </c>
      <c r="CE58" s="13" t="s">
        <v>183</v>
      </c>
      <c r="CF58" s="13">
        <v>93.1</v>
      </c>
      <c r="CG58" s="20">
        <f t="shared" si="25"/>
        <v>15.6</v>
      </c>
      <c r="CH58" s="20">
        <f t="shared" si="3"/>
        <v>6117.8</v>
      </c>
      <c r="CI58" s="20">
        <f t="shared" si="4"/>
        <v>0</v>
      </c>
      <c r="CJ58" s="8"/>
      <c r="CK58" s="16">
        <f t="shared" si="26"/>
        <v>0</v>
      </c>
      <c r="CL58" s="10" t="s">
        <v>184</v>
      </c>
      <c r="CM58" s="13">
        <v>94</v>
      </c>
      <c r="CN58" s="8">
        <v>95</v>
      </c>
      <c r="CO58" s="339">
        <v>109</v>
      </c>
      <c r="CP58" s="339">
        <f t="shared" si="35"/>
        <v>6117.8</v>
      </c>
      <c r="CQ58" s="339">
        <f t="shared" si="36"/>
        <v>103.55</v>
      </c>
      <c r="CR58" s="42">
        <f t="shared" si="37"/>
        <v>16.926019157213375</v>
      </c>
      <c r="CS58" s="10" t="s">
        <v>217</v>
      </c>
      <c r="CT58" s="13">
        <v>5</v>
      </c>
      <c r="CU58" s="20">
        <f t="shared" si="33"/>
        <v>16.64</v>
      </c>
      <c r="CV58" s="20">
        <f t="shared" si="8"/>
        <v>-64.22</v>
      </c>
      <c r="CW58" s="20">
        <f t="shared" si="9"/>
        <v>0</v>
      </c>
      <c r="CX58" s="8"/>
      <c r="CY58" s="16">
        <f t="shared" si="32"/>
        <v>0</v>
      </c>
      <c r="CZ58" s="14">
        <v>670</v>
      </c>
      <c r="DA58" s="14">
        <v>710</v>
      </c>
      <c r="DB58" s="14">
        <v>730</v>
      </c>
      <c r="DC58" s="14">
        <v>740</v>
      </c>
      <c r="DD58" s="14">
        <v>2</v>
      </c>
      <c r="DE58" s="14">
        <v>3</v>
      </c>
      <c r="DF58" s="14">
        <v>0.2</v>
      </c>
      <c r="DG58" s="14">
        <v>40</v>
      </c>
      <c r="DH58" s="14">
        <v>11</v>
      </c>
      <c r="DI58" s="14">
        <v>2</v>
      </c>
      <c r="DJ58" s="14">
        <v>1.3</v>
      </c>
      <c r="DK58" s="10" t="s">
        <v>211</v>
      </c>
      <c r="DL58" s="9">
        <v>550</v>
      </c>
      <c r="DM58" s="97">
        <f t="shared" si="10"/>
        <v>127.16490328944946</v>
      </c>
      <c r="DN58" s="97">
        <f t="shared" si="11"/>
        <v>133.24263763784225</v>
      </c>
      <c r="DO58" s="10"/>
      <c r="DP58" s="9"/>
      <c r="DQ58" s="10"/>
      <c r="DR58" s="9"/>
      <c r="DS58" s="14">
        <v>70</v>
      </c>
      <c r="DT58" s="10" t="s">
        <v>185</v>
      </c>
      <c r="DU58" s="9">
        <v>6.7</v>
      </c>
      <c r="DV58" s="14"/>
      <c r="DW58" s="10"/>
      <c r="DX58" s="8"/>
      <c r="DY58" s="97">
        <f t="shared" si="12"/>
        <v>0</v>
      </c>
      <c r="DZ58" s="97">
        <f t="shared" si="13"/>
        <v>0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446</v>
      </c>
      <c r="EL58" s="183">
        <f t="shared" si="14"/>
        <v>103.11917612198992</v>
      </c>
      <c r="EM58" s="110">
        <f t="shared" si="15"/>
        <v>108.04766615723207</v>
      </c>
      <c r="EN58" s="8">
        <v>4.3499999999999996</v>
      </c>
      <c r="EO58" s="184">
        <f t="shared" si="16"/>
        <v>1.0057587805620092</v>
      </c>
      <c r="EP58" s="184">
        <f t="shared" si="17"/>
        <v>1.0538281340447522</v>
      </c>
      <c r="EQ58" s="11">
        <v>311</v>
      </c>
      <c r="ER58" s="43"/>
    </row>
    <row r="59" spans="1:148" s="44" customFormat="1" ht="18.75" customHeight="1">
      <c r="A59" s="84">
        <v>42442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>
      <c r="A60" s="83">
        <v>42443</v>
      </c>
      <c r="B60" s="100">
        <v>0.4253587962962963</v>
      </c>
      <c r="C60" s="6">
        <v>1</v>
      </c>
      <c r="D60" s="1" t="s">
        <v>187</v>
      </c>
      <c r="E60" s="1" t="s">
        <v>193</v>
      </c>
      <c r="F60" s="1" t="s">
        <v>202</v>
      </c>
      <c r="G60" s="4" t="s">
        <v>195</v>
      </c>
      <c r="H60" s="3" t="s">
        <v>180</v>
      </c>
      <c r="I60" s="1">
        <v>17</v>
      </c>
      <c r="J60" s="1" t="s">
        <v>190</v>
      </c>
      <c r="K60" s="17">
        <v>17</v>
      </c>
      <c r="L60" s="1"/>
      <c r="M60" s="1">
        <v>80</v>
      </c>
      <c r="N60" s="1">
        <v>2720</v>
      </c>
      <c r="O60" s="144"/>
      <c r="P60" s="1">
        <v>1830</v>
      </c>
      <c r="Q60" s="19">
        <f t="shared" si="0"/>
        <v>1518.9</v>
      </c>
      <c r="R60" s="39">
        <f t="shared" si="18"/>
        <v>4.4154422999999996</v>
      </c>
      <c r="S60" s="15">
        <f t="shared" si="1"/>
        <v>4.2140361600000009</v>
      </c>
      <c r="T60" s="3">
        <v>1194</v>
      </c>
      <c r="U60" s="1">
        <v>1015</v>
      </c>
      <c r="V60" s="1">
        <v>0.97199999999999998</v>
      </c>
      <c r="W60" s="19">
        <f t="shared" si="19"/>
        <v>1778.76</v>
      </c>
      <c r="X60" s="1">
        <v>10.1</v>
      </c>
      <c r="Y60" s="1">
        <v>438</v>
      </c>
      <c r="Z60" s="1">
        <v>42.7</v>
      </c>
      <c r="AA60" s="1">
        <v>20</v>
      </c>
      <c r="AB60" s="1">
        <v>15</v>
      </c>
      <c r="AC60" s="4">
        <v>6.5</v>
      </c>
      <c r="AD60" s="6">
        <v>4.0999999999999996</v>
      </c>
      <c r="AE60" s="88">
        <v>-22</v>
      </c>
      <c r="AF60" s="88">
        <v>-27</v>
      </c>
      <c r="AG60" s="88">
        <v>-30</v>
      </c>
      <c r="AH60" s="88"/>
      <c r="AI60" s="109">
        <f t="shared" si="30"/>
        <v>-79</v>
      </c>
      <c r="AJ60" s="106">
        <f t="shared" si="31"/>
        <v>1</v>
      </c>
      <c r="AK60" s="1">
        <v>50</v>
      </c>
      <c r="AL60" s="1">
        <v>75</v>
      </c>
      <c r="AM60" s="1">
        <v>100</v>
      </c>
      <c r="AN60" s="1">
        <v>105</v>
      </c>
      <c r="AO60" s="1">
        <v>2</v>
      </c>
      <c r="AP60" s="1">
        <v>20</v>
      </c>
      <c r="AQ60" s="3">
        <v>1746</v>
      </c>
      <c r="AR60" s="6">
        <v>1748</v>
      </c>
      <c r="AS60" s="19">
        <f t="shared" si="34"/>
        <v>-2</v>
      </c>
      <c r="AT60" s="123">
        <f t="shared" si="20"/>
        <v>-1.145475372279496E-3</v>
      </c>
      <c r="AU60" s="1">
        <v>75</v>
      </c>
      <c r="AV60" s="1">
        <v>80</v>
      </c>
      <c r="AW60" s="6">
        <v>4.5</v>
      </c>
      <c r="AX60" s="1">
        <v>368</v>
      </c>
      <c r="AY60" s="1">
        <v>1163</v>
      </c>
      <c r="AZ60" s="2">
        <v>30</v>
      </c>
      <c r="BA60" s="3">
        <v>290</v>
      </c>
      <c r="BB60" s="2">
        <v>52</v>
      </c>
      <c r="BC60" s="3">
        <v>182</v>
      </c>
      <c r="BD60" s="4">
        <v>29</v>
      </c>
      <c r="BE60" s="3">
        <v>4191</v>
      </c>
      <c r="BF60" s="1">
        <v>32</v>
      </c>
      <c r="BG60" s="1">
        <v>22</v>
      </c>
      <c r="BH60" s="1">
        <v>1</v>
      </c>
      <c r="BI60" s="4">
        <v>98</v>
      </c>
      <c r="BJ60" s="3">
        <v>605</v>
      </c>
      <c r="BK60" s="6">
        <v>251</v>
      </c>
      <c r="BL60" s="1">
        <v>1646</v>
      </c>
      <c r="BM60" s="1">
        <v>140</v>
      </c>
      <c r="BN60" s="2">
        <v>26.6</v>
      </c>
      <c r="BO60" s="3">
        <v>480</v>
      </c>
      <c r="BP60" s="1">
        <v>1550</v>
      </c>
      <c r="BQ60" s="2">
        <v>226</v>
      </c>
      <c r="BR60" s="3">
        <v>470</v>
      </c>
      <c r="BS60" s="1">
        <v>1600</v>
      </c>
      <c r="BT60" s="2">
        <v>211</v>
      </c>
      <c r="BU60" s="5">
        <v>1500</v>
      </c>
      <c r="BV60" s="129">
        <v>582</v>
      </c>
      <c r="BW60" s="125">
        <f t="shared" si="21"/>
        <v>0.95</v>
      </c>
      <c r="BX60" s="125">
        <f t="shared" si="22"/>
        <v>0.77564102564102566</v>
      </c>
      <c r="BY60" s="133">
        <f t="shared" si="23"/>
        <v>0.55052005943536397</v>
      </c>
      <c r="BZ60" s="133">
        <f t="shared" si="24"/>
        <v>0.44947994056463597</v>
      </c>
      <c r="CA60" s="3">
        <v>2.8</v>
      </c>
      <c r="CB60" s="1">
        <v>2.8</v>
      </c>
      <c r="CC60" s="1">
        <v>26</v>
      </c>
      <c r="CD60" s="4">
        <v>1.8</v>
      </c>
      <c r="CE60" s="6" t="s">
        <v>183</v>
      </c>
      <c r="CF60" s="6">
        <v>94.1</v>
      </c>
      <c r="CG60" s="19">
        <f t="shared" si="25"/>
        <v>15.6</v>
      </c>
      <c r="CH60" s="19">
        <f t="shared" si="3"/>
        <v>6185.4</v>
      </c>
      <c r="CI60" s="19">
        <f t="shared" si="4"/>
        <v>15.6</v>
      </c>
      <c r="CJ60" s="1">
        <v>100</v>
      </c>
      <c r="CK60" s="15">
        <f t="shared" si="26"/>
        <v>2.5220680958385877</v>
      </c>
      <c r="CL60" s="3" t="s">
        <v>184</v>
      </c>
      <c r="CM60" s="6">
        <v>94</v>
      </c>
      <c r="CN60" s="1">
        <v>95</v>
      </c>
      <c r="CO60" s="338">
        <v>109</v>
      </c>
      <c r="CP60" s="338">
        <f t="shared" si="35"/>
        <v>6185.4</v>
      </c>
      <c r="CQ60" s="338">
        <f t="shared" si="36"/>
        <v>103.55</v>
      </c>
      <c r="CR60" s="39">
        <f t="shared" si="37"/>
        <v>16.741035341287549</v>
      </c>
      <c r="CS60" s="3" t="s">
        <v>217</v>
      </c>
      <c r="CT60" s="6">
        <v>12</v>
      </c>
      <c r="CU60" s="19">
        <f t="shared" si="33"/>
        <v>16.64</v>
      </c>
      <c r="CV60" s="19">
        <f t="shared" si="8"/>
        <v>-74.36</v>
      </c>
      <c r="CW60" s="19">
        <f t="shared" si="9"/>
        <v>0</v>
      </c>
      <c r="CX60" s="1"/>
      <c r="CY60" s="15">
        <f t="shared" si="32"/>
        <v>0</v>
      </c>
      <c r="CZ60" s="7">
        <v>718</v>
      </c>
      <c r="DA60" s="7">
        <v>710</v>
      </c>
      <c r="DB60" s="7">
        <v>730</v>
      </c>
      <c r="DC60" s="7">
        <v>740</v>
      </c>
      <c r="DD60" s="7">
        <v>2</v>
      </c>
      <c r="DE60" s="7">
        <v>3</v>
      </c>
      <c r="DF60" s="7">
        <v>0.2</v>
      </c>
      <c r="DG60" s="7">
        <v>40</v>
      </c>
      <c r="DH60" s="7">
        <v>11</v>
      </c>
      <c r="DI60" s="7">
        <v>2</v>
      </c>
      <c r="DJ60" s="7">
        <v>1.3</v>
      </c>
      <c r="DK60" s="3" t="s">
        <v>211</v>
      </c>
      <c r="DL60" s="2">
        <v>550</v>
      </c>
      <c r="DM60" s="96">
        <f t="shared" si="10"/>
        <v>124.56283258417849</v>
      </c>
      <c r="DN60" s="96">
        <f t="shared" si="11"/>
        <v>130.51620325915758</v>
      </c>
      <c r="DO60" s="3"/>
      <c r="DP60" s="2"/>
      <c r="DQ60" s="3"/>
      <c r="DR60" s="2"/>
      <c r="DS60" s="7">
        <v>70</v>
      </c>
      <c r="DT60" s="3" t="s">
        <v>185</v>
      </c>
      <c r="DU60" s="2">
        <v>6.7</v>
      </c>
      <c r="DV60" s="7"/>
      <c r="DW60" s="3"/>
      <c r="DX60" s="1"/>
      <c r="DY60" s="96">
        <f t="shared" si="12"/>
        <v>0</v>
      </c>
      <c r="DZ60" s="96">
        <f t="shared" si="13"/>
        <v>0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437</v>
      </c>
      <c r="EL60" s="180">
        <f t="shared" si="14"/>
        <v>98.970832435065461</v>
      </c>
      <c r="EM60" s="109">
        <f t="shared" si="15"/>
        <v>103.70105604409429</v>
      </c>
      <c r="EN60" s="1">
        <v>4.3899999999999997</v>
      </c>
      <c r="EO60" s="181">
        <f t="shared" si="16"/>
        <v>0.99423788189917017</v>
      </c>
      <c r="EP60" s="181">
        <f t="shared" si="17"/>
        <v>1.0417566041958213</v>
      </c>
      <c r="EQ60" s="4">
        <v>335</v>
      </c>
      <c r="ER60" s="40"/>
    </row>
    <row r="61" spans="1:148" s="41" customFormat="1" ht="20.100000000000001" customHeight="1">
      <c r="A61" s="83">
        <v>42443</v>
      </c>
      <c r="B61" s="100">
        <v>0.64212962962962961</v>
      </c>
      <c r="C61" s="6">
        <v>1</v>
      </c>
      <c r="D61" s="1" t="s">
        <v>187</v>
      </c>
      <c r="E61" s="1" t="s">
        <v>193</v>
      </c>
      <c r="F61" s="1" t="s">
        <v>202</v>
      </c>
      <c r="G61" s="4"/>
      <c r="H61" s="3" t="s">
        <v>180</v>
      </c>
      <c r="I61" s="1">
        <v>17</v>
      </c>
      <c r="J61" s="1" t="s">
        <v>190</v>
      </c>
      <c r="K61" s="17">
        <v>17</v>
      </c>
      <c r="L61" s="1"/>
      <c r="M61" s="1">
        <v>80</v>
      </c>
      <c r="N61" s="1">
        <v>2720</v>
      </c>
      <c r="O61" s="144"/>
      <c r="P61" s="1">
        <v>1830</v>
      </c>
      <c r="Q61" s="19">
        <f t="shared" si="0"/>
        <v>1518.9</v>
      </c>
      <c r="R61" s="39">
        <f t="shared" si="18"/>
        <v>4.4154422999999996</v>
      </c>
      <c r="S61" s="15">
        <f t="shared" si="1"/>
        <v>4.2140361600000009</v>
      </c>
      <c r="T61" s="3">
        <v>1177</v>
      </c>
      <c r="U61" s="1">
        <v>1015</v>
      </c>
      <c r="V61" s="1">
        <v>0.97199999999999998</v>
      </c>
      <c r="W61" s="19">
        <f t="shared" si="19"/>
        <v>1778.76</v>
      </c>
      <c r="X61" s="1">
        <v>9.6</v>
      </c>
      <c r="Y61" s="1">
        <v>439</v>
      </c>
      <c r="Z61" s="1">
        <v>43.2</v>
      </c>
      <c r="AA61" s="1">
        <v>20</v>
      </c>
      <c r="AB61" s="1">
        <v>15</v>
      </c>
      <c r="AC61" s="4">
        <v>6.4</v>
      </c>
      <c r="AD61" s="6">
        <v>3.8</v>
      </c>
      <c r="AE61" s="88">
        <v>-42</v>
      </c>
      <c r="AF61" s="88">
        <v>-45</v>
      </c>
      <c r="AG61" s="88">
        <v>-47</v>
      </c>
      <c r="AH61" s="88"/>
      <c r="AI61" s="109">
        <f t="shared" si="30"/>
        <v>-134</v>
      </c>
      <c r="AJ61" s="106">
        <f t="shared" si="31"/>
        <v>0.41044776119402987</v>
      </c>
      <c r="AK61" s="1">
        <v>50</v>
      </c>
      <c r="AL61" s="1">
        <v>60</v>
      </c>
      <c r="AM61" s="1">
        <v>100</v>
      </c>
      <c r="AN61" s="1">
        <v>105</v>
      </c>
      <c r="AO61" s="1">
        <v>2</v>
      </c>
      <c r="AP61" s="1">
        <v>20</v>
      </c>
      <c r="AQ61" s="3">
        <v>1770</v>
      </c>
      <c r="AR61" s="6">
        <v>1740</v>
      </c>
      <c r="AS61" s="19">
        <f t="shared" si="34"/>
        <v>30</v>
      </c>
      <c r="AT61" s="123">
        <f t="shared" si="20"/>
        <v>1.6949152542372881E-2</v>
      </c>
      <c r="AU61" s="1">
        <v>75</v>
      </c>
      <c r="AV61" s="1">
        <v>80</v>
      </c>
      <c r="AW61" s="6">
        <v>4.5</v>
      </c>
      <c r="AX61" s="1">
        <v>465</v>
      </c>
      <c r="AY61" s="1">
        <v>986</v>
      </c>
      <c r="AZ61" s="2">
        <v>35</v>
      </c>
      <c r="BA61" s="3">
        <v>294</v>
      </c>
      <c r="BB61" s="2">
        <v>52</v>
      </c>
      <c r="BC61" s="3">
        <v>175</v>
      </c>
      <c r="BD61" s="4">
        <v>26</v>
      </c>
      <c r="BE61" s="3">
        <v>4150</v>
      </c>
      <c r="BF61" s="1">
        <v>32</v>
      </c>
      <c r="BG61" s="1">
        <v>22</v>
      </c>
      <c r="BH61" s="1">
        <v>1</v>
      </c>
      <c r="BI61" s="4">
        <v>98</v>
      </c>
      <c r="BJ61" s="3">
        <v>605</v>
      </c>
      <c r="BK61" s="6">
        <v>248</v>
      </c>
      <c r="BL61" s="1">
        <v>1651</v>
      </c>
      <c r="BM61" s="1">
        <v>141</v>
      </c>
      <c r="BN61" s="2">
        <v>25.2</v>
      </c>
      <c r="BO61" s="3">
        <v>475</v>
      </c>
      <c r="BP61" s="1">
        <v>1550</v>
      </c>
      <c r="BQ61" s="2">
        <v>228</v>
      </c>
      <c r="BR61" s="3">
        <v>465</v>
      </c>
      <c r="BS61" s="1">
        <v>1600</v>
      </c>
      <c r="BT61" s="2">
        <v>198</v>
      </c>
      <c r="BU61" s="5">
        <v>1500</v>
      </c>
      <c r="BV61" s="129">
        <v>537</v>
      </c>
      <c r="BW61" s="125">
        <f t="shared" si="21"/>
        <v>0.94</v>
      </c>
      <c r="BX61" s="125">
        <f t="shared" si="22"/>
        <v>0.77564102564102566</v>
      </c>
      <c r="BY61" s="133">
        <f t="shared" si="23"/>
        <v>0.54790016439994027</v>
      </c>
      <c r="BZ61" s="133">
        <f t="shared" si="24"/>
        <v>0.45209983560005984</v>
      </c>
      <c r="CA61" s="3">
        <v>2.8</v>
      </c>
      <c r="CB61" s="1">
        <v>2.8</v>
      </c>
      <c r="CC61" s="1">
        <v>26</v>
      </c>
      <c r="CD61" s="4">
        <v>1.8</v>
      </c>
      <c r="CE61" s="6" t="s">
        <v>183</v>
      </c>
      <c r="CF61" s="6">
        <v>94.1</v>
      </c>
      <c r="CG61" s="19">
        <f t="shared" si="25"/>
        <v>15.6</v>
      </c>
      <c r="CH61" s="19">
        <f t="shared" si="3"/>
        <v>6185.4</v>
      </c>
      <c r="CI61" s="19">
        <f t="shared" si="4"/>
        <v>15.6</v>
      </c>
      <c r="CJ61" s="1">
        <v>100</v>
      </c>
      <c r="CK61" s="15">
        <f t="shared" si="26"/>
        <v>2.5220680958385877</v>
      </c>
      <c r="CL61" s="3" t="s">
        <v>184</v>
      </c>
      <c r="CM61" s="6">
        <v>69</v>
      </c>
      <c r="CN61" s="1">
        <v>70</v>
      </c>
      <c r="CO61" s="338">
        <v>109</v>
      </c>
      <c r="CP61" s="338">
        <f t="shared" si="35"/>
        <v>6185.4</v>
      </c>
      <c r="CQ61" s="338">
        <f t="shared" si="36"/>
        <v>76.3</v>
      </c>
      <c r="CR61" s="39">
        <f t="shared" si="37"/>
        <v>12.335499725159247</v>
      </c>
      <c r="CS61" s="3" t="s">
        <v>217</v>
      </c>
      <c r="CT61" s="6">
        <v>15</v>
      </c>
      <c r="CU61" s="19">
        <f t="shared" si="33"/>
        <v>16.64</v>
      </c>
      <c r="CV61" s="19">
        <f t="shared" si="8"/>
        <v>-141.96</v>
      </c>
      <c r="CW61" s="19">
        <f t="shared" si="9"/>
        <v>0</v>
      </c>
      <c r="CX61" s="1"/>
      <c r="CY61" s="15">
        <f t="shared" si="32"/>
        <v>0</v>
      </c>
      <c r="CZ61" s="7">
        <v>650</v>
      </c>
      <c r="DA61" s="7">
        <v>710</v>
      </c>
      <c r="DB61" s="7">
        <v>730</v>
      </c>
      <c r="DC61" s="7">
        <v>740</v>
      </c>
      <c r="DD61" s="7">
        <v>2</v>
      </c>
      <c r="DE61" s="7">
        <v>3</v>
      </c>
      <c r="DF61" s="7">
        <v>0.2</v>
      </c>
      <c r="DG61" s="7">
        <v>40</v>
      </c>
      <c r="DH61" s="7">
        <v>11</v>
      </c>
      <c r="DI61" s="7">
        <v>2</v>
      </c>
      <c r="DJ61" s="7">
        <v>1.3</v>
      </c>
      <c r="DK61" s="3" t="s">
        <v>211</v>
      </c>
      <c r="DL61" s="2">
        <v>550</v>
      </c>
      <c r="DM61" s="96">
        <f t="shared" si="10"/>
        <v>124.56283258417849</v>
      </c>
      <c r="DN61" s="96">
        <f t="shared" si="11"/>
        <v>130.51620325915758</v>
      </c>
      <c r="DO61" s="3"/>
      <c r="DP61" s="2"/>
      <c r="DQ61" s="3"/>
      <c r="DR61" s="2"/>
      <c r="DS61" s="7">
        <v>70</v>
      </c>
      <c r="DT61" s="3" t="s">
        <v>185</v>
      </c>
      <c r="DU61" s="2">
        <v>6.7</v>
      </c>
      <c r="DV61" s="7"/>
      <c r="DW61" s="3"/>
      <c r="DX61" s="1"/>
      <c r="DY61" s="96">
        <f t="shared" si="12"/>
        <v>0</v>
      </c>
      <c r="DZ61" s="96">
        <f t="shared" si="13"/>
        <v>0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426</v>
      </c>
      <c r="EL61" s="180">
        <f t="shared" si="14"/>
        <v>96.47957578338189</v>
      </c>
      <c r="EM61" s="109">
        <f t="shared" si="15"/>
        <v>101.09073197891114</v>
      </c>
      <c r="EN61" s="1">
        <v>4.24</v>
      </c>
      <c r="EO61" s="181">
        <f t="shared" si="16"/>
        <v>0.96026620028530341</v>
      </c>
      <c r="EP61" s="181">
        <f t="shared" si="17"/>
        <v>1.0061612760342331</v>
      </c>
      <c r="EQ61" s="4">
        <v>299</v>
      </c>
      <c r="ER61" s="40"/>
    </row>
    <row r="62" spans="1:148" s="44" customFormat="1" ht="20.100000000000001" customHeight="1">
      <c r="A62" s="84">
        <v>42443</v>
      </c>
      <c r="B62" s="101">
        <v>0.92634259259259266</v>
      </c>
      <c r="C62" s="13">
        <v>4</v>
      </c>
      <c r="D62" s="8" t="s">
        <v>176</v>
      </c>
      <c r="E62" s="8" t="s">
        <v>177</v>
      </c>
      <c r="F62" s="8" t="s">
        <v>194</v>
      </c>
      <c r="G62" s="11" t="s">
        <v>179</v>
      </c>
      <c r="H62" s="10" t="s">
        <v>180</v>
      </c>
      <c r="I62" s="8">
        <v>17</v>
      </c>
      <c r="J62" s="8" t="s">
        <v>190</v>
      </c>
      <c r="K62" s="18">
        <v>17.5</v>
      </c>
      <c r="L62" s="8"/>
      <c r="M62" s="8">
        <v>80</v>
      </c>
      <c r="N62" s="8">
        <v>2720</v>
      </c>
      <c r="O62" s="145"/>
      <c r="P62" s="8">
        <v>1830</v>
      </c>
      <c r="Q62" s="20">
        <f t="shared" si="0"/>
        <v>1509.75</v>
      </c>
      <c r="R62" s="42">
        <f t="shared" si="18"/>
        <v>4.3888432499999999</v>
      </c>
      <c r="S62" s="16">
        <f t="shared" si="1"/>
        <v>4.1886504000000002</v>
      </c>
      <c r="T62" s="10">
        <v>1174</v>
      </c>
      <c r="U62" s="8">
        <v>1015</v>
      </c>
      <c r="V62" s="8">
        <v>0.97199999999999998</v>
      </c>
      <c r="W62" s="20">
        <f t="shared" si="19"/>
        <v>1778.76</v>
      </c>
      <c r="X62" s="8">
        <v>9.6</v>
      </c>
      <c r="Y62" s="8">
        <v>439</v>
      </c>
      <c r="Z62" s="8">
        <v>42.5</v>
      </c>
      <c r="AA62" s="8">
        <v>20</v>
      </c>
      <c r="AB62" s="8">
        <v>15</v>
      </c>
      <c r="AC62" s="11">
        <v>6.4</v>
      </c>
      <c r="AD62" s="13">
        <v>3.8</v>
      </c>
      <c r="AE62" s="89">
        <v>-44</v>
      </c>
      <c r="AF62" s="89">
        <v>-46</v>
      </c>
      <c r="AG62" s="89">
        <v>-46</v>
      </c>
      <c r="AH62" s="89"/>
      <c r="AI62" s="110">
        <f t="shared" si="30"/>
        <v>-136</v>
      </c>
      <c r="AJ62" s="108">
        <f t="shared" si="31"/>
        <v>1.4705882352941176E-2</v>
      </c>
      <c r="AK62" s="8">
        <v>50</v>
      </c>
      <c r="AL62" s="8">
        <v>60</v>
      </c>
      <c r="AM62" s="8">
        <v>100</v>
      </c>
      <c r="AN62" s="8">
        <v>105</v>
      </c>
      <c r="AO62" s="8">
        <v>2</v>
      </c>
      <c r="AP62" s="8">
        <v>20</v>
      </c>
      <c r="AQ62" s="10">
        <v>1760</v>
      </c>
      <c r="AR62" s="13">
        <v>1760</v>
      </c>
      <c r="AS62" s="20">
        <f t="shared" si="34"/>
        <v>0</v>
      </c>
      <c r="AT62" s="124">
        <f t="shared" si="20"/>
        <v>0</v>
      </c>
      <c r="AU62" s="8">
        <v>75.5</v>
      </c>
      <c r="AV62" s="8">
        <v>80</v>
      </c>
      <c r="AW62" s="13">
        <v>4.5</v>
      </c>
      <c r="AX62" s="8">
        <v>480</v>
      </c>
      <c r="AY62" s="8">
        <v>1100</v>
      </c>
      <c r="AZ62" s="9">
        <v>50</v>
      </c>
      <c r="BA62" s="10">
        <v>297</v>
      </c>
      <c r="BB62" s="9">
        <v>54</v>
      </c>
      <c r="BC62" s="10">
        <v>178</v>
      </c>
      <c r="BD62" s="11">
        <v>28</v>
      </c>
      <c r="BE62" s="10">
        <v>4300</v>
      </c>
      <c r="BF62" s="8">
        <v>32</v>
      </c>
      <c r="BG62" s="8">
        <v>22</v>
      </c>
      <c r="BH62" s="8">
        <v>1</v>
      </c>
      <c r="BI62" s="11">
        <v>98</v>
      </c>
      <c r="BJ62" s="10">
        <v>600</v>
      </c>
      <c r="BK62" s="13">
        <v>245</v>
      </c>
      <c r="BL62" s="8">
        <v>1648</v>
      </c>
      <c r="BM62" s="8">
        <v>140</v>
      </c>
      <c r="BN62" s="9">
        <v>26</v>
      </c>
      <c r="BO62" s="10">
        <v>471</v>
      </c>
      <c r="BP62" s="8">
        <v>1550</v>
      </c>
      <c r="BQ62" s="9">
        <v>220</v>
      </c>
      <c r="BR62" s="10">
        <v>457</v>
      </c>
      <c r="BS62" s="8">
        <v>1600</v>
      </c>
      <c r="BT62" s="9">
        <v>193</v>
      </c>
      <c r="BU62" s="12">
        <v>1500</v>
      </c>
      <c r="BV62" s="130">
        <v>525</v>
      </c>
      <c r="BW62" s="126">
        <f t="shared" si="21"/>
        <v>0.92800000000000005</v>
      </c>
      <c r="BX62" s="126">
        <f t="shared" si="22"/>
        <v>0.76923076923076927</v>
      </c>
      <c r="BY62" s="134">
        <f t="shared" si="23"/>
        <v>0.54677302393038429</v>
      </c>
      <c r="BZ62" s="134">
        <f t="shared" si="24"/>
        <v>0.45322697606961565</v>
      </c>
      <c r="CA62" s="10">
        <v>2.8</v>
      </c>
      <c r="CB62" s="8">
        <v>2.8</v>
      </c>
      <c r="CC62" s="8">
        <v>26</v>
      </c>
      <c r="CD62" s="11">
        <v>1.8</v>
      </c>
      <c r="CE62" s="13" t="s">
        <v>183</v>
      </c>
      <c r="CF62" s="13">
        <v>94</v>
      </c>
      <c r="CG62" s="20">
        <f t="shared" si="25"/>
        <v>15.6</v>
      </c>
      <c r="CH62" s="20">
        <f t="shared" si="3"/>
        <v>6185.4</v>
      </c>
      <c r="CI62" s="20">
        <f t="shared" si="4"/>
        <v>14.82</v>
      </c>
      <c r="CJ62" s="8">
        <v>95</v>
      </c>
      <c r="CK62" s="16">
        <f t="shared" si="26"/>
        <v>2.3959646910466583</v>
      </c>
      <c r="CL62" s="10" t="s">
        <v>184</v>
      </c>
      <c r="CM62" s="13">
        <v>70</v>
      </c>
      <c r="CN62" s="8">
        <v>71</v>
      </c>
      <c r="CO62" s="339">
        <v>109</v>
      </c>
      <c r="CP62" s="339">
        <f t="shared" si="35"/>
        <v>6185.4</v>
      </c>
      <c r="CQ62" s="339">
        <f t="shared" si="36"/>
        <v>77.39</v>
      </c>
      <c r="CR62" s="42">
        <f t="shared" si="37"/>
        <v>12.511721149804378</v>
      </c>
      <c r="CS62" s="10" t="s">
        <v>217</v>
      </c>
      <c r="CT62" s="13">
        <v>15</v>
      </c>
      <c r="CU62" s="20">
        <f t="shared" si="33"/>
        <v>16.64</v>
      </c>
      <c r="CV62" s="20">
        <f t="shared" si="8"/>
        <v>-148.72</v>
      </c>
      <c r="CW62" s="20">
        <f t="shared" si="9"/>
        <v>0</v>
      </c>
      <c r="CX62" s="8"/>
      <c r="CY62" s="16">
        <f t="shared" si="32"/>
        <v>0</v>
      </c>
      <c r="CZ62" s="7">
        <v>650</v>
      </c>
      <c r="DA62" s="7">
        <v>710</v>
      </c>
      <c r="DB62" s="7">
        <v>730</v>
      </c>
      <c r="DC62" s="7">
        <v>740</v>
      </c>
      <c r="DD62" s="7">
        <v>2</v>
      </c>
      <c r="DE62" s="7">
        <v>3</v>
      </c>
      <c r="DF62" s="7">
        <v>0.2</v>
      </c>
      <c r="DG62" s="7">
        <v>40</v>
      </c>
      <c r="DH62" s="7">
        <v>11</v>
      </c>
      <c r="DI62" s="7">
        <v>2</v>
      </c>
      <c r="DJ62" s="7">
        <v>1.3</v>
      </c>
      <c r="DK62" s="10" t="s">
        <v>211</v>
      </c>
      <c r="DL62" s="9">
        <v>550</v>
      </c>
      <c r="DM62" s="97">
        <f t="shared" si="10"/>
        <v>125.31775884226442</v>
      </c>
      <c r="DN62" s="97">
        <f t="shared" si="11"/>
        <v>131.30721055163735</v>
      </c>
      <c r="DO62" s="10"/>
      <c r="DP62" s="9"/>
      <c r="DQ62" s="10"/>
      <c r="DR62" s="9"/>
      <c r="DS62" s="14">
        <v>50</v>
      </c>
      <c r="DT62" s="10" t="s">
        <v>185</v>
      </c>
      <c r="DU62" s="9">
        <v>4.8</v>
      </c>
      <c r="DV62" s="14"/>
      <c r="DW62" s="10"/>
      <c r="DX62" s="8"/>
      <c r="DY62" s="97">
        <f t="shared" si="12"/>
        <v>0</v>
      </c>
      <c r="DZ62" s="97">
        <f t="shared" si="13"/>
        <v>0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413</v>
      </c>
      <c r="EL62" s="183">
        <f t="shared" si="14"/>
        <v>94.102244367009462</v>
      </c>
      <c r="EM62" s="110">
        <f t="shared" si="15"/>
        <v>98.599778105138583</v>
      </c>
      <c r="EN62" s="8">
        <v>4.28</v>
      </c>
      <c r="EO62" s="184">
        <f t="shared" si="16"/>
        <v>0.9752000142634395</v>
      </c>
      <c r="EP62" s="184">
        <f t="shared" si="17"/>
        <v>1.0218088384745598</v>
      </c>
      <c r="EQ62" s="11">
        <v>400</v>
      </c>
      <c r="ER62" s="43"/>
    </row>
    <row r="63" spans="1:148" s="44" customFormat="1" ht="20.100000000000001" customHeight="1">
      <c r="A63" s="84">
        <v>42443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>
      <c r="A64" s="83">
        <v>42444</v>
      </c>
      <c r="B64" s="100"/>
      <c r="C64" s="6"/>
      <c r="D64" s="1"/>
      <c r="E64" s="1"/>
      <c r="F64" s="1"/>
      <c r="G64" s="4"/>
      <c r="H64" s="3" t="s">
        <v>180</v>
      </c>
      <c r="I64" s="1">
        <v>30</v>
      </c>
      <c r="J64" s="1"/>
      <c r="K64" s="17">
        <v>17</v>
      </c>
      <c r="L64" s="1"/>
      <c r="M64" s="1">
        <v>80</v>
      </c>
      <c r="N64" s="1">
        <v>2650</v>
      </c>
      <c r="O64" s="144"/>
      <c r="P64" s="1">
        <v>1000</v>
      </c>
      <c r="Q64" s="19">
        <f t="shared" si="0"/>
        <v>830</v>
      </c>
      <c r="R64" s="39">
        <f t="shared" si="18"/>
        <v>4.2579000000000002</v>
      </c>
      <c r="S64" s="15">
        <f t="shared" si="1"/>
        <v>3.9590999999999998</v>
      </c>
      <c r="T64" s="3"/>
      <c r="U64" s="1">
        <v>1015</v>
      </c>
      <c r="V64" s="1">
        <v>0.98599999999999999</v>
      </c>
      <c r="W64" s="19">
        <f t="shared" si="19"/>
        <v>986</v>
      </c>
      <c r="X64" s="1">
        <v>7.8</v>
      </c>
      <c r="Y64" s="1">
        <v>133</v>
      </c>
      <c r="Z64" s="1">
        <v>42</v>
      </c>
      <c r="AA64" s="1">
        <v>20</v>
      </c>
      <c r="AB64" s="1">
        <v>15</v>
      </c>
      <c r="AC64" s="4">
        <v>6.4</v>
      </c>
      <c r="AD64" s="6">
        <v>3.8</v>
      </c>
      <c r="AE64" s="88">
        <v>-43</v>
      </c>
      <c r="AF64" s="88">
        <v>-46</v>
      </c>
      <c r="AG64" s="88">
        <v>-46</v>
      </c>
      <c r="AH64" s="88"/>
      <c r="AI64" s="109">
        <f t="shared" si="30"/>
        <v>-135</v>
      </c>
      <c r="AJ64" s="106">
        <f t="shared" si="31"/>
        <v>1</v>
      </c>
      <c r="AK64" s="1">
        <v>50</v>
      </c>
      <c r="AL64" s="1">
        <v>60</v>
      </c>
      <c r="AM64" s="1">
        <v>100</v>
      </c>
      <c r="AN64" s="1">
        <v>105</v>
      </c>
      <c r="AO64" s="1">
        <v>2</v>
      </c>
      <c r="AP64" s="1">
        <v>20</v>
      </c>
      <c r="AQ64" s="3">
        <v>1750</v>
      </c>
      <c r="AR64" s="6">
        <v>1750</v>
      </c>
      <c r="AS64" s="19">
        <f t="shared" si="34"/>
        <v>0</v>
      </c>
      <c r="AT64" s="123">
        <f t="shared" si="20"/>
        <v>0</v>
      </c>
      <c r="AU64" s="1">
        <v>73.8</v>
      </c>
      <c r="AV64" s="1">
        <v>80</v>
      </c>
      <c r="AW64" s="6">
        <v>4.5</v>
      </c>
      <c r="AX64" s="1">
        <v>500</v>
      </c>
      <c r="AY64" s="1">
        <v>1100</v>
      </c>
      <c r="AZ64" s="2">
        <v>40</v>
      </c>
      <c r="BA64" s="3">
        <v>84</v>
      </c>
      <c r="BB64" s="2">
        <v>10</v>
      </c>
      <c r="BC64" s="3">
        <v>175</v>
      </c>
      <c r="BD64" s="4"/>
      <c r="BE64" s="3">
        <v>4400</v>
      </c>
      <c r="BF64" s="1">
        <v>32</v>
      </c>
      <c r="BG64" s="1">
        <v>22</v>
      </c>
      <c r="BH64" s="1">
        <v>1</v>
      </c>
      <c r="BI64" s="4">
        <v>98</v>
      </c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>
        <v>1500</v>
      </c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>
        <v>2.8</v>
      </c>
      <c r="CB64" s="1">
        <v>2.8</v>
      </c>
      <c r="CC64" s="1">
        <v>26</v>
      </c>
      <c r="CD64" s="4">
        <v>1.8</v>
      </c>
      <c r="CE64" s="6" t="s">
        <v>183</v>
      </c>
      <c r="CF64" s="6">
        <v>52</v>
      </c>
      <c r="CG64" s="19">
        <f t="shared" si="25"/>
        <v>15.6</v>
      </c>
      <c r="CH64" s="19">
        <f t="shared" si="3"/>
        <v>3380</v>
      </c>
      <c r="CI64" s="19">
        <f t="shared" si="4"/>
        <v>8.2679999999999989</v>
      </c>
      <c r="CJ64" s="1">
        <v>53</v>
      </c>
      <c r="CK64" s="15">
        <f t="shared" si="26"/>
        <v>2.4461538461538459</v>
      </c>
      <c r="CL64" s="3" t="s">
        <v>184</v>
      </c>
      <c r="CM64" s="6">
        <v>34</v>
      </c>
      <c r="CN64" s="1">
        <v>35</v>
      </c>
      <c r="CO64" s="338">
        <v>109</v>
      </c>
      <c r="CP64" s="338">
        <f t="shared" si="35"/>
        <v>3380</v>
      </c>
      <c r="CQ64" s="338">
        <f t="shared" si="36"/>
        <v>38.15</v>
      </c>
      <c r="CR64" s="39">
        <f t="shared" si="37"/>
        <v>11.28698224852071</v>
      </c>
      <c r="CS64" s="3" t="s">
        <v>217</v>
      </c>
      <c r="CT64" s="6">
        <v>5</v>
      </c>
      <c r="CU64" s="19">
        <f t="shared" si="33"/>
        <v>16.64</v>
      </c>
      <c r="CV64" s="19">
        <f t="shared" si="8"/>
        <v>-145.34</v>
      </c>
      <c r="CW64" s="19">
        <f t="shared" si="9"/>
        <v>0</v>
      </c>
      <c r="CX64" s="1"/>
      <c r="CY64" s="15">
        <f t="shared" si="32"/>
        <v>0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>
        <f t="shared" si="10"/>
        <v>0</v>
      </c>
      <c r="DN64" s="96">
        <f t="shared" si="11"/>
        <v>0</v>
      </c>
      <c r="DO64" s="3"/>
      <c r="DP64" s="2"/>
      <c r="DQ64" s="3"/>
      <c r="DR64" s="2"/>
      <c r="DS64" s="7">
        <v>50</v>
      </c>
      <c r="DT64" s="3" t="s">
        <v>185</v>
      </c>
      <c r="DU64" s="2">
        <v>4.8</v>
      </c>
      <c r="DV64" s="7"/>
      <c r="DW64" s="3"/>
      <c r="DX64" s="1"/>
      <c r="DY64" s="96">
        <f t="shared" si="12"/>
        <v>0</v>
      </c>
      <c r="DZ64" s="96">
        <f t="shared" si="13"/>
        <v>0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>
        <f t="shared" si="14"/>
        <v>0</v>
      </c>
      <c r="EM64" s="109">
        <f t="shared" si="15"/>
        <v>0</v>
      </c>
      <c r="EN64" s="1"/>
      <c r="EO64" s="181">
        <f t="shared" si="16"/>
        <v>0</v>
      </c>
      <c r="EP64" s="181">
        <f t="shared" si="17"/>
        <v>0</v>
      </c>
      <c r="EQ64" s="4">
        <v>379</v>
      </c>
      <c r="ER64" s="40"/>
    </row>
    <row r="65" spans="1:148" s="41" customFormat="1" ht="20.100000000000001" customHeight="1">
      <c r="A65" s="83">
        <v>42444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>
      <c r="A66" s="84">
        <v>42444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>
      <c r="A67" s="84">
        <v>42444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>
      <c r="A68" s="83">
        <v>42445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>
      <c r="A69" s="83">
        <v>42445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>
      <c r="A70" s="84">
        <v>42445</v>
      </c>
      <c r="B70" s="101">
        <v>0.26202546296296297</v>
      </c>
      <c r="C70" s="13">
        <v>2</v>
      </c>
      <c r="D70" s="8" t="s">
        <v>201</v>
      </c>
      <c r="E70" s="8" t="s">
        <v>207</v>
      </c>
      <c r="F70" s="8" t="s">
        <v>203</v>
      </c>
      <c r="G70" s="11"/>
      <c r="H70" s="10" t="s">
        <v>180</v>
      </c>
      <c r="I70" s="8">
        <v>16</v>
      </c>
      <c r="J70" s="8" t="s">
        <v>199</v>
      </c>
      <c r="K70" s="18">
        <v>21</v>
      </c>
      <c r="L70" s="8" t="s">
        <v>182</v>
      </c>
      <c r="M70" s="8">
        <v>84</v>
      </c>
      <c r="N70" s="8">
        <v>2650</v>
      </c>
      <c r="O70" s="145"/>
      <c r="P70" s="8">
        <v>1780</v>
      </c>
      <c r="Q70" s="20">
        <f t="shared" si="0"/>
        <v>1406.2</v>
      </c>
      <c r="R70" s="42">
        <f t="shared" si="18"/>
        <v>3.8473632000000002</v>
      </c>
      <c r="S70" s="16">
        <f t="shared" si="1"/>
        <v>3.5773728</v>
      </c>
      <c r="T70" s="10">
        <v>1130</v>
      </c>
      <c r="U70" s="8">
        <v>1015</v>
      </c>
      <c r="V70" s="8">
        <v>0.94899999999999995</v>
      </c>
      <c r="W70" s="20">
        <f t="shared" si="19"/>
        <v>1689.22</v>
      </c>
      <c r="X70" s="8">
        <v>10.6</v>
      </c>
      <c r="Y70" s="8">
        <v>387</v>
      </c>
      <c r="Z70" s="8">
        <v>42.4</v>
      </c>
      <c r="AA70" s="8">
        <v>20</v>
      </c>
      <c r="AB70" s="8">
        <v>15</v>
      </c>
      <c r="AC70" s="11">
        <v>6.1</v>
      </c>
      <c r="AD70" s="13">
        <v>4</v>
      </c>
      <c r="AE70" s="89">
        <v>-41</v>
      </c>
      <c r="AF70" s="89">
        <v>-44</v>
      </c>
      <c r="AG70" s="89">
        <v>-47</v>
      </c>
      <c r="AH70" s="89"/>
      <c r="AI70" s="110">
        <f t="shared" si="30"/>
        <v>-132</v>
      </c>
      <c r="AJ70" s="108">
        <f t="shared" si="31"/>
        <v>1</v>
      </c>
      <c r="AK70" s="8">
        <v>50</v>
      </c>
      <c r="AL70" s="8">
        <v>60</v>
      </c>
      <c r="AM70" s="8">
        <v>100</v>
      </c>
      <c r="AN70" s="8">
        <v>105</v>
      </c>
      <c r="AO70" s="8">
        <v>1</v>
      </c>
      <c r="AP70" s="8">
        <v>20</v>
      </c>
      <c r="AQ70" s="10">
        <v>1600</v>
      </c>
      <c r="AR70" s="13">
        <v>1600</v>
      </c>
      <c r="AS70" s="20">
        <f t="shared" ref="AS70" si="38">AQ70-AR70</f>
        <v>0</v>
      </c>
      <c r="AT70" s="124">
        <f t="shared" si="20"/>
        <v>0</v>
      </c>
      <c r="AU70" s="8">
        <v>74</v>
      </c>
      <c r="AV70" s="8">
        <v>80</v>
      </c>
      <c r="AW70" s="13">
        <v>4.4000000000000004</v>
      </c>
      <c r="AX70" s="8">
        <v>520</v>
      </c>
      <c r="AY70" s="8">
        <v>1000</v>
      </c>
      <c r="AZ70" s="9">
        <v>30</v>
      </c>
      <c r="BA70" s="10">
        <v>325</v>
      </c>
      <c r="BB70" s="9">
        <v>67</v>
      </c>
      <c r="BC70" s="10">
        <v>210</v>
      </c>
      <c r="BD70" s="11"/>
      <c r="BE70" s="10">
        <v>3700</v>
      </c>
      <c r="BF70" s="8">
        <v>33</v>
      </c>
      <c r="BG70" s="8">
        <v>22</v>
      </c>
      <c r="BH70" s="8">
        <v>1</v>
      </c>
      <c r="BI70" s="11">
        <v>97.6</v>
      </c>
      <c r="BJ70" s="10">
        <v>660</v>
      </c>
      <c r="BK70" s="13">
        <v>260</v>
      </c>
      <c r="BL70" s="8">
        <v>1640</v>
      </c>
      <c r="BM70" s="8">
        <v>143</v>
      </c>
      <c r="BN70" s="9">
        <v>25</v>
      </c>
      <c r="BO70" s="10">
        <v>480</v>
      </c>
      <c r="BP70" s="8">
        <v>1500</v>
      </c>
      <c r="BQ70" s="9">
        <v>221</v>
      </c>
      <c r="BR70" s="10">
        <v>470</v>
      </c>
      <c r="BS70" s="8">
        <v>1600</v>
      </c>
      <c r="BT70" s="9">
        <v>221</v>
      </c>
      <c r="BU70" s="12">
        <v>1500</v>
      </c>
      <c r="BV70" s="130">
        <v>425</v>
      </c>
      <c r="BW70" s="126">
        <f t="shared" si="21"/>
        <v>0.95</v>
      </c>
      <c r="BX70" s="126">
        <f t="shared" si="22"/>
        <v>0.84615384615384615</v>
      </c>
      <c r="BY70" s="134">
        <f t="shared" si="23"/>
        <v>0.52890792291220556</v>
      </c>
      <c r="BZ70" s="134">
        <f t="shared" si="24"/>
        <v>0.47109207708779449</v>
      </c>
      <c r="CA70" s="10">
        <v>2.8</v>
      </c>
      <c r="CB70" s="8">
        <v>2.8</v>
      </c>
      <c r="CC70" s="8">
        <v>25</v>
      </c>
      <c r="CD70" s="11"/>
      <c r="CE70" s="13" t="s">
        <v>183</v>
      </c>
      <c r="CF70" s="13">
        <v>126</v>
      </c>
      <c r="CG70" s="20">
        <f t="shared" si="25"/>
        <v>15.6</v>
      </c>
      <c r="CH70" s="20">
        <f t="shared" si="3"/>
        <v>6016.4</v>
      </c>
      <c r="CI70" s="20">
        <f t="shared" si="4"/>
        <v>21.995999999999999</v>
      </c>
      <c r="CJ70" s="8">
        <v>141</v>
      </c>
      <c r="CK70" s="16">
        <f t="shared" si="26"/>
        <v>3.6560069144338807</v>
      </c>
      <c r="CL70" s="10" t="s">
        <v>184</v>
      </c>
      <c r="CM70" s="13">
        <v>60</v>
      </c>
      <c r="CN70" s="8">
        <v>62</v>
      </c>
      <c r="CO70" s="339">
        <v>109</v>
      </c>
      <c r="CP70" s="339">
        <f t="shared" ref="CP70" si="39">P70*3.38</f>
        <v>6016.4</v>
      </c>
      <c r="CQ70" s="339">
        <f t="shared" ref="CQ70" si="40">CO70*CN70/100</f>
        <v>67.58</v>
      </c>
      <c r="CR70" s="42">
        <f t="shared" ref="CR70" si="41">CQ70/CP70*1000</f>
        <v>11.232630809121734</v>
      </c>
      <c r="CS70" s="10" t="s">
        <v>217</v>
      </c>
      <c r="CT70" s="13">
        <v>15</v>
      </c>
      <c r="CU70" s="20">
        <f t="shared" si="33"/>
        <v>16.64</v>
      </c>
      <c r="CV70" s="20">
        <f t="shared" si="8"/>
        <v>-138.57999999999998</v>
      </c>
      <c r="CW70" s="20">
        <f t="shared" si="9"/>
        <v>0</v>
      </c>
      <c r="CX70" s="8"/>
      <c r="CY70" s="16">
        <f t="shared" ref="CY70" si="42">CW70/CV70*1000</f>
        <v>0</v>
      </c>
      <c r="CZ70" s="14">
        <v>850</v>
      </c>
      <c r="DA70" s="14">
        <v>720</v>
      </c>
      <c r="DB70" s="14">
        <v>730</v>
      </c>
      <c r="DC70" s="14">
        <v>740</v>
      </c>
      <c r="DD70" s="14">
        <v>2</v>
      </c>
      <c r="DE70" s="14">
        <v>3</v>
      </c>
      <c r="DF70" s="14">
        <v>0.2</v>
      </c>
      <c r="DG70" s="14">
        <v>40</v>
      </c>
      <c r="DH70" s="14">
        <v>11</v>
      </c>
      <c r="DI70" s="14">
        <v>2</v>
      </c>
      <c r="DJ70" s="14">
        <v>1.3</v>
      </c>
      <c r="DK70" s="10" t="s">
        <v>211</v>
      </c>
      <c r="DL70" s="9">
        <v>550</v>
      </c>
      <c r="DM70" s="97">
        <f t="shared" si="10"/>
        <v>142.95505035760596</v>
      </c>
      <c r="DN70" s="97">
        <f t="shared" si="11"/>
        <v>153.74411076195358</v>
      </c>
      <c r="DO70" s="10"/>
      <c r="DP70" s="9"/>
      <c r="DQ70" s="10"/>
      <c r="DR70" s="9"/>
      <c r="DS70" s="14">
        <v>60</v>
      </c>
      <c r="DT70" s="10" t="s">
        <v>185</v>
      </c>
      <c r="DU70" s="9">
        <v>4.8</v>
      </c>
      <c r="DV70" s="14">
        <v>25</v>
      </c>
      <c r="DW70" s="10"/>
      <c r="DX70" s="8"/>
      <c r="DY70" s="97">
        <f t="shared" si="12"/>
        <v>0</v>
      </c>
      <c r="DZ70" s="97">
        <f t="shared" si="13"/>
        <v>0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442</v>
      </c>
      <c r="EL70" s="183">
        <f t="shared" si="14"/>
        <v>114.88387683283969</v>
      </c>
      <c r="EM70" s="110">
        <f t="shared" si="15"/>
        <v>123.55435810324269</v>
      </c>
      <c r="EN70" s="8">
        <v>4.7</v>
      </c>
      <c r="EO70" s="184">
        <f t="shared" si="16"/>
        <v>1.2216158848740872</v>
      </c>
      <c r="EP70" s="184">
        <f t="shared" si="17"/>
        <v>1.3138133101476033</v>
      </c>
      <c r="EQ70" s="11">
        <v>298</v>
      </c>
      <c r="ER70" s="43"/>
    </row>
    <row r="71" spans="1:148" s="44" customFormat="1" ht="20.100000000000001" customHeight="1">
      <c r="A71" s="84">
        <v>42445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 t="s">
        <v>183</v>
      </c>
      <c r="CF71" s="13"/>
      <c r="CG71" s="20">
        <f t="shared" si="25"/>
        <v>15.6</v>
      </c>
      <c r="CH71" s="20">
        <f t="shared" si="3"/>
        <v>0</v>
      </c>
      <c r="CI71" s="20">
        <f t="shared" si="4"/>
        <v>0</v>
      </c>
      <c r="CJ71" s="8"/>
      <c r="CK71" s="16" t="e">
        <f t="shared" si="26"/>
        <v>#DIV/0!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>
      <c r="A72" s="83">
        <v>42446</v>
      </c>
      <c r="B72" s="100">
        <v>0.77021990740740742</v>
      </c>
      <c r="C72" s="6">
        <v>4</v>
      </c>
      <c r="D72" s="1" t="s">
        <v>176</v>
      </c>
      <c r="E72" s="1" t="s">
        <v>177</v>
      </c>
      <c r="F72" s="1" t="s">
        <v>189</v>
      </c>
      <c r="G72" s="4" t="s">
        <v>179</v>
      </c>
      <c r="H72" s="3" t="s">
        <v>180</v>
      </c>
      <c r="I72" s="1">
        <v>17</v>
      </c>
      <c r="J72" s="1" t="s">
        <v>199</v>
      </c>
      <c r="K72" s="17">
        <v>21</v>
      </c>
      <c r="L72" s="1" t="s">
        <v>182</v>
      </c>
      <c r="M72" s="1">
        <v>84</v>
      </c>
      <c r="N72" s="1">
        <v>2750</v>
      </c>
      <c r="O72" s="144"/>
      <c r="P72" s="1">
        <v>1800</v>
      </c>
      <c r="Q72" s="19">
        <f t="shared" ref="Q72:Q131" si="43">(P72/100)*(100-K72)</f>
        <v>1422</v>
      </c>
      <c r="R72" s="39">
        <f t="shared" si="18"/>
        <v>4.1337539999999997</v>
      </c>
      <c r="S72" s="15">
        <f t="shared" ref="S72:S131" si="44">Q72*N72*I72*60/1000000000</f>
        <v>3.9887100000000002</v>
      </c>
      <c r="T72" s="3">
        <v>1172</v>
      </c>
      <c r="U72" s="1">
        <v>1015</v>
      </c>
      <c r="V72" s="1">
        <v>0.94899999999999995</v>
      </c>
      <c r="W72" s="19">
        <f t="shared" si="19"/>
        <v>1708.1999999999998</v>
      </c>
      <c r="X72" s="1">
        <v>10.9</v>
      </c>
      <c r="Y72" s="1">
        <v>404</v>
      </c>
      <c r="Z72" s="1">
        <v>45.7</v>
      </c>
      <c r="AA72" s="1">
        <v>20</v>
      </c>
      <c r="AB72" s="1">
        <v>15</v>
      </c>
      <c r="AC72" s="4">
        <v>6.3</v>
      </c>
      <c r="AD72" s="6">
        <v>4.4000000000000004</v>
      </c>
      <c r="AE72" s="88">
        <v>-41</v>
      </c>
      <c r="AF72" s="88">
        <v>-46</v>
      </c>
      <c r="AG72" s="88">
        <v>-46</v>
      </c>
      <c r="AH72" s="88"/>
      <c r="AI72" s="109">
        <f t="shared" si="30"/>
        <v>-133</v>
      </c>
      <c r="AJ72" s="106">
        <f t="shared" si="31"/>
        <v>1</v>
      </c>
      <c r="AK72" s="1">
        <v>50</v>
      </c>
      <c r="AL72" s="1">
        <v>60</v>
      </c>
      <c r="AM72" s="1">
        <v>100</v>
      </c>
      <c r="AN72" s="1">
        <v>105</v>
      </c>
      <c r="AO72" s="1">
        <v>1.2</v>
      </c>
      <c r="AP72" s="1">
        <v>20</v>
      </c>
      <c r="AQ72" s="3">
        <v>1670</v>
      </c>
      <c r="AR72" s="6">
        <v>1670</v>
      </c>
      <c r="AS72" s="19">
        <f t="shared" si="34"/>
        <v>0</v>
      </c>
      <c r="AT72" s="123">
        <f t="shared" si="20"/>
        <v>0</v>
      </c>
      <c r="AU72" s="1">
        <v>74.3</v>
      </c>
      <c r="AV72" s="1">
        <v>80</v>
      </c>
      <c r="AW72" s="6">
        <v>4.4000000000000004</v>
      </c>
      <c r="AX72" s="1">
        <v>673</v>
      </c>
      <c r="AY72" s="1">
        <v>900</v>
      </c>
      <c r="AZ72" s="2">
        <v>80</v>
      </c>
      <c r="BA72" s="3">
        <v>297</v>
      </c>
      <c r="BB72" s="2">
        <v>57</v>
      </c>
      <c r="BC72" s="3">
        <v>194</v>
      </c>
      <c r="BD72" s="4">
        <v>33</v>
      </c>
      <c r="BE72" s="3">
        <v>3800</v>
      </c>
      <c r="BF72" s="1">
        <v>33</v>
      </c>
      <c r="BG72" s="1">
        <v>22</v>
      </c>
      <c r="BH72" s="1">
        <v>1</v>
      </c>
      <c r="BI72" s="4">
        <v>98</v>
      </c>
      <c r="BJ72" s="3">
        <v>690</v>
      </c>
      <c r="BK72" s="6">
        <v>263</v>
      </c>
      <c r="BL72" s="1">
        <v>1642</v>
      </c>
      <c r="BM72" s="1">
        <v>145</v>
      </c>
      <c r="BN72" s="2">
        <v>24</v>
      </c>
      <c r="BO72" s="3">
        <v>499</v>
      </c>
      <c r="BP72" s="1">
        <v>1570</v>
      </c>
      <c r="BQ72" s="2">
        <v>230</v>
      </c>
      <c r="BR72" s="3">
        <v>490</v>
      </c>
      <c r="BS72" s="1">
        <v>1600</v>
      </c>
      <c r="BT72" s="2">
        <v>236</v>
      </c>
      <c r="BU72" s="5">
        <v>1500</v>
      </c>
      <c r="BV72" s="129">
        <v>472</v>
      </c>
      <c r="BW72" s="125">
        <f t="shared" si="21"/>
        <v>0.98899999999999999</v>
      </c>
      <c r="BX72" s="125">
        <f t="shared" si="22"/>
        <v>0.88461538461538458</v>
      </c>
      <c r="BY72" s="133">
        <f t="shared" si="23"/>
        <v>0.52785646836638345</v>
      </c>
      <c r="BZ72" s="133">
        <f t="shared" si="24"/>
        <v>0.47214353163361666</v>
      </c>
      <c r="CA72" s="3">
        <v>2.8</v>
      </c>
      <c r="CB72" s="1">
        <v>2.8</v>
      </c>
      <c r="CC72" s="1">
        <v>25</v>
      </c>
      <c r="CD72" s="4"/>
      <c r="CE72" s="6" t="s">
        <v>183</v>
      </c>
      <c r="CF72" s="6">
        <v>129</v>
      </c>
      <c r="CG72" s="19">
        <f t="shared" si="25"/>
        <v>15.6</v>
      </c>
      <c r="CH72" s="19">
        <f t="shared" ref="CH72:CH131" si="45">P72*3.38</f>
        <v>6084</v>
      </c>
      <c r="CI72" s="19">
        <f t="shared" ref="CI72:CI131" si="46">CG72*CJ72/100</f>
        <v>20.747999999999998</v>
      </c>
      <c r="CJ72" s="1">
        <v>133</v>
      </c>
      <c r="CK72" s="15">
        <f t="shared" si="26"/>
        <v>3.4102564102564101</v>
      </c>
      <c r="CL72" s="3" t="s">
        <v>184</v>
      </c>
      <c r="CM72" s="6">
        <v>66</v>
      </c>
      <c r="CN72" s="1">
        <v>66</v>
      </c>
      <c r="CO72" s="338">
        <v>109</v>
      </c>
      <c r="CP72" s="338">
        <f t="shared" si="35"/>
        <v>6084</v>
      </c>
      <c r="CQ72" s="338">
        <f t="shared" si="36"/>
        <v>71.94</v>
      </c>
      <c r="CR72" s="39">
        <f t="shared" si="37"/>
        <v>11.824457593688363</v>
      </c>
      <c r="CS72" s="3" t="s">
        <v>217</v>
      </c>
      <c r="CT72" s="6">
        <v>15</v>
      </c>
      <c r="CU72" s="19">
        <f t="shared" ref="CU72:CU131" si="47">VLOOKUP(CS72:CS195,$CE$150:$CG$151,3)</f>
        <v>16.64</v>
      </c>
      <c r="CV72" s="19">
        <f t="shared" ref="CV72:CV131" si="48">AE72*3.38</f>
        <v>-138.57999999999998</v>
      </c>
      <c r="CW72" s="19">
        <f t="shared" ref="CW72:CW131" si="49">CU72*CX72/100</f>
        <v>0</v>
      </c>
      <c r="CX72" s="1"/>
      <c r="CY72" s="15">
        <f t="shared" si="32"/>
        <v>0</v>
      </c>
      <c r="CZ72" s="7">
        <v>600</v>
      </c>
      <c r="DA72" s="7">
        <v>610</v>
      </c>
      <c r="DB72" s="7">
        <v>620</v>
      </c>
      <c r="DC72" s="7">
        <v>630</v>
      </c>
      <c r="DD72" s="7">
        <v>2</v>
      </c>
      <c r="DE72" s="7">
        <v>3</v>
      </c>
      <c r="DF72" s="7">
        <v>0.2</v>
      </c>
      <c r="DG72" s="7">
        <v>50</v>
      </c>
      <c r="DH72" s="7">
        <v>11</v>
      </c>
      <c r="DI72" s="7">
        <v>2</v>
      </c>
      <c r="DJ72" s="7">
        <v>1.3</v>
      </c>
      <c r="DK72" s="3" t="s">
        <v>211</v>
      </c>
      <c r="DL72" s="2">
        <v>550</v>
      </c>
      <c r="DM72" s="96">
        <f t="shared" ref="DM72:DM131" si="50">DL72/R72</f>
        <v>133.05097497335353</v>
      </c>
      <c r="DN72" s="96">
        <f t="shared" ref="DN72:DN131" si="51">DL72/S72</f>
        <v>137.88919224511181</v>
      </c>
      <c r="DO72" s="3"/>
      <c r="DP72" s="2"/>
      <c r="DQ72" s="3"/>
      <c r="DR72" s="2"/>
      <c r="DS72" s="7">
        <v>65</v>
      </c>
      <c r="DT72" s="3" t="s">
        <v>185</v>
      </c>
      <c r="DU72" s="2">
        <v>4.9000000000000004</v>
      </c>
      <c r="DV72" s="7">
        <v>25</v>
      </c>
      <c r="DW72" s="3"/>
      <c r="DX72" s="1"/>
      <c r="DY72" s="96">
        <f t="shared" ref="DY72:DY131" si="52">DX72/R72</f>
        <v>0</v>
      </c>
      <c r="DZ72" s="96">
        <f t="shared" ref="DZ72:DZ131" si="53">DX72/S72</f>
        <v>0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466</v>
      </c>
      <c r="EL72" s="180">
        <f t="shared" ref="EL72:EL131" si="54">EK72/R72</f>
        <v>112.73046243196862</v>
      </c>
      <c r="EM72" s="109">
        <f t="shared" ref="EM72:EM131" si="55">EK72/S72</f>
        <v>116.82975197494929</v>
      </c>
      <c r="EN72" s="1">
        <v>4.83</v>
      </c>
      <c r="EO72" s="181">
        <f t="shared" ref="EO72:EO131" si="56">EN72/R72</f>
        <v>1.1684294711296319</v>
      </c>
      <c r="EP72" s="181">
        <f t="shared" ref="EP72:EP131" si="57">EN72/S72</f>
        <v>1.2109178155343456</v>
      </c>
      <c r="EQ72" s="4">
        <v>290</v>
      </c>
      <c r="ER72" s="40"/>
    </row>
    <row r="73" spans="1:148" s="41" customFormat="1" ht="20.100000000000001" customHeight="1">
      <c r="A73" s="83">
        <v>42446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43"/>
        <v>0</v>
      </c>
      <c r="R73" s="39">
        <f t="shared" ref="R73:R131" si="58">Q73*2850*I73*60/1000000000</f>
        <v>0</v>
      </c>
      <c r="S73" s="15">
        <f t="shared" si="44"/>
        <v>0</v>
      </c>
      <c r="T73" s="3"/>
      <c r="U73" s="1"/>
      <c r="V73" s="1"/>
      <c r="W73" s="19">
        <f t="shared" ref="W73:W131" si="59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60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61">(((BO73+BR73)/2)/500)</f>
        <v>0</v>
      </c>
      <c r="BX73" s="125">
        <f t="shared" ref="BX73:BX131" si="62">(BJ73/780)</f>
        <v>0</v>
      </c>
      <c r="BY73" s="133" t="e">
        <f t="shared" ref="BY73:BY131" si="63">BW73/((BW73+BX73))</f>
        <v>#DIV/0!</v>
      </c>
      <c r="BZ73" s="133" t="e">
        <f t="shared" ref="BZ73:BZ131" si="64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5">VLOOKUP(CE73:CE196,$CE$150:$CG$151,3)</f>
        <v>#N/A</v>
      </c>
      <c r="CH73" s="19">
        <f t="shared" si="45"/>
        <v>0</v>
      </c>
      <c r="CI73" s="19" t="e">
        <f t="shared" si="46"/>
        <v>#N/A</v>
      </c>
      <c r="CJ73" s="1"/>
      <c r="CK73" s="15" t="e">
        <f t="shared" ref="CK73:CK131" si="66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7"/>
        <v>#N/A</v>
      </c>
      <c r="CV73" s="19">
        <f t="shared" si="48"/>
        <v>0</v>
      </c>
      <c r="CW73" s="19" t="e">
        <f t="shared" si="49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50"/>
        <v>#DIV/0!</v>
      </c>
      <c r="DN73" s="96" t="e">
        <f t="shared" si="51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52"/>
        <v>#DIV/0!</v>
      </c>
      <c r="DZ73" s="96" t="e">
        <f t="shared" si="53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7">BQ73+BT73</f>
        <v>0</v>
      </c>
      <c r="EL73" s="180" t="e">
        <f t="shared" si="54"/>
        <v>#DIV/0!</v>
      </c>
      <c r="EM73" s="109" t="e">
        <f t="shared" si="55"/>
        <v>#DIV/0!</v>
      </c>
      <c r="EN73" s="1"/>
      <c r="EO73" s="181" t="e">
        <f t="shared" si="56"/>
        <v>#DIV/0!</v>
      </c>
      <c r="EP73" s="181" t="e">
        <f t="shared" si="57"/>
        <v>#DIV/0!</v>
      </c>
      <c r="EQ73" s="4"/>
      <c r="ER73" s="40"/>
    </row>
    <row r="74" spans="1:148" s="44" customFormat="1" ht="20.100000000000001" customHeight="1">
      <c r="A74" s="84">
        <v>42446</v>
      </c>
      <c r="B74" s="101">
        <v>1.0729166666666701</v>
      </c>
      <c r="C74" s="13">
        <v>3</v>
      </c>
      <c r="D74" s="8" t="s">
        <v>186</v>
      </c>
      <c r="E74" s="8" t="s">
        <v>178</v>
      </c>
      <c r="F74" s="8" t="s">
        <v>188</v>
      </c>
      <c r="G74" s="11" t="s">
        <v>213</v>
      </c>
      <c r="H74" s="10" t="s">
        <v>180</v>
      </c>
      <c r="I74" s="8">
        <v>18</v>
      </c>
      <c r="J74" s="8" t="s">
        <v>190</v>
      </c>
      <c r="K74" s="18">
        <v>19.5</v>
      </c>
      <c r="L74" s="8"/>
      <c r="M74" s="8">
        <v>84</v>
      </c>
      <c r="N74" s="8">
        <v>2720</v>
      </c>
      <c r="O74" s="145" t="s">
        <v>206</v>
      </c>
      <c r="P74" s="8">
        <v>1780</v>
      </c>
      <c r="Q74" s="19">
        <f t="shared" si="43"/>
        <v>1432.9</v>
      </c>
      <c r="R74" s="39">
        <f t="shared" si="58"/>
        <v>4.410466200000001</v>
      </c>
      <c r="S74" s="15">
        <f t="shared" si="44"/>
        <v>4.2092870400000013</v>
      </c>
      <c r="T74" s="10">
        <v>1178</v>
      </c>
      <c r="U74" s="8">
        <v>1015</v>
      </c>
      <c r="V74" s="8">
        <v>0.96299999999999997</v>
      </c>
      <c r="W74" s="19">
        <f t="shared" si="59"/>
        <v>1714.1399999999999</v>
      </c>
      <c r="X74" s="8">
        <v>10.9</v>
      </c>
      <c r="Y74" s="8">
        <v>407</v>
      </c>
      <c r="Z74" s="8">
        <v>46.3</v>
      </c>
      <c r="AA74" s="8">
        <v>20</v>
      </c>
      <c r="AB74" s="8">
        <v>15</v>
      </c>
      <c r="AC74" s="11">
        <v>6.3</v>
      </c>
      <c r="AD74" s="13">
        <v>4.4000000000000004</v>
      </c>
      <c r="AE74" s="89">
        <v>-41</v>
      </c>
      <c r="AF74" s="89">
        <v>-43</v>
      </c>
      <c r="AG74" s="89">
        <v>-46</v>
      </c>
      <c r="AH74" s="89"/>
      <c r="AI74" s="110"/>
      <c r="AJ74" s="106" t="e">
        <f t="shared" si="31"/>
        <v>#DIV/0!</v>
      </c>
      <c r="AK74" s="8">
        <v>50</v>
      </c>
      <c r="AL74" s="8">
        <v>60</v>
      </c>
      <c r="AM74" s="8">
        <v>100</v>
      </c>
      <c r="AN74" s="8">
        <v>105</v>
      </c>
      <c r="AO74" s="8">
        <v>1</v>
      </c>
      <c r="AP74" s="8">
        <v>20</v>
      </c>
      <c r="AQ74" s="10">
        <v>1716</v>
      </c>
      <c r="AR74" s="13">
        <v>1750</v>
      </c>
      <c r="AS74" s="20"/>
      <c r="AT74" s="124"/>
      <c r="AU74" s="8">
        <v>76</v>
      </c>
      <c r="AV74" s="8">
        <v>80</v>
      </c>
      <c r="AW74" s="13">
        <v>4.4000000000000004</v>
      </c>
      <c r="AX74" s="8">
        <v>694</v>
      </c>
      <c r="AY74" s="8">
        <v>990</v>
      </c>
      <c r="AZ74" s="9">
        <v>80</v>
      </c>
      <c r="BA74" s="10">
        <v>344</v>
      </c>
      <c r="BB74" s="9">
        <v>64</v>
      </c>
      <c r="BC74" s="10">
        <v>190</v>
      </c>
      <c r="BD74" s="11">
        <v>32</v>
      </c>
      <c r="BE74" s="10">
        <v>3888</v>
      </c>
      <c r="BF74" s="8">
        <v>33</v>
      </c>
      <c r="BG74" s="8">
        <v>22</v>
      </c>
      <c r="BH74" s="8">
        <v>1</v>
      </c>
      <c r="BI74" s="11">
        <v>97</v>
      </c>
      <c r="BJ74" s="10">
        <v>750</v>
      </c>
      <c r="BK74" s="13">
        <v>259</v>
      </c>
      <c r="BL74" s="8">
        <v>1619</v>
      </c>
      <c r="BM74" s="8">
        <v>149</v>
      </c>
      <c r="BN74" s="9">
        <v>20.7</v>
      </c>
      <c r="BO74" s="10">
        <v>500</v>
      </c>
      <c r="BP74" s="8">
        <v>1570</v>
      </c>
      <c r="BQ74" s="9">
        <v>230</v>
      </c>
      <c r="BR74" s="10">
        <v>496</v>
      </c>
      <c r="BS74" s="8">
        <v>1600</v>
      </c>
      <c r="BT74" s="9">
        <v>243</v>
      </c>
      <c r="BU74" s="12">
        <v>1500</v>
      </c>
      <c r="BV74" s="130">
        <v>490</v>
      </c>
      <c r="BW74" s="125">
        <f t="shared" si="61"/>
        <v>0.996</v>
      </c>
      <c r="BX74" s="125">
        <f t="shared" si="62"/>
        <v>0.96153846153846156</v>
      </c>
      <c r="BY74" s="133">
        <f t="shared" si="63"/>
        <v>0.50880226343917001</v>
      </c>
      <c r="BZ74" s="133">
        <f t="shared" si="64"/>
        <v>0.49119773656082993</v>
      </c>
      <c r="CA74" s="10">
        <v>2.8</v>
      </c>
      <c r="CB74" s="8">
        <v>2.8</v>
      </c>
      <c r="CC74" s="8">
        <v>25</v>
      </c>
      <c r="CD74" s="11"/>
      <c r="CE74" s="13" t="s">
        <v>183</v>
      </c>
      <c r="CF74" s="13">
        <v>130</v>
      </c>
      <c r="CG74" s="20"/>
      <c r="CH74" s="20"/>
      <c r="CI74" s="20"/>
      <c r="CJ74" s="8"/>
      <c r="CK74" s="16"/>
      <c r="CL74" s="10" t="s">
        <v>184</v>
      </c>
      <c r="CM74" s="13">
        <v>66</v>
      </c>
      <c r="CN74" s="8">
        <v>66</v>
      </c>
      <c r="CO74" s="339"/>
      <c r="CP74" s="339"/>
      <c r="CQ74" s="339"/>
      <c r="CR74" s="42"/>
      <c r="CS74" s="10" t="s">
        <v>217</v>
      </c>
      <c r="CT74" s="13">
        <v>15</v>
      </c>
      <c r="CU74" s="20"/>
      <c r="CV74" s="20"/>
      <c r="CW74" s="20"/>
      <c r="CX74" s="8"/>
      <c r="CY74" s="16"/>
      <c r="CZ74" s="7">
        <v>600</v>
      </c>
      <c r="DA74" s="7">
        <v>610</v>
      </c>
      <c r="DB74" s="7">
        <v>620</v>
      </c>
      <c r="DC74" s="7">
        <v>630</v>
      </c>
      <c r="DD74" s="7">
        <v>2</v>
      </c>
      <c r="DE74" s="7">
        <v>3</v>
      </c>
      <c r="DF74" s="7">
        <v>0.2</v>
      </c>
      <c r="DG74" s="7">
        <v>50</v>
      </c>
      <c r="DH74" s="7">
        <v>11</v>
      </c>
      <c r="DI74" s="7">
        <v>2</v>
      </c>
      <c r="DJ74" s="7">
        <v>1.3</v>
      </c>
      <c r="DK74" s="10" t="s">
        <v>211</v>
      </c>
      <c r="DL74" s="9">
        <v>550</v>
      </c>
      <c r="DM74" s="97"/>
      <c r="DN74" s="97"/>
      <c r="DO74" s="10"/>
      <c r="DP74" s="9"/>
      <c r="DQ74" s="10"/>
      <c r="DR74" s="9"/>
      <c r="DS74" s="14">
        <v>65</v>
      </c>
      <c r="DT74" s="10" t="s">
        <v>185</v>
      </c>
      <c r="DU74" s="9">
        <v>4.9000000000000004</v>
      </c>
      <c r="DV74" s="14">
        <v>25</v>
      </c>
      <c r="DW74" s="10"/>
      <c r="DX74" s="8"/>
      <c r="DY74" s="97"/>
      <c r="DZ74" s="97"/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79">
        <f t="shared" si="67"/>
        <v>473</v>
      </c>
      <c r="EL74" s="180">
        <f t="shared" si="54"/>
        <v>107.24489850982191</v>
      </c>
      <c r="EM74" s="109">
        <f t="shared" si="55"/>
        <v>112.37057380624721</v>
      </c>
      <c r="EN74" s="8">
        <v>5.1100000000000003</v>
      </c>
      <c r="EO74" s="181">
        <f t="shared" si="56"/>
        <v>1.1586076773471248</v>
      </c>
      <c r="EP74" s="181">
        <f t="shared" si="57"/>
        <v>1.2139823089850386</v>
      </c>
      <c r="EQ74" s="11">
        <v>285</v>
      </c>
      <c r="ER74" s="43"/>
    </row>
    <row r="75" spans="1:148" s="44" customFormat="1" ht="20.100000000000001" customHeight="1">
      <c r="A75" s="84">
        <v>42446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43"/>
        <v>0</v>
      </c>
      <c r="R75" s="42">
        <f t="shared" si="58"/>
        <v>0</v>
      </c>
      <c r="S75" s="16">
        <f t="shared" si="44"/>
        <v>0</v>
      </c>
      <c r="T75" s="10"/>
      <c r="U75" s="8"/>
      <c r="V75" s="8"/>
      <c r="W75" s="20">
        <f t="shared" si="59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ref="AI75:AI131" si="68">SUM(AE75:AH75)</f>
        <v>0</v>
      </c>
      <c r="AJ75" s="108" t="e">
        <f t="shared" ref="AJ75:AJ131" si="69">(ABS(AI75)-ABS(AI74))/ABS(AI75)</f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60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61"/>
        <v>0</v>
      </c>
      <c r="BX75" s="126">
        <f t="shared" si="62"/>
        <v>0</v>
      </c>
      <c r="BY75" s="134" t="e">
        <f t="shared" si="63"/>
        <v>#DIV/0!</v>
      </c>
      <c r="BZ75" s="134" t="e">
        <f t="shared" si="64"/>
        <v>#DIV/0!</v>
      </c>
      <c r="CA75" s="10"/>
      <c r="CB75" s="8"/>
      <c r="CC75" s="8"/>
      <c r="CD75" s="11"/>
      <c r="CE75" s="13"/>
      <c r="CF75" s="13"/>
      <c r="CG75" s="20" t="e">
        <f t="shared" si="65"/>
        <v>#N/A</v>
      </c>
      <c r="CH75" s="20">
        <f t="shared" si="45"/>
        <v>0</v>
      </c>
      <c r="CI75" s="20" t="e">
        <f t="shared" si="46"/>
        <v>#N/A</v>
      </c>
      <c r="CJ75" s="8"/>
      <c r="CK75" s="16" t="e">
        <f t="shared" si="66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7"/>
        <v>#N/A</v>
      </c>
      <c r="CV75" s="20">
        <f t="shared" si="48"/>
        <v>0</v>
      </c>
      <c r="CW75" s="20" t="e">
        <f t="shared" si="49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50"/>
        <v>#DIV/0!</v>
      </c>
      <c r="DN75" s="97" t="e">
        <f t="shared" si="51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52"/>
        <v>#DIV/0!</v>
      </c>
      <c r="DZ75" s="97" t="e">
        <f t="shared" si="53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7"/>
        <v>0</v>
      </c>
      <c r="EL75" s="183" t="e">
        <f t="shared" si="54"/>
        <v>#DIV/0!</v>
      </c>
      <c r="EM75" s="110" t="e">
        <f t="shared" si="55"/>
        <v>#DIV/0!</v>
      </c>
      <c r="EN75" s="8"/>
      <c r="EO75" s="184" t="e">
        <f t="shared" si="56"/>
        <v>#DIV/0!</v>
      </c>
      <c r="EP75" s="184" t="e">
        <f t="shared" si="57"/>
        <v>#DIV/0!</v>
      </c>
      <c r="EQ75" s="11"/>
      <c r="ER75" s="43"/>
    </row>
    <row r="76" spans="1:148" s="41" customFormat="1" ht="20.100000000000001" customHeight="1">
      <c r="A76" s="83">
        <v>42447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43"/>
        <v>0</v>
      </c>
      <c r="R76" s="39">
        <f t="shared" si="58"/>
        <v>0</v>
      </c>
      <c r="S76" s="15">
        <f t="shared" si="44"/>
        <v>0</v>
      </c>
      <c r="T76" s="3"/>
      <c r="U76" s="1"/>
      <c r="V76" s="1"/>
      <c r="W76" s="19">
        <f t="shared" si="59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8"/>
        <v>0</v>
      </c>
      <c r="AJ76" s="106" t="e">
        <f t="shared" si="69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60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61"/>
        <v>0</v>
      </c>
      <c r="BX76" s="125">
        <f t="shared" si="62"/>
        <v>0</v>
      </c>
      <c r="BY76" s="133" t="e">
        <f t="shared" si="63"/>
        <v>#DIV/0!</v>
      </c>
      <c r="BZ76" s="133" t="e">
        <f t="shared" si="64"/>
        <v>#DIV/0!</v>
      </c>
      <c r="CA76" s="3"/>
      <c r="CB76" s="1"/>
      <c r="CC76" s="1"/>
      <c r="CD76" s="4"/>
      <c r="CE76" s="6"/>
      <c r="CF76" s="6"/>
      <c r="CG76" s="19" t="e">
        <f t="shared" si="65"/>
        <v>#N/A</v>
      </c>
      <c r="CH76" s="19">
        <f t="shared" si="45"/>
        <v>0</v>
      </c>
      <c r="CI76" s="19" t="e">
        <f t="shared" si="46"/>
        <v>#N/A</v>
      </c>
      <c r="CJ76" s="1"/>
      <c r="CK76" s="15" t="e">
        <f t="shared" si="66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7"/>
        <v>#N/A</v>
      </c>
      <c r="CV76" s="19">
        <f t="shared" si="48"/>
        <v>0</v>
      </c>
      <c r="CW76" s="19" t="e">
        <f t="shared" si="49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50"/>
        <v>#DIV/0!</v>
      </c>
      <c r="DN76" s="96" t="e">
        <f t="shared" si="51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52"/>
        <v>#DIV/0!</v>
      </c>
      <c r="DZ76" s="96" t="e">
        <f t="shared" si="53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7"/>
        <v>0</v>
      </c>
      <c r="EL76" s="180" t="e">
        <f t="shared" si="54"/>
        <v>#DIV/0!</v>
      </c>
      <c r="EM76" s="109" t="e">
        <f t="shared" si="55"/>
        <v>#DIV/0!</v>
      </c>
      <c r="EN76" s="1"/>
      <c r="EO76" s="181" t="e">
        <f t="shared" si="56"/>
        <v>#DIV/0!</v>
      </c>
      <c r="EP76" s="181" t="e">
        <f t="shared" si="57"/>
        <v>#DIV/0!</v>
      </c>
      <c r="EQ76" s="4"/>
      <c r="ER76" s="40"/>
    </row>
    <row r="77" spans="1:148" s="41" customFormat="1" ht="20.100000000000001" customHeight="1">
      <c r="A77" s="83">
        <v>42447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43"/>
        <v>0</v>
      </c>
      <c r="R77" s="39">
        <f t="shared" si="58"/>
        <v>0</v>
      </c>
      <c r="S77" s="15">
        <f t="shared" si="44"/>
        <v>0</v>
      </c>
      <c r="T77" s="3"/>
      <c r="U77" s="1"/>
      <c r="V77" s="1"/>
      <c r="W77" s="19">
        <f t="shared" si="59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8"/>
        <v>0</v>
      </c>
      <c r="AJ77" s="106" t="e">
        <f t="shared" si="69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60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61"/>
        <v>0</v>
      </c>
      <c r="BX77" s="125">
        <f t="shared" si="62"/>
        <v>0</v>
      </c>
      <c r="BY77" s="133" t="e">
        <f t="shared" si="63"/>
        <v>#DIV/0!</v>
      </c>
      <c r="BZ77" s="133" t="e">
        <f t="shared" si="64"/>
        <v>#DIV/0!</v>
      </c>
      <c r="CA77" s="3"/>
      <c r="CB77" s="1"/>
      <c r="CC77" s="1"/>
      <c r="CD77" s="4"/>
      <c r="CE77" s="6"/>
      <c r="CF77" s="6"/>
      <c r="CG77" s="19" t="e">
        <f t="shared" si="65"/>
        <v>#N/A</v>
      </c>
      <c r="CH77" s="19">
        <f t="shared" si="45"/>
        <v>0</v>
      </c>
      <c r="CI77" s="19" t="e">
        <f t="shared" si="46"/>
        <v>#N/A</v>
      </c>
      <c r="CJ77" s="1"/>
      <c r="CK77" s="15" t="e">
        <f t="shared" si="66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7"/>
        <v>#N/A</v>
      </c>
      <c r="CV77" s="19">
        <f t="shared" si="48"/>
        <v>0</v>
      </c>
      <c r="CW77" s="19" t="e">
        <f t="shared" si="49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50"/>
        <v>#DIV/0!</v>
      </c>
      <c r="DN77" s="96" t="e">
        <f t="shared" si="51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52"/>
        <v>#DIV/0!</v>
      </c>
      <c r="DZ77" s="96" t="e">
        <f t="shared" si="53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7"/>
        <v>0</v>
      </c>
      <c r="EL77" s="180" t="e">
        <f t="shared" si="54"/>
        <v>#DIV/0!</v>
      </c>
      <c r="EM77" s="109" t="e">
        <f t="shared" si="55"/>
        <v>#DIV/0!</v>
      </c>
      <c r="EN77" s="1"/>
      <c r="EO77" s="181" t="e">
        <f t="shared" si="56"/>
        <v>#DIV/0!</v>
      </c>
      <c r="EP77" s="181" t="e">
        <f t="shared" si="57"/>
        <v>#DIV/0!</v>
      </c>
      <c r="EQ77" s="4"/>
      <c r="ER77" s="40"/>
    </row>
    <row r="78" spans="1:148" s="44" customFormat="1" ht="20.100000000000001" customHeight="1">
      <c r="A78" s="84">
        <v>42447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43"/>
        <v>0</v>
      </c>
      <c r="R78" s="42">
        <f t="shared" si="58"/>
        <v>0</v>
      </c>
      <c r="S78" s="16">
        <f t="shared" si="44"/>
        <v>0</v>
      </c>
      <c r="T78" s="10"/>
      <c r="U78" s="8"/>
      <c r="V78" s="8"/>
      <c r="W78" s="20">
        <f t="shared" si="59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8"/>
        <v>0</v>
      </c>
      <c r="AJ78" s="108" t="e">
        <f t="shared" si="69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60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61"/>
        <v>0</v>
      </c>
      <c r="BX78" s="126">
        <f t="shared" si="62"/>
        <v>0</v>
      </c>
      <c r="BY78" s="134" t="e">
        <f t="shared" si="63"/>
        <v>#DIV/0!</v>
      </c>
      <c r="BZ78" s="134" t="e">
        <f t="shared" si="64"/>
        <v>#DIV/0!</v>
      </c>
      <c r="CA78" s="10"/>
      <c r="CB78" s="8"/>
      <c r="CC78" s="8"/>
      <c r="CD78" s="11"/>
      <c r="CE78" s="13"/>
      <c r="CF78" s="13"/>
      <c r="CG78" s="20" t="e">
        <f t="shared" si="65"/>
        <v>#N/A</v>
      </c>
      <c r="CH78" s="20">
        <f t="shared" si="45"/>
        <v>0</v>
      </c>
      <c r="CI78" s="20" t="e">
        <f t="shared" si="46"/>
        <v>#N/A</v>
      </c>
      <c r="CJ78" s="8"/>
      <c r="CK78" s="16" t="e">
        <f t="shared" si="66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7"/>
        <v>#N/A</v>
      </c>
      <c r="CV78" s="20">
        <f t="shared" si="48"/>
        <v>0</v>
      </c>
      <c r="CW78" s="20" t="e">
        <f t="shared" si="49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50"/>
        <v>#DIV/0!</v>
      </c>
      <c r="DN78" s="97" t="e">
        <f t="shared" si="51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52"/>
        <v>#DIV/0!</v>
      </c>
      <c r="DZ78" s="97" t="e">
        <f t="shared" si="53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7"/>
        <v>0</v>
      </c>
      <c r="EL78" s="183" t="e">
        <f t="shared" si="54"/>
        <v>#DIV/0!</v>
      </c>
      <c r="EM78" s="110" t="e">
        <f t="shared" si="55"/>
        <v>#DIV/0!</v>
      </c>
      <c r="EN78" s="8"/>
      <c r="EO78" s="184" t="e">
        <f t="shared" si="56"/>
        <v>#DIV/0!</v>
      </c>
      <c r="EP78" s="184" t="e">
        <f t="shared" si="57"/>
        <v>#DIV/0!</v>
      </c>
      <c r="EQ78" s="11"/>
      <c r="ER78" s="43"/>
    </row>
    <row r="79" spans="1:148" s="44" customFormat="1" ht="20.100000000000001" customHeight="1">
      <c r="A79" s="84">
        <v>42447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43"/>
        <v>0</v>
      </c>
      <c r="R79" s="42">
        <f t="shared" si="58"/>
        <v>0</v>
      </c>
      <c r="S79" s="16">
        <f t="shared" si="44"/>
        <v>0</v>
      </c>
      <c r="T79" s="10"/>
      <c r="U79" s="8"/>
      <c r="V79" s="8"/>
      <c r="W79" s="20">
        <f t="shared" si="59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8"/>
        <v>0</v>
      </c>
      <c r="AJ79" s="108" t="e">
        <f t="shared" si="69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60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61"/>
        <v>0</v>
      </c>
      <c r="BX79" s="126">
        <f t="shared" si="62"/>
        <v>0</v>
      </c>
      <c r="BY79" s="134" t="e">
        <f t="shared" si="63"/>
        <v>#DIV/0!</v>
      </c>
      <c r="BZ79" s="134" t="e">
        <f t="shared" si="64"/>
        <v>#DIV/0!</v>
      </c>
      <c r="CA79" s="10"/>
      <c r="CB79" s="8"/>
      <c r="CC79" s="8"/>
      <c r="CD79" s="11"/>
      <c r="CE79" s="13"/>
      <c r="CF79" s="13"/>
      <c r="CG79" s="20" t="e">
        <f t="shared" si="65"/>
        <v>#N/A</v>
      </c>
      <c r="CH79" s="20">
        <f t="shared" si="45"/>
        <v>0</v>
      </c>
      <c r="CI79" s="20" t="e">
        <f t="shared" si="46"/>
        <v>#N/A</v>
      </c>
      <c r="CJ79" s="8"/>
      <c r="CK79" s="16" t="e">
        <f t="shared" si="66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7"/>
        <v>#N/A</v>
      </c>
      <c r="CV79" s="20">
        <f t="shared" si="48"/>
        <v>0</v>
      </c>
      <c r="CW79" s="20" t="e">
        <f t="shared" si="49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50"/>
        <v>#DIV/0!</v>
      </c>
      <c r="DN79" s="97" t="e">
        <f t="shared" si="51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52"/>
        <v>#DIV/0!</v>
      </c>
      <c r="DZ79" s="97" t="e">
        <f t="shared" si="53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7"/>
        <v>0</v>
      </c>
      <c r="EL79" s="183" t="e">
        <f t="shared" si="54"/>
        <v>#DIV/0!</v>
      </c>
      <c r="EM79" s="110" t="e">
        <f t="shared" si="55"/>
        <v>#DIV/0!</v>
      </c>
      <c r="EN79" s="8"/>
      <c r="EO79" s="184" t="e">
        <f t="shared" si="56"/>
        <v>#DIV/0!</v>
      </c>
      <c r="EP79" s="184" t="e">
        <f t="shared" si="57"/>
        <v>#DIV/0!</v>
      </c>
      <c r="EQ79" s="11"/>
      <c r="ER79" s="43"/>
    </row>
    <row r="80" spans="1:148" s="41" customFormat="1" ht="20.100000000000001" customHeight="1">
      <c r="A80" s="83">
        <v>42448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43"/>
        <v>0</v>
      </c>
      <c r="R80" s="39">
        <f t="shared" si="58"/>
        <v>0</v>
      </c>
      <c r="S80" s="15">
        <f t="shared" si="44"/>
        <v>0</v>
      </c>
      <c r="T80" s="3"/>
      <c r="U80" s="1"/>
      <c r="V80" s="1"/>
      <c r="W80" s="19">
        <f t="shared" si="59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8"/>
        <v>0</v>
      </c>
      <c r="AJ80" s="106" t="e">
        <f t="shared" si="69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60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61"/>
        <v>0</v>
      </c>
      <c r="BX80" s="125">
        <f t="shared" si="62"/>
        <v>0</v>
      </c>
      <c r="BY80" s="133" t="e">
        <f t="shared" si="63"/>
        <v>#DIV/0!</v>
      </c>
      <c r="BZ80" s="133" t="e">
        <f t="shared" si="64"/>
        <v>#DIV/0!</v>
      </c>
      <c r="CA80" s="3"/>
      <c r="CB80" s="1"/>
      <c r="CC80" s="1"/>
      <c r="CD80" s="4"/>
      <c r="CE80" s="6"/>
      <c r="CF80" s="6"/>
      <c r="CG80" s="19" t="e">
        <f t="shared" si="65"/>
        <v>#N/A</v>
      </c>
      <c r="CH80" s="19">
        <f t="shared" si="45"/>
        <v>0</v>
      </c>
      <c r="CI80" s="19" t="e">
        <f t="shared" si="46"/>
        <v>#N/A</v>
      </c>
      <c r="CJ80" s="1"/>
      <c r="CK80" s="15" t="e">
        <f t="shared" si="66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7"/>
        <v>#N/A</v>
      </c>
      <c r="CV80" s="19">
        <f t="shared" si="48"/>
        <v>0</v>
      </c>
      <c r="CW80" s="19" t="e">
        <f t="shared" si="49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50"/>
        <v>#DIV/0!</v>
      </c>
      <c r="DN80" s="96" t="e">
        <f t="shared" si="51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52"/>
        <v>#DIV/0!</v>
      </c>
      <c r="DZ80" s="96" t="e">
        <f t="shared" si="53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7"/>
        <v>0</v>
      </c>
      <c r="EL80" s="180" t="e">
        <f t="shared" si="54"/>
        <v>#DIV/0!</v>
      </c>
      <c r="EM80" s="109" t="e">
        <f t="shared" si="55"/>
        <v>#DIV/0!</v>
      </c>
      <c r="EN80" s="1"/>
      <c r="EO80" s="181" t="e">
        <f t="shared" si="56"/>
        <v>#DIV/0!</v>
      </c>
      <c r="EP80" s="181" t="e">
        <f t="shared" si="57"/>
        <v>#DIV/0!</v>
      </c>
      <c r="EQ80" s="4"/>
      <c r="ER80" s="40"/>
    </row>
    <row r="81" spans="1:148" s="41" customFormat="1" ht="20.100000000000001" customHeight="1">
      <c r="A81" s="83">
        <v>42448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43"/>
        <v>0</v>
      </c>
      <c r="R81" s="39">
        <f t="shared" si="58"/>
        <v>0</v>
      </c>
      <c r="S81" s="15">
        <f t="shared" si="44"/>
        <v>0</v>
      </c>
      <c r="T81" s="3"/>
      <c r="U81" s="1"/>
      <c r="V81" s="1"/>
      <c r="W81" s="19">
        <f t="shared" si="59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8"/>
        <v>0</v>
      </c>
      <c r="AJ81" s="106" t="e">
        <f t="shared" si="69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60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61"/>
        <v>0</v>
      </c>
      <c r="BX81" s="125">
        <f t="shared" si="62"/>
        <v>0</v>
      </c>
      <c r="BY81" s="133" t="e">
        <f t="shared" si="63"/>
        <v>#DIV/0!</v>
      </c>
      <c r="BZ81" s="133" t="e">
        <f t="shared" si="64"/>
        <v>#DIV/0!</v>
      </c>
      <c r="CA81" s="3"/>
      <c r="CB81" s="1"/>
      <c r="CC81" s="1"/>
      <c r="CD81" s="4"/>
      <c r="CE81" s="6"/>
      <c r="CF81" s="6"/>
      <c r="CG81" s="19" t="e">
        <f t="shared" si="65"/>
        <v>#N/A</v>
      </c>
      <c r="CH81" s="19">
        <f t="shared" si="45"/>
        <v>0</v>
      </c>
      <c r="CI81" s="19" t="e">
        <f t="shared" si="46"/>
        <v>#N/A</v>
      </c>
      <c r="CJ81" s="1"/>
      <c r="CK81" s="15" t="e">
        <f t="shared" si="66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7"/>
        <v>#N/A</v>
      </c>
      <c r="CV81" s="19">
        <f t="shared" si="48"/>
        <v>0</v>
      </c>
      <c r="CW81" s="19" t="e">
        <f t="shared" si="49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50"/>
        <v>#DIV/0!</v>
      </c>
      <c r="DN81" s="96" t="e">
        <f t="shared" si="51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52"/>
        <v>#DIV/0!</v>
      </c>
      <c r="DZ81" s="96" t="e">
        <f t="shared" si="53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7"/>
        <v>0</v>
      </c>
      <c r="EL81" s="180" t="e">
        <f t="shared" si="54"/>
        <v>#DIV/0!</v>
      </c>
      <c r="EM81" s="109" t="e">
        <f t="shared" si="55"/>
        <v>#DIV/0!</v>
      </c>
      <c r="EN81" s="1"/>
      <c r="EO81" s="181" t="e">
        <f t="shared" si="56"/>
        <v>#DIV/0!</v>
      </c>
      <c r="EP81" s="181" t="e">
        <f t="shared" si="57"/>
        <v>#DIV/0!</v>
      </c>
      <c r="EQ81" s="4"/>
      <c r="ER81" s="40"/>
    </row>
    <row r="82" spans="1:148" s="44" customFormat="1" ht="20.100000000000001" customHeight="1">
      <c r="A82" s="84">
        <v>42448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43"/>
        <v>0</v>
      </c>
      <c r="R82" s="42">
        <f t="shared" si="58"/>
        <v>0</v>
      </c>
      <c r="S82" s="16">
        <f t="shared" si="44"/>
        <v>0</v>
      </c>
      <c r="T82" s="10"/>
      <c r="U82" s="8"/>
      <c r="V82" s="8"/>
      <c r="W82" s="20">
        <f t="shared" si="59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8"/>
        <v>0</v>
      </c>
      <c r="AJ82" s="108" t="e">
        <f t="shared" si="69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60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61"/>
        <v>0</v>
      </c>
      <c r="BX82" s="126">
        <f t="shared" si="62"/>
        <v>0</v>
      </c>
      <c r="BY82" s="134" t="e">
        <f t="shared" si="63"/>
        <v>#DIV/0!</v>
      </c>
      <c r="BZ82" s="134" t="e">
        <f t="shared" si="64"/>
        <v>#DIV/0!</v>
      </c>
      <c r="CA82" s="10"/>
      <c r="CB82" s="8"/>
      <c r="CC82" s="8"/>
      <c r="CD82" s="11"/>
      <c r="CE82" s="13"/>
      <c r="CF82" s="13"/>
      <c r="CG82" s="20" t="e">
        <f t="shared" si="65"/>
        <v>#N/A</v>
      </c>
      <c r="CH82" s="20">
        <f t="shared" si="45"/>
        <v>0</v>
      </c>
      <c r="CI82" s="20" t="e">
        <f t="shared" si="46"/>
        <v>#N/A</v>
      </c>
      <c r="CJ82" s="8"/>
      <c r="CK82" s="16" t="e">
        <f t="shared" si="66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7"/>
        <v>#N/A</v>
      </c>
      <c r="CV82" s="20">
        <f t="shared" si="48"/>
        <v>0</v>
      </c>
      <c r="CW82" s="20" t="e">
        <f t="shared" si="49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50"/>
        <v>#DIV/0!</v>
      </c>
      <c r="DN82" s="97" t="e">
        <f t="shared" si="51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52"/>
        <v>#DIV/0!</v>
      </c>
      <c r="DZ82" s="97" t="e">
        <f t="shared" si="53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7"/>
        <v>0</v>
      </c>
      <c r="EL82" s="183" t="e">
        <f t="shared" si="54"/>
        <v>#DIV/0!</v>
      </c>
      <c r="EM82" s="110" t="e">
        <f t="shared" si="55"/>
        <v>#DIV/0!</v>
      </c>
      <c r="EN82" s="8"/>
      <c r="EO82" s="184" t="e">
        <f t="shared" si="56"/>
        <v>#DIV/0!</v>
      </c>
      <c r="EP82" s="184" t="e">
        <f t="shared" si="57"/>
        <v>#DIV/0!</v>
      </c>
      <c r="EQ82" s="11"/>
      <c r="ER82" s="43"/>
    </row>
    <row r="83" spans="1:148" s="44" customFormat="1" ht="20.100000000000001" customHeight="1">
      <c r="A83" s="84">
        <v>42448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43"/>
        <v>0</v>
      </c>
      <c r="R83" s="42">
        <f t="shared" si="58"/>
        <v>0</v>
      </c>
      <c r="S83" s="16">
        <f t="shared" si="44"/>
        <v>0</v>
      </c>
      <c r="T83" s="10"/>
      <c r="U83" s="8"/>
      <c r="V83" s="8"/>
      <c r="W83" s="20">
        <f t="shared" si="59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8"/>
        <v>0</v>
      </c>
      <c r="AJ83" s="108" t="e">
        <f t="shared" si="69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60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61"/>
        <v>0</v>
      </c>
      <c r="BX83" s="126">
        <f t="shared" si="62"/>
        <v>0</v>
      </c>
      <c r="BY83" s="134" t="e">
        <f t="shared" si="63"/>
        <v>#DIV/0!</v>
      </c>
      <c r="BZ83" s="134" t="e">
        <f t="shared" si="64"/>
        <v>#DIV/0!</v>
      </c>
      <c r="CA83" s="10"/>
      <c r="CB83" s="8"/>
      <c r="CC83" s="8"/>
      <c r="CD83" s="11"/>
      <c r="CE83" s="13"/>
      <c r="CF83" s="13"/>
      <c r="CG83" s="20" t="e">
        <f t="shared" si="65"/>
        <v>#N/A</v>
      </c>
      <c r="CH83" s="20">
        <f t="shared" si="45"/>
        <v>0</v>
      </c>
      <c r="CI83" s="20" t="e">
        <f t="shared" si="46"/>
        <v>#N/A</v>
      </c>
      <c r="CJ83" s="8"/>
      <c r="CK83" s="16" t="e">
        <f t="shared" si="66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7"/>
        <v>#N/A</v>
      </c>
      <c r="CV83" s="20">
        <f t="shared" si="48"/>
        <v>0</v>
      </c>
      <c r="CW83" s="20" t="e">
        <f t="shared" si="49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50"/>
        <v>#DIV/0!</v>
      </c>
      <c r="DN83" s="97" t="e">
        <f t="shared" si="51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52"/>
        <v>#DIV/0!</v>
      </c>
      <c r="DZ83" s="97" t="e">
        <f t="shared" si="53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7"/>
        <v>0</v>
      </c>
      <c r="EL83" s="183" t="e">
        <f t="shared" si="54"/>
        <v>#DIV/0!</v>
      </c>
      <c r="EM83" s="110" t="e">
        <f t="shared" si="55"/>
        <v>#DIV/0!</v>
      </c>
      <c r="EN83" s="8"/>
      <c r="EO83" s="184" t="e">
        <f t="shared" si="56"/>
        <v>#DIV/0!</v>
      </c>
      <c r="EP83" s="184" t="e">
        <f t="shared" si="57"/>
        <v>#DIV/0!</v>
      </c>
      <c r="EQ83" s="11"/>
      <c r="ER83" s="43"/>
    </row>
    <row r="84" spans="1:148" s="41" customFormat="1" ht="20.100000000000001" customHeight="1">
      <c r="A84" s="83">
        <v>42449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43"/>
        <v>0</v>
      </c>
      <c r="R84" s="39">
        <f t="shared" si="58"/>
        <v>0</v>
      </c>
      <c r="S84" s="15">
        <f t="shared" si="44"/>
        <v>0</v>
      </c>
      <c r="T84" s="3"/>
      <c r="U84" s="1"/>
      <c r="V84" s="1"/>
      <c r="W84" s="19">
        <f t="shared" si="59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8"/>
        <v>0</v>
      </c>
      <c r="AJ84" s="106" t="e">
        <f t="shared" si="69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60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61"/>
        <v>0</v>
      </c>
      <c r="BX84" s="125">
        <f t="shared" si="62"/>
        <v>0</v>
      </c>
      <c r="BY84" s="133" t="e">
        <f t="shared" si="63"/>
        <v>#DIV/0!</v>
      </c>
      <c r="BZ84" s="133" t="e">
        <f t="shared" si="64"/>
        <v>#DIV/0!</v>
      </c>
      <c r="CA84" s="3"/>
      <c r="CB84" s="1"/>
      <c r="CC84" s="1"/>
      <c r="CD84" s="4"/>
      <c r="CE84" s="6"/>
      <c r="CF84" s="6"/>
      <c r="CG84" s="19" t="e">
        <f t="shared" si="65"/>
        <v>#N/A</v>
      </c>
      <c r="CH84" s="19">
        <f t="shared" si="45"/>
        <v>0</v>
      </c>
      <c r="CI84" s="19" t="e">
        <f t="shared" si="46"/>
        <v>#N/A</v>
      </c>
      <c r="CJ84" s="1"/>
      <c r="CK84" s="15" t="e">
        <f t="shared" si="66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7"/>
        <v>#N/A</v>
      </c>
      <c r="CV84" s="19">
        <f t="shared" si="48"/>
        <v>0</v>
      </c>
      <c r="CW84" s="19" t="e">
        <f t="shared" si="49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50"/>
        <v>#DIV/0!</v>
      </c>
      <c r="DN84" s="96" t="e">
        <f t="shared" si="51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52"/>
        <v>#DIV/0!</v>
      </c>
      <c r="DZ84" s="96" t="e">
        <f t="shared" si="53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7"/>
        <v>0</v>
      </c>
      <c r="EL84" s="180" t="e">
        <f t="shared" si="54"/>
        <v>#DIV/0!</v>
      </c>
      <c r="EM84" s="109" t="e">
        <f t="shared" si="55"/>
        <v>#DIV/0!</v>
      </c>
      <c r="EN84" s="1"/>
      <c r="EO84" s="181" t="e">
        <f t="shared" si="56"/>
        <v>#DIV/0!</v>
      </c>
      <c r="EP84" s="181" t="e">
        <f t="shared" si="57"/>
        <v>#DIV/0!</v>
      </c>
      <c r="EQ84" s="4"/>
      <c r="ER84" s="40"/>
    </row>
    <row r="85" spans="1:148" s="41" customFormat="1" ht="20.100000000000001" customHeight="1">
      <c r="A85" s="83">
        <v>42449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43"/>
        <v>0</v>
      </c>
      <c r="R85" s="39">
        <f t="shared" si="58"/>
        <v>0</v>
      </c>
      <c r="S85" s="15">
        <f t="shared" si="44"/>
        <v>0</v>
      </c>
      <c r="T85" s="3"/>
      <c r="U85" s="1"/>
      <c r="V85" s="1"/>
      <c r="W85" s="19">
        <f t="shared" si="59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8"/>
        <v>0</v>
      </c>
      <c r="AJ85" s="106" t="e">
        <f t="shared" si="69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60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61"/>
        <v>0</v>
      </c>
      <c r="BX85" s="125">
        <f t="shared" si="62"/>
        <v>0</v>
      </c>
      <c r="BY85" s="133" t="e">
        <f t="shared" si="63"/>
        <v>#DIV/0!</v>
      </c>
      <c r="BZ85" s="133" t="e">
        <f t="shared" si="64"/>
        <v>#DIV/0!</v>
      </c>
      <c r="CA85" s="3"/>
      <c r="CB85" s="1"/>
      <c r="CC85" s="1"/>
      <c r="CD85" s="4"/>
      <c r="CE85" s="6"/>
      <c r="CF85" s="6"/>
      <c r="CG85" s="19" t="e">
        <f t="shared" si="65"/>
        <v>#N/A</v>
      </c>
      <c r="CH85" s="19">
        <f t="shared" si="45"/>
        <v>0</v>
      </c>
      <c r="CI85" s="19" t="e">
        <f t="shared" si="46"/>
        <v>#N/A</v>
      </c>
      <c r="CJ85" s="1"/>
      <c r="CK85" s="15" t="e">
        <f t="shared" si="66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7"/>
        <v>#N/A</v>
      </c>
      <c r="CV85" s="19">
        <f t="shared" si="48"/>
        <v>0</v>
      </c>
      <c r="CW85" s="19" t="e">
        <f t="shared" si="49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50"/>
        <v>#DIV/0!</v>
      </c>
      <c r="DN85" s="96" t="e">
        <f t="shared" si="51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52"/>
        <v>#DIV/0!</v>
      </c>
      <c r="DZ85" s="96" t="e">
        <f t="shared" si="53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7"/>
        <v>0</v>
      </c>
      <c r="EL85" s="180" t="e">
        <f t="shared" si="54"/>
        <v>#DIV/0!</v>
      </c>
      <c r="EM85" s="109" t="e">
        <f t="shared" si="55"/>
        <v>#DIV/0!</v>
      </c>
      <c r="EN85" s="1"/>
      <c r="EO85" s="181" t="e">
        <f t="shared" si="56"/>
        <v>#DIV/0!</v>
      </c>
      <c r="EP85" s="181" t="e">
        <f t="shared" si="57"/>
        <v>#DIV/0!</v>
      </c>
      <c r="EQ85" s="4"/>
      <c r="ER85" s="40"/>
    </row>
    <row r="86" spans="1:148" s="44" customFormat="1" ht="20.100000000000001" customHeight="1">
      <c r="A86" s="84">
        <v>42449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43"/>
        <v>1323.45</v>
      </c>
      <c r="R86" s="42">
        <f t="shared" si="58"/>
        <v>3.8472691499999998</v>
      </c>
      <c r="S86" s="16">
        <f t="shared" si="44"/>
        <v>3.6447813</v>
      </c>
      <c r="T86" s="10"/>
      <c r="U86" s="8"/>
      <c r="V86" s="8"/>
      <c r="W86" s="20">
        <f t="shared" si="59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8"/>
        <v>0</v>
      </c>
      <c r="AJ86" s="108" t="e">
        <f t="shared" si="69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60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61"/>
        <v>0</v>
      </c>
      <c r="BX86" s="126">
        <f t="shared" si="62"/>
        <v>0</v>
      </c>
      <c r="BY86" s="134" t="e">
        <f t="shared" si="63"/>
        <v>#DIV/0!</v>
      </c>
      <c r="BZ86" s="134" t="e">
        <f t="shared" si="64"/>
        <v>#DIV/0!</v>
      </c>
      <c r="CA86" s="10"/>
      <c r="CB86" s="8"/>
      <c r="CC86" s="8"/>
      <c r="CD86" s="11"/>
      <c r="CE86" s="13"/>
      <c r="CF86" s="13"/>
      <c r="CG86" s="20" t="e">
        <f t="shared" si="65"/>
        <v>#N/A</v>
      </c>
      <c r="CH86" s="20">
        <f t="shared" si="45"/>
        <v>5171.3999999999996</v>
      </c>
      <c r="CI86" s="20" t="e">
        <f t="shared" si="46"/>
        <v>#N/A</v>
      </c>
      <c r="CJ86" s="8"/>
      <c r="CK86" s="16" t="e">
        <f t="shared" si="66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7"/>
        <v>#N/A</v>
      </c>
      <c r="CV86" s="20">
        <f t="shared" si="48"/>
        <v>0</v>
      </c>
      <c r="CW86" s="20" t="e">
        <f t="shared" si="49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50"/>
        <v>0</v>
      </c>
      <c r="DN86" s="97">
        <f t="shared" si="51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52"/>
        <v>0</v>
      </c>
      <c r="DZ86" s="97">
        <f t="shared" si="53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7"/>
        <v>0</v>
      </c>
      <c r="EL86" s="183">
        <f t="shared" si="54"/>
        <v>0</v>
      </c>
      <c r="EM86" s="110">
        <f t="shared" si="55"/>
        <v>0</v>
      </c>
      <c r="EN86" s="8"/>
      <c r="EO86" s="184">
        <f t="shared" si="56"/>
        <v>0</v>
      </c>
      <c r="EP86" s="184">
        <f t="shared" si="57"/>
        <v>0</v>
      </c>
      <c r="EQ86" s="11"/>
      <c r="ER86" s="43"/>
    </row>
    <row r="87" spans="1:148" s="44" customFormat="1" ht="20.100000000000001" customHeight="1">
      <c r="A87" s="84">
        <v>42449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43"/>
        <v>0</v>
      </c>
      <c r="R87" s="42">
        <f t="shared" si="58"/>
        <v>0</v>
      </c>
      <c r="S87" s="16">
        <f t="shared" si="44"/>
        <v>0</v>
      </c>
      <c r="T87" s="10"/>
      <c r="U87" s="8"/>
      <c r="V87" s="8"/>
      <c r="W87" s="20">
        <f t="shared" si="59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8"/>
        <v>0</v>
      </c>
      <c r="AJ87" s="108" t="e">
        <f t="shared" si="69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60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61"/>
        <v>0</v>
      </c>
      <c r="BX87" s="126">
        <f t="shared" si="62"/>
        <v>0</v>
      </c>
      <c r="BY87" s="134" t="e">
        <f t="shared" si="63"/>
        <v>#DIV/0!</v>
      </c>
      <c r="BZ87" s="134" t="e">
        <f t="shared" si="64"/>
        <v>#DIV/0!</v>
      </c>
      <c r="CA87" s="10"/>
      <c r="CB87" s="8"/>
      <c r="CC87" s="8"/>
      <c r="CD87" s="11"/>
      <c r="CE87" s="13"/>
      <c r="CF87" s="13"/>
      <c r="CG87" s="20" t="e">
        <f t="shared" si="65"/>
        <v>#N/A</v>
      </c>
      <c r="CH87" s="20">
        <f t="shared" si="45"/>
        <v>0</v>
      </c>
      <c r="CI87" s="20" t="e">
        <f t="shared" si="46"/>
        <v>#N/A</v>
      </c>
      <c r="CJ87" s="8"/>
      <c r="CK87" s="16" t="e">
        <f t="shared" si="66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7"/>
        <v>#N/A</v>
      </c>
      <c r="CV87" s="20">
        <f t="shared" si="48"/>
        <v>0</v>
      </c>
      <c r="CW87" s="20" t="e">
        <f t="shared" si="49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50"/>
        <v>#DIV/0!</v>
      </c>
      <c r="DN87" s="97" t="e">
        <f t="shared" si="51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52"/>
        <v>#DIV/0!</v>
      </c>
      <c r="DZ87" s="97" t="e">
        <f t="shared" si="53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7"/>
        <v>0</v>
      </c>
      <c r="EL87" s="183" t="e">
        <f t="shared" si="54"/>
        <v>#DIV/0!</v>
      </c>
      <c r="EM87" s="110" t="e">
        <f t="shared" si="55"/>
        <v>#DIV/0!</v>
      </c>
      <c r="EN87" s="8"/>
      <c r="EO87" s="184" t="e">
        <f t="shared" si="56"/>
        <v>#DIV/0!</v>
      </c>
      <c r="EP87" s="184" t="e">
        <f t="shared" si="57"/>
        <v>#DIV/0!</v>
      </c>
      <c r="EQ87" s="11"/>
      <c r="ER87" s="43"/>
    </row>
    <row r="88" spans="1:148" s="41" customFormat="1" ht="20.100000000000001" customHeight="1">
      <c r="A88" s="83">
        <v>42450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43"/>
        <v>0</v>
      </c>
      <c r="R88" s="39">
        <f t="shared" si="58"/>
        <v>0</v>
      </c>
      <c r="S88" s="15">
        <f t="shared" si="44"/>
        <v>0</v>
      </c>
      <c r="T88" s="3"/>
      <c r="U88" s="1"/>
      <c r="V88" s="1"/>
      <c r="W88" s="19">
        <f t="shared" si="59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8"/>
        <v>0</v>
      </c>
      <c r="AJ88" s="106" t="e">
        <f t="shared" si="69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60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61"/>
        <v>0</v>
      </c>
      <c r="BX88" s="125">
        <f t="shared" si="62"/>
        <v>0</v>
      </c>
      <c r="BY88" s="133" t="e">
        <f t="shared" si="63"/>
        <v>#DIV/0!</v>
      </c>
      <c r="BZ88" s="133" t="e">
        <f t="shared" si="64"/>
        <v>#DIV/0!</v>
      </c>
      <c r="CA88" s="3"/>
      <c r="CB88" s="1"/>
      <c r="CC88" s="1"/>
      <c r="CD88" s="4"/>
      <c r="CE88" s="6"/>
      <c r="CF88" s="6"/>
      <c r="CG88" s="19" t="e">
        <f t="shared" si="65"/>
        <v>#N/A</v>
      </c>
      <c r="CH88" s="19">
        <f t="shared" si="45"/>
        <v>0</v>
      </c>
      <c r="CI88" s="19" t="e">
        <f t="shared" si="46"/>
        <v>#N/A</v>
      </c>
      <c r="CJ88" s="1"/>
      <c r="CK88" s="15" t="e">
        <f t="shared" si="66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7"/>
        <v>#N/A</v>
      </c>
      <c r="CV88" s="19">
        <f t="shared" si="48"/>
        <v>0</v>
      </c>
      <c r="CW88" s="19" t="e">
        <f t="shared" si="49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50"/>
        <v>#DIV/0!</v>
      </c>
      <c r="DN88" s="96" t="e">
        <f t="shared" si="51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52"/>
        <v>#DIV/0!</v>
      </c>
      <c r="DZ88" s="96" t="e">
        <f t="shared" si="53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7"/>
        <v>0</v>
      </c>
      <c r="EL88" s="180" t="e">
        <f t="shared" si="54"/>
        <v>#DIV/0!</v>
      </c>
      <c r="EM88" s="109" t="e">
        <f t="shared" si="55"/>
        <v>#DIV/0!</v>
      </c>
      <c r="EN88" s="1"/>
      <c r="EO88" s="181" t="e">
        <f t="shared" si="56"/>
        <v>#DIV/0!</v>
      </c>
      <c r="EP88" s="181" t="e">
        <f t="shared" si="57"/>
        <v>#DIV/0!</v>
      </c>
      <c r="EQ88" s="4"/>
      <c r="ER88" s="40"/>
    </row>
    <row r="89" spans="1:148" s="41" customFormat="1" ht="20.100000000000001" customHeight="1">
      <c r="A89" s="83">
        <v>42450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43"/>
        <v>0</v>
      </c>
      <c r="R89" s="39">
        <f t="shared" si="58"/>
        <v>0</v>
      </c>
      <c r="S89" s="15">
        <f t="shared" si="44"/>
        <v>0</v>
      </c>
      <c r="T89" s="3"/>
      <c r="U89" s="1"/>
      <c r="V89" s="1"/>
      <c r="W89" s="19">
        <f t="shared" si="59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8"/>
        <v>0</v>
      </c>
      <c r="AJ89" s="106" t="e">
        <f t="shared" si="69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60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61"/>
        <v>0</v>
      </c>
      <c r="BX89" s="125">
        <f t="shared" si="62"/>
        <v>0</v>
      </c>
      <c r="BY89" s="133" t="e">
        <f t="shared" si="63"/>
        <v>#DIV/0!</v>
      </c>
      <c r="BZ89" s="133" t="e">
        <f t="shared" si="64"/>
        <v>#DIV/0!</v>
      </c>
      <c r="CA89" s="3"/>
      <c r="CB89" s="1"/>
      <c r="CC89" s="1"/>
      <c r="CD89" s="4"/>
      <c r="CE89" s="6"/>
      <c r="CF89" s="6"/>
      <c r="CG89" s="19" t="e">
        <f t="shared" si="65"/>
        <v>#N/A</v>
      </c>
      <c r="CH89" s="19">
        <f t="shared" si="45"/>
        <v>0</v>
      </c>
      <c r="CI89" s="19" t="e">
        <f t="shared" si="46"/>
        <v>#N/A</v>
      </c>
      <c r="CJ89" s="1"/>
      <c r="CK89" s="15" t="e">
        <f t="shared" si="66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7"/>
        <v>#N/A</v>
      </c>
      <c r="CV89" s="19">
        <f t="shared" si="48"/>
        <v>0</v>
      </c>
      <c r="CW89" s="19" t="e">
        <f t="shared" si="49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50"/>
        <v>#DIV/0!</v>
      </c>
      <c r="DN89" s="96" t="e">
        <f t="shared" si="51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52"/>
        <v>#DIV/0!</v>
      </c>
      <c r="DZ89" s="96" t="e">
        <f t="shared" si="53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7"/>
        <v>0</v>
      </c>
      <c r="EL89" s="180" t="e">
        <f t="shared" si="54"/>
        <v>#DIV/0!</v>
      </c>
      <c r="EM89" s="109" t="e">
        <f t="shared" si="55"/>
        <v>#DIV/0!</v>
      </c>
      <c r="EN89" s="1"/>
      <c r="EO89" s="181" t="e">
        <f t="shared" si="56"/>
        <v>#DIV/0!</v>
      </c>
      <c r="EP89" s="181" t="e">
        <f t="shared" si="57"/>
        <v>#DIV/0!</v>
      </c>
      <c r="EQ89" s="4"/>
      <c r="ER89" s="40"/>
    </row>
    <row r="90" spans="1:148" s="44" customFormat="1" ht="20.100000000000001" customHeight="1">
      <c r="A90" s="84">
        <v>42450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43"/>
        <v>0</v>
      </c>
      <c r="R90" s="42">
        <f t="shared" si="58"/>
        <v>0</v>
      </c>
      <c r="S90" s="16">
        <f t="shared" si="44"/>
        <v>0</v>
      </c>
      <c r="T90" s="10"/>
      <c r="U90" s="8"/>
      <c r="V90" s="8"/>
      <c r="W90" s="20">
        <f t="shared" si="59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8"/>
        <v>0</v>
      </c>
      <c r="AJ90" s="108" t="e">
        <f t="shared" si="69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60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61"/>
        <v>0</v>
      </c>
      <c r="BX90" s="126">
        <f t="shared" si="62"/>
        <v>0</v>
      </c>
      <c r="BY90" s="134" t="e">
        <f t="shared" si="63"/>
        <v>#DIV/0!</v>
      </c>
      <c r="BZ90" s="134" t="e">
        <f t="shared" si="64"/>
        <v>#DIV/0!</v>
      </c>
      <c r="CA90" s="10"/>
      <c r="CB90" s="8"/>
      <c r="CC90" s="8"/>
      <c r="CD90" s="11"/>
      <c r="CE90" s="13"/>
      <c r="CF90" s="13"/>
      <c r="CG90" s="20" t="e">
        <f t="shared" si="65"/>
        <v>#N/A</v>
      </c>
      <c r="CH90" s="20">
        <f t="shared" si="45"/>
        <v>0</v>
      </c>
      <c r="CI90" s="20" t="e">
        <f t="shared" si="46"/>
        <v>#N/A</v>
      </c>
      <c r="CJ90" s="8"/>
      <c r="CK90" s="16" t="e">
        <f t="shared" si="66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7"/>
        <v>#N/A</v>
      </c>
      <c r="CV90" s="20">
        <f t="shared" si="48"/>
        <v>0</v>
      </c>
      <c r="CW90" s="20" t="e">
        <f t="shared" si="49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50"/>
        <v>#DIV/0!</v>
      </c>
      <c r="DN90" s="97" t="e">
        <f t="shared" si="51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52"/>
        <v>#DIV/0!</v>
      </c>
      <c r="DZ90" s="97" t="e">
        <f t="shared" si="53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7"/>
        <v>0</v>
      </c>
      <c r="EL90" s="183" t="e">
        <f t="shared" si="54"/>
        <v>#DIV/0!</v>
      </c>
      <c r="EM90" s="110" t="e">
        <f t="shared" si="55"/>
        <v>#DIV/0!</v>
      </c>
      <c r="EN90" s="8"/>
      <c r="EO90" s="184" t="e">
        <f t="shared" si="56"/>
        <v>#DIV/0!</v>
      </c>
      <c r="EP90" s="184" t="e">
        <f t="shared" si="57"/>
        <v>#DIV/0!</v>
      </c>
      <c r="EQ90" s="11"/>
      <c r="ER90" s="43"/>
    </row>
    <row r="91" spans="1:148" s="44" customFormat="1" ht="20.100000000000001" customHeight="1">
      <c r="A91" s="84">
        <v>42450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43"/>
        <v>0</v>
      </c>
      <c r="R91" s="42">
        <f t="shared" si="58"/>
        <v>0</v>
      </c>
      <c r="S91" s="16">
        <f t="shared" si="44"/>
        <v>0</v>
      </c>
      <c r="T91" s="10"/>
      <c r="U91" s="8"/>
      <c r="V91" s="8"/>
      <c r="W91" s="20">
        <f t="shared" si="59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8"/>
        <v>0</v>
      </c>
      <c r="AJ91" s="108" t="e">
        <f t="shared" si="69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60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61"/>
        <v>0</v>
      </c>
      <c r="BX91" s="126">
        <f t="shared" si="62"/>
        <v>0</v>
      </c>
      <c r="BY91" s="134" t="e">
        <f t="shared" si="63"/>
        <v>#DIV/0!</v>
      </c>
      <c r="BZ91" s="134" t="e">
        <f t="shared" si="64"/>
        <v>#DIV/0!</v>
      </c>
      <c r="CA91" s="10"/>
      <c r="CB91" s="8"/>
      <c r="CC91" s="8"/>
      <c r="CD91" s="11"/>
      <c r="CE91" s="13"/>
      <c r="CF91" s="13"/>
      <c r="CG91" s="20" t="e">
        <f t="shared" si="65"/>
        <v>#N/A</v>
      </c>
      <c r="CH91" s="20">
        <f t="shared" si="45"/>
        <v>0</v>
      </c>
      <c r="CI91" s="20" t="e">
        <f t="shared" si="46"/>
        <v>#N/A</v>
      </c>
      <c r="CJ91" s="8"/>
      <c r="CK91" s="16" t="e">
        <f t="shared" si="66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7"/>
        <v>#N/A</v>
      </c>
      <c r="CV91" s="20">
        <f t="shared" si="48"/>
        <v>0</v>
      </c>
      <c r="CW91" s="20" t="e">
        <f t="shared" si="49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50"/>
        <v>#DIV/0!</v>
      </c>
      <c r="DN91" s="97" t="e">
        <f t="shared" si="51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52"/>
        <v>#DIV/0!</v>
      </c>
      <c r="DZ91" s="97" t="e">
        <f t="shared" si="53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7"/>
        <v>0</v>
      </c>
      <c r="EL91" s="183" t="e">
        <f t="shared" si="54"/>
        <v>#DIV/0!</v>
      </c>
      <c r="EM91" s="110" t="e">
        <f t="shared" si="55"/>
        <v>#DIV/0!</v>
      </c>
      <c r="EN91" s="8"/>
      <c r="EO91" s="184" t="e">
        <f t="shared" si="56"/>
        <v>#DIV/0!</v>
      </c>
      <c r="EP91" s="184" t="e">
        <f t="shared" si="57"/>
        <v>#DIV/0!</v>
      </c>
      <c r="EQ91" s="11"/>
      <c r="ER91" s="43"/>
    </row>
    <row r="92" spans="1:148" s="41" customFormat="1" ht="20.100000000000001" customHeight="1">
      <c r="A92" s="83">
        <v>42451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43"/>
        <v>0</v>
      </c>
      <c r="R92" s="39">
        <f t="shared" si="58"/>
        <v>0</v>
      </c>
      <c r="S92" s="15">
        <f t="shared" si="44"/>
        <v>0</v>
      </c>
      <c r="T92" s="3"/>
      <c r="U92" s="1"/>
      <c r="V92" s="1"/>
      <c r="W92" s="19">
        <f t="shared" si="59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8"/>
        <v>0</v>
      </c>
      <c r="AJ92" s="106" t="e">
        <f t="shared" si="69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60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61"/>
        <v>0</v>
      </c>
      <c r="BX92" s="125">
        <f t="shared" si="62"/>
        <v>0</v>
      </c>
      <c r="BY92" s="133" t="e">
        <f t="shared" si="63"/>
        <v>#DIV/0!</v>
      </c>
      <c r="BZ92" s="133" t="e">
        <f t="shared" si="64"/>
        <v>#DIV/0!</v>
      </c>
      <c r="CA92" s="3"/>
      <c r="CB92" s="1"/>
      <c r="CC92" s="1"/>
      <c r="CD92" s="4"/>
      <c r="CE92" s="6"/>
      <c r="CF92" s="6"/>
      <c r="CG92" s="19" t="e">
        <f t="shared" si="65"/>
        <v>#N/A</v>
      </c>
      <c r="CH92" s="19">
        <f t="shared" si="45"/>
        <v>0</v>
      </c>
      <c r="CI92" s="19" t="e">
        <f t="shared" si="46"/>
        <v>#N/A</v>
      </c>
      <c r="CJ92" s="1"/>
      <c r="CK92" s="15" t="e">
        <f t="shared" si="66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7"/>
        <v>#N/A</v>
      </c>
      <c r="CV92" s="19">
        <f t="shared" si="48"/>
        <v>0</v>
      </c>
      <c r="CW92" s="19" t="e">
        <f t="shared" si="49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50"/>
        <v>#DIV/0!</v>
      </c>
      <c r="DN92" s="96" t="e">
        <f t="shared" si="51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52"/>
        <v>#DIV/0!</v>
      </c>
      <c r="DZ92" s="96" t="e">
        <f t="shared" si="53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7"/>
        <v>0</v>
      </c>
      <c r="EL92" s="180" t="e">
        <f t="shared" si="54"/>
        <v>#DIV/0!</v>
      </c>
      <c r="EM92" s="109" t="e">
        <f t="shared" si="55"/>
        <v>#DIV/0!</v>
      </c>
      <c r="EN92" s="1"/>
      <c r="EO92" s="181" t="e">
        <f t="shared" si="56"/>
        <v>#DIV/0!</v>
      </c>
      <c r="EP92" s="181" t="e">
        <f t="shared" si="57"/>
        <v>#DIV/0!</v>
      </c>
      <c r="EQ92" s="4"/>
      <c r="ER92" s="40"/>
    </row>
    <row r="93" spans="1:148" s="41" customFormat="1" ht="20.100000000000001" customHeight="1">
      <c r="A93" s="83">
        <v>42451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43"/>
        <v>0</v>
      </c>
      <c r="R93" s="39">
        <f t="shared" si="58"/>
        <v>0</v>
      </c>
      <c r="S93" s="15">
        <f t="shared" si="44"/>
        <v>0</v>
      </c>
      <c r="T93" s="3"/>
      <c r="U93" s="1"/>
      <c r="V93" s="1"/>
      <c r="W93" s="19">
        <f t="shared" si="59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8"/>
        <v>0</v>
      </c>
      <c r="AJ93" s="106" t="e">
        <f t="shared" si="69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60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61"/>
        <v>0</v>
      </c>
      <c r="BX93" s="125">
        <f t="shared" si="62"/>
        <v>0</v>
      </c>
      <c r="BY93" s="133" t="e">
        <f t="shared" si="63"/>
        <v>#DIV/0!</v>
      </c>
      <c r="BZ93" s="133" t="e">
        <f t="shared" si="64"/>
        <v>#DIV/0!</v>
      </c>
      <c r="CA93" s="3"/>
      <c r="CB93" s="1"/>
      <c r="CC93" s="1"/>
      <c r="CD93" s="4"/>
      <c r="CE93" s="6"/>
      <c r="CF93" s="6"/>
      <c r="CG93" s="19" t="e">
        <f t="shared" si="65"/>
        <v>#N/A</v>
      </c>
      <c r="CH93" s="19">
        <f t="shared" si="45"/>
        <v>0</v>
      </c>
      <c r="CI93" s="19" t="e">
        <f t="shared" si="46"/>
        <v>#N/A</v>
      </c>
      <c r="CJ93" s="1"/>
      <c r="CK93" s="15" t="e">
        <f t="shared" si="66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7"/>
        <v>#N/A</v>
      </c>
      <c r="CV93" s="19">
        <f t="shared" si="48"/>
        <v>0</v>
      </c>
      <c r="CW93" s="19" t="e">
        <f t="shared" si="49"/>
        <v>#N/A</v>
      </c>
      <c r="CX93" s="1"/>
      <c r="CY93" s="15" t="e">
        <f t="shared" ref="CY93:CY131" si="70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50"/>
        <v>#DIV/0!</v>
      </c>
      <c r="DN93" s="96" t="e">
        <f t="shared" si="51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52"/>
        <v>#DIV/0!</v>
      </c>
      <c r="DZ93" s="96" t="e">
        <f t="shared" si="53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7"/>
        <v>0</v>
      </c>
      <c r="EL93" s="180" t="e">
        <f t="shared" si="54"/>
        <v>#DIV/0!</v>
      </c>
      <c r="EM93" s="109" t="e">
        <f t="shared" si="55"/>
        <v>#DIV/0!</v>
      </c>
      <c r="EN93" s="1"/>
      <c r="EO93" s="181" t="e">
        <f t="shared" si="56"/>
        <v>#DIV/0!</v>
      </c>
      <c r="EP93" s="181" t="e">
        <f t="shared" si="57"/>
        <v>#DIV/0!</v>
      </c>
      <c r="EQ93" s="4"/>
      <c r="ER93" s="40"/>
    </row>
    <row r="94" spans="1:148" s="44" customFormat="1" ht="20.100000000000001" customHeight="1">
      <c r="A94" s="84">
        <v>42451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43"/>
        <v>0</v>
      </c>
      <c r="R94" s="42">
        <f t="shared" si="58"/>
        <v>0</v>
      </c>
      <c r="S94" s="16">
        <f t="shared" si="44"/>
        <v>0</v>
      </c>
      <c r="T94" s="10"/>
      <c r="U94" s="8"/>
      <c r="V94" s="8"/>
      <c r="W94" s="20">
        <f t="shared" si="59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8"/>
        <v>0</v>
      </c>
      <c r="AJ94" s="108" t="e">
        <f t="shared" si="69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60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61"/>
        <v>0</v>
      </c>
      <c r="BX94" s="126">
        <f t="shared" si="62"/>
        <v>0</v>
      </c>
      <c r="BY94" s="134" t="e">
        <f t="shared" si="63"/>
        <v>#DIV/0!</v>
      </c>
      <c r="BZ94" s="134" t="e">
        <f t="shared" si="64"/>
        <v>#DIV/0!</v>
      </c>
      <c r="CA94" s="10"/>
      <c r="CB94" s="8"/>
      <c r="CC94" s="8"/>
      <c r="CD94" s="11"/>
      <c r="CE94" s="13"/>
      <c r="CF94" s="13"/>
      <c r="CG94" s="20" t="e">
        <f t="shared" si="65"/>
        <v>#N/A</v>
      </c>
      <c r="CH94" s="20">
        <f t="shared" si="45"/>
        <v>0</v>
      </c>
      <c r="CI94" s="20" t="e">
        <f t="shared" si="46"/>
        <v>#N/A</v>
      </c>
      <c r="CJ94" s="8"/>
      <c r="CK94" s="16" t="e">
        <f t="shared" si="66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7"/>
        <v>#N/A</v>
      </c>
      <c r="CV94" s="20">
        <f t="shared" si="48"/>
        <v>0</v>
      </c>
      <c r="CW94" s="20" t="e">
        <f t="shared" si="49"/>
        <v>#N/A</v>
      </c>
      <c r="CX94" s="8"/>
      <c r="CY94" s="16" t="e">
        <f t="shared" si="70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50"/>
        <v>#DIV/0!</v>
      </c>
      <c r="DN94" s="97" t="e">
        <f t="shared" si="51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52"/>
        <v>#DIV/0!</v>
      </c>
      <c r="DZ94" s="97" t="e">
        <f t="shared" si="53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7"/>
        <v>0</v>
      </c>
      <c r="EL94" s="183" t="e">
        <f t="shared" si="54"/>
        <v>#DIV/0!</v>
      </c>
      <c r="EM94" s="110" t="e">
        <f t="shared" si="55"/>
        <v>#DIV/0!</v>
      </c>
      <c r="EN94" s="8"/>
      <c r="EO94" s="184" t="e">
        <f t="shared" si="56"/>
        <v>#DIV/0!</v>
      </c>
      <c r="EP94" s="184" t="e">
        <f t="shared" si="57"/>
        <v>#DIV/0!</v>
      </c>
      <c r="EQ94" s="11"/>
      <c r="ER94" s="43"/>
    </row>
    <row r="95" spans="1:148" s="44" customFormat="1" ht="20.100000000000001" customHeight="1">
      <c r="A95" s="84">
        <v>42451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43"/>
        <v>0</v>
      </c>
      <c r="R95" s="42">
        <f t="shared" si="58"/>
        <v>0</v>
      </c>
      <c r="S95" s="16">
        <f t="shared" si="44"/>
        <v>0</v>
      </c>
      <c r="T95" s="10"/>
      <c r="U95" s="8"/>
      <c r="V95" s="8"/>
      <c r="W95" s="20">
        <f t="shared" si="59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8"/>
        <v>0</v>
      </c>
      <c r="AJ95" s="108" t="e">
        <f t="shared" si="69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60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61"/>
        <v>0</v>
      </c>
      <c r="BX95" s="126">
        <f t="shared" si="62"/>
        <v>0</v>
      </c>
      <c r="BY95" s="134" t="e">
        <f t="shared" si="63"/>
        <v>#DIV/0!</v>
      </c>
      <c r="BZ95" s="134" t="e">
        <f t="shared" si="64"/>
        <v>#DIV/0!</v>
      </c>
      <c r="CA95" s="10"/>
      <c r="CB95" s="8"/>
      <c r="CC95" s="8"/>
      <c r="CD95" s="11"/>
      <c r="CE95" s="13"/>
      <c r="CF95" s="13"/>
      <c r="CG95" s="20" t="e">
        <f t="shared" si="65"/>
        <v>#N/A</v>
      </c>
      <c r="CH95" s="20">
        <f t="shared" si="45"/>
        <v>0</v>
      </c>
      <c r="CI95" s="20" t="e">
        <f t="shared" si="46"/>
        <v>#N/A</v>
      </c>
      <c r="CJ95" s="8"/>
      <c r="CK95" s="16" t="e">
        <f t="shared" si="66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7"/>
        <v>#N/A</v>
      </c>
      <c r="CV95" s="20">
        <f t="shared" si="48"/>
        <v>0</v>
      </c>
      <c r="CW95" s="20" t="e">
        <f t="shared" si="49"/>
        <v>#N/A</v>
      </c>
      <c r="CX95" s="8"/>
      <c r="CY95" s="16" t="e">
        <f t="shared" si="70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50"/>
        <v>#DIV/0!</v>
      </c>
      <c r="DN95" s="97" t="e">
        <f t="shared" si="51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52"/>
        <v>#DIV/0!</v>
      </c>
      <c r="DZ95" s="97" t="e">
        <f t="shared" si="53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7"/>
        <v>0</v>
      </c>
      <c r="EL95" s="183" t="e">
        <f t="shared" si="54"/>
        <v>#DIV/0!</v>
      </c>
      <c r="EM95" s="110" t="e">
        <f t="shared" si="55"/>
        <v>#DIV/0!</v>
      </c>
      <c r="EN95" s="8"/>
      <c r="EO95" s="184" t="e">
        <f t="shared" si="56"/>
        <v>#DIV/0!</v>
      </c>
      <c r="EP95" s="184" t="e">
        <f t="shared" si="57"/>
        <v>#DIV/0!</v>
      </c>
      <c r="EQ95" s="11"/>
      <c r="ER95" s="43"/>
    </row>
    <row r="96" spans="1:148" s="41" customFormat="1" ht="20.100000000000001" customHeight="1">
      <c r="A96" s="83">
        <v>42452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43"/>
        <v>0</v>
      </c>
      <c r="R96" s="39">
        <f t="shared" si="58"/>
        <v>0</v>
      </c>
      <c r="S96" s="15">
        <f t="shared" si="44"/>
        <v>0</v>
      </c>
      <c r="T96" s="3"/>
      <c r="U96" s="1"/>
      <c r="V96" s="1"/>
      <c r="W96" s="19">
        <f t="shared" si="59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8"/>
        <v>0</v>
      </c>
      <c r="AJ96" s="106" t="e">
        <f t="shared" si="69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60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61"/>
        <v>0</v>
      </c>
      <c r="BX96" s="125">
        <f t="shared" si="62"/>
        <v>0</v>
      </c>
      <c r="BY96" s="133" t="e">
        <f t="shared" si="63"/>
        <v>#DIV/0!</v>
      </c>
      <c r="BZ96" s="133" t="e">
        <f t="shared" si="64"/>
        <v>#DIV/0!</v>
      </c>
      <c r="CA96" s="3"/>
      <c r="CB96" s="1"/>
      <c r="CC96" s="1"/>
      <c r="CD96" s="4"/>
      <c r="CE96" s="6"/>
      <c r="CF96" s="6"/>
      <c r="CG96" s="19" t="e">
        <f t="shared" si="65"/>
        <v>#N/A</v>
      </c>
      <c r="CH96" s="19">
        <f t="shared" si="45"/>
        <v>0</v>
      </c>
      <c r="CI96" s="19" t="e">
        <f t="shared" si="46"/>
        <v>#N/A</v>
      </c>
      <c r="CJ96" s="1"/>
      <c r="CK96" s="15" t="e">
        <f t="shared" si="66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7"/>
        <v>#N/A</v>
      </c>
      <c r="CV96" s="19">
        <f t="shared" si="48"/>
        <v>0</v>
      </c>
      <c r="CW96" s="19" t="e">
        <f t="shared" si="49"/>
        <v>#N/A</v>
      </c>
      <c r="CX96" s="1"/>
      <c r="CY96" s="15" t="e">
        <f t="shared" si="70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50"/>
        <v>#DIV/0!</v>
      </c>
      <c r="DN96" s="96" t="e">
        <f t="shared" si="51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52"/>
        <v>#DIV/0!</v>
      </c>
      <c r="DZ96" s="96" t="e">
        <f t="shared" si="53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7"/>
        <v>0</v>
      </c>
      <c r="EL96" s="180" t="e">
        <f t="shared" si="54"/>
        <v>#DIV/0!</v>
      </c>
      <c r="EM96" s="109" t="e">
        <f t="shared" si="55"/>
        <v>#DIV/0!</v>
      </c>
      <c r="EN96" s="1"/>
      <c r="EO96" s="181" t="e">
        <f t="shared" si="56"/>
        <v>#DIV/0!</v>
      </c>
      <c r="EP96" s="181" t="e">
        <f t="shared" si="57"/>
        <v>#DIV/0!</v>
      </c>
      <c r="EQ96" s="4"/>
      <c r="ER96" s="40"/>
    </row>
    <row r="97" spans="1:148" s="41" customFormat="1" ht="20.100000000000001" customHeight="1">
      <c r="A97" s="83">
        <v>42452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43"/>
        <v>0</v>
      </c>
      <c r="R97" s="39">
        <f t="shared" si="58"/>
        <v>0</v>
      </c>
      <c r="S97" s="15">
        <f t="shared" si="44"/>
        <v>0</v>
      </c>
      <c r="T97" s="3"/>
      <c r="U97" s="1"/>
      <c r="V97" s="1"/>
      <c r="W97" s="19">
        <f t="shared" si="59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8"/>
        <v>0</v>
      </c>
      <c r="AJ97" s="106" t="e">
        <f t="shared" si="69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71">AQ97-AR97</f>
        <v>0</v>
      </c>
      <c r="AT97" s="123" t="e">
        <f t="shared" si="60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61"/>
        <v>0</v>
      </c>
      <c r="BX97" s="125">
        <f t="shared" si="62"/>
        <v>0</v>
      </c>
      <c r="BY97" s="133" t="e">
        <f t="shared" si="63"/>
        <v>#DIV/0!</v>
      </c>
      <c r="BZ97" s="133" t="e">
        <f t="shared" si="64"/>
        <v>#DIV/0!</v>
      </c>
      <c r="CA97" s="3"/>
      <c r="CB97" s="1"/>
      <c r="CC97" s="1"/>
      <c r="CD97" s="4"/>
      <c r="CE97" s="6"/>
      <c r="CF97" s="6"/>
      <c r="CG97" s="19" t="e">
        <f t="shared" si="65"/>
        <v>#N/A</v>
      </c>
      <c r="CH97" s="19">
        <f t="shared" si="45"/>
        <v>0</v>
      </c>
      <c r="CI97" s="19" t="e">
        <f t="shared" si="46"/>
        <v>#N/A</v>
      </c>
      <c r="CJ97" s="1"/>
      <c r="CK97" s="15" t="e">
        <f t="shared" si="66"/>
        <v>#N/A</v>
      </c>
      <c r="CL97" s="3"/>
      <c r="CM97" s="6"/>
      <c r="CN97" s="1"/>
      <c r="CO97" s="338">
        <v>109</v>
      </c>
      <c r="CP97" s="338">
        <f t="shared" ref="CP97:CP131" si="72">P97*3.38</f>
        <v>0</v>
      </c>
      <c r="CQ97" s="338">
        <f t="shared" ref="CQ97:CQ131" si="73">CO97*CN97/100</f>
        <v>0</v>
      </c>
      <c r="CR97" s="39" t="e">
        <f t="shared" ref="CR97:CR131" si="74">CQ97/CP97*1000</f>
        <v>#DIV/0!</v>
      </c>
      <c r="CS97" s="3"/>
      <c r="CT97" s="6"/>
      <c r="CU97" s="19" t="e">
        <f t="shared" si="47"/>
        <v>#N/A</v>
      </c>
      <c r="CV97" s="19">
        <f t="shared" si="48"/>
        <v>0</v>
      </c>
      <c r="CW97" s="19" t="e">
        <f t="shared" si="49"/>
        <v>#N/A</v>
      </c>
      <c r="CX97" s="1"/>
      <c r="CY97" s="15" t="e">
        <f t="shared" si="70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50"/>
        <v>#DIV/0!</v>
      </c>
      <c r="DN97" s="96" t="e">
        <f t="shared" si="51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52"/>
        <v>#DIV/0!</v>
      </c>
      <c r="DZ97" s="96" t="e">
        <f t="shared" si="53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7"/>
        <v>0</v>
      </c>
      <c r="EL97" s="180" t="e">
        <f t="shared" si="54"/>
        <v>#DIV/0!</v>
      </c>
      <c r="EM97" s="109" t="e">
        <f t="shared" si="55"/>
        <v>#DIV/0!</v>
      </c>
      <c r="EN97" s="1"/>
      <c r="EO97" s="181" t="e">
        <f t="shared" si="56"/>
        <v>#DIV/0!</v>
      </c>
      <c r="EP97" s="181" t="e">
        <f t="shared" si="57"/>
        <v>#DIV/0!</v>
      </c>
      <c r="EQ97" s="4"/>
      <c r="ER97" s="40"/>
    </row>
    <row r="98" spans="1:148" s="44" customFormat="1" ht="20.100000000000001" customHeight="1">
      <c r="A98" s="84">
        <v>42452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43"/>
        <v>0</v>
      </c>
      <c r="R98" s="42">
        <f t="shared" si="58"/>
        <v>0</v>
      </c>
      <c r="S98" s="16">
        <f t="shared" si="44"/>
        <v>0</v>
      </c>
      <c r="T98" s="10"/>
      <c r="U98" s="8"/>
      <c r="V98" s="8"/>
      <c r="W98" s="20">
        <f t="shared" si="59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8"/>
        <v>0</v>
      </c>
      <c r="AJ98" s="108" t="e">
        <f t="shared" si="69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71"/>
        <v>0</v>
      </c>
      <c r="AT98" s="124" t="e">
        <f t="shared" si="60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61"/>
        <v>0</v>
      </c>
      <c r="BX98" s="126">
        <f t="shared" si="62"/>
        <v>0</v>
      </c>
      <c r="BY98" s="134" t="e">
        <f t="shared" si="63"/>
        <v>#DIV/0!</v>
      </c>
      <c r="BZ98" s="134" t="e">
        <f t="shared" si="64"/>
        <v>#DIV/0!</v>
      </c>
      <c r="CA98" s="10"/>
      <c r="CB98" s="8"/>
      <c r="CC98" s="8"/>
      <c r="CD98" s="11"/>
      <c r="CE98" s="13"/>
      <c r="CF98" s="13"/>
      <c r="CG98" s="20" t="e">
        <f t="shared" si="65"/>
        <v>#N/A</v>
      </c>
      <c r="CH98" s="20">
        <f t="shared" si="45"/>
        <v>0</v>
      </c>
      <c r="CI98" s="20" t="e">
        <f t="shared" si="46"/>
        <v>#N/A</v>
      </c>
      <c r="CJ98" s="8"/>
      <c r="CK98" s="16" t="e">
        <f t="shared" si="66"/>
        <v>#N/A</v>
      </c>
      <c r="CL98" s="10"/>
      <c r="CM98" s="13"/>
      <c r="CN98" s="8"/>
      <c r="CO98" s="339">
        <v>109</v>
      </c>
      <c r="CP98" s="339">
        <f t="shared" si="72"/>
        <v>0</v>
      </c>
      <c r="CQ98" s="339">
        <f t="shared" si="73"/>
        <v>0</v>
      </c>
      <c r="CR98" s="42" t="e">
        <f t="shared" si="74"/>
        <v>#DIV/0!</v>
      </c>
      <c r="CS98" s="10"/>
      <c r="CT98" s="13"/>
      <c r="CU98" s="20" t="e">
        <f t="shared" si="47"/>
        <v>#N/A</v>
      </c>
      <c r="CV98" s="20">
        <f t="shared" si="48"/>
        <v>0</v>
      </c>
      <c r="CW98" s="20" t="e">
        <f t="shared" si="49"/>
        <v>#N/A</v>
      </c>
      <c r="CX98" s="8"/>
      <c r="CY98" s="16" t="e">
        <f t="shared" si="70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50"/>
        <v>#DIV/0!</v>
      </c>
      <c r="DN98" s="97" t="e">
        <f t="shared" si="51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52"/>
        <v>#DIV/0!</v>
      </c>
      <c r="DZ98" s="97" t="e">
        <f t="shared" si="53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7"/>
        <v>0</v>
      </c>
      <c r="EL98" s="183" t="e">
        <f t="shared" si="54"/>
        <v>#DIV/0!</v>
      </c>
      <c r="EM98" s="110" t="e">
        <f t="shared" si="55"/>
        <v>#DIV/0!</v>
      </c>
      <c r="EN98" s="8"/>
      <c r="EO98" s="184" t="e">
        <f t="shared" si="56"/>
        <v>#DIV/0!</v>
      </c>
      <c r="EP98" s="184" t="e">
        <f t="shared" si="57"/>
        <v>#DIV/0!</v>
      </c>
      <c r="EQ98" s="11"/>
      <c r="ER98" s="43"/>
    </row>
    <row r="99" spans="1:148" s="44" customFormat="1" ht="20.100000000000001" customHeight="1">
      <c r="A99" s="84">
        <v>42452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43"/>
        <v>0</v>
      </c>
      <c r="R99" s="42">
        <f t="shared" si="58"/>
        <v>0</v>
      </c>
      <c r="S99" s="16">
        <f t="shared" si="44"/>
        <v>0</v>
      </c>
      <c r="T99" s="10"/>
      <c r="U99" s="8"/>
      <c r="V99" s="8"/>
      <c r="W99" s="20">
        <f t="shared" si="59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8"/>
        <v>0</v>
      </c>
      <c r="AJ99" s="108" t="e">
        <f t="shared" si="69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71"/>
        <v>0</v>
      </c>
      <c r="AT99" s="124" t="e">
        <f t="shared" si="60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61"/>
        <v>0</v>
      </c>
      <c r="BX99" s="126">
        <f t="shared" si="62"/>
        <v>0</v>
      </c>
      <c r="BY99" s="134" t="e">
        <f t="shared" si="63"/>
        <v>#DIV/0!</v>
      </c>
      <c r="BZ99" s="134" t="e">
        <f t="shared" si="64"/>
        <v>#DIV/0!</v>
      </c>
      <c r="CA99" s="10"/>
      <c r="CB99" s="8"/>
      <c r="CC99" s="8"/>
      <c r="CD99" s="11"/>
      <c r="CE99" s="13"/>
      <c r="CF99" s="13"/>
      <c r="CG99" s="20" t="e">
        <f t="shared" si="65"/>
        <v>#N/A</v>
      </c>
      <c r="CH99" s="20">
        <f t="shared" si="45"/>
        <v>0</v>
      </c>
      <c r="CI99" s="20" t="e">
        <f t="shared" si="46"/>
        <v>#N/A</v>
      </c>
      <c r="CJ99" s="8"/>
      <c r="CK99" s="16" t="e">
        <f t="shared" si="66"/>
        <v>#N/A</v>
      </c>
      <c r="CL99" s="10"/>
      <c r="CM99" s="13"/>
      <c r="CN99" s="8"/>
      <c r="CO99" s="339">
        <v>109</v>
      </c>
      <c r="CP99" s="339">
        <f t="shared" si="72"/>
        <v>0</v>
      </c>
      <c r="CQ99" s="339">
        <f t="shared" si="73"/>
        <v>0</v>
      </c>
      <c r="CR99" s="42" t="e">
        <f t="shared" si="74"/>
        <v>#DIV/0!</v>
      </c>
      <c r="CS99" s="10"/>
      <c r="CT99" s="13"/>
      <c r="CU99" s="20" t="e">
        <f t="shared" si="47"/>
        <v>#N/A</v>
      </c>
      <c r="CV99" s="20">
        <f t="shared" si="48"/>
        <v>0</v>
      </c>
      <c r="CW99" s="20" t="e">
        <f t="shared" si="49"/>
        <v>#N/A</v>
      </c>
      <c r="CX99" s="8"/>
      <c r="CY99" s="16" t="e">
        <f t="shared" si="70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50"/>
        <v>#DIV/0!</v>
      </c>
      <c r="DN99" s="97" t="e">
        <f t="shared" si="51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52"/>
        <v>#DIV/0!</v>
      </c>
      <c r="DZ99" s="97" t="e">
        <f t="shared" si="53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7"/>
        <v>0</v>
      </c>
      <c r="EL99" s="183" t="e">
        <f t="shared" si="54"/>
        <v>#DIV/0!</v>
      </c>
      <c r="EM99" s="110" t="e">
        <f t="shared" si="55"/>
        <v>#DIV/0!</v>
      </c>
      <c r="EN99" s="8"/>
      <c r="EO99" s="184" t="e">
        <f t="shared" si="56"/>
        <v>#DIV/0!</v>
      </c>
      <c r="EP99" s="184" t="e">
        <f t="shared" si="57"/>
        <v>#DIV/0!</v>
      </c>
      <c r="EQ99" s="11"/>
      <c r="ER99" s="43"/>
    </row>
    <row r="100" spans="1:148" s="41" customFormat="1" ht="20.100000000000001" customHeight="1">
      <c r="A100" s="83">
        <v>42453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43"/>
        <v>0</v>
      </c>
      <c r="R100" s="39">
        <f t="shared" si="58"/>
        <v>0</v>
      </c>
      <c r="S100" s="15">
        <f t="shared" si="44"/>
        <v>0</v>
      </c>
      <c r="T100" s="3"/>
      <c r="U100" s="1"/>
      <c r="V100" s="1"/>
      <c r="W100" s="19">
        <f t="shared" si="59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8"/>
        <v>0</v>
      </c>
      <c r="AJ100" s="106" t="e">
        <f t="shared" si="69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71"/>
        <v>0</v>
      </c>
      <c r="AT100" s="123" t="e">
        <f t="shared" si="60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61"/>
        <v>0</v>
      </c>
      <c r="BX100" s="125">
        <f t="shared" si="62"/>
        <v>0</v>
      </c>
      <c r="BY100" s="133" t="e">
        <f t="shared" si="63"/>
        <v>#DIV/0!</v>
      </c>
      <c r="BZ100" s="133" t="e">
        <f t="shared" si="64"/>
        <v>#DIV/0!</v>
      </c>
      <c r="CA100" s="3"/>
      <c r="CB100" s="1"/>
      <c r="CC100" s="1"/>
      <c r="CD100" s="4"/>
      <c r="CE100" s="6"/>
      <c r="CF100" s="6"/>
      <c r="CG100" s="19" t="e">
        <f t="shared" si="65"/>
        <v>#N/A</v>
      </c>
      <c r="CH100" s="19">
        <f t="shared" si="45"/>
        <v>0</v>
      </c>
      <c r="CI100" s="19" t="e">
        <f t="shared" si="46"/>
        <v>#N/A</v>
      </c>
      <c r="CJ100" s="1"/>
      <c r="CK100" s="15" t="e">
        <f t="shared" si="66"/>
        <v>#N/A</v>
      </c>
      <c r="CL100" s="3"/>
      <c r="CM100" s="6"/>
      <c r="CN100" s="1"/>
      <c r="CO100" s="338">
        <v>109</v>
      </c>
      <c r="CP100" s="338">
        <f t="shared" si="72"/>
        <v>0</v>
      </c>
      <c r="CQ100" s="338">
        <f t="shared" si="73"/>
        <v>0</v>
      </c>
      <c r="CR100" s="39" t="e">
        <f t="shared" si="74"/>
        <v>#DIV/0!</v>
      </c>
      <c r="CS100" s="3"/>
      <c r="CT100" s="6"/>
      <c r="CU100" s="19" t="e">
        <f t="shared" si="47"/>
        <v>#N/A</v>
      </c>
      <c r="CV100" s="19">
        <f t="shared" si="48"/>
        <v>0</v>
      </c>
      <c r="CW100" s="19" t="e">
        <f t="shared" si="49"/>
        <v>#N/A</v>
      </c>
      <c r="CX100" s="1"/>
      <c r="CY100" s="15" t="e">
        <f t="shared" si="70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50"/>
        <v>#DIV/0!</v>
      </c>
      <c r="DN100" s="96" t="e">
        <f t="shared" si="51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52"/>
        <v>#DIV/0!</v>
      </c>
      <c r="DZ100" s="96" t="e">
        <f t="shared" si="53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7"/>
        <v>0</v>
      </c>
      <c r="EL100" s="180" t="e">
        <f t="shared" si="54"/>
        <v>#DIV/0!</v>
      </c>
      <c r="EM100" s="109" t="e">
        <f t="shared" si="55"/>
        <v>#DIV/0!</v>
      </c>
      <c r="EN100" s="1"/>
      <c r="EO100" s="181" t="e">
        <f t="shared" si="56"/>
        <v>#DIV/0!</v>
      </c>
      <c r="EP100" s="181" t="e">
        <f t="shared" si="57"/>
        <v>#DIV/0!</v>
      </c>
      <c r="EQ100" s="4"/>
      <c r="ER100" s="40"/>
    </row>
    <row r="101" spans="1:148" s="41" customFormat="1" ht="20.100000000000001" customHeight="1">
      <c r="A101" s="83">
        <v>42453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43"/>
        <v>0</v>
      </c>
      <c r="R101" s="39">
        <f t="shared" si="58"/>
        <v>0</v>
      </c>
      <c r="S101" s="15">
        <f t="shared" si="44"/>
        <v>0</v>
      </c>
      <c r="T101" s="3"/>
      <c r="U101" s="1"/>
      <c r="V101" s="1"/>
      <c r="W101" s="19">
        <f t="shared" si="59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8"/>
        <v>0</v>
      </c>
      <c r="AJ101" s="106" t="e">
        <f t="shared" si="69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71"/>
        <v>0</v>
      </c>
      <c r="AT101" s="123" t="e">
        <f t="shared" si="60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61"/>
        <v>0</v>
      </c>
      <c r="BX101" s="125">
        <f t="shared" si="62"/>
        <v>0</v>
      </c>
      <c r="BY101" s="133" t="e">
        <f t="shared" si="63"/>
        <v>#DIV/0!</v>
      </c>
      <c r="BZ101" s="133" t="e">
        <f t="shared" si="64"/>
        <v>#DIV/0!</v>
      </c>
      <c r="CA101" s="3"/>
      <c r="CB101" s="1"/>
      <c r="CC101" s="1"/>
      <c r="CD101" s="4"/>
      <c r="CE101" s="6"/>
      <c r="CF101" s="6"/>
      <c r="CG101" s="19" t="e">
        <f t="shared" si="65"/>
        <v>#N/A</v>
      </c>
      <c r="CH101" s="19">
        <f t="shared" si="45"/>
        <v>0</v>
      </c>
      <c r="CI101" s="19" t="e">
        <f t="shared" si="46"/>
        <v>#N/A</v>
      </c>
      <c r="CJ101" s="1"/>
      <c r="CK101" s="15" t="e">
        <f t="shared" si="66"/>
        <v>#N/A</v>
      </c>
      <c r="CL101" s="3"/>
      <c r="CM101" s="6"/>
      <c r="CN101" s="1"/>
      <c r="CO101" s="338">
        <v>109</v>
      </c>
      <c r="CP101" s="338">
        <f t="shared" si="72"/>
        <v>0</v>
      </c>
      <c r="CQ101" s="338">
        <f t="shared" si="73"/>
        <v>0</v>
      </c>
      <c r="CR101" s="39" t="e">
        <f t="shared" si="74"/>
        <v>#DIV/0!</v>
      </c>
      <c r="CS101" s="3"/>
      <c r="CT101" s="6"/>
      <c r="CU101" s="19" t="e">
        <f t="shared" si="47"/>
        <v>#N/A</v>
      </c>
      <c r="CV101" s="19">
        <f t="shared" si="48"/>
        <v>0</v>
      </c>
      <c r="CW101" s="19" t="e">
        <f t="shared" si="49"/>
        <v>#N/A</v>
      </c>
      <c r="CX101" s="1"/>
      <c r="CY101" s="15" t="e">
        <f t="shared" si="70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50"/>
        <v>#DIV/0!</v>
      </c>
      <c r="DN101" s="96" t="e">
        <f t="shared" si="51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52"/>
        <v>#DIV/0!</v>
      </c>
      <c r="DZ101" s="96" t="e">
        <f t="shared" si="53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7"/>
        <v>0</v>
      </c>
      <c r="EL101" s="180" t="e">
        <f t="shared" si="54"/>
        <v>#DIV/0!</v>
      </c>
      <c r="EM101" s="109" t="e">
        <f t="shared" si="55"/>
        <v>#DIV/0!</v>
      </c>
      <c r="EN101" s="1"/>
      <c r="EO101" s="181" t="e">
        <f t="shared" si="56"/>
        <v>#DIV/0!</v>
      </c>
      <c r="EP101" s="181" t="e">
        <f t="shared" si="57"/>
        <v>#DIV/0!</v>
      </c>
      <c r="EQ101" s="4"/>
      <c r="ER101" s="40"/>
    </row>
    <row r="102" spans="1:148" s="44" customFormat="1" ht="20.100000000000001" customHeight="1">
      <c r="A102" s="84">
        <v>42453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43"/>
        <v>0</v>
      </c>
      <c r="R102" s="42">
        <f t="shared" si="58"/>
        <v>0</v>
      </c>
      <c r="S102" s="16">
        <f t="shared" si="44"/>
        <v>0</v>
      </c>
      <c r="T102" s="10"/>
      <c r="U102" s="8"/>
      <c r="V102" s="8"/>
      <c r="W102" s="20">
        <f t="shared" si="59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8"/>
        <v>0</v>
      </c>
      <c r="AJ102" s="108" t="e">
        <f t="shared" si="69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71"/>
        <v>0</v>
      </c>
      <c r="AT102" s="124" t="e">
        <f t="shared" si="60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61"/>
        <v>0</v>
      </c>
      <c r="BX102" s="126">
        <f t="shared" si="62"/>
        <v>0</v>
      </c>
      <c r="BY102" s="134" t="e">
        <f t="shared" si="63"/>
        <v>#DIV/0!</v>
      </c>
      <c r="BZ102" s="134" t="e">
        <f t="shared" si="64"/>
        <v>#DIV/0!</v>
      </c>
      <c r="CA102" s="10"/>
      <c r="CB102" s="8"/>
      <c r="CC102" s="8"/>
      <c r="CD102" s="11"/>
      <c r="CE102" s="13"/>
      <c r="CF102" s="13"/>
      <c r="CG102" s="20" t="e">
        <f t="shared" si="65"/>
        <v>#N/A</v>
      </c>
      <c r="CH102" s="20">
        <f t="shared" si="45"/>
        <v>0</v>
      </c>
      <c r="CI102" s="20" t="e">
        <f t="shared" si="46"/>
        <v>#N/A</v>
      </c>
      <c r="CJ102" s="8"/>
      <c r="CK102" s="16" t="e">
        <f t="shared" si="66"/>
        <v>#N/A</v>
      </c>
      <c r="CL102" s="10"/>
      <c r="CM102" s="13"/>
      <c r="CN102" s="8"/>
      <c r="CO102" s="339">
        <v>109</v>
      </c>
      <c r="CP102" s="339">
        <f t="shared" si="72"/>
        <v>0</v>
      </c>
      <c r="CQ102" s="339">
        <f t="shared" si="73"/>
        <v>0</v>
      </c>
      <c r="CR102" s="42" t="e">
        <f t="shared" si="74"/>
        <v>#DIV/0!</v>
      </c>
      <c r="CS102" s="10"/>
      <c r="CT102" s="13"/>
      <c r="CU102" s="20" t="e">
        <f t="shared" si="47"/>
        <v>#N/A</v>
      </c>
      <c r="CV102" s="20">
        <f t="shared" si="48"/>
        <v>0</v>
      </c>
      <c r="CW102" s="20" t="e">
        <f t="shared" si="49"/>
        <v>#N/A</v>
      </c>
      <c r="CX102" s="8"/>
      <c r="CY102" s="16" t="e">
        <f t="shared" si="70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50"/>
        <v>#DIV/0!</v>
      </c>
      <c r="DN102" s="97" t="e">
        <f t="shared" si="51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52"/>
        <v>#DIV/0!</v>
      </c>
      <c r="DZ102" s="97" t="e">
        <f t="shared" si="53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7"/>
        <v>0</v>
      </c>
      <c r="EL102" s="183" t="e">
        <f t="shared" si="54"/>
        <v>#DIV/0!</v>
      </c>
      <c r="EM102" s="110" t="e">
        <f t="shared" si="55"/>
        <v>#DIV/0!</v>
      </c>
      <c r="EN102" s="8"/>
      <c r="EO102" s="184" t="e">
        <f t="shared" si="56"/>
        <v>#DIV/0!</v>
      </c>
      <c r="EP102" s="184" t="e">
        <f t="shared" si="57"/>
        <v>#DIV/0!</v>
      </c>
      <c r="EQ102" s="11"/>
      <c r="ER102" s="43"/>
    </row>
    <row r="103" spans="1:148" s="44" customFormat="1" ht="20.100000000000001" customHeight="1">
      <c r="A103" s="84">
        <v>42453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43"/>
        <v>0</v>
      </c>
      <c r="R103" s="42">
        <f t="shared" si="58"/>
        <v>0</v>
      </c>
      <c r="S103" s="16">
        <f t="shared" si="44"/>
        <v>0</v>
      </c>
      <c r="T103" s="10"/>
      <c r="U103" s="8"/>
      <c r="V103" s="8"/>
      <c r="W103" s="20">
        <f t="shared" si="59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8"/>
        <v>0</v>
      </c>
      <c r="AJ103" s="108" t="e">
        <f t="shared" si="69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71"/>
        <v>0</v>
      </c>
      <c r="AT103" s="124" t="e">
        <f t="shared" si="60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61"/>
        <v>0</v>
      </c>
      <c r="BX103" s="126">
        <f t="shared" si="62"/>
        <v>0</v>
      </c>
      <c r="BY103" s="134" t="e">
        <f t="shared" si="63"/>
        <v>#DIV/0!</v>
      </c>
      <c r="BZ103" s="134" t="e">
        <f t="shared" si="64"/>
        <v>#DIV/0!</v>
      </c>
      <c r="CA103" s="10"/>
      <c r="CB103" s="8"/>
      <c r="CC103" s="8"/>
      <c r="CD103" s="11"/>
      <c r="CE103" s="13"/>
      <c r="CF103" s="13"/>
      <c r="CG103" s="20" t="e">
        <f t="shared" si="65"/>
        <v>#N/A</v>
      </c>
      <c r="CH103" s="20">
        <f t="shared" si="45"/>
        <v>0</v>
      </c>
      <c r="CI103" s="20" t="e">
        <f t="shared" si="46"/>
        <v>#N/A</v>
      </c>
      <c r="CJ103" s="8"/>
      <c r="CK103" s="16" t="e">
        <f t="shared" si="66"/>
        <v>#N/A</v>
      </c>
      <c r="CL103" s="10"/>
      <c r="CM103" s="13"/>
      <c r="CN103" s="8"/>
      <c r="CO103" s="339">
        <v>109</v>
      </c>
      <c r="CP103" s="339">
        <f t="shared" si="72"/>
        <v>0</v>
      </c>
      <c r="CQ103" s="339">
        <f t="shared" si="73"/>
        <v>0</v>
      </c>
      <c r="CR103" s="42" t="e">
        <f t="shared" si="74"/>
        <v>#DIV/0!</v>
      </c>
      <c r="CS103" s="10"/>
      <c r="CT103" s="13"/>
      <c r="CU103" s="20" t="e">
        <f t="shared" si="47"/>
        <v>#N/A</v>
      </c>
      <c r="CV103" s="20">
        <f t="shared" si="48"/>
        <v>0</v>
      </c>
      <c r="CW103" s="20" t="e">
        <f t="shared" si="49"/>
        <v>#N/A</v>
      </c>
      <c r="CX103" s="8"/>
      <c r="CY103" s="16" t="e">
        <f t="shared" si="70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50"/>
        <v>#DIV/0!</v>
      </c>
      <c r="DN103" s="97" t="e">
        <f t="shared" si="51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52"/>
        <v>#DIV/0!</v>
      </c>
      <c r="DZ103" s="97" t="e">
        <f t="shared" si="53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7"/>
        <v>0</v>
      </c>
      <c r="EL103" s="183" t="e">
        <f t="shared" si="54"/>
        <v>#DIV/0!</v>
      </c>
      <c r="EM103" s="110" t="e">
        <f t="shared" si="55"/>
        <v>#DIV/0!</v>
      </c>
      <c r="EN103" s="8"/>
      <c r="EO103" s="184" t="e">
        <f t="shared" si="56"/>
        <v>#DIV/0!</v>
      </c>
      <c r="EP103" s="184" t="e">
        <f t="shared" si="57"/>
        <v>#DIV/0!</v>
      </c>
      <c r="EQ103" s="11"/>
      <c r="ER103" s="43"/>
    </row>
    <row r="104" spans="1:148" s="41" customFormat="1" ht="20.100000000000001" customHeight="1">
      <c r="A104" s="83">
        <v>42454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43"/>
        <v>0</v>
      </c>
      <c r="R104" s="39">
        <f t="shared" si="58"/>
        <v>0</v>
      </c>
      <c r="S104" s="15">
        <f t="shared" si="44"/>
        <v>0</v>
      </c>
      <c r="T104" s="3"/>
      <c r="U104" s="1"/>
      <c r="V104" s="1"/>
      <c r="W104" s="19">
        <f t="shared" si="59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8"/>
        <v>0</v>
      </c>
      <c r="AJ104" s="106" t="e">
        <f t="shared" si="69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71"/>
        <v>0</v>
      </c>
      <c r="AT104" s="123" t="e">
        <f t="shared" si="60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61"/>
        <v>0</v>
      </c>
      <c r="BX104" s="125">
        <f t="shared" si="62"/>
        <v>0</v>
      </c>
      <c r="BY104" s="133" t="e">
        <f t="shared" si="63"/>
        <v>#DIV/0!</v>
      </c>
      <c r="BZ104" s="133" t="e">
        <f t="shared" si="64"/>
        <v>#DIV/0!</v>
      </c>
      <c r="CA104" s="3"/>
      <c r="CB104" s="1"/>
      <c r="CC104" s="1"/>
      <c r="CD104" s="4"/>
      <c r="CE104" s="6"/>
      <c r="CF104" s="6"/>
      <c r="CG104" s="19" t="e">
        <f t="shared" si="65"/>
        <v>#N/A</v>
      </c>
      <c r="CH104" s="19">
        <f t="shared" si="45"/>
        <v>0</v>
      </c>
      <c r="CI104" s="19" t="e">
        <f t="shared" si="46"/>
        <v>#N/A</v>
      </c>
      <c r="CJ104" s="1"/>
      <c r="CK104" s="15" t="e">
        <f t="shared" si="66"/>
        <v>#N/A</v>
      </c>
      <c r="CL104" s="3"/>
      <c r="CM104" s="6"/>
      <c r="CN104" s="1"/>
      <c r="CO104" s="338">
        <v>109</v>
      </c>
      <c r="CP104" s="338">
        <f t="shared" si="72"/>
        <v>0</v>
      </c>
      <c r="CQ104" s="338">
        <f t="shared" si="73"/>
        <v>0</v>
      </c>
      <c r="CR104" s="39" t="e">
        <f t="shared" si="74"/>
        <v>#DIV/0!</v>
      </c>
      <c r="CS104" s="3"/>
      <c r="CT104" s="6"/>
      <c r="CU104" s="19" t="e">
        <f t="shared" si="47"/>
        <v>#N/A</v>
      </c>
      <c r="CV104" s="19">
        <f t="shared" si="48"/>
        <v>0</v>
      </c>
      <c r="CW104" s="19" t="e">
        <f t="shared" si="49"/>
        <v>#N/A</v>
      </c>
      <c r="CX104" s="1"/>
      <c r="CY104" s="15" t="e">
        <f t="shared" si="70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50"/>
        <v>#DIV/0!</v>
      </c>
      <c r="DN104" s="96" t="e">
        <f t="shared" si="51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52"/>
        <v>#DIV/0!</v>
      </c>
      <c r="DZ104" s="96" t="e">
        <f t="shared" si="53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7"/>
        <v>0</v>
      </c>
      <c r="EL104" s="180" t="e">
        <f t="shared" si="54"/>
        <v>#DIV/0!</v>
      </c>
      <c r="EM104" s="109" t="e">
        <f t="shared" si="55"/>
        <v>#DIV/0!</v>
      </c>
      <c r="EN104" s="1"/>
      <c r="EO104" s="181" t="e">
        <f t="shared" si="56"/>
        <v>#DIV/0!</v>
      </c>
      <c r="EP104" s="181" t="e">
        <f t="shared" si="57"/>
        <v>#DIV/0!</v>
      </c>
      <c r="EQ104" s="4"/>
      <c r="ER104" s="40"/>
    </row>
    <row r="105" spans="1:148" s="41" customFormat="1" ht="20.100000000000001" customHeight="1">
      <c r="A105" s="83">
        <v>42454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43"/>
        <v>0</v>
      </c>
      <c r="R105" s="39">
        <f t="shared" si="58"/>
        <v>0</v>
      </c>
      <c r="S105" s="15">
        <f t="shared" si="44"/>
        <v>0</v>
      </c>
      <c r="T105" s="3"/>
      <c r="U105" s="1"/>
      <c r="V105" s="1"/>
      <c r="W105" s="19">
        <f t="shared" si="59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8"/>
        <v>0</v>
      </c>
      <c r="AJ105" s="106" t="e">
        <f t="shared" si="69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71"/>
        <v>0</v>
      </c>
      <c r="AT105" s="123" t="e">
        <f t="shared" si="60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61"/>
        <v>0</v>
      </c>
      <c r="BX105" s="125">
        <f t="shared" si="62"/>
        <v>0</v>
      </c>
      <c r="BY105" s="133" t="e">
        <f t="shared" si="63"/>
        <v>#DIV/0!</v>
      </c>
      <c r="BZ105" s="133" t="e">
        <f t="shared" si="64"/>
        <v>#DIV/0!</v>
      </c>
      <c r="CA105" s="3"/>
      <c r="CB105" s="1"/>
      <c r="CC105" s="1"/>
      <c r="CD105" s="4"/>
      <c r="CE105" s="6"/>
      <c r="CF105" s="6"/>
      <c r="CG105" s="19" t="e">
        <f t="shared" si="65"/>
        <v>#N/A</v>
      </c>
      <c r="CH105" s="19">
        <f t="shared" si="45"/>
        <v>0</v>
      </c>
      <c r="CI105" s="19" t="e">
        <f t="shared" si="46"/>
        <v>#N/A</v>
      </c>
      <c r="CJ105" s="1"/>
      <c r="CK105" s="15" t="e">
        <f t="shared" si="66"/>
        <v>#N/A</v>
      </c>
      <c r="CL105" s="3"/>
      <c r="CM105" s="6"/>
      <c r="CN105" s="1"/>
      <c r="CO105" s="338">
        <v>109</v>
      </c>
      <c r="CP105" s="338">
        <f t="shared" si="72"/>
        <v>0</v>
      </c>
      <c r="CQ105" s="338">
        <f t="shared" si="73"/>
        <v>0</v>
      </c>
      <c r="CR105" s="39" t="e">
        <f t="shared" si="74"/>
        <v>#DIV/0!</v>
      </c>
      <c r="CS105" s="3"/>
      <c r="CT105" s="6"/>
      <c r="CU105" s="19" t="e">
        <f t="shared" si="47"/>
        <v>#N/A</v>
      </c>
      <c r="CV105" s="19">
        <f t="shared" si="48"/>
        <v>0</v>
      </c>
      <c r="CW105" s="19" t="e">
        <f t="shared" si="49"/>
        <v>#N/A</v>
      </c>
      <c r="CX105" s="1"/>
      <c r="CY105" s="15" t="e">
        <f t="shared" si="70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50"/>
        <v>#DIV/0!</v>
      </c>
      <c r="DN105" s="96" t="e">
        <f t="shared" si="51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52"/>
        <v>#DIV/0!</v>
      </c>
      <c r="DZ105" s="96" t="e">
        <f t="shared" si="53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7"/>
        <v>0</v>
      </c>
      <c r="EL105" s="180" t="e">
        <f t="shared" si="54"/>
        <v>#DIV/0!</v>
      </c>
      <c r="EM105" s="109" t="e">
        <f t="shared" si="55"/>
        <v>#DIV/0!</v>
      </c>
      <c r="EN105" s="1"/>
      <c r="EO105" s="181" t="e">
        <f t="shared" si="56"/>
        <v>#DIV/0!</v>
      </c>
      <c r="EP105" s="181" t="e">
        <f t="shared" si="57"/>
        <v>#DIV/0!</v>
      </c>
      <c r="EQ105" s="4"/>
      <c r="ER105" s="40"/>
    </row>
    <row r="106" spans="1:148" s="44" customFormat="1" ht="20.100000000000001" customHeight="1">
      <c r="A106" s="84">
        <v>42454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43"/>
        <v>0</v>
      </c>
      <c r="R106" s="42">
        <f t="shared" si="58"/>
        <v>0</v>
      </c>
      <c r="S106" s="16">
        <f t="shared" si="44"/>
        <v>0</v>
      </c>
      <c r="T106" s="10"/>
      <c r="U106" s="8"/>
      <c r="V106" s="8"/>
      <c r="W106" s="20">
        <f t="shared" si="59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8"/>
        <v>0</v>
      </c>
      <c r="AJ106" s="108" t="e">
        <f t="shared" si="69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71"/>
        <v>0</v>
      </c>
      <c r="AT106" s="124" t="e">
        <f t="shared" si="60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61"/>
        <v>0</v>
      </c>
      <c r="BX106" s="126">
        <f t="shared" si="62"/>
        <v>0</v>
      </c>
      <c r="BY106" s="134" t="e">
        <f t="shared" si="63"/>
        <v>#DIV/0!</v>
      </c>
      <c r="BZ106" s="134" t="e">
        <f t="shared" si="64"/>
        <v>#DIV/0!</v>
      </c>
      <c r="CA106" s="10"/>
      <c r="CB106" s="8"/>
      <c r="CC106" s="8"/>
      <c r="CD106" s="11"/>
      <c r="CE106" s="13"/>
      <c r="CF106" s="13"/>
      <c r="CG106" s="20" t="e">
        <f t="shared" si="65"/>
        <v>#N/A</v>
      </c>
      <c r="CH106" s="20">
        <f t="shared" si="45"/>
        <v>0</v>
      </c>
      <c r="CI106" s="20" t="e">
        <f t="shared" si="46"/>
        <v>#N/A</v>
      </c>
      <c r="CJ106" s="8"/>
      <c r="CK106" s="16" t="e">
        <f t="shared" si="66"/>
        <v>#N/A</v>
      </c>
      <c r="CL106" s="10"/>
      <c r="CM106" s="13"/>
      <c r="CN106" s="8"/>
      <c r="CO106" s="339">
        <v>109</v>
      </c>
      <c r="CP106" s="339">
        <f t="shared" si="72"/>
        <v>0</v>
      </c>
      <c r="CQ106" s="339">
        <f t="shared" si="73"/>
        <v>0</v>
      </c>
      <c r="CR106" s="42" t="e">
        <f t="shared" si="74"/>
        <v>#DIV/0!</v>
      </c>
      <c r="CS106" s="10"/>
      <c r="CT106" s="13"/>
      <c r="CU106" s="20" t="e">
        <f t="shared" si="47"/>
        <v>#N/A</v>
      </c>
      <c r="CV106" s="20">
        <f t="shared" si="48"/>
        <v>0</v>
      </c>
      <c r="CW106" s="20" t="e">
        <f t="shared" si="49"/>
        <v>#N/A</v>
      </c>
      <c r="CX106" s="8"/>
      <c r="CY106" s="16" t="e">
        <f t="shared" si="70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50"/>
        <v>#DIV/0!</v>
      </c>
      <c r="DN106" s="97" t="e">
        <f t="shared" si="51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52"/>
        <v>#DIV/0!</v>
      </c>
      <c r="DZ106" s="97" t="e">
        <f t="shared" si="53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7"/>
        <v>0</v>
      </c>
      <c r="EL106" s="183" t="e">
        <f t="shared" si="54"/>
        <v>#DIV/0!</v>
      </c>
      <c r="EM106" s="110" t="e">
        <f t="shared" si="55"/>
        <v>#DIV/0!</v>
      </c>
      <c r="EN106" s="8"/>
      <c r="EO106" s="184" t="e">
        <f t="shared" si="56"/>
        <v>#DIV/0!</v>
      </c>
      <c r="EP106" s="184" t="e">
        <f t="shared" si="57"/>
        <v>#DIV/0!</v>
      </c>
      <c r="EQ106" s="11"/>
      <c r="ER106" s="43"/>
    </row>
    <row r="107" spans="1:148" s="44" customFormat="1" ht="20.100000000000001" customHeight="1">
      <c r="A107" s="84">
        <v>42454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43"/>
        <v>0</v>
      </c>
      <c r="R107" s="42">
        <f t="shared" si="58"/>
        <v>0</v>
      </c>
      <c r="S107" s="16">
        <f t="shared" si="44"/>
        <v>0</v>
      </c>
      <c r="T107" s="10"/>
      <c r="U107" s="8"/>
      <c r="V107" s="8"/>
      <c r="W107" s="20">
        <f t="shared" si="59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8"/>
        <v>0</v>
      </c>
      <c r="AJ107" s="108" t="e">
        <f t="shared" si="69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71"/>
        <v>0</v>
      </c>
      <c r="AT107" s="124" t="e">
        <f t="shared" si="60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61"/>
        <v>0</v>
      </c>
      <c r="BX107" s="126">
        <f t="shared" si="62"/>
        <v>0</v>
      </c>
      <c r="BY107" s="134" t="e">
        <f t="shared" si="63"/>
        <v>#DIV/0!</v>
      </c>
      <c r="BZ107" s="134" t="e">
        <f t="shared" si="64"/>
        <v>#DIV/0!</v>
      </c>
      <c r="CA107" s="10"/>
      <c r="CB107" s="8"/>
      <c r="CC107" s="8"/>
      <c r="CD107" s="11"/>
      <c r="CE107" s="13"/>
      <c r="CF107" s="13"/>
      <c r="CG107" s="20" t="e">
        <f t="shared" si="65"/>
        <v>#N/A</v>
      </c>
      <c r="CH107" s="20">
        <f t="shared" si="45"/>
        <v>0</v>
      </c>
      <c r="CI107" s="20" t="e">
        <f t="shared" si="46"/>
        <v>#N/A</v>
      </c>
      <c r="CJ107" s="8"/>
      <c r="CK107" s="16" t="e">
        <f t="shared" si="66"/>
        <v>#N/A</v>
      </c>
      <c r="CL107" s="10"/>
      <c r="CM107" s="13"/>
      <c r="CN107" s="8"/>
      <c r="CO107" s="339">
        <v>109</v>
      </c>
      <c r="CP107" s="339">
        <f t="shared" si="72"/>
        <v>0</v>
      </c>
      <c r="CQ107" s="339">
        <f t="shared" si="73"/>
        <v>0</v>
      </c>
      <c r="CR107" s="42" t="e">
        <f t="shared" si="74"/>
        <v>#DIV/0!</v>
      </c>
      <c r="CS107" s="10"/>
      <c r="CT107" s="13"/>
      <c r="CU107" s="20" t="e">
        <f t="shared" si="47"/>
        <v>#N/A</v>
      </c>
      <c r="CV107" s="20">
        <f t="shared" si="48"/>
        <v>0</v>
      </c>
      <c r="CW107" s="20" t="e">
        <f t="shared" si="49"/>
        <v>#N/A</v>
      </c>
      <c r="CX107" s="8"/>
      <c r="CY107" s="16" t="e">
        <f t="shared" si="70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50"/>
        <v>#DIV/0!</v>
      </c>
      <c r="DN107" s="97" t="e">
        <f t="shared" si="51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52"/>
        <v>#DIV/0!</v>
      </c>
      <c r="DZ107" s="97" t="e">
        <f t="shared" si="53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7"/>
        <v>0</v>
      </c>
      <c r="EL107" s="183" t="e">
        <f t="shared" si="54"/>
        <v>#DIV/0!</v>
      </c>
      <c r="EM107" s="110" t="e">
        <f t="shared" si="55"/>
        <v>#DIV/0!</v>
      </c>
      <c r="EN107" s="8"/>
      <c r="EO107" s="184" t="e">
        <f t="shared" si="56"/>
        <v>#DIV/0!</v>
      </c>
      <c r="EP107" s="184" t="e">
        <f t="shared" si="57"/>
        <v>#DIV/0!</v>
      </c>
      <c r="EQ107" s="11"/>
      <c r="ER107" s="43"/>
    </row>
    <row r="108" spans="1:148" s="41" customFormat="1" ht="20.100000000000001" customHeight="1">
      <c r="A108" s="83">
        <v>42455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43"/>
        <v>0</v>
      </c>
      <c r="R108" s="39">
        <f t="shared" si="58"/>
        <v>0</v>
      </c>
      <c r="S108" s="15">
        <f t="shared" si="44"/>
        <v>0</v>
      </c>
      <c r="T108" s="3"/>
      <c r="U108" s="1"/>
      <c r="V108" s="1"/>
      <c r="W108" s="19">
        <f t="shared" si="59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8"/>
        <v>0</v>
      </c>
      <c r="AJ108" s="106" t="e">
        <f t="shared" si="69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71"/>
        <v>0</v>
      </c>
      <c r="AT108" s="123" t="e">
        <f t="shared" si="60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61"/>
        <v>0</v>
      </c>
      <c r="BX108" s="125">
        <f t="shared" si="62"/>
        <v>0</v>
      </c>
      <c r="BY108" s="133" t="e">
        <f t="shared" si="63"/>
        <v>#DIV/0!</v>
      </c>
      <c r="BZ108" s="133" t="e">
        <f t="shared" si="64"/>
        <v>#DIV/0!</v>
      </c>
      <c r="CA108" s="3"/>
      <c r="CB108" s="1"/>
      <c r="CC108" s="1"/>
      <c r="CD108" s="4"/>
      <c r="CE108" s="6"/>
      <c r="CF108" s="6"/>
      <c r="CG108" s="19" t="e">
        <f t="shared" si="65"/>
        <v>#N/A</v>
      </c>
      <c r="CH108" s="19">
        <f t="shared" si="45"/>
        <v>0</v>
      </c>
      <c r="CI108" s="19" t="e">
        <f t="shared" si="46"/>
        <v>#N/A</v>
      </c>
      <c r="CJ108" s="1"/>
      <c r="CK108" s="15" t="e">
        <f t="shared" si="66"/>
        <v>#N/A</v>
      </c>
      <c r="CL108" s="3"/>
      <c r="CM108" s="6"/>
      <c r="CN108" s="1"/>
      <c r="CO108" s="338">
        <v>109</v>
      </c>
      <c r="CP108" s="338">
        <f t="shared" si="72"/>
        <v>0</v>
      </c>
      <c r="CQ108" s="338">
        <f t="shared" si="73"/>
        <v>0</v>
      </c>
      <c r="CR108" s="39" t="e">
        <f t="shared" si="74"/>
        <v>#DIV/0!</v>
      </c>
      <c r="CS108" s="3"/>
      <c r="CT108" s="6"/>
      <c r="CU108" s="19" t="e">
        <f t="shared" si="47"/>
        <v>#N/A</v>
      </c>
      <c r="CV108" s="19">
        <f t="shared" si="48"/>
        <v>0</v>
      </c>
      <c r="CW108" s="19" t="e">
        <f t="shared" si="49"/>
        <v>#N/A</v>
      </c>
      <c r="CX108" s="1"/>
      <c r="CY108" s="15" t="e">
        <f t="shared" si="70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50"/>
        <v>#DIV/0!</v>
      </c>
      <c r="DN108" s="96" t="e">
        <f t="shared" si="51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52"/>
        <v>#DIV/0!</v>
      </c>
      <c r="DZ108" s="96" t="e">
        <f t="shared" si="53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7"/>
        <v>0</v>
      </c>
      <c r="EL108" s="180" t="e">
        <f t="shared" si="54"/>
        <v>#DIV/0!</v>
      </c>
      <c r="EM108" s="109" t="e">
        <f t="shared" si="55"/>
        <v>#DIV/0!</v>
      </c>
      <c r="EN108" s="1"/>
      <c r="EO108" s="181" t="e">
        <f t="shared" si="56"/>
        <v>#DIV/0!</v>
      </c>
      <c r="EP108" s="181" t="e">
        <f t="shared" si="57"/>
        <v>#DIV/0!</v>
      </c>
      <c r="EQ108" s="4"/>
      <c r="ER108" s="40"/>
    </row>
    <row r="109" spans="1:148" s="41" customFormat="1" ht="20.100000000000001" customHeight="1">
      <c r="A109" s="83">
        <v>42455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43"/>
        <v>0</v>
      </c>
      <c r="R109" s="39">
        <f t="shared" si="58"/>
        <v>0</v>
      </c>
      <c r="S109" s="15">
        <f t="shared" si="44"/>
        <v>0</v>
      </c>
      <c r="T109" s="3"/>
      <c r="U109" s="1"/>
      <c r="V109" s="1"/>
      <c r="W109" s="19">
        <f t="shared" si="59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8"/>
        <v>0</v>
      </c>
      <c r="AJ109" s="106" t="e">
        <f t="shared" si="69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71"/>
        <v>0</v>
      </c>
      <c r="AT109" s="123" t="e">
        <f t="shared" si="60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61"/>
        <v>0</v>
      </c>
      <c r="BX109" s="125">
        <f t="shared" si="62"/>
        <v>0</v>
      </c>
      <c r="BY109" s="133" t="e">
        <f t="shared" si="63"/>
        <v>#DIV/0!</v>
      </c>
      <c r="BZ109" s="133" t="e">
        <f t="shared" si="64"/>
        <v>#DIV/0!</v>
      </c>
      <c r="CA109" s="3"/>
      <c r="CB109" s="1"/>
      <c r="CC109" s="1"/>
      <c r="CD109" s="4"/>
      <c r="CE109" s="6"/>
      <c r="CF109" s="6"/>
      <c r="CG109" s="19" t="e">
        <f t="shared" si="65"/>
        <v>#N/A</v>
      </c>
      <c r="CH109" s="19">
        <f t="shared" si="45"/>
        <v>0</v>
      </c>
      <c r="CI109" s="19" t="e">
        <f t="shared" si="46"/>
        <v>#N/A</v>
      </c>
      <c r="CJ109" s="1"/>
      <c r="CK109" s="15" t="e">
        <f t="shared" si="66"/>
        <v>#N/A</v>
      </c>
      <c r="CL109" s="3"/>
      <c r="CM109" s="6"/>
      <c r="CN109" s="1"/>
      <c r="CO109" s="338">
        <v>109</v>
      </c>
      <c r="CP109" s="338">
        <f t="shared" si="72"/>
        <v>0</v>
      </c>
      <c r="CQ109" s="338">
        <f t="shared" si="73"/>
        <v>0</v>
      </c>
      <c r="CR109" s="39" t="e">
        <f t="shared" si="74"/>
        <v>#DIV/0!</v>
      </c>
      <c r="CS109" s="3"/>
      <c r="CT109" s="6"/>
      <c r="CU109" s="19" t="e">
        <f t="shared" si="47"/>
        <v>#N/A</v>
      </c>
      <c r="CV109" s="19">
        <f t="shared" si="48"/>
        <v>0</v>
      </c>
      <c r="CW109" s="19" t="e">
        <f t="shared" si="49"/>
        <v>#N/A</v>
      </c>
      <c r="CX109" s="1"/>
      <c r="CY109" s="15" t="e">
        <f t="shared" si="70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50"/>
        <v>#DIV/0!</v>
      </c>
      <c r="DN109" s="96" t="e">
        <f t="shared" si="51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52"/>
        <v>#DIV/0!</v>
      </c>
      <c r="DZ109" s="96" t="e">
        <f t="shared" si="53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7"/>
        <v>0</v>
      </c>
      <c r="EL109" s="180" t="e">
        <f t="shared" si="54"/>
        <v>#DIV/0!</v>
      </c>
      <c r="EM109" s="109" t="e">
        <f t="shared" si="55"/>
        <v>#DIV/0!</v>
      </c>
      <c r="EN109" s="1"/>
      <c r="EO109" s="181" t="e">
        <f t="shared" si="56"/>
        <v>#DIV/0!</v>
      </c>
      <c r="EP109" s="181" t="e">
        <f t="shared" si="57"/>
        <v>#DIV/0!</v>
      </c>
      <c r="EQ109" s="4"/>
      <c r="ER109" s="40"/>
    </row>
    <row r="110" spans="1:148" s="44" customFormat="1" ht="20.100000000000001" customHeight="1">
      <c r="A110" s="84">
        <v>42455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43"/>
        <v>0</v>
      </c>
      <c r="R110" s="42">
        <f t="shared" si="58"/>
        <v>0</v>
      </c>
      <c r="S110" s="16">
        <f t="shared" si="44"/>
        <v>0</v>
      </c>
      <c r="T110" s="10"/>
      <c r="U110" s="8"/>
      <c r="V110" s="8"/>
      <c r="W110" s="20">
        <f t="shared" si="59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8"/>
        <v>0</v>
      </c>
      <c r="AJ110" s="108" t="e">
        <f t="shared" si="69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71"/>
        <v>0</v>
      </c>
      <c r="AT110" s="124" t="e">
        <f t="shared" si="60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61"/>
        <v>0</v>
      </c>
      <c r="BX110" s="126">
        <f t="shared" si="62"/>
        <v>0</v>
      </c>
      <c r="BY110" s="134" t="e">
        <f t="shared" si="63"/>
        <v>#DIV/0!</v>
      </c>
      <c r="BZ110" s="134" t="e">
        <f t="shared" si="64"/>
        <v>#DIV/0!</v>
      </c>
      <c r="CA110" s="10"/>
      <c r="CB110" s="8"/>
      <c r="CC110" s="8"/>
      <c r="CD110" s="11"/>
      <c r="CE110" s="13"/>
      <c r="CF110" s="13"/>
      <c r="CG110" s="20" t="e">
        <f t="shared" si="65"/>
        <v>#N/A</v>
      </c>
      <c r="CH110" s="20">
        <f t="shared" si="45"/>
        <v>0</v>
      </c>
      <c r="CI110" s="20" t="e">
        <f t="shared" si="46"/>
        <v>#N/A</v>
      </c>
      <c r="CJ110" s="8"/>
      <c r="CK110" s="16" t="e">
        <f t="shared" si="66"/>
        <v>#N/A</v>
      </c>
      <c r="CL110" s="10"/>
      <c r="CM110" s="13"/>
      <c r="CN110" s="8"/>
      <c r="CO110" s="339">
        <v>109</v>
      </c>
      <c r="CP110" s="339">
        <f t="shared" si="72"/>
        <v>0</v>
      </c>
      <c r="CQ110" s="339">
        <f t="shared" si="73"/>
        <v>0</v>
      </c>
      <c r="CR110" s="42" t="e">
        <f t="shared" si="74"/>
        <v>#DIV/0!</v>
      </c>
      <c r="CS110" s="10"/>
      <c r="CT110" s="13"/>
      <c r="CU110" s="20" t="e">
        <f t="shared" si="47"/>
        <v>#N/A</v>
      </c>
      <c r="CV110" s="20">
        <f t="shared" si="48"/>
        <v>0</v>
      </c>
      <c r="CW110" s="20" t="e">
        <f t="shared" si="49"/>
        <v>#N/A</v>
      </c>
      <c r="CX110" s="8"/>
      <c r="CY110" s="16" t="e">
        <f t="shared" si="70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50"/>
        <v>#DIV/0!</v>
      </c>
      <c r="DN110" s="97" t="e">
        <f t="shared" si="51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52"/>
        <v>#DIV/0!</v>
      </c>
      <c r="DZ110" s="97" t="e">
        <f t="shared" si="53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7"/>
        <v>0</v>
      </c>
      <c r="EL110" s="183" t="e">
        <f t="shared" si="54"/>
        <v>#DIV/0!</v>
      </c>
      <c r="EM110" s="110" t="e">
        <f t="shared" si="55"/>
        <v>#DIV/0!</v>
      </c>
      <c r="EN110" s="8"/>
      <c r="EO110" s="184" t="e">
        <f t="shared" si="56"/>
        <v>#DIV/0!</v>
      </c>
      <c r="EP110" s="184" t="e">
        <f t="shared" si="57"/>
        <v>#DIV/0!</v>
      </c>
      <c r="EQ110" s="11"/>
      <c r="ER110" s="43"/>
    </row>
    <row r="111" spans="1:148" s="44" customFormat="1" ht="20.100000000000001" customHeight="1">
      <c r="A111" s="84">
        <v>42455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43"/>
        <v>0</v>
      </c>
      <c r="R111" s="42">
        <f t="shared" si="58"/>
        <v>0</v>
      </c>
      <c r="S111" s="16">
        <f t="shared" si="44"/>
        <v>0</v>
      </c>
      <c r="T111" s="10"/>
      <c r="U111" s="8"/>
      <c r="V111" s="8"/>
      <c r="W111" s="20">
        <f t="shared" si="59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8"/>
        <v>0</v>
      </c>
      <c r="AJ111" s="108" t="e">
        <f t="shared" si="69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71"/>
        <v>0</v>
      </c>
      <c r="AT111" s="124" t="e">
        <f t="shared" si="60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61"/>
        <v>0</v>
      </c>
      <c r="BX111" s="126">
        <f t="shared" si="62"/>
        <v>0</v>
      </c>
      <c r="BY111" s="134" t="e">
        <f t="shared" si="63"/>
        <v>#DIV/0!</v>
      </c>
      <c r="BZ111" s="134" t="e">
        <f t="shared" si="64"/>
        <v>#DIV/0!</v>
      </c>
      <c r="CA111" s="10"/>
      <c r="CB111" s="8"/>
      <c r="CC111" s="8"/>
      <c r="CD111" s="11"/>
      <c r="CE111" s="13"/>
      <c r="CF111" s="13"/>
      <c r="CG111" s="20" t="e">
        <f t="shared" si="65"/>
        <v>#N/A</v>
      </c>
      <c r="CH111" s="20">
        <f t="shared" si="45"/>
        <v>0</v>
      </c>
      <c r="CI111" s="20" t="e">
        <f t="shared" si="46"/>
        <v>#N/A</v>
      </c>
      <c r="CJ111" s="8"/>
      <c r="CK111" s="16" t="e">
        <f t="shared" si="66"/>
        <v>#N/A</v>
      </c>
      <c r="CL111" s="10"/>
      <c r="CM111" s="13"/>
      <c r="CN111" s="8"/>
      <c r="CO111" s="339">
        <v>109</v>
      </c>
      <c r="CP111" s="339">
        <f t="shared" si="72"/>
        <v>0</v>
      </c>
      <c r="CQ111" s="339">
        <f t="shared" si="73"/>
        <v>0</v>
      </c>
      <c r="CR111" s="42" t="e">
        <f t="shared" si="74"/>
        <v>#DIV/0!</v>
      </c>
      <c r="CS111" s="10"/>
      <c r="CT111" s="13"/>
      <c r="CU111" s="20" t="e">
        <f t="shared" si="47"/>
        <v>#N/A</v>
      </c>
      <c r="CV111" s="20">
        <f t="shared" si="48"/>
        <v>0</v>
      </c>
      <c r="CW111" s="20" t="e">
        <f t="shared" si="49"/>
        <v>#N/A</v>
      </c>
      <c r="CX111" s="8"/>
      <c r="CY111" s="16" t="e">
        <f t="shared" si="70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50"/>
        <v>#DIV/0!</v>
      </c>
      <c r="DN111" s="97" t="e">
        <f t="shared" si="51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52"/>
        <v>#DIV/0!</v>
      </c>
      <c r="DZ111" s="97" t="e">
        <f t="shared" si="53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7"/>
        <v>0</v>
      </c>
      <c r="EL111" s="183" t="e">
        <f t="shared" si="54"/>
        <v>#DIV/0!</v>
      </c>
      <c r="EM111" s="110" t="e">
        <f t="shared" si="55"/>
        <v>#DIV/0!</v>
      </c>
      <c r="EN111" s="8"/>
      <c r="EO111" s="184" t="e">
        <f t="shared" si="56"/>
        <v>#DIV/0!</v>
      </c>
      <c r="EP111" s="184" t="e">
        <f t="shared" si="57"/>
        <v>#DIV/0!</v>
      </c>
      <c r="EQ111" s="11"/>
      <c r="ER111" s="43"/>
    </row>
    <row r="112" spans="1:148" s="41" customFormat="1" ht="20.100000000000001" customHeight="1">
      <c r="A112" s="83">
        <v>42456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43"/>
        <v>0</v>
      </c>
      <c r="R112" s="39">
        <f t="shared" si="58"/>
        <v>0</v>
      </c>
      <c r="S112" s="15">
        <f t="shared" si="44"/>
        <v>0</v>
      </c>
      <c r="T112" s="3"/>
      <c r="U112" s="1"/>
      <c r="V112" s="1"/>
      <c r="W112" s="19">
        <f t="shared" si="59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8"/>
        <v>0</v>
      </c>
      <c r="AJ112" s="106" t="e">
        <f t="shared" si="69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71"/>
        <v>0</v>
      </c>
      <c r="AT112" s="123" t="e">
        <f t="shared" si="60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61"/>
        <v>0</v>
      </c>
      <c r="BX112" s="125">
        <f t="shared" si="62"/>
        <v>0</v>
      </c>
      <c r="BY112" s="133" t="e">
        <f t="shared" si="63"/>
        <v>#DIV/0!</v>
      </c>
      <c r="BZ112" s="133" t="e">
        <f t="shared" si="64"/>
        <v>#DIV/0!</v>
      </c>
      <c r="CA112" s="3"/>
      <c r="CB112" s="1"/>
      <c r="CC112" s="1"/>
      <c r="CD112" s="4"/>
      <c r="CE112" s="6"/>
      <c r="CF112" s="6"/>
      <c r="CG112" s="19" t="e">
        <f t="shared" si="65"/>
        <v>#N/A</v>
      </c>
      <c r="CH112" s="19">
        <f t="shared" si="45"/>
        <v>0</v>
      </c>
      <c r="CI112" s="19" t="e">
        <f t="shared" si="46"/>
        <v>#N/A</v>
      </c>
      <c r="CJ112" s="1"/>
      <c r="CK112" s="15" t="e">
        <f t="shared" si="66"/>
        <v>#N/A</v>
      </c>
      <c r="CL112" s="3"/>
      <c r="CM112" s="6"/>
      <c r="CN112" s="1"/>
      <c r="CO112" s="338">
        <v>109</v>
      </c>
      <c r="CP112" s="338">
        <f t="shared" si="72"/>
        <v>0</v>
      </c>
      <c r="CQ112" s="338">
        <f t="shared" si="73"/>
        <v>0</v>
      </c>
      <c r="CR112" s="39" t="e">
        <f t="shared" si="74"/>
        <v>#DIV/0!</v>
      </c>
      <c r="CS112" s="3"/>
      <c r="CT112" s="6"/>
      <c r="CU112" s="19" t="e">
        <f t="shared" si="47"/>
        <v>#N/A</v>
      </c>
      <c r="CV112" s="19">
        <f t="shared" si="48"/>
        <v>0</v>
      </c>
      <c r="CW112" s="19" t="e">
        <f t="shared" si="49"/>
        <v>#N/A</v>
      </c>
      <c r="CX112" s="1"/>
      <c r="CY112" s="15" t="e">
        <f t="shared" si="70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50"/>
        <v>#DIV/0!</v>
      </c>
      <c r="DN112" s="96" t="e">
        <f t="shared" si="51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52"/>
        <v>#DIV/0!</v>
      </c>
      <c r="DZ112" s="96" t="e">
        <f t="shared" si="53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7"/>
        <v>0</v>
      </c>
      <c r="EL112" s="180" t="e">
        <f t="shared" si="54"/>
        <v>#DIV/0!</v>
      </c>
      <c r="EM112" s="109" t="e">
        <f t="shared" si="55"/>
        <v>#DIV/0!</v>
      </c>
      <c r="EN112" s="1"/>
      <c r="EO112" s="181" t="e">
        <f t="shared" si="56"/>
        <v>#DIV/0!</v>
      </c>
      <c r="EP112" s="181" t="e">
        <f t="shared" si="57"/>
        <v>#DIV/0!</v>
      </c>
      <c r="EQ112" s="4"/>
      <c r="ER112" s="40"/>
    </row>
    <row r="113" spans="1:148" s="41" customFormat="1" ht="20.100000000000001" customHeight="1">
      <c r="A113" s="83">
        <v>42456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43"/>
        <v>0</v>
      </c>
      <c r="R113" s="39">
        <f t="shared" si="58"/>
        <v>0</v>
      </c>
      <c r="S113" s="15">
        <f t="shared" si="44"/>
        <v>0</v>
      </c>
      <c r="T113" s="3"/>
      <c r="U113" s="1"/>
      <c r="V113" s="1"/>
      <c r="W113" s="19">
        <f t="shared" si="59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8"/>
        <v>0</v>
      </c>
      <c r="AJ113" s="106" t="e">
        <f t="shared" si="69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71"/>
        <v>0</v>
      </c>
      <c r="AT113" s="123" t="e">
        <f t="shared" si="60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61"/>
        <v>0</v>
      </c>
      <c r="BX113" s="125">
        <f t="shared" si="62"/>
        <v>0</v>
      </c>
      <c r="BY113" s="133" t="e">
        <f t="shared" si="63"/>
        <v>#DIV/0!</v>
      </c>
      <c r="BZ113" s="133" t="e">
        <f t="shared" si="64"/>
        <v>#DIV/0!</v>
      </c>
      <c r="CA113" s="3"/>
      <c r="CB113" s="1"/>
      <c r="CC113" s="1"/>
      <c r="CD113" s="4"/>
      <c r="CE113" s="6"/>
      <c r="CF113" s="6"/>
      <c r="CG113" s="19" t="e">
        <f t="shared" si="65"/>
        <v>#N/A</v>
      </c>
      <c r="CH113" s="19">
        <f t="shared" si="45"/>
        <v>0</v>
      </c>
      <c r="CI113" s="19" t="e">
        <f t="shared" si="46"/>
        <v>#N/A</v>
      </c>
      <c r="CJ113" s="1"/>
      <c r="CK113" s="15" t="e">
        <f t="shared" si="66"/>
        <v>#N/A</v>
      </c>
      <c r="CL113" s="3"/>
      <c r="CM113" s="6"/>
      <c r="CN113" s="1"/>
      <c r="CO113" s="338">
        <v>109</v>
      </c>
      <c r="CP113" s="338">
        <f t="shared" si="72"/>
        <v>0</v>
      </c>
      <c r="CQ113" s="338">
        <f t="shared" si="73"/>
        <v>0</v>
      </c>
      <c r="CR113" s="39" t="e">
        <f t="shared" si="74"/>
        <v>#DIV/0!</v>
      </c>
      <c r="CS113" s="3"/>
      <c r="CT113" s="6"/>
      <c r="CU113" s="19" t="e">
        <f t="shared" si="47"/>
        <v>#N/A</v>
      </c>
      <c r="CV113" s="19">
        <f t="shared" si="48"/>
        <v>0</v>
      </c>
      <c r="CW113" s="19" t="e">
        <f t="shared" si="49"/>
        <v>#N/A</v>
      </c>
      <c r="CX113" s="1"/>
      <c r="CY113" s="15" t="e">
        <f t="shared" si="70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50"/>
        <v>#DIV/0!</v>
      </c>
      <c r="DN113" s="96" t="e">
        <f t="shared" si="51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52"/>
        <v>#DIV/0!</v>
      </c>
      <c r="DZ113" s="96" t="e">
        <f t="shared" si="53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7"/>
        <v>0</v>
      </c>
      <c r="EL113" s="180" t="e">
        <f t="shared" si="54"/>
        <v>#DIV/0!</v>
      </c>
      <c r="EM113" s="109" t="e">
        <f t="shared" si="55"/>
        <v>#DIV/0!</v>
      </c>
      <c r="EN113" s="1"/>
      <c r="EO113" s="181" t="e">
        <f t="shared" si="56"/>
        <v>#DIV/0!</v>
      </c>
      <c r="EP113" s="181" t="e">
        <f t="shared" si="57"/>
        <v>#DIV/0!</v>
      </c>
      <c r="EQ113" s="4"/>
      <c r="ER113" s="40"/>
    </row>
    <row r="114" spans="1:148" s="44" customFormat="1" ht="20.100000000000001" customHeight="1">
      <c r="A114" s="84">
        <v>42456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43"/>
        <v>0</v>
      </c>
      <c r="R114" s="42">
        <f t="shared" si="58"/>
        <v>0</v>
      </c>
      <c r="S114" s="16">
        <f t="shared" si="44"/>
        <v>0</v>
      </c>
      <c r="T114" s="10"/>
      <c r="U114" s="8"/>
      <c r="V114" s="8"/>
      <c r="W114" s="20">
        <f t="shared" si="59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8"/>
        <v>0</v>
      </c>
      <c r="AJ114" s="108" t="e">
        <f t="shared" si="69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71"/>
        <v>0</v>
      </c>
      <c r="AT114" s="124" t="e">
        <f t="shared" si="60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61"/>
        <v>0</v>
      </c>
      <c r="BX114" s="126">
        <f t="shared" si="62"/>
        <v>0</v>
      </c>
      <c r="BY114" s="134" t="e">
        <f t="shared" si="63"/>
        <v>#DIV/0!</v>
      </c>
      <c r="BZ114" s="134" t="e">
        <f t="shared" si="64"/>
        <v>#DIV/0!</v>
      </c>
      <c r="CA114" s="10"/>
      <c r="CB114" s="8"/>
      <c r="CC114" s="8"/>
      <c r="CD114" s="11"/>
      <c r="CE114" s="13"/>
      <c r="CF114" s="13"/>
      <c r="CG114" s="20" t="e">
        <f t="shared" si="65"/>
        <v>#N/A</v>
      </c>
      <c r="CH114" s="20">
        <f t="shared" si="45"/>
        <v>0</v>
      </c>
      <c r="CI114" s="20" t="e">
        <f t="shared" si="46"/>
        <v>#N/A</v>
      </c>
      <c r="CJ114" s="8"/>
      <c r="CK114" s="16" t="e">
        <f t="shared" si="66"/>
        <v>#N/A</v>
      </c>
      <c r="CL114" s="10"/>
      <c r="CM114" s="13"/>
      <c r="CN114" s="8"/>
      <c r="CO114" s="339">
        <v>109</v>
      </c>
      <c r="CP114" s="339">
        <f t="shared" si="72"/>
        <v>0</v>
      </c>
      <c r="CQ114" s="339">
        <f t="shared" si="73"/>
        <v>0</v>
      </c>
      <c r="CR114" s="42" t="e">
        <f t="shared" si="74"/>
        <v>#DIV/0!</v>
      </c>
      <c r="CS114" s="10"/>
      <c r="CT114" s="13"/>
      <c r="CU114" s="20" t="e">
        <f t="shared" si="47"/>
        <v>#N/A</v>
      </c>
      <c r="CV114" s="20">
        <f t="shared" si="48"/>
        <v>0</v>
      </c>
      <c r="CW114" s="20" t="e">
        <f t="shared" si="49"/>
        <v>#N/A</v>
      </c>
      <c r="CX114" s="8"/>
      <c r="CY114" s="16" t="e">
        <f t="shared" si="70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50"/>
        <v>#DIV/0!</v>
      </c>
      <c r="DN114" s="97" t="e">
        <f t="shared" si="51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52"/>
        <v>#DIV/0!</v>
      </c>
      <c r="DZ114" s="97" t="e">
        <f t="shared" si="53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7"/>
        <v>0</v>
      </c>
      <c r="EL114" s="183" t="e">
        <f t="shared" si="54"/>
        <v>#DIV/0!</v>
      </c>
      <c r="EM114" s="110" t="e">
        <f t="shared" si="55"/>
        <v>#DIV/0!</v>
      </c>
      <c r="EN114" s="8"/>
      <c r="EO114" s="184" t="e">
        <f t="shared" si="56"/>
        <v>#DIV/0!</v>
      </c>
      <c r="EP114" s="184" t="e">
        <f t="shared" si="57"/>
        <v>#DIV/0!</v>
      </c>
      <c r="EQ114" s="11"/>
      <c r="ER114" s="43"/>
    </row>
    <row r="115" spans="1:148" s="44" customFormat="1" ht="20.100000000000001" customHeight="1">
      <c r="A115" s="84">
        <v>42456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43"/>
        <v>0</v>
      </c>
      <c r="R115" s="42">
        <f t="shared" si="58"/>
        <v>0</v>
      </c>
      <c r="S115" s="16">
        <f t="shared" si="44"/>
        <v>0</v>
      </c>
      <c r="T115" s="10"/>
      <c r="U115" s="8"/>
      <c r="V115" s="8"/>
      <c r="W115" s="20">
        <f t="shared" si="59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8"/>
        <v>0</v>
      </c>
      <c r="AJ115" s="108" t="e">
        <f t="shared" si="69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71"/>
        <v>0</v>
      </c>
      <c r="AT115" s="124" t="e">
        <f t="shared" si="60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61"/>
        <v>0</v>
      </c>
      <c r="BX115" s="126">
        <f t="shared" si="62"/>
        <v>0</v>
      </c>
      <c r="BY115" s="134" t="e">
        <f t="shared" si="63"/>
        <v>#DIV/0!</v>
      </c>
      <c r="BZ115" s="134" t="e">
        <f t="shared" si="64"/>
        <v>#DIV/0!</v>
      </c>
      <c r="CA115" s="10"/>
      <c r="CB115" s="8"/>
      <c r="CC115" s="8"/>
      <c r="CD115" s="11"/>
      <c r="CE115" s="13"/>
      <c r="CF115" s="13"/>
      <c r="CG115" s="20" t="e">
        <f t="shared" si="65"/>
        <v>#N/A</v>
      </c>
      <c r="CH115" s="20">
        <f t="shared" si="45"/>
        <v>0</v>
      </c>
      <c r="CI115" s="20" t="e">
        <f t="shared" si="46"/>
        <v>#N/A</v>
      </c>
      <c r="CJ115" s="8"/>
      <c r="CK115" s="16" t="e">
        <f t="shared" si="66"/>
        <v>#N/A</v>
      </c>
      <c r="CL115" s="10"/>
      <c r="CM115" s="13"/>
      <c r="CN115" s="8"/>
      <c r="CO115" s="339">
        <v>109</v>
      </c>
      <c r="CP115" s="339">
        <f t="shared" si="72"/>
        <v>0</v>
      </c>
      <c r="CQ115" s="339">
        <f t="shared" si="73"/>
        <v>0</v>
      </c>
      <c r="CR115" s="42" t="e">
        <f t="shared" si="74"/>
        <v>#DIV/0!</v>
      </c>
      <c r="CS115" s="10"/>
      <c r="CT115" s="13"/>
      <c r="CU115" s="20" t="e">
        <f t="shared" si="47"/>
        <v>#N/A</v>
      </c>
      <c r="CV115" s="20">
        <f t="shared" si="48"/>
        <v>0</v>
      </c>
      <c r="CW115" s="20" t="e">
        <f t="shared" si="49"/>
        <v>#N/A</v>
      </c>
      <c r="CX115" s="8"/>
      <c r="CY115" s="16" t="e">
        <f t="shared" si="70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50"/>
        <v>#DIV/0!</v>
      </c>
      <c r="DN115" s="97" t="e">
        <f t="shared" si="51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52"/>
        <v>#DIV/0!</v>
      </c>
      <c r="DZ115" s="97" t="e">
        <f t="shared" si="53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7"/>
        <v>0</v>
      </c>
      <c r="EL115" s="183" t="e">
        <f t="shared" si="54"/>
        <v>#DIV/0!</v>
      </c>
      <c r="EM115" s="110" t="e">
        <f t="shared" si="55"/>
        <v>#DIV/0!</v>
      </c>
      <c r="EN115" s="8"/>
      <c r="EO115" s="184" t="e">
        <f t="shared" si="56"/>
        <v>#DIV/0!</v>
      </c>
      <c r="EP115" s="184" t="e">
        <f t="shared" si="57"/>
        <v>#DIV/0!</v>
      </c>
      <c r="EQ115" s="11"/>
      <c r="ER115" s="43"/>
    </row>
    <row r="116" spans="1:148" s="41" customFormat="1" ht="20.100000000000001" customHeight="1">
      <c r="A116" s="83">
        <v>42457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43"/>
        <v>0</v>
      </c>
      <c r="R116" s="39">
        <f t="shared" si="58"/>
        <v>0</v>
      </c>
      <c r="S116" s="15">
        <f t="shared" si="44"/>
        <v>0</v>
      </c>
      <c r="T116" s="3"/>
      <c r="U116" s="1"/>
      <c r="V116" s="1"/>
      <c r="W116" s="19">
        <f t="shared" si="59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8"/>
        <v>0</v>
      </c>
      <c r="AJ116" s="106" t="e">
        <f t="shared" si="69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71"/>
        <v>0</v>
      </c>
      <c r="AT116" s="123" t="e">
        <f t="shared" si="60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61"/>
        <v>0</v>
      </c>
      <c r="BX116" s="125">
        <f t="shared" si="62"/>
        <v>0</v>
      </c>
      <c r="BY116" s="133" t="e">
        <f t="shared" si="63"/>
        <v>#DIV/0!</v>
      </c>
      <c r="BZ116" s="133" t="e">
        <f t="shared" si="64"/>
        <v>#DIV/0!</v>
      </c>
      <c r="CA116" s="3"/>
      <c r="CB116" s="1"/>
      <c r="CC116" s="1"/>
      <c r="CD116" s="4"/>
      <c r="CE116" s="6"/>
      <c r="CF116" s="6"/>
      <c r="CG116" s="19" t="e">
        <f t="shared" si="65"/>
        <v>#N/A</v>
      </c>
      <c r="CH116" s="19">
        <f t="shared" si="45"/>
        <v>0</v>
      </c>
      <c r="CI116" s="19" t="e">
        <f t="shared" si="46"/>
        <v>#N/A</v>
      </c>
      <c r="CJ116" s="1"/>
      <c r="CK116" s="15" t="e">
        <f t="shared" si="66"/>
        <v>#N/A</v>
      </c>
      <c r="CL116" s="3"/>
      <c r="CM116" s="6"/>
      <c r="CN116" s="1"/>
      <c r="CO116" s="338">
        <v>109</v>
      </c>
      <c r="CP116" s="338">
        <f t="shared" si="72"/>
        <v>0</v>
      </c>
      <c r="CQ116" s="338">
        <f t="shared" si="73"/>
        <v>0</v>
      </c>
      <c r="CR116" s="39" t="e">
        <f t="shared" si="74"/>
        <v>#DIV/0!</v>
      </c>
      <c r="CS116" s="3"/>
      <c r="CT116" s="6"/>
      <c r="CU116" s="19" t="e">
        <f t="shared" si="47"/>
        <v>#N/A</v>
      </c>
      <c r="CV116" s="19">
        <f t="shared" si="48"/>
        <v>0</v>
      </c>
      <c r="CW116" s="19" t="e">
        <f t="shared" si="49"/>
        <v>#N/A</v>
      </c>
      <c r="CX116" s="1"/>
      <c r="CY116" s="15" t="e">
        <f t="shared" si="70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50"/>
        <v>#DIV/0!</v>
      </c>
      <c r="DN116" s="96" t="e">
        <f t="shared" si="51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52"/>
        <v>#DIV/0!</v>
      </c>
      <c r="DZ116" s="96" t="e">
        <f t="shared" si="53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7"/>
        <v>0</v>
      </c>
      <c r="EL116" s="180" t="e">
        <f t="shared" si="54"/>
        <v>#DIV/0!</v>
      </c>
      <c r="EM116" s="109" t="e">
        <f t="shared" si="55"/>
        <v>#DIV/0!</v>
      </c>
      <c r="EN116" s="1"/>
      <c r="EO116" s="181" t="e">
        <f t="shared" si="56"/>
        <v>#DIV/0!</v>
      </c>
      <c r="EP116" s="181" t="e">
        <f t="shared" si="57"/>
        <v>#DIV/0!</v>
      </c>
      <c r="EQ116" s="4"/>
      <c r="ER116" s="40"/>
    </row>
    <row r="117" spans="1:148" s="41" customFormat="1" ht="20.100000000000001" customHeight="1">
      <c r="A117" s="83">
        <v>42457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43"/>
        <v>0</v>
      </c>
      <c r="R117" s="39">
        <f t="shared" si="58"/>
        <v>0</v>
      </c>
      <c r="S117" s="15">
        <f t="shared" si="44"/>
        <v>0</v>
      </c>
      <c r="T117" s="3"/>
      <c r="U117" s="1"/>
      <c r="V117" s="1"/>
      <c r="W117" s="19">
        <f t="shared" si="59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8"/>
        <v>0</v>
      </c>
      <c r="AJ117" s="106" t="e">
        <f t="shared" si="69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71"/>
        <v>0</v>
      </c>
      <c r="AT117" s="123" t="e">
        <f t="shared" si="60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61"/>
        <v>0</v>
      </c>
      <c r="BX117" s="125">
        <f t="shared" si="62"/>
        <v>0</v>
      </c>
      <c r="BY117" s="133" t="e">
        <f t="shared" si="63"/>
        <v>#DIV/0!</v>
      </c>
      <c r="BZ117" s="133" t="e">
        <f t="shared" si="64"/>
        <v>#DIV/0!</v>
      </c>
      <c r="CA117" s="3"/>
      <c r="CB117" s="1"/>
      <c r="CC117" s="1"/>
      <c r="CD117" s="4"/>
      <c r="CE117" s="6"/>
      <c r="CF117" s="6"/>
      <c r="CG117" s="19" t="e">
        <f t="shared" si="65"/>
        <v>#N/A</v>
      </c>
      <c r="CH117" s="19">
        <f t="shared" si="45"/>
        <v>0</v>
      </c>
      <c r="CI117" s="19" t="e">
        <f t="shared" si="46"/>
        <v>#N/A</v>
      </c>
      <c r="CJ117" s="1"/>
      <c r="CK117" s="15" t="e">
        <f t="shared" si="66"/>
        <v>#N/A</v>
      </c>
      <c r="CL117" s="3"/>
      <c r="CM117" s="6"/>
      <c r="CN117" s="1"/>
      <c r="CO117" s="338">
        <v>109</v>
      </c>
      <c r="CP117" s="338">
        <f t="shared" si="72"/>
        <v>0</v>
      </c>
      <c r="CQ117" s="338">
        <f t="shared" si="73"/>
        <v>0</v>
      </c>
      <c r="CR117" s="39" t="e">
        <f t="shared" si="74"/>
        <v>#DIV/0!</v>
      </c>
      <c r="CS117" s="3"/>
      <c r="CT117" s="6"/>
      <c r="CU117" s="19" t="e">
        <f t="shared" si="47"/>
        <v>#N/A</v>
      </c>
      <c r="CV117" s="19">
        <f t="shared" si="48"/>
        <v>0</v>
      </c>
      <c r="CW117" s="19" t="e">
        <f t="shared" si="49"/>
        <v>#N/A</v>
      </c>
      <c r="CX117" s="1"/>
      <c r="CY117" s="15" t="e">
        <f t="shared" si="70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50"/>
        <v>#DIV/0!</v>
      </c>
      <c r="DN117" s="96" t="e">
        <f t="shared" si="51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52"/>
        <v>#DIV/0!</v>
      </c>
      <c r="DZ117" s="96" t="e">
        <f t="shared" si="53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7"/>
        <v>0</v>
      </c>
      <c r="EL117" s="180" t="e">
        <f t="shared" si="54"/>
        <v>#DIV/0!</v>
      </c>
      <c r="EM117" s="109" t="e">
        <f t="shared" si="55"/>
        <v>#DIV/0!</v>
      </c>
      <c r="EN117" s="1"/>
      <c r="EO117" s="181" t="e">
        <f t="shared" si="56"/>
        <v>#DIV/0!</v>
      </c>
      <c r="EP117" s="181" t="e">
        <f t="shared" si="57"/>
        <v>#DIV/0!</v>
      </c>
      <c r="EQ117" s="4"/>
      <c r="ER117" s="40"/>
    </row>
    <row r="118" spans="1:148" s="44" customFormat="1" ht="20.100000000000001" customHeight="1">
      <c r="A118" s="84">
        <v>42457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43"/>
        <v>0</v>
      </c>
      <c r="R118" s="42">
        <f t="shared" si="58"/>
        <v>0</v>
      </c>
      <c r="S118" s="16">
        <f t="shared" si="44"/>
        <v>0</v>
      </c>
      <c r="T118" s="10"/>
      <c r="U118" s="8"/>
      <c r="V118" s="8"/>
      <c r="W118" s="20">
        <f t="shared" si="59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8"/>
        <v>0</v>
      </c>
      <c r="AJ118" s="108" t="e">
        <f t="shared" si="69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71"/>
        <v>0</v>
      </c>
      <c r="AT118" s="124" t="e">
        <f t="shared" si="60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61"/>
        <v>0</v>
      </c>
      <c r="BX118" s="126">
        <f t="shared" si="62"/>
        <v>0</v>
      </c>
      <c r="BY118" s="134" t="e">
        <f t="shared" si="63"/>
        <v>#DIV/0!</v>
      </c>
      <c r="BZ118" s="134" t="e">
        <f t="shared" si="64"/>
        <v>#DIV/0!</v>
      </c>
      <c r="CA118" s="10"/>
      <c r="CB118" s="8"/>
      <c r="CC118" s="8"/>
      <c r="CD118" s="11"/>
      <c r="CE118" s="13"/>
      <c r="CF118" s="13"/>
      <c r="CG118" s="20" t="e">
        <f t="shared" si="65"/>
        <v>#N/A</v>
      </c>
      <c r="CH118" s="20">
        <f t="shared" si="45"/>
        <v>0</v>
      </c>
      <c r="CI118" s="20" t="e">
        <f t="shared" si="46"/>
        <v>#N/A</v>
      </c>
      <c r="CJ118" s="8"/>
      <c r="CK118" s="16" t="e">
        <f t="shared" si="66"/>
        <v>#N/A</v>
      </c>
      <c r="CL118" s="10"/>
      <c r="CM118" s="13"/>
      <c r="CN118" s="8"/>
      <c r="CO118" s="339">
        <v>109</v>
      </c>
      <c r="CP118" s="339">
        <f t="shared" si="72"/>
        <v>0</v>
      </c>
      <c r="CQ118" s="339">
        <f t="shared" si="73"/>
        <v>0</v>
      </c>
      <c r="CR118" s="42" t="e">
        <f t="shared" si="74"/>
        <v>#DIV/0!</v>
      </c>
      <c r="CS118" s="10"/>
      <c r="CT118" s="13"/>
      <c r="CU118" s="20" t="e">
        <f t="shared" si="47"/>
        <v>#N/A</v>
      </c>
      <c r="CV118" s="20">
        <f t="shared" si="48"/>
        <v>0</v>
      </c>
      <c r="CW118" s="20" t="e">
        <f t="shared" si="49"/>
        <v>#N/A</v>
      </c>
      <c r="CX118" s="8"/>
      <c r="CY118" s="16" t="e">
        <f t="shared" si="70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50"/>
        <v>#DIV/0!</v>
      </c>
      <c r="DN118" s="97" t="e">
        <f t="shared" si="51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52"/>
        <v>#DIV/0!</v>
      </c>
      <c r="DZ118" s="97" t="e">
        <f t="shared" si="53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7"/>
        <v>0</v>
      </c>
      <c r="EL118" s="183" t="e">
        <f t="shared" si="54"/>
        <v>#DIV/0!</v>
      </c>
      <c r="EM118" s="110" t="e">
        <f t="shared" si="55"/>
        <v>#DIV/0!</v>
      </c>
      <c r="EN118" s="8"/>
      <c r="EO118" s="184" t="e">
        <f t="shared" si="56"/>
        <v>#DIV/0!</v>
      </c>
      <c r="EP118" s="184" t="e">
        <f t="shared" si="57"/>
        <v>#DIV/0!</v>
      </c>
      <c r="EQ118" s="11"/>
      <c r="ER118" s="43"/>
    </row>
    <row r="119" spans="1:148" s="44" customFormat="1" ht="20.100000000000001" customHeight="1">
      <c r="A119" s="84">
        <v>42457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43"/>
        <v>0</v>
      </c>
      <c r="R119" s="42">
        <f t="shared" si="58"/>
        <v>0</v>
      </c>
      <c r="S119" s="16">
        <f t="shared" si="44"/>
        <v>0</v>
      </c>
      <c r="T119" s="10"/>
      <c r="U119" s="8"/>
      <c r="V119" s="8"/>
      <c r="W119" s="20">
        <f t="shared" si="59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8"/>
        <v>0</v>
      </c>
      <c r="AJ119" s="108" t="e">
        <f t="shared" si="69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71"/>
        <v>0</v>
      </c>
      <c r="AT119" s="124" t="e">
        <f t="shared" si="60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61"/>
        <v>0</v>
      </c>
      <c r="BX119" s="126">
        <f t="shared" si="62"/>
        <v>0</v>
      </c>
      <c r="BY119" s="134" t="e">
        <f t="shared" si="63"/>
        <v>#DIV/0!</v>
      </c>
      <c r="BZ119" s="134" t="e">
        <f t="shared" si="64"/>
        <v>#DIV/0!</v>
      </c>
      <c r="CA119" s="10"/>
      <c r="CB119" s="8"/>
      <c r="CC119" s="8"/>
      <c r="CD119" s="11"/>
      <c r="CE119" s="13"/>
      <c r="CF119" s="13"/>
      <c r="CG119" s="20" t="e">
        <f t="shared" si="65"/>
        <v>#N/A</v>
      </c>
      <c r="CH119" s="20">
        <f t="shared" si="45"/>
        <v>0</v>
      </c>
      <c r="CI119" s="20" t="e">
        <f t="shared" si="46"/>
        <v>#N/A</v>
      </c>
      <c r="CJ119" s="8"/>
      <c r="CK119" s="16" t="e">
        <f t="shared" si="66"/>
        <v>#N/A</v>
      </c>
      <c r="CL119" s="10"/>
      <c r="CM119" s="13"/>
      <c r="CN119" s="8"/>
      <c r="CO119" s="339">
        <v>109</v>
      </c>
      <c r="CP119" s="339">
        <f t="shared" si="72"/>
        <v>0</v>
      </c>
      <c r="CQ119" s="339">
        <f t="shared" si="73"/>
        <v>0</v>
      </c>
      <c r="CR119" s="42" t="e">
        <f t="shared" si="74"/>
        <v>#DIV/0!</v>
      </c>
      <c r="CS119" s="10"/>
      <c r="CT119" s="13"/>
      <c r="CU119" s="20" t="e">
        <f t="shared" si="47"/>
        <v>#N/A</v>
      </c>
      <c r="CV119" s="20">
        <f t="shared" si="48"/>
        <v>0</v>
      </c>
      <c r="CW119" s="20" t="e">
        <f t="shared" si="49"/>
        <v>#N/A</v>
      </c>
      <c r="CX119" s="8"/>
      <c r="CY119" s="16" t="e">
        <f t="shared" si="70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50"/>
        <v>#DIV/0!</v>
      </c>
      <c r="DN119" s="97" t="e">
        <f t="shared" si="51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52"/>
        <v>#DIV/0!</v>
      </c>
      <c r="DZ119" s="97" t="e">
        <f t="shared" si="53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7"/>
        <v>0</v>
      </c>
      <c r="EL119" s="183" t="e">
        <f t="shared" si="54"/>
        <v>#DIV/0!</v>
      </c>
      <c r="EM119" s="110" t="e">
        <f t="shared" si="55"/>
        <v>#DIV/0!</v>
      </c>
      <c r="EN119" s="8"/>
      <c r="EO119" s="184" t="e">
        <f t="shared" si="56"/>
        <v>#DIV/0!</v>
      </c>
      <c r="EP119" s="184" t="e">
        <f t="shared" si="57"/>
        <v>#DIV/0!</v>
      </c>
      <c r="EQ119" s="11"/>
      <c r="ER119" s="43"/>
    </row>
    <row r="120" spans="1:148" s="41" customFormat="1" ht="20.100000000000001" customHeight="1">
      <c r="A120" s="83">
        <v>42458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43"/>
        <v>0</v>
      </c>
      <c r="R120" s="39">
        <f t="shared" si="58"/>
        <v>0</v>
      </c>
      <c r="S120" s="15">
        <f t="shared" si="44"/>
        <v>0</v>
      </c>
      <c r="T120" s="3"/>
      <c r="U120" s="1"/>
      <c r="V120" s="1"/>
      <c r="W120" s="19">
        <f t="shared" si="59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8"/>
        <v>0</v>
      </c>
      <c r="AJ120" s="106" t="e">
        <f t="shared" si="69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71"/>
        <v>0</v>
      </c>
      <c r="AT120" s="123" t="e">
        <f t="shared" si="60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61"/>
        <v>0</v>
      </c>
      <c r="BX120" s="125">
        <f t="shared" si="62"/>
        <v>0</v>
      </c>
      <c r="BY120" s="133" t="e">
        <f t="shared" si="63"/>
        <v>#DIV/0!</v>
      </c>
      <c r="BZ120" s="133" t="e">
        <f t="shared" si="64"/>
        <v>#DIV/0!</v>
      </c>
      <c r="CA120" s="3"/>
      <c r="CB120" s="1"/>
      <c r="CC120" s="1"/>
      <c r="CD120" s="4"/>
      <c r="CE120" s="6"/>
      <c r="CF120" s="6"/>
      <c r="CG120" s="19" t="e">
        <f t="shared" si="65"/>
        <v>#N/A</v>
      </c>
      <c r="CH120" s="19">
        <f t="shared" si="45"/>
        <v>0</v>
      </c>
      <c r="CI120" s="19" t="e">
        <f t="shared" si="46"/>
        <v>#N/A</v>
      </c>
      <c r="CJ120" s="1"/>
      <c r="CK120" s="15" t="e">
        <f t="shared" si="66"/>
        <v>#N/A</v>
      </c>
      <c r="CL120" s="3"/>
      <c r="CM120" s="6"/>
      <c r="CN120" s="1"/>
      <c r="CO120" s="338">
        <v>109</v>
      </c>
      <c r="CP120" s="338">
        <f t="shared" si="72"/>
        <v>0</v>
      </c>
      <c r="CQ120" s="338">
        <f t="shared" si="73"/>
        <v>0</v>
      </c>
      <c r="CR120" s="39" t="e">
        <f t="shared" si="74"/>
        <v>#DIV/0!</v>
      </c>
      <c r="CS120" s="3"/>
      <c r="CT120" s="6"/>
      <c r="CU120" s="19" t="e">
        <f t="shared" si="47"/>
        <v>#N/A</v>
      </c>
      <c r="CV120" s="19">
        <f t="shared" si="48"/>
        <v>0</v>
      </c>
      <c r="CW120" s="19" t="e">
        <f t="shared" si="49"/>
        <v>#N/A</v>
      </c>
      <c r="CX120" s="1"/>
      <c r="CY120" s="15" t="e">
        <f t="shared" si="70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50"/>
        <v>#DIV/0!</v>
      </c>
      <c r="DN120" s="96" t="e">
        <f t="shared" si="51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52"/>
        <v>#DIV/0!</v>
      </c>
      <c r="DZ120" s="96" t="e">
        <f t="shared" si="53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7"/>
        <v>0</v>
      </c>
      <c r="EL120" s="180" t="e">
        <f t="shared" si="54"/>
        <v>#DIV/0!</v>
      </c>
      <c r="EM120" s="109" t="e">
        <f t="shared" si="55"/>
        <v>#DIV/0!</v>
      </c>
      <c r="EN120" s="1"/>
      <c r="EO120" s="181" t="e">
        <f t="shared" si="56"/>
        <v>#DIV/0!</v>
      </c>
      <c r="EP120" s="181" t="e">
        <f t="shared" si="57"/>
        <v>#DIV/0!</v>
      </c>
      <c r="EQ120" s="4"/>
      <c r="ER120" s="40"/>
    </row>
    <row r="121" spans="1:148" s="41" customFormat="1" ht="20.100000000000001" customHeight="1">
      <c r="A121" s="83">
        <v>42458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43"/>
        <v>0</v>
      </c>
      <c r="R121" s="39">
        <f t="shared" si="58"/>
        <v>0</v>
      </c>
      <c r="S121" s="15">
        <f t="shared" si="44"/>
        <v>0</v>
      </c>
      <c r="T121" s="3"/>
      <c r="U121" s="1"/>
      <c r="V121" s="1"/>
      <c r="W121" s="19">
        <f t="shared" si="59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8"/>
        <v>0</v>
      </c>
      <c r="AJ121" s="106" t="e">
        <f t="shared" si="69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71"/>
        <v>0</v>
      </c>
      <c r="AT121" s="123" t="e">
        <f t="shared" si="60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61"/>
        <v>0</v>
      </c>
      <c r="BX121" s="125">
        <f t="shared" si="62"/>
        <v>0</v>
      </c>
      <c r="BY121" s="133" t="e">
        <f t="shared" si="63"/>
        <v>#DIV/0!</v>
      </c>
      <c r="BZ121" s="133" t="e">
        <f t="shared" si="64"/>
        <v>#DIV/0!</v>
      </c>
      <c r="CA121" s="3"/>
      <c r="CB121" s="1"/>
      <c r="CC121" s="1"/>
      <c r="CD121" s="4"/>
      <c r="CE121" s="6"/>
      <c r="CF121" s="6"/>
      <c r="CG121" s="19" t="e">
        <f t="shared" si="65"/>
        <v>#N/A</v>
      </c>
      <c r="CH121" s="19">
        <f t="shared" si="45"/>
        <v>0</v>
      </c>
      <c r="CI121" s="19" t="e">
        <f t="shared" si="46"/>
        <v>#N/A</v>
      </c>
      <c r="CJ121" s="1"/>
      <c r="CK121" s="15" t="e">
        <f t="shared" si="66"/>
        <v>#N/A</v>
      </c>
      <c r="CL121" s="3"/>
      <c r="CM121" s="6"/>
      <c r="CN121" s="1"/>
      <c r="CO121" s="338">
        <v>109</v>
      </c>
      <c r="CP121" s="338">
        <f t="shared" si="72"/>
        <v>0</v>
      </c>
      <c r="CQ121" s="338">
        <f t="shared" si="73"/>
        <v>0</v>
      </c>
      <c r="CR121" s="39" t="e">
        <f t="shared" si="74"/>
        <v>#DIV/0!</v>
      </c>
      <c r="CS121" s="3"/>
      <c r="CT121" s="6"/>
      <c r="CU121" s="19" t="e">
        <f t="shared" si="47"/>
        <v>#N/A</v>
      </c>
      <c r="CV121" s="19">
        <f t="shared" si="48"/>
        <v>0</v>
      </c>
      <c r="CW121" s="19" t="e">
        <f t="shared" si="49"/>
        <v>#N/A</v>
      </c>
      <c r="CX121" s="1"/>
      <c r="CY121" s="15" t="e">
        <f t="shared" si="70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50"/>
        <v>#DIV/0!</v>
      </c>
      <c r="DN121" s="96" t="e">
        <f t="shared" si="51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52"/>
        <v>#DIV/0!</v>
      </c>
      <c r="DZ121" s="96" t="e">
        <f t="shared" si="53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7"/>
        <v>0</v>
      </c>
      <c r="EL121" s="180" t="e">
        <f t="shared" si="54"/>
        <v>#DIV/0!</v>
      </c>
      <c r="EM121" s="109" t="e">
        <f t="shared" si="55"/>
        <v>#DIV/0!</v>
      </c>
      <c r="EN121" s="1"/>
      <c r="EO121" s="181" t="e">
        <f t="shared" si="56"/>
        <v>#DIV/0!</v>
      </c>
      <c r="EP121" s="181" t="e">
        <f t="shared" si="57"/>
        <v>#DIV/0!</v>
      </c>
      <c r="EQ121" s="4"/>
      <c r="ER121" s="40"/>
    </row>
    <row r="122" spans="1:148" s="44" customFormat="1" ht="20.100000000000001" customHeight="1">
      <c r="A122" s="84">
        <v>42458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43"/>
        <v>0</v>
      </c>
      <c r="R122" s="42">
        <f t="shared" si="58"/>
        <v>0</v>
      </c>
      <c r="S122" s="16">
        <f t="shared" si="44"/>
        <v>0</v>
      </c>
      <c r="T122" s="10"/>
      <c r="U122" s="8"/>
      <c r="V122" s="8"/>
      <c r="W122" s="20">
        <f t="shared" si="59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8"/>
        <v>0</v>
      </c>
      <c r="AJ122" s="108" t="e">
        <f t="shared" si="69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71"/>
        <v>0</v>
      </c>
      <c r="AT122" s="124" t="e">
        <f t="shared" si="60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61"/>
        <v>0</v>
      </c>
      <c r="BX122" s="126">
        <f t="shared" si="62"/>
        <v>0</v>
      </c>
      <c r="BY122" s="134" t="e">
        <f t="shared" si="63"/>
        <v>#DIV/0!</v>
      </c>
      <c r="BZ122" s="134" t="e">
        <f t="shared" si="64"/>
        <v>#DIV/0!</v>
      </c>
      <c r="CA122" s="10"/>
      <c r="CB122" s="8"/>
      <c r="CC122" s="8"/>
      <c r="CD122" s="11"/>
      <c r="CE122" s="13"/>
      <c r="CF122" s="13"/>
      <c r="CG122" s="20" t="e">
        <f t="shared" si="65"/>
        <v>#N/A</v>
      </c>
      <c r="CH122" s="20">
        <f t="shared" si="45"/>
        <v>0</v>
      </c>
      <c r="CI122" s="20" t="e">
        <f t="shared" si="46"/>
        <v>#N/A</v>
      </c>
      <c r="CJ122" s="8"/>
      <c r="CK122" s="16" t="e">
        <f t="shared" si="66"/>
        <v>#N/A</v>
      </c>
      <c r="CL122" s="10"/>
      <c r="CM122" s="13"/>
      <c r="CN122" s="8"/>
      <c r="CO122" s="339">
        <v>109</v>
      </c>
      <c r="CP122" s="339">
        <f t="shared" si="72"/>
        <v>0</v>
      </c>
      <c r="CQ122" s="339">
        <f t="shared" si="73"/>
        <v>0</v>
      </c>
      <c r="CR122" s="42" t="e">
        <f t="shared" si="74"/>
        <v>#DIV/0!</v>
      </c>
      <c r="CS122" s="10"/>
      <c r="CT122" s="13"/>
      <c r="CU122" s="20" t="e">
        <f t="shared" si="47"/>
        <v>#N/A</v>
      </c>
      <c r="CV122" s="20">
        <f t="shared" si="48"/>
        <v>0</v>
      </c>
      <c r="CW122" s="20" t="e">
        <f t="shared" si="49"/>
        <v>#N/A</v>
      </c>
      <c r="CX122" s="8"/>
      <c r="CY122" s="16" t="e">
        <f t="shared" si="70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50"/>
        <v>#DIV/0!</v>
      </c>
      <c r="DN122" s="97" t="e">
        <f t="shared" si="51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52"/>
        <v>#DIV/0!</v>
      </c>
      <c r="DZ122" s="97" t="e">
        <f t="shared" si="53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7"/>
        <v>0</v>
      </c>
      <c r="EL122" s="183" t="e">
        <f t="shared" si="54"/>
        <v>#DIV/0!</v>
      </c>
      <c r="EM122" s="110" t="e">
        <f t="shared" si="55"/>
        <v>#DIV/0!</v>
      </c>
      <c r="EN122" s="8"/>
      <c r="EO122" s="184" t="e">
        <f t="shared" si="56"/>
        <v>#DIV/0!</v>
      </c>
      <c r="EP122" s="184" t="e">
        <f t="shared" si="57"/>
        <v>#DIV/0!</v>
      </c>
      <c r="EQ122" s="11"/>
      <c r="ER122" s="43"/>
    </row>
    <row r="123" spans="1:148" s="44" customFormat="1" ht="20.100000000000001" customHeight="1">
      <c r="A123" s="84">
        <v>42458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43"/>
        <v>0</v>
      </c>
      <c r="R123" s="42">
        <f t="shared" si="58"/>
        <v>0</v>
      </c>
      <c r="S123" s="16">
        <f t="shared" si="44"/>
        <v>0</v>
      </c>
      <c r="T123" s="10"/>
      <c r="U123" s="8"/>
      <c r="V123" s="8"/>
      <c r="W123" s="20">
        <f t="shared" si="59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8"/>
        <v>0</v>
      </c>
      <c r="AJ123" s="108" t="e">
        <f t="shared" si="69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71"/>
        <v>0</v>
      </c>
      <c r="AT123" s="124" t="e">
        <f t="shared" si="60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61"/>
        <v>0</v>
      </c>
      <c r="BX123" s="126">
        <f t="shared" si="62"/>
        <v>0</v>
      </c>
      <c r="BY123" s="134" t="e">
        <f t="shared" si="63"/>
        <v>#DIV/0!</v>
      </c>
      <c r="BZ123" s="134" t="e">
        <f t="shared" si="64"/>
        <v>#DIV/0!</v>
      </c>
      <c r="CA123" s="10"/>
      <c r="CB123" s="8"/>
      <c r="CC123" s="8"/>
      <c r="CD123" s="11"/>
      <c r="CE123" s="13"/>
      <c r="CF123" s="13"/>
      <c r="CG123" s="20" t="e">
        <f t="shared" si="65"/>
        <v>#N/A</v>
      </c>
      <c r="CH123" s="20">
        <f t="shared" si="45"/>
        <v>0</v>
      </c>
      <c r="CI123" s="20" t="e">
        <f t="shared" si="46"/>
        <v>#N/A</v>
      </c>
      <c r="CJ123" s="8"/>
      <c r="CK123" s="16" t="e">
        <f t="shared" si="66"/>
        <v>#N/A</v>
      </c>
      <c r="CL123" s="10"/>
      <c r="CM123" s="13"/>
      <c r="CN123" s="8"/>
      <c r="CO123" s="339">
        <v>109</v>
      </c>
      <c r="CP123" s="339">
        <f t="shared" si="72"/>
        <v>0</v>
      </c>
      <c r="CQ123" s="339">
        <f t="shared" si="73"/>
        <v>0</v>
      </c>
      <c r="CR123" s="42" t="e">
        <f t="shared" si="74"/>
        <v>#DIV/0!</v>
      </c>
      <c r="CS123" s="10"/>
      <c r="CT123" s="13"/>
      <c r="CU123" s="20" t="e">
        <f t="shared" si="47"/>
        <v>#N/A</v>
      </c>
      <c r="CV123" s="20">
        <f t="shared" si="48"/>
        <v>0</v>
      </c>
      <c r="CW123" s="20" t="e">
        <f t="shared" si="49"/>
        <v>#N/A</v>
      </c>
      <c r="CX123" s="8"/>
      <c r="CY123" s="16" t="e">
        <f t="shared" si="70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50"/>
        <v>#DIV/0!</v>
      </c>
      <c r="DN123" s="97" t="e">
        <f t="shared" si="51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52"/>
        <v>#DIV/0!</v>
      </c>
      <c r="DZ123" s="97" t="e">
        <f t="shared" si="53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7"/>
        <v>0</v>
      </c>
      <c r="EL123" s="183" t="e">
        <f t="shared" si="54"/>
        <v>#DIV/0!</v>
      </c>
      <c r="EM123" s="110" t="e">
        <f t="shared" si="55"/>
        <v>#DIV/0!</v>
      </c>
      <c r="EN123" s="8"/>
      <c r="EO123" s="184" t="e">
        <f t="shared" si="56"/>
        <v>#DIV/0!</v>
      </c>
      <c r="EP123" s="184" t="e">
        <f t="shared" si="57"/>
        <v>#DIV/0!</v>
      </c>
      <c r="EQ123" s="11"/>
      <c r="ER123" s="43"/>
    </row>
    <row r="124" spans="1:148" s="41" customFormat="1" ht="20.100000000000001" customHeight="1">
      <c r="A124" s="83">
        <v>42459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43"/>
        <v>0</v>
      </c>
      <c r="R124" s="39">
        <f t="shared" si="58"/>
        <v>0</v>
      </c>
      <c r="S124" s="15">
        <f t="shared" si="44"/>
        <v>0</v>
      </c>
      <c r="T124" s="3"/>
      <c r="U124" s="1"/>
      <c r="V124" s="1"/>
      <c r="W124" s="19">
        <f t="shared" si="59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8"/>
        <v>0</v>
      </c>
      <c r="AJ124" s="106" t="e">
        <f t="shared" si="69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71"/>
        <v>0</v>
      </c>
      <c r="AT124" s="123" t="e">
        <f t="shared" si="60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61"/>
        <v>0</v>
      </c>
      <c r="BX124" s="125">
        <f t="shared" si="62"/>
        <v>0</v>
      </c>
      <c r="BY124" s="133" t="e">
        <f t="shared" si="63"/>
        <v>#DIV/0!</v>
      </c>
      <c r="BZ124" s="133" t="e">
        <f t="shared" si="64"/>
        <v>#DIV/0!</v>
      </c>
      <c r="CA124" s="3"/>
      <c r="CB124" s="1"/>
      <c r="CC124" s="1"/>
      <c r="CD124" s="4"/>
      <c r="CE124" s="6"/>
      <c r="CF124" s="6"/>
      <c r="CG124" s="19" t="e">
        <f t="shared" si="65"/>
        <v>#N/A</v>
      </c>
      <c r="CH124" s="19">
        <f t="shared" si="45"/>
        <v>0</v>
      </c>
      <c r="CI124" s="19" t="e">
        <f t="shared" si="46"/>
        <v>#N/A</v>
      </c>
      <c r="CJ124" s="1"/>
      <c r="CK124" s="15" t="e">
        <f t="shared" si="66"/>
        <v>#N/A</v>
      </c>
      <c r="CL124" s="3"/>
      <c r="CM124" s="6"/>
      <c r="CN124" s="1"/>
      <c r="CO124" s="338">
        <v>109</v>
      </c>
      <c r="CP124" s="338">
        <f t="shared" si="72"/>
        <v>0</v>
      </c>
      <c r="CQ124" s="338">
        <f t="shared" si="73"/>
        <v>0</v>
      </c>
      <c r="CR124" s="39" t="e">
        <f t="shared" si="74"/>
        <v>#DIV/0!</v>
      </c>
      <c r="CS124" s="3"/>
      <c r="CT124" s="6"/>
      <c r="CU124" s="19" t="e">
        <f t="shared" si="47"/>
        <v>#N/A</v>
      </c>
      <c r="CV124" s="19">
        <f t="shared" si="48"/>
        <v>0</v>
      </c>
      <c r="CW124" s="19" t="e">
        <f t="shared" si="49"/>
        <v>#N/A</v>
      </c>
      <c r="CX124" s="1"/>
      <c r="CY124" s="15" t="e">
        <f t="shared" si="70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50"/>
        <v>#DIV/0!</v>
      </c>
      <c r="DN124" s="96" t="e">
        <f t="shared" si="51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52"/>
        <v>#DIV/0!</v>
      </c>
      <c r="DZ124" s="96" t="e">
        <f t="shared" si="53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7"/>
        <v>0</v>
      </c>
      <c r="EL124" s="180" t="e">
        <f t="shared" si="54"/>
        <v>#DIV/0!</v>
      </c>
      <c r="EM124" s="109" t="e">
        <f t="shared" si="55"/>
        <v>#DIV/0!</v>
      </c>
      <c r="EN124" s="1"/>
      <c r="EO124" s="181" t="e">
        <f t="shared" si="56"/>
        <v>#DIV/0!</v>
      </c>
      <c r="EP124" s="181" t="e">
        <f t="shared" si="57"/>
        <v>#DIV/0!</v>
      </c>
      <c r="EQ124" s="4"/>
      <c r="ER124" s="40"/>
    </row>
    <row r="125" spans="1:148" s="41" customFormat="1" ht="20.100000000000001" customHeight="1">
      <c r="A125" s="83">
        <v>42459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43"/>
        <v>0</v>
      </c>
      <c r="R125" s="39">
        <f t="shared" si="58"/>
        <v>0</v>
      </c>
      <c r="S125" s="15">
        <f t="shared" si="44"/>
        <v>0</v>
      </c>
      <c r="T125" s="3"/>
      <c r="U125" s="1"/>
      <c r="V125" s="1"/>
      <c r="W125" s="19">
        <f t="shared" si="59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8"/>
        <v>0</v>
      </c>
      <c r="AJ125" s="106" t="e">
        <f t="shared" si="69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71"/>
        <v>0</v>
      </c>
      <c r="AT125" s="123" t="e">
        <f t="shared" si="60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61"/>
        <v>0</v>
      </c>
      <c r="BX125" s="125">
        <f t="shared" si="62"/>
        <v>0</v>
      </c>
      <c r="BY125" s="133" t="e">
        <f t="shared" si="63"/>
        <v>#DIV/0!</v>
      </c>
      <c r="BZ125" s="133" t="e">
        <f t="shared" si="64"/>
        <v>#DIV/0!</v>
      </c>
      <c r="CA125" s="3"/>
      <c r="CB125" s="1"/>
      <c r="CC125" s="1"/>
      <c r="CD125" s="4"/>
      <c r="CE125" s="6"/>
      <c r="CF125" s="6"/>
      <c r="CG125" s="19" t="e">
        <f t="shared" si="65"/>
        <v>#N/A</v>
      </c>
      <c r="CH125" s="19">
        <f t="shared" si="45"/>
        <v>0</v>
      </c>
      <c r="CI125" s="19" t="e">
        <f t="shared" si="46"/>
        <v>#N/A</v>
      </c>
      <c r="CJ125" s="1"/>
      <c r="CK125" s="15" t="e">
        <f t="shared" si="66"/>
        <v>#N/A</v>
      </c>
      <c r="CL125" s="3"/>
      <c r="CM125" s="6"/>
      <c r="CN125" s="1"/>
      <c r="CO125" s="338">
        <v>109</v>
      </c>
      <c r="CP125" s="338">
        <f t="shared" si="72"/>
        <v>0</v>
      </c>
      <c r="CQ125" s="338">
        <f t="shared" si="73"/>
        <v>0</v>
      </c>
      <c r="CR125" s="39" t="e">
        <f t="shared" si="74"/>
        <v>#DIV/0!</v>
      </c>
      <c r="CS125" s="3"/>
      <c r="CT125" s="6"/>
      <c r="CU125" s="19" t="e">
        <f t="shared" si="47"/>
        <v>#N/A</v>
      </c>
      <c r="CV125" s="19">
        <f t="shared" si="48"/>
        <v>0</v>
      </c>
      <c r="CW125" s="19" t="e">
        <f t="shared" si="49"/>
        <v>#N/A</v>
      </c>
      <c r="CX125" s="1"/>
      <c r="CY125" s="15" t="e">
        <f t="shared" si="70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50"/>
        <v>#DIV/0!</v>
      </c>
      <c r="DN125" s="96" t="e">
        <f t="shared" si="51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52"/>
        <v>#DIV/0!</v>
      </c>
      <c r="DZ125" s="96" t="e">
        <f t="shared" si="53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7"/>
        <v>0</v>
      </c>
      <c r="EL125" s="180" t="e">
        <f t="shared" si="54"/>
        <v>#DIV/0!</v>
      </c>
      <c r="EM125" s="109" t="e">
        <f t="shared" si="55"/>
        <v>#DIV/0!</v>
      </c>
      <c r="EN125" s="1"/>
      <c r="EO125" s="181" t="e">
        <f t="shared" si="56"/>
        <v>#DIV/0!</v>
      </c>
      <c r="EP125" s="181" t="e">
        <f t="shared" si="57"/>
        <v>#DIV/0!</v>
      </c>
      <c r="EQ125" s="4"/>
      <c r="ER125" s="40"/>
    </row>
    <row r="126" spans="1:148" s="44" customFormat="1" ht="20.100000000000001" customHeight="1">
      <c r="A126" s="84">
        <v>42459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43"/>
        <v>0</v>
      </c>
      <c r="R126" s="42">
        <f t="shared" si="58"/>
        <v>0</v>
      </c>
      <c r="S126" s="16">
        <f t="shared" si="44"/>
        <v>0</v>
      </c>
      <c r="T126" s="10"/>
      <c r="U126" s="8"/>
      <c r="V126" s="8"/>
      <c r="W126" s="20">
        <f t="shared" si="59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8"/>
        <v>0</v>
      </c>
      <c r="AJ126" s="108" t="e">
        <f t="shared" si="69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71"/>
        <v>0</v>
      </c>
      <c r="AT126" s="124" t="e">
        <f t="shared" si="60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61"/>
        <v>0</v>
      </c>
      <c r="BX126" s="126">
        <f t="shared" si="62"/>
        <v>0</v>
      </c>
      <c r="BY126" s="134" t="e">
        <f t="shared" si="63"/>
        <v>#DIV/0!</v>
      </c>
      <c r="BZ126" s="134" t="e">
        <f t="shared" si="64"/>
        <v>#DIV/0!</v>
      </c>
      <c r="CA126" s="10"/>
      <c r="CB126" s="8"/>
      <c r="CC126" s="8"/>
      <c r="CD126" s="11"/>
      <c r="CE126" s="13"/>
      <c r="CF126" s="13"/>
      <c r="CG126" s="20" t="e">
        <f t="shared" si="65"/>
        <v>#N/A</v>
      </c>
      <c r="CH126" s="20">
        <f t="shared" si="45"/>
        <v>0</v>
      </c>
      <c r="CI126" s="20" t="e">
        <f t="shared" si="46"/>
        <v>#N/A</v>
      </c>
      <c r="CJ126" s="8"/>
      <c r="CK126" s="16" t="e">
        <f t="shared" si="66"/>
        <v>#N/A</v>
      </c>
      <c r="CL126" s="10"/>
      <c r="CM126" s="13"/>
      <c r="CN126" s="8"/>
      <c r="CO126" s="339">
        <v>109</v>
      </c>
      <c r="CP126" s="339">
        <f t="shared" si="72"/>
        <v>0</v>
      </c>
      <c r="CQ126" s="339">
        <f t="shared" si="73"/>
        <v>0</v>
      </c>
      <c r="CR126" s="42" t="e">
        <f t="shared" si="74"/>
        <v>#DIV/0!</v>
      </c>
      <c r="CS126" s="10"/>
      <c r="CT126" s="13"/>
      <c r="CU126" s="20" t="e">
        <f t="shared" si="47"/>
        <v>#N/A</v>
      </c>
      <c r="CV126" s="20">
        <f t="shared" si="48"/>
        <v>0</v>
      </c>
      <c r="CW126" s="20" t="e">
        <f t="shared" si="49"/>
        <v>#N/A</v>
      </c>
      <c r="CX126" s="8"/>
      <c r="CY126" s="16" t="e">
        <f t="shared" si="70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50"/>
        <v>#DIV/0!</v>
      </c>
      <c r="DN126" s="97" t="e">
        <f t="shared" si="51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52"/>
        <v>#DIV/0!</v>
      </c>
      <c r="DZ126" s="97" t="e">
        <f t="shared" si="53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7"/>
        <v>0</v>
      </c>
      <c r="EL126" s="183" t="e">
        <f t="shared" si="54"/>
        <v>#DIV/0!</v>
      </c>
      <c r="EM126" s="110" t="e">
        <f t="shared" si="55"/>
        <v>#DIV/0!</v>
      </c>
      <c r="EN126" s="8"/>
      <c r="EO126" s="184" t="e">
        <f t="shared" si="56"/>
        <v>#DIV/0!</v>
      </c>
      <c r="EP126" s="184" t="e">
        <f t="shared" si="57"/>
        <v>#DIV/0!</v>
      </c>
      <c r="EQ126" s="11"/>
      <c r="ER126" s="43"/>
    </row>
    <row r="127" spans="1:148" s="44" customFormat="1" ht="20.100000000000001" customHeight="1">
      <c r="A127" s="84">
        <v>42459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43"/>
        <v>0</v>
      </c>
      <c r="R127" s="42">
        <f t="shared" si="58"/>
        <v>0</v>
      </c>
      <c r="S127" s="16">
        <f t="shared" si="44"/>
        <v>0</v>
      </c>
      <c r="T127" s="10"/>
      <c r="U127" s="8"/>
      <c r="V127" s="8"/>
      <c r="W127" s="20">
        <f t="shared" si="59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8"/>
        <v>0</v>
      </c>
      <c r="AJ127" s="108" t="e">
        <f t="shared" si="69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71"/>
        <v>0</v>
      </c>
      <c r="AT127" s="124" t="e">
        <f t="shared" si="60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61"/>
        <v>0</v>
      </c>
      <c r="BX127" s="126">
        <f t="shared" si="62"/>
        <v>0</v>
      </c>
      <c r="BY127" s="134" t="e">
        <f t="shared" si="63"/>
        <v>#DIV/0!</v>
      </c>
      <c r="BZ127" s="134" t="e">
        <f t="shared" si="64"/>
        <v>#DIV/0!</v>
      </c>
      <c r="CA127" s="10"/>
      <c r="CB127" s="8"/>
      <c r="CC127" s="8"/>
      <c r="CD127" s="11"/>
      <c r="CE127" s="13"/>
      <c r="CF127" s="13"/>
      <c r="CG127" s="20" t="e">
        <f t="shared" si="65"/>
        <v>#N/A</v>
      </c>
      <c r="CH127" s="20">
        <f t="shared" si="45"/>
        <v>0</v>
      </c>
      <c r="CI127" s="20" t="e">
        <f t="shared" si="46"/>
        <v>#N/A</v>
      </c>
      <c r="CJ127" s="8"/>
      <c r="CK127" s="16" t="e">
        <f t="shared" si="66"/>
        <v>#N/A</v>
      </c>
      <c r="CL127" s="10"/>
      <c r="CM127" s="13"/>
      <c r="CN127" s="8"/>
      <c r="CO127" s="339">
        <v>109</v>
      </c>
      <c r="CP127" s="339">
        <f t="shared" si="72"/>
        <v>0</v>
      </c>
      <c r="CQ127" s="339">
        <f t="shared" si="73"/>
        <v>0</v>
      </c>
      <c r="CR127" s="42" t="e">
        <f t="shared" si="74"/>
        <v>#DIV/0!</v>
      </c>
      <c r="CS127" s="10"/>
      <c r="CT127" s="13"/>
      <c r="CU127" s="20" t="e">
        <f t="shared" si="47"/>
        <v>#N/A</v>
      </c>
      <c r="CV127" s="20">
        <f t="shared" si="48"/>
        <v>0</v>
      </c>
      <c r="CW127" s="20" t="e">
        <f t="shared" si="49"/>
        <v>#N/A</v>
      </c>
      <c r="CX127" s="8"/>
      <c r="CY127" s="16" t="e">
        <f t="shared" si="70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50"/>
        <v>#DIV/0!</v>
      </c>
      <c r="DN127" s="97" t="e">
        <f t="shared" si="51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52"/>
        <v>#DIV/0!</v>
      </c>
      <c r="DZ127" s="97" t="e">
        <f t="shared" si="53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7"/>
        <v>0</v>
      </c>
      <c r="EL127" s="183" t="e">
        <f t="shared" si="54"/>
        <v>#DIV/0!</v>
      </c>
      <c r="EM127" s="110" t="e">
        <f t="shared" si="55"/>
        <v>#DIV/0!</v>
      </c>
      <c r="EN127" s="8"/>
      <c r="EO127" s="184" t="e">
        <f t="shared" si="56"/>
        <v>#DIV/0!</v>
      </c>
      <c r="EP127" s="184" t="e">
        <f t="shared" si="57"/>
        <v>#DIV/0!</v>
      </c>
      <c r="EQ127" s="11"/>
      <c r="ER127" s="43"/>
    </row>
    <row r="128" spans="1:148" s="41" customFormat="1" ht="20.100000000000001" customHeight="1">
      <c r="A128" s="83">
        <v>42460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43"/>
        <v>0</v>
      </c>
      <c r="R128" s="39">
        <f t="shared" si="58"/>
        <v>0</v>
      </c>
      <c r="S128" s="15">
        <f t="shared" si="44"/>
        <v>0</v>
      </c>
      <c r="T128" s="3"/>
      <c r="U128" s="1"/>
      <c r="V128" s="1"/>
      <c r="W128" s="19">
        <f t="shared" si="59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8"/>
        <v>0</v>
      </c>
      <c r="AJ128" s="106" t="e">
        <f t="shared" si="69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71"/>
        <v>0</v>
      </c>
      <c r="AT128" s="123" t="e">
        <f t="shared" si="60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61"/>
        <v>0</v>
      </c>
      <c r="BX128" s="125">
        <f t="shared" si="62"/>
        <v>0</v>
      </c>
      <c r="BY128" s="133" t="e">
        <f t="shared" si="63"/>
        <v>#DIV/0!</v>
      </c>
      <c r="BZ128" s="133" t="e">
        <f t="shared" si="64"/>
        <v>#DIV/0!</v>
      </c>
      <c r="CA128" s="3"/>
      <c r="CB128" s="1"/>
      <c r="CC128" s="1"/>
      <c r="CD128" s="4"/>
      <c r="CE128" s="6"/>
      <c r="CF128" s="6"/>
      <c r="CG128" s="19" t="e">
        <f t="shared" si="65"/>
        <v>#N/A</v>
      </c>
      <c r="CH128" s="19">
        <f t="shared" si="45"/>
        <v>0</v>
      </c>
      <c r="CI128" s="19" t="e">
        <f t="shared" si="46"/>
        <v>#N/A</v>
      </c>
      <c r="CJ128" s="1"/>
      <c r="CK128" s="15" t="e">
        <f t="shared" si="66"/>
        <v>#N/A</v>
      </c>
      <c r="CL128" s="3"/>
      <c r="CM128" s="6"/>
      <c r="CN128" s="1"/>
      <c r="CO128" s="338">
        <v>109</v>
      </c>
      <c r="CP128" s="338">
        <f t="shared" si="72"/>
        <v>0</v>
      </c>
      <c r="CQ128" s="338">
        <f t="shared" si="73"/>
        <v>0</v>
      </c>
      <c r="CR128" s="39" t="e">
        <f t="shared" si="74"/>
        <v>#DIV/0!</v>
      </c>
      <c r="CS128" s="3"/>
      <c r="CT128" s="6"/>
      <c r="CU128" s="19" t="e">
        <f t="shared" si="47"/>
        <v>#N/A</v>
      </c>
      <c r="CV128" s="19">
        <f t="shared" si="48"/>
        <v>0</v>
      </c>
      <c r="CW128" s="19" t="e">
        <f t="shared" si="49"/>
        <v>#N/A</v>
      </c>
      <c r="CX128" s="1"/>
      <c r="CY128" s="15" t="e">
        <f t="shared" si="70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50"/>
        <v>#DIV/0!</v>
      </c>
      <c r="DN128" s="96" t="e">
        <f t="shared" si="51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52"/>
        <v>#DIV/0!</v>
      </c>
      <c r="DZ128" s="96" t="e">
        <f t="shared" si="53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7"/>
        <v>0</v>
      </c>
      <c r="EL128" s="180" t="e">
        <f t="shared" si="54"/>
        <v>#DIV/0!</v>
      </c>
      <c r="EM128" s="109" t="e">
        <f t="shared" si="55"/>
        <v>#DIV/0!</v>
      </c>
      <c r="EN128" s="1"/>
      <c r="EO128" s="181" t="e">
        <f t="shared" si="56"/>
        <v>#DIV/0!</v>
      </c>
      <c r="EP128" s="181" t="e">
        <f t="shared" si="57"/>
        <v>#DIV/0!</v>
      </c>
      <c r="EQ128" s="4"/>
      <c r="ER128" s="40"/>
    </row>
    <row r="129" spans="1:148" s="41" customFormat="1" ht="20.100000000000001" customHeight="1">
      <c r="A129" s="83">
        <v>42460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43"/>
        <v>0</v>
      </c>
      <c r="R129" s="39">
        <f t="shared" si="58"/>
        <v>0</v>
      </c>
      <c r="S129" s="15">
        <f t="shared" si="44"/>
        <v>0</v>
      </c>
      <c r="T129" s="3"/>
      <c r="U129" s="1"/>
      <c r="V129" s="1"/>
      <c r="W129" s="19">
        <f t="shared" si="59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8"/>
        <v>0</v>
      </c>
      <c r="AJ129" s="106" t="e">
        <f t="shared" si="69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71"/>
        <v>0</v>
      </c>
      <c r="AT129" s="123" t="e">
        <f t="shared" si="60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61"/>
        <v>0</v>
      </c>
      <c r="BX129" s="125">
        <f t="shared" si="62"/>
        <v>0</v>
      </c>
      <c r="BY129" s="133" t="e">
        <f t="shared" si="63"/>
        <v>#DIV/0!</v>
      </c>
      <c r="BZ129" s="133" t="e">
        <f t="shared" si="64"/>
        <v>#DIV/0!</v>
      </c>
      <c r="CA129" s="3"/>
      <c r="CB129" s="1"/>
      <c r="CC129" s="1"/>
      <c r="CD129" s="4"/>
      <c r="CE129" s="6"/>
      <c r="CF129" s="6"/>
      <c r="CG129" s="19" t="e">
        <f t="shared" si="65"/>
        <v>#N/A</v>
      </c>
      <c r="CH129" s="19">
        <f t="shared" si="45"/>
        <v>0</v>
      </c>
      <c r="CI129" s="19" t="e">
        <f t="shared" si="46"/>
        <v>#N/A</v>
      </c>
      <c r="CJ129" s="1"/>
      <c r="CK129" s="15" t="e">
        <f t="shared" si="66"/>
        <v>#N/A</v>
      </c>
      <c r="CL129" s="3"/>
      <c r="CM129" s="6"/>
      <c r="CN129" s="1"/>
      <c r="CO129" s="338">
        <v>109</v>
      </c>
      <c r="CP129" s="338">
        <f t="shared" si="72"/>
        <v>0</v>
      </c>
      <c r="CQ129" s="338">
        <f t="shared" si="73"/>
        <v>0</v>
      </c>
      <c r="CR129" s="39" t="e">
        <f t="shared" si="74"/>
        <v>#DIV/0!</v>
      </c>
      <c r="CS129" s="3"/>
      <c r="CT129" s="6"/>
      <c r="CU129" s="19" t="e">
        <f t="shared" si="47"/>
        <v>#N/A</v>
      </c>
      <c r="CV129" s="19">
        <f t="shared" si="48"/>
        <v>0</v>
      </c>
      <c r="CW129" s="19" t="e">
        <f t="shared" si="49"/>
        <v>#N/A</v>
      </c>
      <c r="CX129" s="1"/>
      <c r="CY129" s="15" t="e">
        <f t="shared" si="70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50"/>
        <v>#DIV/0!</v>
      </c>
      <c r="DN129" s="96" t="e">
        <f t="shared" si="51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52"/>
        <v>#DIV/0!</v>
      </c>
      <c r="DZ129" s="96" t="e">
        <f t="shared" si="53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7"/>
        <v>0</v>
      </c>
      <c r="EL129" s="180" t="e">
        <f t="shared" si="54"/>
        <v>#DIV/0!</v>
      </c>
      <c r="EM129" s="109" t="e">
        <f t="shared" si="55"/>
        <v>#DIV/0!</v>
      </c>
      <c r="EN129" s="1"/>
      <c r="EO129" s="181" t="e">
        <f t="shared" si="56"/>
        <v>#DIV/0!</v>
      </c>
      <c r="EP129" s="181" t="e">
        <f t="shared" si="57"/>
        <v>#DIV/0!</v>
      </c>
      <c r="EQ129" s="4"/>
      <c r="ER129" s="40"/>
    </row>
    <row r="130" spans="1:148" s="44" customFormat="1" ht="20.100000000000001" customHeight="1">
      <c r="A130" s="84">
        <v>42460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43"/>
        <v>0</v>
      </c>
      <c r="R130" s="42">
        <f t="shared" si="58"/>
        <v>0</v>
      </c>
      <c r="S130" s="16">
        <f t="shared" si="44"/>
        <v>0</v>
      </c>
      <c r="T130" s="10"/>
      <c r="U130" s="8"/>
      <c r="V130" s="8"/>
      <c r="W130" s="20">
        <f t="shared" si="59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8"/>
        <v>0</v>
      </c>
      <c r="AJ130" s="108" t="e">
        <f t="shared" si="69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71"/>
        <v>0</v>
      </c>
      <c r="AT130" s="124" t="e">
        <f t="shared" si="60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61"/>
        <v>0</v>
      </c>
      <c r="BX130" s="126">
        <f t="shared" si="62"/>
        <v>0</v>
      </c>
      <c r="BY130" s="134" t="e">
        <f t="shared" si="63"/>
        <v>#DIV/0!</v>
      </c>
      <c r="BZ130" s="134" t="e">
        <f t="shared" si="64"/>
        <v>#DIV/0!</v>
      </c>
      <c r="CA130" s="10"/>
      <c r="CB130" s="8"/>
      <c r="CC130" s="8"/>
      <c r="CD130" s="11"/>
      <c r="CE130" s="13"/>
      <c r="CF130" s="13"/>
      <c r="CG130" s="20" t="e">
        <f t="shared" si="65"/>
        <v>#N/A</v>
      </c>
      <c r="CH130" s="20">
        <f t="shared" si="45"/>
        <v>0</v>
      </c>
      <c r="CI130" s="20" t="e">
        <f t="shared" si="46"/>
        <v>#N/A</v>
      </c>
      <c r="CJ130" s="8"/>
      <c r="CK130" s="16" t="e">
        <f t="shared" si="66"/>
        <v>#N/A</v>
      </c>
      <c r="CL130" s="10"/>
      <c r="CM130" s="13"/>
      <c r="CN130" s="8"/>
      <c r="CO130" s="339">
        <v>109</v>
      </c>
      <c r="CP130" s="339">
        <f t="shared" si="72"/>
        <v>0</v>
      </c>
      <c r="CQ130" s="339">
        <f t="shared" si="73"/>
        <v>0</v>
      </c>
      <c r="CR130" s="42" t="e">
        <f t="shared" si="74"/>
        <v>#DIV/0!</v>
      </c>
      <c r="CS130" s="10"/>
      <c r="CT130" s="13"/>
      <c r="CU130" s="20" t="e">
        <f t="shared" si="47"/>
        <v>#N/A</v>
      </c>
      <c r="CV130" s="20">
        <f t="shared" si="48"/>
        <v>0</v>
      </c>
      <c r="CW130" s="20" t="e">
        <f t="shared" si="49"/>
        <v>#N/A</v>
      </c>
      <c r="CX130" s="8"/>
      <c r="CY130" s="16" t="e">
        <f t="shared" si="70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50"/>
        <v>#DIV/0!</v>
      </c>
      <c r="DN130" s="97" t="e">
        <f t="shared" si="51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52"/>
        <v>#DIV/0!</v>
      </c>
      <c r="DZ130" s="97" t="e">
        <f t="shared" si="53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7"/>
        <v>0</v>
      </c>
      <c r="EL130" s="183" t="e">
        <f t="shared" si="54"/>
        <v>#DIV/0!</v>
      </c>
      <c r="EM130" s="110" t="e">
        <f t="shared" si="55"/>
        <v>#DIV/0!</v>
      </c>
      <c r="EN130" s="8"/>
      <c r="EO130" s="184" t="e">
        <f t="shared" si="56"/>
        <v>#DIV/0!</v>
      </c>
      <c r="EP130" s="184" t="e">
        <f t="shared" si="57"/>
        <v>#DIV/0!</v>
      </c>
      <c r="EQ130" s="11"/>
      <c r="ER130" s="43"/>
    </row>
    <row r="131" spans="1:148" s="333" customFormat="1" ht="20.100000000000001" customHeight="1" thickBot="1">
      <c r="A131" s="303">
        <v>42460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43"/>
        <v>0</v>
      </c>
      <c r="R131" s="312">
        <f t="shared" si="58"/>
        <v>0</v>
      </c>
      <c r="S131" s="313">
        <f t="shared" si="44"/>
        <v>0</v>
      </c>
      <c r="T131" s="308"/>
      <c r="U131" s="306"/>
      <c r="V131" s="306"/>
      <c r="W131" s="311">
        <f t="shared" si="59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8"/>
        <v>0</v>
      </c>
      <c r="AJ131" s="316" t="e">
        <f t="shared" si="69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71"/>
        <v>0</v>
      </c>
      <c r="AT131" s="317" t="e">
        <f t="shared" si="60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61"/>
        <v>0</v>
      </c>
      <c r="BX131" s="321">
        <f t="shared" si="62"/>
        <v>0</v>
      </c>
      <c r="BY131" s="322" t="e">
        <f t="shared" si="63"/>
        <v>#DIV/0!</v>
      </c>
      <c r="BZ131" s="322" t="e">
        <f t="shared" si="64"/>
        <v>#DIV/0!</v>
      </c>
      <c r="CA131" s="308"/>
      <c r="CB131" s="306"/>
      <c r="CC131" s="306"/>
      <c r="CD131" s="307"/>
      <c r="CE131" s="305"/>
      <c r="CF131" s="305"/>
      <c r="CG131" s="311" t="e">
        <f t="shared" si="65"/>
        <v>#N/A</v>
      </c>
      <c r="CH131" s="311">
        <f t="shared" si="45"/>
        <v>0</v>
      </c>
      <c r="CI131" s="311" t="e">
        <f t="shared" si="46"/>
        <v>#N/A</v>
      </c>
      <c r="CJ131" s="306"/>
      <c r="CK131" s="313" t="e">
        <f t="shared" si="66"/>
        <v>#N/A</v>
      </c>
      <c r="CL131" s="308"/>
      <c r="CM131" s="305"/>
      <c r="CN131" s="306"/>
      <c r="CO131" s="340">
        <v>109</v>
      </c>
      <c r="CP131" s="340">
        <f t="shared" si="72"/>
        <v>0</v>
      </c>
      <c r="CQ131" s="340">
        <f t="shared" si="73"/>
        <v>0</v>
      </c>
      <c r="CR131" s="312" t="e">
        <f t="shared" si="74"/>
        <v>#DIV/0!</v>
      </c>
      <c r="CS131" s="308"/>
      <c r="CT131" s="305"/>
      <c r="CU131" s="311" t="e">
        <f t="shared" si="47"/>
        <v>#N/A</v>
      </c>
      <c r="CV131" s="311">
        <f t="shared" si="48"/>
        <v>0</v>
      </c>
      <c r="CW131" s="311" t="e">
        <f t="shared" si="49"/>
        <v>#N/A</v>
      </c>
      <c r="CX131" s="306"/>
      <c r="CY131" s="313" t="e">
        <f t="shared" si="70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50"/>
        <v>#DIV/0!</v>
      </c>
      <c r="DN131" s="324" t="e">
        <f t="shared" si="51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52"/>
        <v>#DIV/0!</v>
      </c>
      <c r="DZ131" s="324" t="e">
        <f t="shared" si="53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7"/>
        <v>0</v>
      </c>
      <c r="EL131" s="330" t="e">
        <f t="shared" si="54"/>
        <v>#DIV/0!</v>
      </c>
      <c r="EM131" s="315" t="e">
        <f t="shared" si="55"/>
        <v>#DIV/0!</v>
      </c>
      <c r="EN131" s="306"/>
      <c r="EO131" s="331" t="e">
        <f t="shared" si="56"/>
        <v>#DIV/0!</v>
      </c>
      <c r="EP131" s="331" t="e">
        <f t="shared" si="57"/>
        <v>#DIV/0!</v>
      </c>
      <c r="EQ131" s="307"/>
      <c r="ER131" s="332"/>
    </row>
    <row r="132" spans="1:148" s="280" customFormat="1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>
      <c r="A149" s="262">
        <f ca="1">TODAY()</f>
        <v>42550</v>
      </c>
      <c r="B149" s="263">
        <f ca="1">--TEXT(NOW(),"чч:мм:сс")</f>
        <v>0.64900462962962957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211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 t="s">
        <v>224</v>
      </c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>
      <c r="A198" s="258"/>
      <c r="B198" s="265">
        <f ca="1">--TEXT(NOW(),"чч:мм:сс")</f>
        <v>0.64900462962962957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A5:B5"/>
    <mergeCell ref="BY5:BZ5"/>
    <mergeCell ref="A6:B6"/>
    <mergeCell ref="BY6:BZ6"/>
    <mergeCell ref="A7:B7"/>
    <mergeCell ref="BY7:BZ7"/>
    <mergeCell ref="DT2:DU2"/>
    <mergeCell ref="DW2:DZ2"/>
    <mergeCell ref="EA2:EB2"/>
    <mergeCell ref="EC2:EJ2"/>
    <mergeCell ref="EK2:EM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</mergeCells>
  <conditionalFormatting sqref="U8:U131">
    <cfRule type="cellIs" dxfId="529" priority="54" operator="lessThan">
      <formula>$U$7</formula>
    </cfRule>
    <cfRule type="cellIs" dxfId="528" priority="55" operator="greaterThan">
      <formula>$U$5</formula>
    </cfRule>
  </conditionalFormatting>
  <conditionalFormatting sqref="AD8:AD131">
    <cfRule type="cellIs" dxfId="527" priority="52" operator="lessThan">
      <formula>$AD$7</formula>
    </cfRule>
    <cfRule type="cellIs" dxfId="526" priority="53" operator="greaterThan">
      <formula>$AD$5</formula>
    </cfRule>
  </conditionalFormatting>
  <conditionalFormatting sqref="AC8:AC131">
    <cfRule type="cellIs" dxfId="525" priority="50" operator="lessThan">
      <formula>$AC$7</formula>
    </cfRule>
    <cfRule type="cellIs" dxfId="524" priority="51" operator="greaterThan">
      <formula>$AC$5</formula>
    </cfRule>
  </conditionalFormatting>
  <conditionalFormatting sqref="AW8:AW131">
    <cfRule type="cellIs" dxfId="523" priority="48" operator="lessThan">
      <formula>$AW$7</formula>
    </cfRule>
    <cfRule type="cellIs" dxfId="522" priority="49" operator="greaterThan">
      <formula>$AW$5</formula>
    </cfRule>
  </conditionalFormatting>
  <conditionalFormatting sqref="BJ8:BJ131">
    <cfRule type="cellIs" dxfId="521" priority="46" operator="lessThan">
      <formula>$BJ$7</formula>
    </cfRule>
    <cfRule type="cellIs" dxfId="520" priority="47" operator="greaterThan">
      <formula>$BJ$5</formula>
    </cfRule>
  </conditionalFormatting>
  <conditionalFormatting sqref="BV8:BV131">
    <cfRule type="cellIs" dxfId="519" priority="44" operator="lessThan">
      <formula>$BV$7</formula>
    </cfRule>
    <cfRule type="cellIs" dxfId="518" priority="45" operator="greaterThan">
      <formula>$BV$5</formula>
    </cfRule>
  </conditionalFormatting>
  <conditionalFormatting sqref="BY8:BZ131">
    <cfRule type="cellIs" dxfId="517" priority="42" operator="lessThan">
      <formula>$BY$7</formula>
    </cfRule>
    <cfRule type="cellIs" dxfId="516" priority="43" operator="greaterThan">
      <formula>$BY$5</formula>
    </cfRule>
  </conditionalFormatting>
  <conditionalFormatting sqref="CA8:CA131">
    <cfRule type="cellIs" dxfId="515" priority="40" operator="lessThan">
      <formula>$CA$7</formula>
    </cfRule>
    <cfRule type="cellIs" dxfId="514" priority="41" operator="greaterThan">
      <formula>$CA$5</formula>
    </cfRule>
  </conditionalFormatting>
  <conditionalFormatting sqref="CB8:CB131">
    <cfRule type="cellIs" dxfId="513" priority="38" operator="lessThan">
      <formula>$CB$7</formula>
    </cfRule>
    <cfRule type="cellIs" dxfId="512" priority="39" operator="greaterThan">
      <formula>$CB$5</formula>
    </cfRule>
  </conditionalFormatting>
  <conditionalFormatting sqref="CC8:CC131">
    <cfRule type="cellIs" dxfId="511" priority="36" operator="lessThan">
      <formula>$CC$7</formula>
    </cfRule>
    <cfRule type="cellIs" dxfId="510" priority="37" operator="greaterThan">
      <formula>$CC$5</formula>
    </cfRule>
  </conditionalFormatting>
  <conditionalFormatting sqref="CD8:CD131">
    <cfRule type="cellIs" dxfId="509" priority="34" operator="lessThan">
      <formula>$CD$7</formula>
    </cfRule>
    <cfRule type="cellIs" dxfId="508" priority="35" operator="greaterThan">
      <formula>$CD$5</formula>
    </cfRule>
  </conditionalFormatting>
  <conditionalFormatting sqref="CK8:CK131 CY8:CY131">
    <cfRule type="cellIs" dxfId="507" priority="32" operator="lessThan">
      <formula>$CK$7</formula>
    </cfRule>
    <cfRule type="cellIs" dxfId="506" priority="33" operator="greaterThan">
      <formula>$CK$5</formula>
    </cfRule>
  </conditionalFormatting>
  <conditionalFormatting sqref="CW8:CW131">
    <cfRule type="cellIs" dxfId="505" priority="30" operator="lessThan">
      <formula>$CW$7</formula>
    </cfRule>
    <cfRule type="cellIs" dxfId="504" priority="31" operator="greaterThan">
      <formula>$CW$5</formula>
    </cfRule>
  </conditionalFormatting>
  <conditionalFormatting sqref="DZ8:EB131">
    <cfRule type="cellIs" dxfId="503" priority="29" operator="greaterThan">
      <formula>$DZ$5</formula>
    </cfRule>
  </conditionalFormatting>
  <conditionalFormatting sqref="V8:V131">
    <cfRule type="cellIs" dxfId="502" priority="27" operator="lessThan">
      <formula>$V$7</formula>
    </cfRule>
    <cfRule type="cellIs" dxfId="501" priority="28" operator="greaterThan">
      <formula>$V$5</formula>
    </cfRule>
  </conditionalFormatting>
  <conditionalFormatting sqref="F158:F1048576 G151:G1048576 CS154:CS1048576 F1:F156 DE3:DJ1048576 G1:G149 DA2:DD1048576 A1:E1048576 CT1:CZ1048576 CS1:CS152 CZ24:DJ24 CZ31:DJ31 CZ58:DJ58 CZ62:DJ62 B70:EQ70 H1:CR1048576 CZ74:DJ74 DK1:XFD1048576">
    <cfRule type="containsBlanks" priority="2" stopIfTrue="1">
      <formula>LEN(TRIM(A1))=0</formula>
    </cfRule>
  </conditionalFormatting>
  <conditionalFormatting sqref="X8:X131">
    <cfRule type="cellIs" dxfId="500" priority="25" operator="lessThan">
      <formula>$X$7</formula>
    </cfRule>
    <cfRule type="cellIs" dxfId="499" priority="26" operator="greaterThan">
      <formula>$X$5</formula>
    </cfRule>
  </conditionalFormatting>
  <conditionalFormatting sqref="AE8:AE131">
    <cfRule type="cellIs" dxfId="498" priority="23" operator="lessThan">
      <formula>$AE$5</formula>
    </cfRule>
    <cfRule type="cellIs" dxfId="497" priority="24" operator="greaterThan">
      <formula>$AE$7</formula>
    </cfRule>
  </conditionalFormatting>
  <conditionalFormatting sqref="AF8:AF131">
    <cfRule type="cellIs" dxfId="496" priority="21" operator="lessThan">
      <formula>$AF$5</formula>
    </cfRule>
    <cfRule type="cellIs" dxfId="495" priority="22" operator="greaterThan">
      <formula>$AF$7</formula>
    </cfRule>
  </conditionalFormatting>
  <conditionalFormatting sqref="AG8:AG131">
    <cfRule type="cellIs" dxfId="494" priority="19" operator="lessThan">
      <formula>$AG$5</formula>
    </cfRule>
    <cfRule type="cellIs" dxfId="493" priority="20" operator="greaterThan">
      <formula>$AG$7</formula>
    </cfRule>
  </conditionalFormatting>
  <conditionalFormatting sqref="AH8:AH131">
    <cfRule type="cellIs" dxfId="492" priority="17" operator="lessThan">
      <formula>$AH$5</formula>
    </cfRule>
    <cfRule type="cellIs" dxfId="491" priority="18" operator="greaterThan">
      <formula>$AH$7</formula>
    </cfRule>
  </conditionalFormatting>
  <conditionalFormatting sqref="AM8:AM131">
    <cfRule type="cellIs" dxfId="490" priority="15" operator="lessThan">
      <formula>$AM$7</formula>
    </cfRule>
    <cfRule type="cellIs" dxfId="489" priority="16" operator="greaterThan">
      <formula>$AM$5</formula>
    </cfRule>
  </conditionalFormatting>
  <conditionalFormatting sqref="AP8:AP131">
    <cfRule type="cellIs" dxfId="488" priority="14" operator="greaterThan">
      <formula>$AP$5</formula>
    </cfRule>
  </conditionalFormatting>
  <conditionalFormatting sqref="AA8:AA131">
    <cfRule type="cellIs" dxfId="487" priority="13" operator="greaterThan">
      <formula>$AA$5</formula>
    </cfRule>
  </conditionalFormatting>
  <conditionalFormatting sqref="AB8:AB131">
    <cfRule type="cellIs" dxfId="486" priority="11" operator="lessThan">
      <formula>$AB$7</formula>
    </cfRule>
    <cfRule type="cellIs" dxfId="485" priority="12" operator="greaterThan">
      <formula>$AB$5</formula>
    </cfRule>
  </conditionalFormatting>
  <conditionalFormatting sqref="DN8:DN131">
    <cfRule type="cellIs" dxfId="484" priority="10" operator="greaterThan">
      <formula>$DN$5</formula>
    </cfRule>
  </conditionalFormatting>
  <conditionalFormatting sqref="EQ8:EQ131">
    <cfRule type="cellIs" dxfId="483" priority="9" operator="greaterThan">
      <formula>$EQ$5</formula>
    </cfRule>
  </conditionalFormatting>
  <conditionalFormatting sqref="DM8:DM131">
    <cfRule type="cellIs" dxfId="482" priority="8" operator="greaterThan">
      <formula>$DM$5</formula>
    </cfRule>
  </conditionalFormatting>
  <conditionalFormatting sqref="DY8:DY131">
    <cfRule type="cellIs" dxfId="481" priority="7" operator="greaterThan">
      <formula>$DY$5</formula>
    </cfRule>
  </conditionalFormatting>
  <conditionalFormatting sqref="A8:A131">
    <cfRule type="cellIs" dxfId="480" priority="5" operator="greaterThan">
      <formula>TODAY()</formula>
    </cfRule>
    <cfRule type="cellIs" dxfId="479" priority="6" operator="equal">
      <formula>$A$149</formula>
    </cfRule>
  </conditionalFormatting>
  <conditionalFormatting sqref="AN8:AN131">
    <cfRule type="cellIs" dxfId="478" priority="3" operator="lessThan">
      <formula>$AN$7</formula>
    </cfRule>
    <cfRule type="cellIs" dxfId="477" priority="4" operator="greaterThan">
      <formula>$AN$5</formula>
    </cfRule>
  </conditionalFormatting>
  <conditionalFormatting sqref="CZ8:DJ8">
    <cfRule type="containsBlanks" priority="1" stopIfTrue="1">
      <formula>LEN(TRIM(CZ8))=0</formula>
    </cfRule>
  </conditionalFormatting>
  <dataValidations count="29">
    <dataValidation type="list" allowBlank="1" showInputMessage="1" showErrorMessage="1" sqref="CS8:CS131">
      <formula1>$CS$150:$CS$155</formula1>
    </dataValidation>
    <dataValidation type="whole" allowBlank="1" showInputMessage="1" showErrorMessage="1" sqref="CN8:CN131">
      <formula1>0</formula1>
      <formula2>100</formula2>
    </dataValidation>
    <dataValidation type="whole" allowBlank="1" showInputMessage="1" showErrorMessage="1" sqref="CM8:CM131 CX8:CX131 CJ8:CJ131">
      <formula1>0</formula1>
      <formula2>200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T8:T131">
      <formula1>0</formula1>
      <formula2>5000</formula2>
    </dataValidation>
    <dataValidation type="decimal" allowBlank="1" showInputMessage="1" showErrorMessage="1" sqref="P8:P131">
      <formula1>0</formula1>
      <formula2>2000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K8:K129">
      <formula1>0</formula1>
      <formula2>30</formula2>
    </dataValidation>
    <dataValidation type="decimal" allowBlank="1" showInputMessage="1" showErrorMessage="1" sqref="I8:I131">
      <formula1>10</formula1>
      <formula2>40</formula2>
    </dataValidation>
    <dataValidation type="whole" allowBlank="1" showInputMessage="1" showErrorMessage="1" sqref="AE8:AH129">
      <formula1>-100</formula1>
      <formula2>0</formula2>
    </dataValidation>
    <dataValidation type="list" allowBlank="1" showInputMessage="1" showErrorMessage="1" sqref="B10:B11 B130:B131 B126:B127 B122:B123 B118:B119 B114:B115 B110:B111 B106:B107 B14:B15 B98:B99 B94:B95 B90:B91 B86:B87 B82:B83 B78:B79 B74:B75 B102:B103 B66:B67 B62:B63 B58:B59 B54:B55 B50:B51 B46:B47 B42:B43 B38:B39 B34:B35 B30:B31 B26:B27 B22:B23 B18:B19 B70:B71">
      <formula1>$B$198:$B$246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C8:C131">
      <formula1>$C$150:$C$153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E8:E131">
      <formula1>$E$150:$E$157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CE8:CE131">
      <formula1>$CE$150:$CE$154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>
    <pageSetUpPr fitToPage="1"/>
  </sheetPr>
  <dimension ref="A1:EV286"/>
  <sheetViews>
    <sheetView zoomScale="80" zoomScaleNormal="80" workbookViewId="0">
      <pane xSplit="2" ySplit="7" topLeftCell="DU8" activePane="bottomRight" state="frozen"/>
      <selection activeCell="DJ82" sqref="DJ82"/>
      <selection pane="bottomLeft" activeCell="DJ82" sqref="DJ82"/>
      <selection pane="topRight" activeCell="DJ82" sqref="DJ82"/>
      <selection pane="bottomRight" activeCell="DJ82" sqref="DJ82"/>
    </sheetView>
  </sheetViews>
  <sheetFormatPr defaultRowHeight="18.75" outlineLevelRow="2" outlineLevelCol="1"/>
  <cols>
    <col min="1" max="1" width="16.85546875" style="64" customWidth="1"/>
    <col min="2" max="2" width="13.7109375" style="65" bestFit="1" customWidth="1"/>
    <col min="3" max="3" width="5.42578125" style="59" customWidth="1"/>
    <col min="4" max="4" width="23" style="60" bestFit="1" customWidth="1"/>
    <col min="5" max="6" width="20.42578125" style="60" bestFit="1" customWidth="1"/>
    <col min="7" max="7" width="21.140625" style="65" bestFit="1" customWidth="1"/>
    <col min="8" max="8" width="15.7109375" style="66" customWidth="1"/>
    <col min="9" max="9" width="10.7109375" style="60" customWidth="1"/>
    <col min="10" max="10" width="33.140625" style="60" customWidth="1"/>
    <col min="11" max="11" width="11.7109375" style="69" customWidth="1"/>
    <col min="12" max="17" width="11.7109375" style="60" customWidth="1"/>
    <col min="18" max="18" width="11.7109375" style="70" customWidth="1" outlineLevel="1"/>
    <col min="19" max="19" width="11.7109375" style="67" customWidth="1"/>
    <col min="20" max="20" width="11.7109375" style="66" customWidth="1"/>
    <col min="21" max="21" width="11.7109375" style="60" customWidth="1"/>
    <col min="22" max="22" width="11.7109375" style="68" customWidth="1"/>
    <col min="23" max="23" width="11.7109375" style="60" customWidth="1"/>
    <col min="24" max="24" width="11.7109375" style="69" customWidth="1"/>
    <col min="25" max="28" width="11.7109375" style="60" customWidth="1"/>
    <col min="29" max="29" width="11.7109375" style="65" customWidth="1"/>
    <col min="30" max="30" width="11.7109375" style="59" customWidth="1"/>
    <col min="31" max="34" width="11.7109375" style="91" customWidth="1"/>
    <col min="35" max="35" width="11.7109375" style="91" hidden="1" customWidth="1"/>
    <col min="36" max="36" width="11.7109375" style="105" customWidth="1"/>
    <col min="37" max="40" width="11.7109375" style="60" customWidth="1"/>
    <col min="41" max="41" width="11.7109375" style="70" customWidth="1"/>
    <col min="42" max="42" width="11.7109375" style="65" customWidth="1"/>
    <col min="43" max="43" width="11.7109375" style="66" customWidth="1"/>
    <col min="44" max="44" width="11.7109375" style="59" customWidth="1"/>
    <col min="45" max="48" width="11.7109375" style="60" customWidth="1"/>
    <col min="49" max="49" width="11.7109375" style="117" customWidth="1"/>
    <col min="50" max="51" width="11.7109375" style="60" customWidth="1"/>
    <col min="52" max="52" width="11.7109375" style="70" customWidth="1"/>
    <col min="53" max="53" width="11.7109375" style="66" customWidth="1"/>
    <col min="54" max="54" width="11.7109375" style="70" customWidth="1"/>
    <col min="55" max="55" width="11.7109375" style="71" customWidth="1"/>
    <col min="56" max="56" width="11.7109375" style="72" customWidth="1"/>
    <col min="57" max="57" width="11.7109375" style="71" customWidth="1"/>
    <col min="58" max="59" width="11.7109375" style="73" customWidth="1"/>
    <col min="60" max="60" width="11.7109375" style="60" customWidth="1"/>
    <col min="61" max="61" width="11.7109375" style="65" customWidth="1"/>
    <col min="62" max="62" width="11.7109375" style="66" customWidth="1"/>
    <col min="63" max="65" width="11.7109375" style="60" customWidth="1"/>
    <col min="66" max="66" width="11.7109375" style="70" customWidth="1"/>
    <col min="67" max="67" width="11.7109375" style="66" customWidth="1"/>
    <col min="68" max="68" width="11.7109375" style="60" customWidth="1"/>
    <col min="69" max="69" width="11.7109375" style="70" customWidth="1"/>
    <col min="70" max="70" width="11.7109375" style="66" customWidth="1"/>
    <col min="71" max="71" width="11.7109375" style="60" customWidth="1"/>
    <col min="72" max="72" width="11.7109375" style="70" customWidth="1"/>
    <col min="73" max="73" width="11.7109375" style="76" customWidth="1"/>
    <col min="74" max="74" width="11.7109375" style="132" customWidth="1"/>
    <col min="75" max="76" width="11.7109375" style="114" customWidth="1"/>
    <col min="77" max="78" width="11.7109375" style="74" customWidth="1"/>
    <col min="79" max="79" width="11.7109375" style="66" customWidth="1"/>
    <col min="80" max="81" width="11.7109375" style="60" customWidth="1"/>
    <col min="82" max="82" width="11.7109375" style="65" customWidth="1"/>
    <col min="83" max="83" width="13.140625" style="59" bestFit="1" customWidth="1"/>
    <col min="84" max="84" width="10.7109375" style="59" customWidth="1"/>
    <col min="85" max="85" width="17.28515625" style="60" customWidth="1" outlineLevel="1"/>
    <col min="86" max="86" width="12" style="60" customWidth="1" outlineLevel="1"/>
    <col min="87" max="87" width="12.140625" style="60" customWidth="1" outlineLevel="1"/>
    <col min="88" max="88" width="10.42578125" style="60" bestFit="1" customWidth="1"/>
    <col min="89" max="89" width="10.5703125" style="75" customWidth="1"/>
    <col min="90" max="90" width="16.85546875" style="66" bestFit="1" customWidth="1"/>
    <col min="91" max="91" width="10.7109375" style="59" customWidth="1"/>
    <col min="92" max="92" width="10.42578125" style="60" bestFit="1" customWidth="1"/>
    <col min="93" max="95" width="10.42578125" style="70" customWidth="1" outlineLevel="1"/>
    <col min="96" max="96" width="11.42578125" style="75" bestFit="1" customWidth="1"/>
    <col min="97" max="97" width="13.140625" style="66" bestFit="1" customWidth="1"/>
    <col min="98" max="98" width="10.7109375" style="59" customWidth="1"/>
    <col min="99" max="99" width="17.28515625" style="60" customWidth="1" outlineLevel="1"/>
    <col min="100" max="100" width="12" style="60" customWidth="1" outlineLevel="1"/>
    <col min="101" max="101" width="12.140625" style="60" customWidth="1" outlineLevel="1"/>
    <col min="102" max="102" width="10.42578125" style="60" bestFit="1" customWidth="1"/>
    <col min="103" max="103" width="10.5703125" style="75" customWidth="1"/>
    <col min="104" max="114" width="11.7109375" style="74" customWidth="1"/>
    <col min="115" max="115" width="18.7109375" style="66" bestFit="1" customWidth="1"/>
    <col min="116" max="116" width="10.7109375" style="70" customWidth="1"/>
    <col min="117" max="117" width="10.7109375" style="99" customWidth="1"/>
    <col min="118" max="118" width="9.7109375" style="70" customWidth="1" outlineLevel="1"/>
    <col min="119" max="119" width="18.7109375" style="66" customWidth="1"/>
    <col min="120" max="120" width="10.7109375" style="70" customWidth="1"/>
    <col min="121" max="121" width="18.7109375" style="66" customWidth="1"/>
    <col min="122" max="122" width="10.7109375" style="70" customWidth="1"/>
    <col min="123" max="123" width="15" style="74" customWidth="1"/>
    <col min="124" max="124" width="18.7109375" style="66" customWidth="1"/>
    <col min="125" max="125" width="10.7109375" style="70" customWidth="1"/>
    <col min="126" max="126" width="17.140625" style="74" customWidth="1"/>
    <col min="127" max="127" width="18.7109375" style="66" customWidth="1"/>
    <col min="128" max="128" width="9.7109375" style="60" customWidth="1"/>
    <col min="129" max="129" width="9.7109375" style="99" customWidth="1"/>
    <col min="130" max="130" width="9.140625" style="75" customWidth="1" outlineLevel="1"/>
    <col min="131" max="131" width="18.42578125" style="149" customWidth="1" outlineLevel="1" collapsed="1"/>
    <col min="132" max="132" width="10.7109375" style="75" customWidth="1" outlineLevel="1"/>
    <col min="133" max="133" width="18.7109375" style="66" customWidth="1"/>
    <col min="134" max="134" width="10.7109375" style="70" customWidth="1"/>
    <col min="135" max="135" width="18.7109375" style="66" customWidth="1"/>
    <col min="136" max="136" width="10.7109375" style="70" customWidth="1"/>
    <col min="137" max="137" width="18.7109375" style="66" customWidth="1"/>
    <col min="138" max="138" width="10.7109375" style="70" customWidth="1"/>
    <col min="139" max="139" width="18.7109375" style="66" customWidth="1"/>
    <col min="140" max="140" width="10.7109375" style="65" customWidth="1"/>
    <col min="141" max="141" width="10.7109375" style="185" customWidth="1"/>
    <col min="142" max="142" width="10.7109375" style="186" customWidth="1"/>
    <col min="143" max="143" width="10.7109375" style="187" customWidth="1" outlineLevel="1"/>
    <col min="144" max="145" width="10.7109375" style="187" customWidth="1"/>
    <col min="146" max="146" width="10.7109375" style="187" customWidth="1" outlineLevel="1"/>
    <col min="147" max="147" width="10.7109375" style="188" customWidth="1"/>
    <col min="148" max="148" width="9.140625" style="59"/>
    <col min="153" max="16384" width="9.140625" style="60"/>
  </cols>
  <sheetData>
    <row r="1" spans="1:148" s="122" customFormat="1" ht="24.75" customHeight="1" thickBot="1">
      <c r="A1" s="357" t="s">
        <v>0</v>
      </c>
      <c r="B1" s="358"/>
      <c r="C1" s="358"/>
      <c r="D1" s="358"/>
      <c r="E1" s="358"/>
      <c r="F1" s="358"/>
      <c r="G1" s="359"/>
      <c r="H1" s="360" t="s">
        <v>1</v>
      </c>
      <c r="I1" s="361"/>
      <c r="J1" s="361"/>
      <c r="K1" s="361"/>
      <c r="L1" s="361"/>
      <c r="M1" s="361"/>
      <c r="N1" s="361"/>
      <c r="O1" s="361"/>
      <c r="P1" s="361"/>
      <c r="Q1" s="361"/>
      <c r="R1" s="362"/>
      <c r="S1" s="363"/>
      <c r="T1" s="364" t="s">
        <v>2</v>
      </c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6"/>
      <c r="AP1" s="367"/>
      <c r="AQ1" s="368" t="s">
        <v>3</v>
      </c>
      <c r="AR1" s="369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1"/>
      <c r="BE1" s="391" t="s">
        <v>4</v>
      </c>
      <c r="BF1" s="392"/>
      <c r="BG1" s="392"/>
      <c r="BH1" s="392"/>
      <c r="BI1" s="393"/>
      <c r="BJ1" s="397" t="s">
        <v>5</v>
      </c>
      <c r="BK1" s="398"/>
      <c r="BL1" s="398"/>
      <c r="BM1" s="398"/>
      <c r="BN1" s="398"/>
      <c r="BO1" s="398"/>
      <c r="BP1" s="398"/>
      <c r="BQ1" s="398"/>
      <c r="BR1" s="398"/>
      <c r="BS1" s="398"/>
      <c r="BT1" s="398"/>
      <c r="BU1" s="398"/>
      <c r="BV1" s="398"/>
      <c r="BW1" s="398"/>
      <c r="BX1" s="398"/>
      <c r="BY1" s="398"/>
      <c r="BZ1" s="398"/>
      <c r="CA1" s="398"/>
      <c r="CB1" s="398"/>
      <c r="CC1" s="399"/>
      <c r="CD1" s="400"/>
      <c r="CE1" s="412" t="s">
        <v>6</v>
      </c>
      <c r="CF1" s="413"/>
      <c r="CG1" s="414"/>
      <c r="CH1" s="414"/>
      <c r="CI1" s="414"/>
      <c r="CJ1" s="414"/>
      <c r="CK1" s="414"/>
      <c r="CL1" s="414"/>
      <c r="CM1" s="414"/>
      <c r="CN1" s="414"/>
      <c r="CO1" s="414"/>
      <c r="CP1" s="414"/>
      <c r="CQ1" s="414"/>
      <c r="CR1" s="414"/>
      <c r="CS1" s="414"/>
      <c r="CT1" s="414"/>
      <c r="CU1" s="414"/>
      <c r="CV1" s="414"/>
      <c r="CW1" s="414"/>
      <c r="CX1" s="414"/>
      <c r="CY1" s="415"/>
      <c r="CZ1" s="425" t="s">
        <v>7</v>
      </c>
      <c r="DA1" s="426"/>
      <c r="DB1" s="426"/>
      <c r="DC1" s="426"/>
      <c r="DD1" s="426"/>
      <c r="DE1" s="426"/>
      <c r="DF1" s="426"/>
      <c r="DG1" s="426"/>
      <c r="DH1" s="426"/>
      <c r="DI1" s="426"/>
      <c r="DJ1" s="427"/>
      <c r="DK1" s="386" t="s">
        <v>8</v>
      </c>
      <c r="DL1" s="386"/>
      <c r="DM1" s="386"/>
      <c r="DN1" s="386"/>
      <c r="DO1" s="386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7"/>
      <c r="EK1" s="388" t="s">
        <v>9</v>
      </c>
      <c r="EL1" s="389"/>
      <c r="EM1" s="389"/>
      <c r="EN1" s="389"/>
      <c r="EO1" s="389"/>
      <c r="EP1" s="389"/>
      <c r="EQ1" s="390"/>
      <c r="ER1" s="121"/>
    </row>
    <row r="2" spans="1:148" s="120" customFormat="1" ht="42.75" customHeight="1" thickBot="1">
      <c r="A2" s="378" t="s">
        <v>10</v>
      </c>
      <c r="B2" s="372" t="s">
        <v>11</v>
      </c>
      <c r="C2" s="380" t="s">
        <v>12</v>
      </c>
      <c r="D2" s="355" t="s">
        <v>13</v>
      </c>
      <c r="E2" s="355" t="s">
        <v>14</v>
      </c>
      <c r="F2" s="355" t="s">
        <v>15</v>
      </c>
      <c r="G2" s="372" t="s">
        <v>16</v>
      </c>
      <c r="H2" s="374" t="s">
        <v>17</v>
      </c>
      <c r="I2" s="376" t="s">
        <v>18</v>
      </c>
      <c r="J2" s="376" t="s">
        <v>19</v>
      </c>
      <c r="K2" s="384" t="s">
        <v>20</v>
      </c>
      <c r="L2" s="382" t="s">
        <v>21</v>
      </c>
      <c r="M2" s="382" t="s">
        <v>22</v>
      </c>
      <c r="N2" s="382" t="s">
        <v>23</v>
      </c>
      <c r="O2" s="446" t="s">
        <v>24</v>
      </c>
      <c r="P2" s="382" t="s">
        <v>25</v>
      </c>
      <c r="Q2" s="382" t="s">
        <v>26</v>
      </c>
      <c r="R2" s="446" t="s">
        <v>27</v>
      </c>
      <c r="S2" s="450" t="s">
        <v>28</v>
      </c>
      <c r="T2" s="428" t="s">
        <v>29</v>
      </c>
      <c r="U2" s="429"/>
      <c r="V2" s="429"/>
      <c r="W2" s="429"/>
      <c r="X2" s="429"/>
      <c r="Y2" s="429"/>
      <c r="Z2" s="429"/>
      <c r="AA2" s="429"/>
      <c r="AB2" s="429"/>
      <c r="AC2" s="430"/>
      <c r="AD2" s="429" t="s">
        <v>30</v>
      </c>
      <c r="AE2" s="429"/>
      <c r="AF2" s="429"/>
      <c r="AG2" s="429"/>
      <c r="AH2" s="429"/>
      <c r="AI2" s="429"/>
      <c r="AJ2" s="429"/>
      <c r="AK2" s="429"/>
      <c r="AL2" s="429"/>
      <c r="AM2" s="429"/>
      <c r="AN2" s="429"/>
      <c r="AO2" s="431"/>
      <c r="AP2" s="430"/>
      <c r="AQ2" s="432" t="s">
        <v>31</v>
      </c>
      <c r="AR2" s="433"/>
      <c r="AS2" s="434"/>
      <c r="AT2" s="434"/>
      <c r="AU2" s="434"/>
      <c r="AV2" s="434"/>
      <c r="AW2" s="434"/>
      <c r="AX2" s="434"/>
      <c r="AY2" s="434"/>
      <c r="AZ2" s="435"/>
      <c r="BA2" s="432" t="s">
        <v>32</v>
      </c>
      <c r="BB2" s="435"/>
      <c r="BC2" s="432" t="s">
        <v>33</v>
      </c>
      <c r="BD2" s="435"/>
      <c r="BE2" s="394"/>
      <c r="BF2" s="395"/>
      <c r="BG2" s="395"/>
      <c r="BH2" s="395"/>
      <c r="BI2" s="396"/>
      <c r="BJ2" s="422" t="s">
        <v>34</v>
      </c>
      <c r="BK2" s="423"/>
      <c r="BL2" s="423"/>
      <c r="BM2" s="423"/>
      <c r="BN2" s="424"/>
      <c r="BO2" s="422" t="s">
        <v>35</v>
      </c>
      <c r="BP2" s="423"/>
      <c r="BQ2" s="424"/>
      <c r="BR2" s="422" t="s">
        <v>36</v>
      </c>
      <c r="BS2" s="423"/>
      <c r="BT2" s="424"/>
      <c r="BU2" s="448" t="s">
        <v>37</v>
      </c>
      <c r="BV2" s="406" t="s">
        <v>38</v>
      </c>
      <c r="BW2" s="408" t="s">
        <v>39</v>
      </c>
      <c r="BX2" s="408" t="s">
        <v>40</v>
      </c>
      <c r="BY2" s="410" t="s">
        <v>41</v>
      </c>
      <c r="BZ2" s="411"/>
      <c r="CA2" s="397" t="s">
        <v>42</v>
      </c>
      <c r="CB2" s="398"/>
      <c r="CC2" s="398"/>
      <c r="CD2" s="400"/>
      <c r="CE2" s="412" t="s">
        <v>43</v>
      </c>
      <c r="CF2" s="413"/>
      <c r="CG2" s="414"/>
      <c r="CH2" s="414"/>
      <c r="CI2" s="414"/>
      <c r="CJ2" s="414"/>
      <c r="CK2" s="415"/>
      <c r="CL2" s="440" t="s">
        <v>44</v>
      </c>
      <c r="CM2" s="441"/>
      <c r="CN2" s="442"/>
      <c r="CO2" s="443"/>
      <c r="CP2" s="443"/>
      <c r="CQ2" s="443"/>
      <c r="CR2" s="444"/>
      <c r="CS2" s="412" t="s">
        <v>45</v>
      </c>
      <c r="CT2" s="413"/>
      <c r="CU2" s="414"/>
      <c r="CV2" s="414"/>
      <c r="CW2" s="414"/>
      <c r="CX2" s="414"/>
      <c r="CY2" s="415"/>
      <c r="CZ2" s="425" t="s">
        <v>46</v>
      </c>
      <c r="DA2" s="426"/>
      <c r="DB2" s="426"/>
      <c r="DC2" s="445"/>
      <c r="DD2" s="425" t="s">
        <v>47</v>
      </c>
      <c r="DE2" s="426"/>
      <c r="DF2" s="426"/>
      <c r="DG2" s="426"/>
      <c r="DH2" s="426"/>
      <c r="DI2" s="426"/>
      <c r="DJ2" s="445"/>
      <c r="DK2" s="401" t="s">
        <v>48</v>
      </c>
      <c r="DL2" s="402"/>
      <c r="DM2" s="402"/>
      <c r="DN2" s="403"/>
      <c r="DO2" s="404" t="s">
        <v>49</v>
      </c>
      <c r="DP2" s="405"/>
      <c r="DQ2" s="404" t="s">
        <v>50</v>
      </c>
      <c r="DR2" s="405"/>
      <c r="DS2" s="195" t="s">
        <v>51</v>
      </c>
      <c r="DT2" s="404" t="s">
        <v>52</v>
      </c>
      <c r="DU2" s="405"/>
      <c r="DV2" s="195" t="s">
        <v>53</v>
      </c>
      <c r="DW2" s="404" t="s">
        <v>54</v>
      </c>
      <c r="DX2" s="452"/>
      <c r="DY2" s="453"/>
      <c r="DZ2" s="405"/>
      <c r="EA2" s="401" t="s">
        <v>55</v>
      </c>
      <c r="EB2" s="403"/>
      <c r="EC2" s="404" t="s">
        <v>56</v>
      </c>
      <c r="ED2" s="452"/>
      <c r="EE2" s="452"/>
      <c r="EF2" s="452"/>
      <c r="EG2" s="452"/>
      <c r="EH2" s="452"/>
      <c r="EI2" s="452"/>
      <c r="EJ2" s="405"/>
      <c r="EK2" s="454" t="s">
        <v>57</v>
      </c>
      <c r="EL2" s="417"/>
      <c r="EM2" s="418"/>
      <c r="EN2" s="416" t="s">
        <v>58</v>
      </c>
      <c r="EO2" s="417"/>
      <c r="EP2" s="418"/>
      <c r="EQ2" s="198" t="s">
        <v>59</v>
      </c>
      <c r="ER2" s="119"/>
    </row>
    <row r="3" spans="1:148" s="93" customFormat="1" ht="137.25" customHeight="1" thickBot="1">
      <c r="A3" s="379"/>
      <c r="B3" s="373"/>
      <c r="C3" s="381"/>
      <c r="D3" s="356"/>
      <c r="E3" s="356"/>
      <c r="F3" s="356"/>
      <c r="G3" s="373"/>
      <c r="H3" s="375"/>
      <c r="I3" s="377"/>
      <c r="J3" s="377"/>
      <c r="K3" s="385"/>
      <c r="L3" s="383"/>
      <c r="M3" s="383"/>
      <c r="N3" s="383"/>
      <c r="O3" s="447"/>
      <c r="P3" s="383"/>
      <c r="Q3" s="383"/>
      <c r="R3" s="447"/>
      <c r="S3" s="45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449"/>
      <c r="BV3" s="407"/>
      <c r="BW3" s="409"/>
      <c r="BX3" s="409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419" t="s">
        <v>116</v>
      </c>
      <c r="CK3" s="420"/>
      <c r="CL3" s="227" t="s">
        <v>112</v>
      </c>
      <c r="CM3" s="226" t="s">
        <v>117</v>
      </c>
      <c r="CN3" s="419" t="s">
        <v>116</v>
      </c>
      <c r="CO3" s="421"/>
      <c r="CP3" s="421"/>
      <c r="CQ3" s="421"/>
      <c r="CR3" s="420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419" t="s">
        <v>116</v>
      </c>
      <c r="CY3" s="420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>
      <c r="A4" s="436" t="s">
        <v>140</v>
      </c>
      <c r="B4" s="437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438" t="s">
        <v>145</v>
      </c>
      <c r="BZ4" s="439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>
      <c r="A5" s="455" t="s">
        <v>173</v>
      </c>
      <c r="B5" s="4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457">
        <v>0.7</v>
      </c>
      <c r="BZ5" s="4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>
      <c r="A6" s="459" t="s">
        <v>174</v>
      </c>
      <c r="B6" s="4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461"/>
      <c r="BZ6" s="4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>
      <c r="A7" s="463" t="s">
        <v>175</v>
      </c>
      <c r="B7" s="4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465">
        <v>0.3</v>
      </c>
      <c r="BZ7" s="4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>
      <c r="A8" s="83">
        <v>42461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>
      <c r="A9" s="83">
        <v>42461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>
      <c r="A10" s="84">
        <v>42461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>
      <c r="A11" s="84">
        <v>42461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>
      <c r="A12" s="83">
        <v>42462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>
      <c r="A13" s="83">
        <v>42462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>
      <c r="A14" s="84">
        <v>42462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>
      <c r="A15" s="84">
        <v>42462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>
      <c r="A16" s="83">
        <v>42463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>
      <c r="A17" s="83">
        <v>42463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>
      <c r="A18" s="84">
        <v>42463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>
      <c r="A19" s="84">
        <v>42463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>
      <c r="A20" s="83">
        <v>42464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>
      <c r="A21" s="83">
        <v>42464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>
      <c r="A22" s="84">
        <v>42464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>
      <c r="A23" s="84">
        <v>42464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>
      <c r="A24" s="83">
        <v>42465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>
      <c r="A25" s="83">
        <v>42465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>
      <c r="A26" s="84">
        <v>42465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>
      <c r="A27" s="84">
        <v>42465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>
      <c r="A28" s="83">
        <v>42466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>
      <c r="A29" s="83">
        <v>42466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>
      <c r="A30" s="84">
        <v>42466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>
      <c r="A31" s="84">
        <v>42466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>
      <c r="A32" s="83">
        <v>42467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>
      <c r="A33" s="83">
        <v>42467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>
      <c r="A34" s="84">
        <v>42467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>
      <c r="A35" s="84">
        <v>42467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>
      <c r="A36" s="83">
        <v>42468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>
      <c r="A37" s="83">
        <v>42468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>
      <c r="A38" s="84">
        <v>42468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>
      <c r="A39" s="84">
        <v>42468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>
      <c r="A40" s="83">
        <v>42469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>
      <c r="A41" s="83">
        <v>42469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>
      <c r="A42" s="84">
        <v>42469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>
      <c r="A43" s="84">
        <v>42469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>
      <c r="A44" s="335">
        <v>42470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>
      <c r="A45" s="83">
        <v>42470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>
      <c r="A46" s="84">
        <v>42470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>
      <c r="A47" s="84">
        <v>42470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>
      <c r="A48" s="83">
        <v>42471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>
      <c r="A49" s="83">
        <v>42471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>
      <c r="A50" s="83">
        <v>42471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>
      <c r="A51" s="84">
        <v>42471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>
      <c r="A52" s="83">
        <v>42472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>
      <c r="A53" s="83">
        <v>42472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>
      <c r="A54" s="84">
        <v>42472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>
      <c r="A55" s="84">
        <v>42472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>
      <c r="A56" s="83">
        <v>42473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>
      <c r="A57" s="83">
        <v>42473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>
      <c r="A58" s="84">
        <v>42473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>
      <c r="A59" s="84">
        <v>42473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>
      <c r="A60" s="83">
        <v>42474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>
      <c r="A61" s="83">
        <v>42474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>
      <c r="A62" s="84">
        <v>42474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>
      <c r="A63" s="84">
        <v>42474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>
      <c r="A64" s="83">
        <v>42475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>
      <c r="A65" s="83">
        <v>42475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>
      <c r="A66" s="84">
        <v>42475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>
      <c r="A67" s="84">
        <v>42475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>
      <c r="A68" s="83">
        <v>42476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>
      <c r="A69" s="83">
        <v>42476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>
      <c r="A70" s="84">
        <v>42476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>
      <c r="A71" s="84">
        <v>42476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>
      <c r="A72" s="83">
        <v>42477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>
      <c r="A73" s="83">
        <v>42477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>
      <c r="A74" s="84">
        <v>42477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>
      <c r="A75" s="84">
        <v>42477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>
      <c r="A76" s="83">
        <v>42478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>
      <c r="A77" s="83">
        <v>42478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>
      <c r="A78" s="84">
        <v>42478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>
      <c r="A79" s="84">
        <v>42478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>
      <c r="A80" s="83">
        <v>42479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>
      <c r="A81" s="83">
        <v>42479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>
      <c r="A82" s="84">
        <v>42479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>
      <c r="A83" s="84">
        <v>42479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>
      <c r="A84" s="83">
        <v>42480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>
      <c r="A85" s="83">
        <v>42480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>
      <c r="A86" s="84">
        <v>42480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>
      <c r="A87" s="84">
        <v>42480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>
      <c r="A88" s="83">
        <v>42481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>
      <c r="A89" s="83">
        <v>42481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>
      <c r="A90" s="84">
        <v>42481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>
      <c r="A91" s="84">
        <v>42481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>
      <c r="A92" s="83">
        <v>42482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>
      <c r="A93" s="83">
        <v>42482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>
      <c r="A94" s="84">
        <v>42482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>
      <c r="A95" s="84">
        <v>42482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>
      <c r="A96" s="83">
        <v>42483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>
      <c r="A97" s="83">
        <v>42483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>
      <c r="A98" s="84">
        <v>42483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>
      <c r="A99" s="84">
        <v>42483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>
      <c r="A100" s="83">
        <v>42484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>
      <c r="A101" s="83">
        <v>42484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>
      <c r="A102" s="84">
        <v>42484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>
      <c r="A103" s="84">
        <v>42484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>
      <c r="A104" s="83">
        <v>42485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>
      <c r="A105" s="83">
        <v>42485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>
      <c r="A106" s="84">
        <v>42485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>
      <c r="A107" s="84">
        <v>42485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>
      <c r="A108" s="83">
        <v>42486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>
      <c r="A109" s="83">
        <v>42486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>
      <c r="A110" s="84">
        <v>42486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>
      <c r="A111" s="84">
        <v>42486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>
      <c r="A112" s="83">
        <v>42487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>
      <c r="A113" s="83">
        <v>42487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>
      <c r="A114" s="84">
        <v>42487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>
      <c r="A115" s="84">
        <v>42487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>
      <c r="A116" s="83">
        <v>42488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>
      <c r="A117" s="83">
        <v>42488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>
      <c r="A118" s="84">
        <v>42488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>
      <c r="A119" s="84">
        <v>42488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>
      <c r="A120" s="83">
        <v>42489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>
      <c r="A121" s="83">
        <v>42489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>
      <c r="A122" s="84">
        <v>42489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>
      <c r="A123" s="84">
        <v>42489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>
      <c r="A124" s="83">
        <v>42490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>
      <c r="A125" s="83">
        <v>42490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>
      <c r="A126" s="84">
        <v>42490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>
      <c r="A127" s="84">
        <v>42490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>
      <c r="A128" s="83" t="s">
        <v>246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>
      <c r="A129" s="83" t="s">
        <v>246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>
      <c r="A130" s="84" t="s">
        <v>246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>
      <c r="A131" s="303" t="s">
        <v>246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>
      <c r="A149" s="262">
        <f ca="1">TODAY()</f>
        <v>42550</v>
      </c>
      <c r="B149" s="263">
        <f ca="1">--TEXT(NOW(),"чч:мм:сс")</f>
        <v>0.64900462962962957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>
      <c r="A198" s="258"/>
      <c r="B198" s="265">
        <f ca="1">--TEXT(NOW(),"чч:мм:сс")</f>
        <v>0.64900462962962957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A5:B5"/>
    <mergeCell ref="BY5:BZ5"/>
    <mergeCell ref="A6:B6"/>
    <mergeCell ref="BY6:BZ6"/>
    <mergeCell ref="A7:B7"/>
    <mergeCell ref="BY7:BZ7"/>
    <mergeCell ref="DT2:DU2"/>
    <mergeCell ref="DW2:DZ2"/>
    <mergeCell ref="EA2:EB2"/>
    <mergeCell ref="EC2:EJ2"/>
    <mergeCell ref="EK2:EM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</mergeCells>
  <conditionalFormatting sqref="U8:U131">
    <cfRule type="cellIs" dxfId="476" priority="53" operator="lessThan">
      <formula>$U$7</formula>
    </cfRule>
    <cfRule type="cellIs" dxfId="475" priority="54" operator="greaterThan">
      <formula>$U$5</formula>
    </cfRule>
  </conditionalFormatting>
  <conditionalFormatting sqref="AD8:AD131">
    <cfRule type="cellIs" dxfId="474" priority="51" operator="lessThan">
      <formula>$AD$7</formula>
    </cfRule>
    <cfRule type="cellIs" dxfId="473" priority="52" operator="greaterThan">
      <formula>$AD$5</formula>
    </cfRule>
  </conditionalFormatting>
  <conditionalFormatting sqref="AC8:AC131">
    <cfRule type="cellIs" dxfId="472" priority="49" operator="lessThan">
      <formula>$AC$7</formula>
    </cfRule>
    <cfRule type="cellIs" dxfId="471" priority="50" operator="greaterThan">
      <formula>$AC$5</formula>
    </cfRule>
  </conditionalFormatting>
  <conditionalFormatting sqref="AW8:AW131">
    <cfRule type="cellIs" dxfId="470" priority="47" operator="lessThan">
      <formula>$AW$7</formula>
    </cfRule>
    <cfRule type="cellIs" dxfId="469" priority="48" operator="greaterThan">
      <formula>$AW$5</formula>
    </cfRule>
  </conditionalFormatting>
  <conditionalFormatting sqref="BJ8:BJ131">
    <cfRule type="cellIs" dxfId="468" priority="45" operator="lessThan">
      <formula>$BJ$7</formula>
    </cfRule>
    <cfRule type="cellIs" dxfId="467" priority="46" operator="greaterThan">
      <formula>$BJ$5</formula>
    </cfRule>
  </conditionalFormatting>
  <conditionalFormatting sqref="BV8:BV131">
    <cfRule type="cellIs" dxfId="466" priority="43" operator="lessThan">
      <formula>$BV$7</formula>
    </cfRule>
    <cfRule type="cellIs" dxfId="465" priority="44" operator="greaterThan">
      <formula>$BV$5</formula>
    </cfRule>
  </conditionalFormatting>
  <conditionalFormatting sqref="BY8:BZ131">
    <cfRule type="cellIs" dxfId="464" priority="41" operator="lessThan">
      <formula>$BY$7</formula>
    </cfRule>
    <cfRule type="cellIs" dxfId="463" priority="42" operator="greaterThan">
      <formula>$BY$5</formula>
    </cfRule>
  </conditionalFormatting>
  <conditionalFormatting sqref="CA8:CA131">
    <cfRule type="cellIs" dxfId="462" priority="39" operator="lessThan">
      <formula>$CA$7</formula>
    </cfRule>
    <cfRule type="cellIs" dxfId="461" priority="40" operator="greaterThan">
      <formula>$CA$5</formula>
    </cfRule>
  </conditionalFormatting>
  <conditionalFormatting sqref="CB8:CB131">
    <cfRule type="cellIs" dxfId="460" priority="37" operator="lessThan">
      <formula>$CB$7</formula>
    </cfRule>
    <cfRule type="cellIs" dxfId="459" priority="38" operator="greaterThan">
      <formula>$CB$5</formula>
    </cfRule>
  </conditionalFormatting>
  <conditionalFormatting sqref="CC8:CC131">
    <cfRule type="cellIs" dxfId="458" priority="35" operator="lessThan">
      <formula>$CC$7</formula>
    </cfRule>
    <cfRule type="cellIs" dxfId="457" priority="36" operator="greaterThan">
      <formula>$CC$5</formula>
    </cfRule>
  </conditionalFormatting>
  <conditionalFormatting sqref="CD8:CD131">
    <cfRule type="cellIs" dxfId="456" priority="33" operator="lessThan">
      <formula>$CD$7</formula>
    </cfRule>
    <cfRule type="cellIs" dxfId="455" priority="34" operator="greaterThan">
      <formula>$CD$5</formula>
    </cfRule>
  </conditionalFormatting>
  <conditionalFormatting sqref="CK8:CK131 CY8:CY131">
    <cfRule type="cellIs" dxfId="454" priority="31" operator="lessThan">
      <formula>$CK$7</formula>
    </cfRule>
    <cfRule type="cellIs" dxfId="453" priority="32" operator="greaterThan">
      <formula>$CK$5</formula>
    </cfRule>
  </conditionalFormatting>
  <conditionalFormatting sqref="CW8:CW131">
    <cfRule type="cellIs" dxfId="452" priority="29" operator="lessThan">
      <formula>$CW$7</formula>
    </cfRule>
    <cfRule type="cellIs" dxfId="451" priority="30" operator="greaterThan">
      <formula>$CW$5</formula>
    </cfRule>
  </conditionalFormatting>
  <conditionalFormatting sqref="DZ8:EB131">
    <cfRule type="cellIs" dxfId="450" priority="28" operator="greaterThan">
      <formula>$DZ$5</formula>
    </cfRule>
  </conditionalFormatting>
  <conditionalFormatting sqref="V8:V131">
    <cfRule type="cellIs" dxfId="449" priority="26" operator="lessThan">
      <formula>$V$7</formula>
    </cfRule>
    <cfRule type="cellIs" dxfId="448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447" priority="24" operator="lessThan">
      <formula>$X$7</formula>
    </cfRule>
    <cfRule type="cellIs" dxfId="446" priority="25" operator="greaterThan">
      <formula>$X$5</formula>
    </cfRule>
  </conditionalFormatting>
  <conditionalFormatting sqref="AE8:AE131">
    <cfRule type="cellIs" dxfId="445" priority="22" operator="lessThan">
      <formula>$AE$5</formula>
    </cfRule>
    <cfRule type="cellIs" dxfId="444" priority="23" operator="greaterThan">
      <formula>$AE$7</formula>
    </cfRule>
  </conditionalFormatting>
  <conditionalFormatting sqref="AF8:AF131">
    <cfRule type="cellIs" dxfId="443" priority="20" operator="lessThan">
      <formula>$AF$5</formula>
    </cfRule>
    <cfRule type="cellIs" dxfId="442" priority="21" operator="greaterThan">
      <formula>$AF$7</formula>
    </cfRule>
  </conditionalFormatting>
  <conditionalFormatting sqref="AG8:AG131">
    <cfRule type="cellIs" dxfId="441" priority="18" operator="lessThan">
      <formula>$AG$5</formula>
    </cfRule>
    <cfRule type="cellIs" dxfId="440" priority="19" operator="greaterThan">
      <formula>$AG$7</formula>
    </cfRule>
  </conditionalFormatting>
  <conditionalFormatting sqref="AH8:AH131">
    <cfRule type="cellIs" dxfId="439" priority="16" operator="lessThan">
      <formula>$AH$5</formula>
    </cfRule>
    <cfRule type="cellIs" dxfId="438" priority="17" operator="greaterThan">
      <formula>$AH$7</formula>
    </cfRule>
  </conditionalFormatting>
  <conditionalFormatting sqref="AM8:AM131">
    <cfRule type="cellIs" dxfId="437" priority="14" operator="lessThan">
      <formula>$AM$7</formula>
    </cfRule>
    <cfRule type="cellIs" dxfId="436" priority="15" operator="greaterThan">
      <formula>$AM$5</formula>
    </cfRule>
  </conditionalFormatting>
  <conditionalFormatting sqref="AP8:AP131">
    <cfRule type="cellIs" dxfId="435" priority="13" operator="greaterThan">
      <formula>$AP$5</formula>
    </cfRule>
  </conditionalFormatting>
  <conditionalFormatting sqref="AA8:AA131">
    <cfRule type="cellIs" dxfId="434" priority="12" operator="greaterThan">
      <formula>$AA$5</formula>
    </cfRule>
  </conditionalFormatting>
  <conditionalFormatting sqref="AB8:AB131">
    <cfRule type="cellIs" dxfId="433" priority="10" operator="lessThan">
      <formula>$AB$7</formula>
    </cfRule>
    <cfRule type="cellIs" dxfId="432" priority="11" operator="greaterThan">
      <formula>$AB$5</formula>
    </cfRule>
  </conditionalFormatting>
  <conditionalFormatting sqref="DN8:DN131">
    <cfRule type="cellIs" dxfId="431" priority="9" operator="greaterThan">
      <formula>$DN$5</formula>
    </cfRule>
  </conditionalFormatting>
  <conditionalFormatting sqref="EQ8:EQ131">
    <cfRule type="cellIs" dxfId="430" priority="8" operator="greaterThan">
      <formula>$EQ$5</formula>
    </cfRule>
  </conditionalFormatting>
  <conditionalFormatting sqref="DM8:DM131">
    <cfRule type="cellIs" dxfId="429" priority="7" operator="greaterThan">
      <formula>$DM$5</formula>
    </cfRule>
  </conditionalFormatting>
  <conditionalFormatting sqref="DY8:DY131">
    <cfRule type="cellIs" dxfId="428" priority="6" operator="greaterThan">
      <formula>$DY$5</formula>
    </cfRule>
  </conditionalFormatting>
  <conditionalFormatting sqref="A8:A131">
    <cfRule type="cellIs" dxfId="427" priority="4" operator="greaterThan">
      <formula>TODAY()</formula>
    </cfRule>
    <cfRule type="cellIs" dxfId="426" priority="5" operator="equal">
      <formula>$A$149</formula>
    </cfRule>
  </conditionalFormatting>
  <conditionalFormatting sqref="AN8:AN131">
    <cfRule type="cellIs" dxfId="425" priority="2" operator="lessThan">
      <formula>$AN$7</formula>
    </cfRule>
    <cfRule type="cellIs" dxfId="424" priority="3" operator="greaterThan">
      <formula>$AN$5</formula>
    </cfRule>
  </conditionalFormatting>
  <dataValidations count="29">
    <dataValidation type="list" allowBlank="1" showInputMessage="1" showErrorMessage="1" sqref="CE8:CE131">
      <formula1>$CE$150:$CE$154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E8:E131">
      <formula1>$E$150:$E$157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C8:C131">
      <formula1>$C$150:$C$153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whole" allowBlank="1" showInputMessage="1" showErrorMessage="1" sqref="AE8:AH129">
      <formula1>-100</formula1>
      <formula2>0</formula2>
    </dataValidation>
    <dataValidation type="decimal" allowBlank="1" showInputMessage="1" showErrorMessage="1" sqref="I8:I131">
      <formula1>10</formula1>
      <formula2>40</formula2>
    </dataValidation>
    <dataValidation type="decimal" allowBlank="1" showInputMessage="1" showErrorMessage="1" sqref="K8:K129">
      <formula1>0</formula1>
      <formula2>30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P8:P131">
      <formula1>0</formula1>
      <formula2>2000</formula2>
    </dataValidation>
    <dataValidation type="decimal" allowBlank="1" showInputMessage="1" showErrorMessage="1" sqref="T8:T131">
      <formula1>0</formula1>
      <formula2>5000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CJ8:CJ131 CX8:CX131 CM8:CM131">
      <formula1>0</formula1>
      <formula2>200</formula2>
    </dataValidation>
    <dataValidation type="whole" allowBlank="1" showInputMessage="1" showErrorMessage="1" sqref="CN8:CN131">
      <formula1>0</formula1>
      <formula2>100</formula2>
    </dataValidation>
    <dataValidation type="list" allowBlank="1" showInputMessage="1" showErrorMessage="1" sqref="CS8:CS131">
      <formula1>$CS$150:$CS$155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>
    <pageSetUpPr fitToPage="1"/>
  </sheetPr>
  <dimension ref="A1:EV286"/>
  <sheetViews>
    <sheetView zoomScale="80" zoomScaleNormal="80" workbookViewId="0">
      <pane xSplit="2" ySplit="7" topLeftCell="DU8" activePane="bottomRight" state="frozen"/>
      <selection activeCell="DJ82" sqref="DJ82"/>
      <selection pane="bottomLeft" activeCell="DJ82" sqref="DJ82"/>
      <selection pane="topRight" activeCell="DJ82" sqref="DJ82"/>
      <selection pane="bottomRight" activeCell="DJ82" sqref="DJ82"/>
    </sheetView>
  </sheetViews>
  <sheetFormatPr defaultRowHeight="18.75" outlineLevelRow="2" outlineLevelCol="1"/>
  <cols>
    <col min="1" max="1" width="16.85546875" style="64" customWidth="1"/>
    <col min="2" max="2" width="13.7109375" style="65" bestFit="1" customWidth="1"/>
    <col min="3" max="3" width="5.42578125" style="59" customWidth="1"/>
    <col min="4" max="4" width="23" style="60" bestFit="1" customWidth="1"/>
    <col min="5" max="6" width="20.42578125" style="60" bestFit="1" customWidth="1"/>
    <col min="7" max="7" width="21.140625" style="65" bestFit="1" customWidth="1"/>
    <col min="8" max="8" width="15.7109375" style="66" customWidth="1"/>
    <col min="9" max="9" width="10.7109375" style="60" customWidth="1"/>
    <col min="10" max="10" width="33.140625" style="60" customWidth="1"/>
    <col min="11" max="11" width="11.7109375" style="69" customWidth="1"/>
    <col min="12" max="17" width="11.7109375" style="60" customWidth="1"/>
    <col min="18" max="18" width="11.7109375" style="70" customWidth="1" outlineLevel="1"/>
    <col min="19" max="19" width="11.7109375" style="67" customWidth="1"/>
    <col min="20" max="20" width="11.7109375" style="66" customWidth="1"/>
    <col min="21" max="21" width="11.7109375" style="60" customWidth="1"/>
    <col min="22" max="22" width="11.7109375" style="68" customWidth="1"/>
    <col min="23" max="23" width="11.7109375" style="60" customWidth="1"/>
    <col min="24" max="24" width="11.7109375" style="69" customWidth="1"/>
    <col min="25" max="28" width="11.7109375" style="60" customWidth="1"/>
    <col min="29" max="29" width="11.7109375" style="65" customWidth="1"/>
    <col min="30" max="30" width="11.7109375" style="59" customWidth="1"/>
    <col min="31" max="34" width="11.7109375" style="91" customWidth="1"/>
    <col min="35" max="35" width="11.7109375" style="91" hidden="1" customWidth="1"/>
    <col min="36" max="36" width="11.7109375" style="105" customWidth="1"/>
    <col min="37" max="40" width="11.7109375" style="60" customWidth="1"/>
    <col min="41" max="41" width="11.7109375" style="70" customWidth="1"/>
    <col min="42" max="42" width="11.7109375" style="65" customWidth="1"/>
    <col min="43" max="43" width="11.7109375" style="66" customWidth="1"/>
    <col min="44" max="44" width="11.7109375" style="59" customWidth="1"/>
    <col min="45" max="48" width="11.7109375" style="60" customWidth="1"/>
    <col min="49" max="49" width="11.7109375" style="117" customWidth="1"/>
    <col min="50" max="51" width="11.7109375" style="60" customWidth="1"/>
    <col min="52" max="52" width="11.7109375" style="70" customWidth="1"/>
    <col min="53" max="53" width="11.7109375" style="66" customWidth="1"/>
    <col min="54" max="54" width="11.7109375" style="70" customWidth="1"/>
    <col min="55" max="55" width="11.7109375" style="71" customWidth="1"/>
    <col min="56" max="56" width="11.7109375" style="72" customWidth="1"/>
    <col min="57" max="57" width="11.7109375" style="71" customWidth="1"/>
    <col min="58" max="59" width="11.7109375" style="73" customWidth="1"/>
    <col min="60" max="60" width="11.7109375" style="60" customWidth="1"/>
    <col min="61" max="61" width="11.7109375" style="65" customWidth="1"/>
    <col min="62" max="62" width="11.7109375" style="66" customWidth="1"/>
    <col min="63" max="65" width="11.7109375" style="60" customWidth="1"/>
    <col min="66" max="66" width="11.7109375" style="70" customWidth="1"/>
    <col min="67" max="67" width="11.7109375" style="66" customWidth="1"/>
    <col min="68" max="68" width="11.7109375" style="60" customWidth="1"/>
    <col min="69" max="69" width="11.7109375" style="70" customWidth="1"/>
    <col min="70" max="70" width="11.7109375" style="66" customWidth="1"/>
    <col min="71" max="71" width="11.7109375" style="60" customWidth="1"/>
    <col min="72" max="72" width="11.7109375" style="70" customWidth="1"/>
    <col min="73" max="73" width="11.7109375" style="76" customWidth="1"/>
    <col min="74" max="74" width="11.7109375" style="132" customWidth="1"/>
    <col min="75" max="76" width="11.7109375" style="114" customWidth="1"/>
    <col min="77" max="78" width="11.7109375" style="74" customWidth="1"/>
    <col min="79" max="79" width="11.7109375" style="66" customWidth="1"/>
    <col min="80" max="81" width="11.7109375" style="60" customWidth="1"/>
    <col min="82" max="82" width="11.7109375" style="65" customWidth="1"/>
    <col min="83" max="83" width="13.140625" style="59" bestFit="1" customWidth="1"/>
    <col min="84" max="84" width="10.7109375" style="59" customWidth="1"/>
    <col min="85" max="85" width="17.28515625" style="60" customWidth="1" outlineLevel="1"/>
    <col min="86" max="86" width="12" style="60" customWidth="1" outlineLevel="1"/>
    <col min="87" max="87" width="12.140625" style="60" customWidth="1" outlineLevel="1"/>
    <col min="88" max="88" width="10.42578125" style="60" bestFit="1" customWidth="1"/>
    <col min="89" max="89" width="10.5703125" style="75" customWidth="1"/>
    <col min="90" max="90" width="16.85546875" style="66" bestFit="1" customWidth="1"/>
    <col min="91" max="91" width="10.7109375" style="59" customWidth="1"/>
    <col min="92" max="92" width="10.42578125" style="60" bestFit="1" customWidth="1"/>
    <col min="93" max="95" width="10.42578125" style="70" customWidth="1" outlineLevel="1"/>
    <col min="96" max="96" width="11.42578125" style="75" bestFit="1" customWidth="1"/>
    <col min="97" max="97" width="13.140625" style="66" bestFit="1" customWidth="1"/>
    <col min="98" max="98" width="10.7109375" style="59" customWidth="1"/>
    <col min="99" max="99" width="17.28515625" style="60" customWidth="1" outlineLevel="1"/>
    <col min="100" max="100" width="12" style="60" customWidth="1" outlineLevel="1"/>
    <col min="101" max="101" width="12.140625" style="60" customWidth="1" outlineLevel="1"/>
    <col min="102" max="102" width="10.42578125" style="60" bestFit="1" customWidth="1"/>
    <col min="103" max="103" width="10.5703125" style="75" customWidth="1"/>
    <col min="104" max="114" width="11.7109375" style="74" customWidth="1"/>
    <col min="115" max="115" width="18.7109375" style="66" bestFit="1" customWidth="1"/>
    <col min="116" max="116" width="10.7109375" style="70" customWidth="1"/>
    <col min="117" max="117" width="10.7109375" style="99" customWidth="1"/>
    <col min="118" max="118" width="9.7109375" style="70" customWidth="1" outlineLevel="1"/>
    <col min="119" max="119" width="18.7109375" style="66" customWidth="1"/>
    <col min="120" max="120" width="10.7109375" style="70" customWidth="1"/>
    <col min="121" max="121" width="18.7109375" style="66" customWidth="1"/>
    <col min="122" max="122" width="10.7109375" style="70" customWidth="1"/>
    <col min="123" max="123" width="15" style="74" customWidth="1"/>
    <col min="124" max="124" width="18.7109375" style="66" customWidth="1"/>
    <col min="125" max="125" width="10.7109375" style="70" customWidth="1"/>
    <col min="126" max="126" width="17.140625" style="74" customWidth="1"/>
    <col min="127" max="127" width="18.7109375" style="66" customWidth="1"/>
    <col min="128" max="128" width="9.7109375" style="60" customWidth="1"/>
    <col min="129" max="129" width="9.7109375" style="99" customWidth="1"/>
    <col min="130" max="130" width="9.140625" style="75" customWidth="1" outlineLevel="1"/>
    <col min="131" max="131" width="18.42578125" style="149" customWidth="1" outlineLevel="1" collapsed="1"/>
    <col min="132" max="132" width="10.7109375" style="75" customWidth="1" outlineLevel="1"/>
    <col min="133" max="133" width="18.7109375" style="66" customWidth="1"/>
    <col min="134" max="134" width="10.7109375" style="70" customWidth="1"/>
    <col min="135" max="135" width="18.7109375" style="66" customWidth="1"/>
    <col min="136" max="136" width="10.7109375" style="70" customWidth="1"/>
    <col min="137" max="137" width="18.7109375" style="66" customWidth="1"/>
    <col min="138" max="138" width="10.7109375" style="70" customWidth="1"/>
    <col min="139" max="139" width="18.7109375" style="66" customWidth="1"/>
    <col min="140" max="140" width="10.7109375" style="65" customWidth="1"/>
    <col min="141" max="141" width="10.7109375" style="185" customWidth="1"/>
    <col min="142" max="142" width="10.7109375" style="186" customWidth="1"/>
    <col min="143" max="143" width="10.7109375" style="187" customWidth="1" outlineLevel="1"/>
    <col min="144" max="145" width="10.7109375" style="187" customWidth="1"/>
    <col min="146" max="146" width="10.7109375" style="187" customWidth="1" outlineLevel="1"/>
    <col min="147" max="147" width="10.7109375" style="188" customWidth="1"/>
    <col min="148" max="148" width="9.140625" style="59"/>
    <col min="153" max="16384" width="9.140625" style="60"/>
  </cols>
  <sheetData>
    <row r="1" spans="1:148" s="122" customFormat="1" ht="24.75" customHeight="1" thickBot="1">
      <c r="A1" s="357" t="s">
        <v>0</v>
      </c>
      <c r="B1" s="358"/>
      <c r="C1" s="358"/>
      <c r="D1" s="358"/>
      <c r="E1" s="358"/>
      <c r="F1" s="358"/>
      <c r="G1" s="359"/>
      <c r="H1" s="360" t="s">
        <v>1</v>
      </c>
      <c r="I1" s="361"/>
      <c r="J1" s="361"/>
      <c r="K1" s="361"/>
      <c r="L1" s="361"/>
      <c r="M1" s="361"/>
      <c r="N1" s="361"/>
      <c r="O1" s="361"/>
      <c r="P1" s="361"/>
      <c r="Q1" s="361"/>
      <c r="R1" s="362"/>
      <c r="S1" s="363"/>
      <c r="T1" s="364" t="s">
        <v>2</v>
      </c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6"/>
      <c r="AP1" s="367"/>
      <c r="AQ1" s="368" t="s">
        <v>3</v>
      </c>
      <c r="AR1" s="369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1"/>
      <c r="BE1" s="391" t="s">
        <v>4</v>
      </c>
      <c r="BF1" s="392"/>
      <c r="BG1" s="392"/>
      <c r="BH1" s="392"/>
      <c r="BI1" s="393"/>
      <c r="BJ1" s="397" t="s">
        <v>5</v>
      </c>
      <c r="BK1" s="398"/>
      <c r="BL1" s="398"/>
      <c r="BM1" s="398"/>
      <c r="BN1" s="398"/>
      <c r="BO1" s="398"/>
      <c r="BP1" s="398"/>
      <c r="BQ1" s="398"/>
      <c r="BR1" s="398"/>
      <c r="BS1" s="398"/>
      <c r="BT1" s="398"/>
      <c r="BU1" s="398"/>
      <c r="BV1" s="398"/>
      <c r="BW1" s="398"/>
      <c r="BX1" s="398"/>
      <c r="BY1" s="398"/>
      <c r="BZ1" s="398"/>
      <c r="CA1" s="398"/>
      <c r="CB1" s="398"/>
      <c r="CC1" s="399"/>
      <c r="CD1" s="400"/>
      <c r="CE1" s="412" t="s">
        <v>6</v>
      </c>
      <c r="CF1" s="413"/>
      <c r="CG1" s="414"/>
      <c r="CH1" s="414"/>
      <c r="CI1" s="414"/>
      <c r="CJ1" s="414"/>
      <c r="CK1" s="414"/>
      <c r="CL1" s="414"/>
      <c r="CM1" s="414"/>
      <c r="CN1" s="414"/>
      <c r="CO1" s="414"/>
      <c r="CP1" s="414"/>
      <c r="CQ1" s="414"/>
      <c r="CR1" s="414"/>
      <c r="CS1" s="414"/>
      <c r="CT1" s="414"/>
      <c r="CU1" s="414"/>
      <c r="CV1" s="414"/>
      <c r="CW1" s="414"/>
      <c r="CX1" s="414"/>
      <c r="CY1" s="415"/>
      <c r="CZ1" s="425" t="s">
        <v>7</v>
      </c>
      <c r="DA1" s="426"/>
      <c r="DB1" s="426"/>
      <c r="DC1" s="426"/>
      <c r="DD1" s="426"/>
      <c r="DE1" s="426"/>
      <c r="DF1" s="426"/>
      <c r="DG1" s="426"/>
      <c r="DH1" s="426"/>
      <c r="DI1" s="426"/>
      <c r="DJ1" s="427"/>
      <c r="DK1" s="386" t="s">
        <v>8</v>
      </c>
      <c r="DL1" s="386"/>
      <c r="DM1" s="386"/>
      <c r="DN1" s="386"/>
      <c r="DO1" s="386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7"/>
      <c r="EK1" s="388" t="s">
        <v>9</v>
      </c>
      <c r="EL1" s="389"/>
      <c r="EM1" s="389"/>
      <c r="EN1" s="389"/>
      <c r="EO1" s="389"/>
      <c r="EP1" s="389"/>
      <c r="EQ1" s="390"/>
      <c r="ER1" s="121"/>
    </row>
    <row r="2" spans="1:148" s="120" customFormat="1" ht="42.75" customHeight="1" thickBot="1">
      <c r="A2" s="378" t="s">
        <v>10</v>
      </c>
      <c r="B2" s="372" t="s">
        <v>11</v>
      </c>
      <c r="C2" s="380" t="s">
        <v>12</v>
      </c>
      <c r="D2" s="355" t="s">
        <v>13</v>
      </c>
      <c r="E2" s="355" t="s">
        <v>14</v>
      </c>
      <c r="F2" s="355" t="s">
        <v>15</v>
      </c>
      <c r="G2" s="372" t="s">
        <v>16</v>
      </c>
      <c r="H2" s="374" t="s">
        <v>17</v>
      </c>
      <c r="I2" s="376" t="s">
        <v>18</v>
      </c>
      <c r="J2" s="376" t="s">
        <v>19</v>
      </c>
      <c r="K2" s="384" t="s">
        <v>20</v>
      </c>
      <c r="L2" s="382" t="s">
        <v>21</v>
      </c>
      <c r="M2" s="382" t="s">
        <v>22</v>
      </c>
      <c r="N2" s="382" t="s">
        <v>23</v>
      </c>
      <c r="O2" s="446" t="s">
        <v>24</v>
      </c>
      <c r="P2" s="382" t="s">
        <v>25</v>
      </c>
      <c r="Q2" s="382" t="s">
        <v>26</v>
      </c>
      <c r="R2" s="446" t="s">
        <v>27</v>
      </c>
      <c r="S2" s="450" t="s">
        <v>28</v>
      </c>
      <c r="T2" s="428" t="s">
        <v>29</v>
      </c>
      <c r="U2" s="429"/>
      <c r="V2" s="429"/>
      <c r="W2" s="429"/>
      <c r="X2" s="429"/>
      <c r="Y2" s="429"/>
      <c r="Z2" s="429"/>
      <c r="AA2" s="429"/>
      <c r="AB2" s="429"/>
      <c r="AC2" s="430"/>
      <c r="AD2" s="429" t="s">
        <v>30</v>
      </c>
      <c r="AE2" s="429"/>
      <c r="AF2" s="429"/>
      <c r="AG2" s="429"/>
      <c r="AH2" s="429"/>
      <c r="AI2" s="429"/>
      <c r="AJ2" s="429"/>
      <c r="AK2" s="429"/>
      <c r="AL2" s="429"/>
      <c r="AM2" s="429"/>
      <c r="AN2" s="429"/>
      <c r="AO2" s="431"/>
      <c r="AP2" s="430"/>
      <c r="AQ2" s="432" t="s">
        <v>31</v>
      </c>
      <c r="AR2" s="433"/>
      <c r="AS2" s="434"/>
      <c r="AT2" s="434"/>
      <c r="AU2" s="434"/>
      <c r="AV2" s="434"/>
      <c r="AW2" s="434"/>
      <c r="AX2" s="434"/>
      <c r="AY2" s="434"/>
      <c r="AZ2" s="435"/>
      <c r="BA2" s="432" t="s">
        <v>32</v>
      </c>
      <c r="BB2" s="435"/>
      <c r="BC2" s="432" t="s">
        <v>33</v>
      </c>
      <c r="BD2" s="435"/>
      <c r="BE2" s="394"/>
      <c r="BF2" s="395"/>
      <c r="BG2" s="395"/>
      <c r="BH2" s="395"/>
      <c r="BI2" s="396"/>
      <c r="BJ2" s="422" t="s">
        <v>34</v>
      </c>
      <c r="BK2" s="423"/>
      <c r="BL2" s="423"/>
      <c r="BM2" s="423"/>
      <c r="BN2" s="424"/>
      <c r="BO2" s="422" t="s">
        <v>35</v>
      </c>
      <c r="BP2" s="423"/>
      <c r="BQ2" s="424"/>
      <c r="BR2" s="422" t="s">
        <v>36</v>
      </c>
      <c r="BS2" s="423"/>
      <c r="BT2" s="424"/>
      <c r="BU2" s="448" t="s">
        <v>37</v>
      </c>
      <c r="BV2" s="406" t="s">
        <v>38</v>
      </c>
      <c r="BW2" s="408" t="s">
        <v>39</v>
      </c>
      <c r="BX2" s="408" t="s">
        <v>40</v>
      </c>
      <c r="BY2" s="410" t="s">
        <v>41</v>
      </c>
      <c r="BZ2" s="411"/>
      <c r="CA2" s="397" t="s">
        <v>42</v>
      </c>
      <c r="CB2" s="398"/>
      <c r="CC2" s="398"/>
      <c r="CD2" s="400"/>
      <c r="CE2" s="412" t="s">
        <v>43</v>
      </c>
      <c r="CF2" s="413"/>
      <c r="CG2" s="414"/>
      <c r="CH2" s="414"/>
      <c r="CI2" s="414"/>
      <c r="CJ2" s="414"/>
      <c r="CK2" s="415"/>
      <c r="CL2" s="440" t="s">
        <v>44</v>
      </c>
      <c r="CM2" s="441"/>
      <c r="CN2" s="442"/>
      <c r="CO2" s="443"/>
      <c r="CP2" s="443"/>
      <c r="CQ2" s="443"/>
      <c r="CR2" s="444"/>
      <c r="CS2" s="412" t="s">
        <v>45</v>
      </c>
      <c r="CT2" s="413"/>
      <c r="CU2" s="414"/>
      <c r="CV2" s="414"/>
      <c r="CW2" s="414"/>
      <c r="CX2" s="414"/>
      <c r="CY2" s="415"/>
      <c r="CZ2" s="425" t="s">
        <v>46</v>
      </c>
      <c r="DA2" s="426"/>
      <c r="DB2" s="426"/>
      <c r="DC2" s="445"/>
      <c r="DD2" s="425" t="s">
        <v>47</v>
      </c>
      <c r="DE2" s="426"/>
      <c r="DF2" s="426"/>
      <c r="DG2" s="426"/>
      <c r="DH2" s="426"/>
      <c r="DI2" s="426"/>
      <c r="DJ2" s="445"/>
      <c r="DK2" s="401" t="s">
        <v>48</v>
      </c>
      <c r="DL2" s="402"/>
      <c r="DM2" s="402"/>
      <c r="DN2" s="403"/>
      <c r="DO2" s="404" t="s">
        <v>49</v>
      </c>
      <c r="DP2" s="405"/>
      <c r="DQ2" s="404" t="s">
        <v>50</v>
      </c>
      <c r="DR2" s="405"/>
      <c r="DS2" s="195" t="s">
        <v>51</v>
      </c>
      <c r="DT2" s="404" t="s">
        <v>52</v>
      </c>
      <c r="DU2" s="405"/>
      <c r="DV2" s="195" t="s">
        <v>53</v>
      </c>
      <c r="DW2" s="404" t="s">
        <v>54</v>
      </c>
      <c r="DX2" s="452"/>
      <c r="DY2" s="453"/>
      <c r="DZ2" s="405"/>
      <c r="EA2" s="401" t="s">
        <v>55</v>
      </c>
      <c r="EB2" s="403"/>
      <c r="EC2" s="404" t="s">
        <v>56</v>
      </c>
      <c r="ED2" s="452"/>
      <c r="EE2" s="452"/>
      <c r="EF2" s="452"/>
      <c r="EG2" s="452"/>
      <c r="EH2" s="452"/>
      <c r="EI2" s="452"/>
      <c r="EJ2" s="405"/>
      <c r="EK2" s="454" t="s">
        <v>57</v>
      </c>
      <c r="EL2" s="417"/>
      <c r="EM2" s="418"/>
      <c r="EN2" s="416" t="s">
        <v>58</v>
      </c>
      <c r="EO2" s="417"/>
      <c r="EP2" s="418"/>
      <c r="EQ2" s="198" t="s">
        <v>59</v>
      </c>
      <c r="ER2" s="119"/>
    </row>
    <row r="3" spans="1:148" s="93" customFormat="1" ht="137.25" customHeight="1" thickBot="1">
      <c r="A3" s="379"/>
      <c r="B3" s="373"/>
      <c r="C3" s="381"/>
      <c r="D3" s="356"/>
      <c r="E3" s="356"/>
      <c r="F3" s="356"/>
      <c r="G3" s="373"/>
      <c r="H3" s="375"/>
      <c r="I3" s="377"/>
      <c r="J3" s="377"/>
      <c r="K3" s="385"/>
      <c r="L3" s="383"/>
      <c r="M3" s="383"/>
      <c r="N3" s="383"/>
      <c r="O3" s="447"/>
      <c r="P3" s="383"/>
      <c r="Q3" s="383"/>
      <c r="R3" s="447"/>
      <c r="S3" s="45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449"/>
      <c r="BV3" s="407"/>
      <c r="BW3" s="409"/>
      <c r="BX3" s="409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419" t="s">
        <v>116</v>
      </c>
      <c r="CK3" s="420"/>
      <c r="CL3" s="227" t="s">
        <v>112</v>
      </c>
      <c r="CM3" s="226" t="s">
        <v>117</v>
      </c>
      <c r="CN3" s="419" t="s">
        <v>116</v>
      </c>
      <c r="CO3" s="421"/>
      <c r="CP3" s="421"/>
      <c r="CQ3" s="421"/>
      <c r="CR3" s="420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419" t="s">
        <v>116</v>
      </c>
      <c r="CY3" s="420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>
      <c r="A4" s="436" t="s">
        <v>140</v>
      </c>
      <c r="B4" s="437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438" t="s">
        <v>145</v>
      </c>
      <c r="BZ4" s="439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>
      <c r="A5" s="455" t="s">
        <v>173</v>
      </c>
      <c r="B5" s="4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457">
        <v>0.7</v>
      </c>
      <c r="BZ5" s="4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>
      <c r="A6" s="459" t="s">
        <v>174</v>
      </c>
      <c r="B6" s="4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461"/>
      <c r="BZ6" s="4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>
      <c r="A7" s="463" t="s">
        <v>175</v>
      </c>
      <c r="B7" s="4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465">
        <v>0.3</v>
      </c>
      <c r="BZ7" s="4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>
      <c r="A8" s="83">
        <v>42491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>
      <c r="A9" s="83">
        <v>42491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>
      <c r="A10" s="84">
        <v>42491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>
      <c r="A11" s="84">
        <v>42491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>
      <c r="A12" s="83">
        <v>42492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>
      <c r="A13" s="83">
        <v>42492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>
      <c r="A14" s="84">
        <v>42492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>
      <c r="A15" s="84">
        <v>42492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>
      <c r="A16" s="83">
        <v>42493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>
      <c r="A17" s="83">
        <v>42493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>
      <c r="A18" s="84">
        <v>42493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>
      <c r="A19" s="84">
        <v>42493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>
      <c r="A20" s="83">
        <v>42494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>
      <c r="A21" s="83">
        <v>42494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>
      <c r="A22" s="84">
        <v>42494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>
      <c r="A23" s="84">
        <v>42494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>
      <c r="A24" s="83">
        <v>42495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>
      <c r="A25" s="83">
        <v>42495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>
      <c r="A26" s="84">
        <v>42495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>
      <c r="A27" s="84">
        <v>42495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>
      <c r="A28" s="83">
        <v>42496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>
      <c r="A29" s="83">
        <v>42496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>
      <c r="A30" s="84">
        <v>42496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>
      <c r="A31" s="84">
        <v>42496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>
      <c r="A32" s="83">
        <v>42497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>
      <c r="A33" s="83">
        <v>42497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>
      <c r="A34" s="84">
        <v>42497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>
      <c r="A35" s="84">
        <v>42497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>
      <c r="A36" s="83">
        <v>42498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>
      <c r="A37" s="83">
        <v>42498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>
      <c r="A38" s="84">
        <v>42498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>
      <c r="A39" s="84">
        <v>42498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>
      <c r="A40" s="83">
        <v>42499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>
      <c r="A41" s="83">
        <v>42499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>
      <c r="A42" s="84">
        <v>42499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>
      <c r="A43" s="84">
        <v>42499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>
      <c r="A44" s="335">
        <v>42500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>
      <c r="A45" s="83">
        <v>42500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>
      <c r="A46" s="84">
        <v>42500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>
      <c r="A47" s="84">
        <v>42500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>
      <c r="A48" s="83">
        <v>42501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>
      <c r="A49" s="83">
        <v>42501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>
      <c r="A50" s="83">
        <v>42501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>
      <c r="A51" s="84">
        <v>42501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>
      <c r="A52" s="83">
        <v>42502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>
      <c r="A53" s="83">
        <v>42502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>
      <c r="A54" s="84">
        <v>42502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>
      <c r="A55" s="84">
        <v>42502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>
      <c r="A56" s="83">
        <v>42503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>
      <c r="A57" s="83">
        <v>42503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>
      <c r="A58" s="84">
        <v>42503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>
      <c r="A59" s="84">
        <v>42503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>
      <c r="A60" s="83">
        <v>42504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>
      <c r="A61" s="83">
        <v>42504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>
      <c r="A62" s="84">
        <v>42504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>
      <c r="A63" s="84">
        <v>42504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>
      <c r="A64" s="83">
        <v>42505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>
      <c r="A65" s="83">
        <v>42505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>
      <c r="A66" s="84">
        <v>42505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>
      <c r="A67" s="84">
        <v>42505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>
      <c r="A68" s="83">
        <v>42506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>
      <c r="A69" s="83">
        <v>42506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>
      <c r="A70" s="84">
        <v>42506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>
      <c r="A71" s="84">
        <v>42506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>
      <c r="A72" s="83">
        <v>42507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>
      <c r="A73" s="83">
        <v>42507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>
      <c r="A74" s="84">
        <v>42507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>
      <c r="A75" s="84">
        <v>42507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>
      <c r="A76" s="83">
        <v>42508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>
      <c r="A77" s="83">
        <v>42508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>
      <c r="A78" s="84">
        <v>42508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>
      <c r="A79" s="84">
        <v>42508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>
      <c r="A80" s="83">
        <v>42509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>
      <c r="A81" s="83">
        <v>42509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>
      <c r="A82" s="84">
        <v>42509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>
      <c r="A83" s="84">
        <v>42509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>
      <c r="A84" s="83">
        <v>42510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>
      <c r="A85" s="83">
        <v>42510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>
      <c r="A86" s="84">
        <v>42510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>
      <c r="A87" s="84">
        <v>42510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>
      <c r="A88" s="83">
        <v>42511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>
      <c r="A89" s="83">
        <v>42511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>
      <c r="A90" s="84">
        <v>42511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>
      <c r="A91" s="84">
        <v>42511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>
      <c r="A92" s="83">
        <v>42512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>
      <c r="A93" s="83">
        <v>42512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>
      <c r="A94" s="84">
        <v>42512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>
      <c r="A95" s="84">
        <v>42512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>
      <c r="A96" s="83">
        <v>42513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>
      <c r="A97" s="83">
        <v>42513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>
      <c r="A98" s="84">
        <v>42513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>
      <c r="A99" s="84">
        <v>42513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>
      <c r="A100" s="83">
        <v>42514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>
      <c r="A101" s="83">
        <v>42514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>
      <c r="A102" s="84">
        <v>42514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>
      <c r="A103" s="84">
        <v>42514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>
      <c r="A104" s="83">
        <v>42515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>
      <c r="A105" s="83">
        <v>42515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>
      <c r="A106" s="84">
        <v>42515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>
      <c r="A107" s="84">
        <v>42515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>
      <c r="A108" s="83">
        <v>42516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>
      <c r="A109" s="83">
        <v>42516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>
      <c r="A110" s="84">
        <v>42516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>
      <c r="A111" s="84">
        <v>42516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>
      <c r="A112" s="83">
        <v>42517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>
      <c r="A113" s="83">
        <v>42517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>
      <c r="A114" s="84">
        <v>42517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>
      <c r="A115" s="84">
        <v>42517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>
      <c r="A116" s="83">
        <v>42518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>
      <c r="A117" s="83">
        <v>42518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>
      <c r="A118" s="84">
        <v>42518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>
      <c r="A119" s="84">
        <v>42518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>
      <c r="A120" s="83">
        <v>42519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>
      <c r="A121" s="83">
        <v>42519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>
      <c r="A122" s="84">
        <v>42519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>
      <c r="A123" s="84">
        <v>42519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>
      <c r="A124" s="83">
        <v>42520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>
      <c r="A125" s="83">
        <v>42520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>
      <c r="A126" s="84">
        <v>42520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>
      <c r="A127" s="84">
        <v>42520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>
      <c r="A128" s="83">
        <v>42521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>
      <c r="A129" s="83">
        <v>42521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>
      <c r="A130" s="84">
        <v>42521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>
      <c r="A131" s="303">
        <v>42521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>
      <c r="A149" s="262">
        <f ca="1">TODAY()</f>
        <v>42550</v>
      </c>
      <c r="B149" s="263">
        <f ca="1">--TEXT(NOW(),"чч:мм:сс")</f>
        <v>0.64900462962962957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>
      <c r="A198" s="258"/>
      <c r="B198" s="265">
        <f ca="1">--TEXT(NOW(),"чч:мм:сс")</f>
        <v>0.64900462962962957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A5:B5"/>
    <mergeCell ref="BY5:BZ5"/>
    <mergeCell ref="A6:B6"/>
    <mergeCell ref="BY6:BZ6"/>
    <mergeCell ref="A7:B7"/>
    <mergeCell ref="BY7:BZ7"/>
    <mergeCell ref="DT2:DU2"/>
    <mergeCell ref="DW2:DZ2"/>
    <mergeCell ref="EA2:EB2"/>
    <mergeCell ref="EC2:EJ2"/>
    <mergeCell ref="EK2:EM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</mergeCells>
  <conditionalFormatting sqref="U8:U131">
    <cfRule type="cellIs" dxfId="423" priority="53" operator="lessThan">
      <formula>$U$7</formula>
    </cfRule>
    <cfRule type="cellIs" dxfId="422" priority="54" operator="greaterThan">
      <formula>$U$5</formula>
    </cfRule>
  </conditionalFormatting>
  <conditionalFormatting sqref="AD8:AD131">
    <cfRule type="cellIs" dxfId="421" priority="51" operator="lessThan">
      <formula>$AD$7</formula>
    </cfRule>
    <cfRule type="cellIs" dxfId="420" priority="52" operator="greaterThan">
      <formula>$AD$5</formula>
    </cfRule>
  </conditionalFormatting>
  <conditionalFormatting sqref="AC8:AC131">
    <cfRule type="cellIs" dxfId="419" priority="49" operator="lessThan">
      <formula>$AC$7</formula>
    </cfRule>
    <cfRule type="cellIs" dxfId="418" priority="50" operator="greaterThan">
      <formula>$AC$5</formula>
    </cfRule>
  </conditionalFormatting>
  <conditionalFormatting sqref="AW8:AW131">
    <cfRule type="cellIs" dxfId="417" priority="47" operator="lessThan">
      <formula>$AW$7</formula>
    </cfRule>
    <cfRule type="cellIs" dxfId="416" priority="48" operator="greaterThan">
      <formula>$AW$5</formula>
    </cfRule>
  </conditionalFormatting>
  <conditionalFormatting sqref="BJ8:BJ131">
    <cfRule type="cellIs" dxfId="415" priority="45" operator="lessThan">
      <formula>$BJ$7</formula>
    </cfRule>
    <cfRule type="cellIs" dxfId="414" priority="46" operator="greaterThan">
      <formula>$BJ$5</formula>
    </cfRule>
  </conditionalFormatting>
  <conditionalFormatting sqref="BV8:BV131">
    <cfRule type="cellIs" dxfId="413" priority="43" operator="lessThan">
      <formula>$BV$7</formula>
    </cfRule>
    <cfRule type="cellIs" dxfId="412" priority="44" operator="greaterThan">
      <formula>$BV$5</formula>
    </cfRule>
  </conditionalFormatting>
  <conditionalFormatting sqref="BY8:BZ131">
    <cfRule type="cellIs" dxfId="411" priority="41" operator="lessThan">
      <formula>$BY$7</formula>
    </cfRule>
    <cfRule type="cellIs" dxfId="410" priority="42" operator="greaterThan">
      <formula>$BY$5</formula>
    </cfRule>
  </conditionalFormatting>
  <conditionalFormatting sqref="CA8:CA131">
    <cfRule type="cellIs" dxfId="409" priority="39" operator="lessThan">
      <formula>$CA$7</formula>
    </cfRule>
    <cfRule type="cellIs" dxfId="408" priority="40" operator="greaterThan">
      <formula>$CA$5</formula>
    </cfRule>
  </conditionalFormatting>
  <conditionalFormatting sqref="CB8:CB131">
    <cfRule type="cellIs" dxfId="407" priority="37" operator="lessThan">
      <formula>$CB$7</formula>
    </cfRule>
    <cfRule type="cellIs" dxfId="406" priority="38" operator="greaterThan">
      <formula>$CB$5</formula>
    </cfRule>
  </conditionalFormatting>
  <conditionalFormatting sqref="CC8:CC131">
    <cfRule type="cellIs" dxfId="405" priority="35" operator="lessThan">
      <formula>$CC$7</formula>
    </cfRule>
    <cfRule type="cellIs" dxfId="404" priority="36" operator="greaterThan">
      <formula>$CC$5</formula>
    </cfRule>
  </conditionalFormatting>
  <conditionalFormatting sqref="CD8:CD131">
    <cfRule type="cellIs" dxfId="403" priority="33" operator="lessThan">
      <formula>$CD$7</formula>
    </cfRule>
    <cfRule type="cellIs" dxfId="402" priority="34" operator="greaterThan">
      <formula>$CD$5</formula>
    </cfRule>
  </conditionalFormatting>
  <conditionalFormatting sqref="CK8:CK131 CY8:CY131">
    <cfRule type="cellIs" dxfId="401" priority="31" operator="lessThan">
      <formula>$CK$7</formula>
    </cfRule>
    <cfRule type="cellIs" dxfId="400" priority="32" operator="greaterThan">
      <formula>$CK$5</formula>
    </cfRule>
  </conditionalFormatting>
  <conditionalFormatting sqref="CW8:CW131">
    <cfRule type="cellIs" dxfId="399" priority="29" operator="lessThan">
      <formula>$CW$7</formula>
    </cfRule>
    <cfRule type="cellIs" dxfId="398" priority="30" operator="greaterThan">
      <formula>$CW$5</formula>
    </cfRule>
  </conditionalFormatting>
  <conditionalFormatting sqref="DZ8:EB131">
    <cfRule type="cellIs" dxfId="397" priority="28" operator="greaterThan">
      <formula>$DZ$5</formula>
    </cfRule>
  </conditionalFormatting>
  <conditionalFormatting sqref="V8:V131">
    <cfRule type="cellIs" dxfId="396" priority="26" operator="lessThan">
      <formula>$V$7</formula>
    </cfRule>
    <cfRule type="cellIs" dxfId="395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394" priority="24" operator="lessThan">
      <formula>$X$7</formula>
    </cfRule>
    <cfRule type="cellIs" dxfId="393" priority="25" operator="greaterThan">
      <formula>$X$5</formula>
    </cfRule>
  </conditionalFormatting>
  <conditionalFormatting sqref="AE8:AE131">
    <cfRule type="cellIs" dxfId="392" priority="22" operator="lessThan">
      <formula>$AE$5</formula>
    </cfRule>
    <cfRule type="cellIs" dxfId="391" priority="23" operator="greaterThan">
      <formula>$AE$7</formula>
    </cfRule>
  </conditionalFormatting>
  <conditionalFormatting sqref="AF8:AF131">
    <cfRule type="cellIs" dxfId="390" priority="20" operator="lessThan">
      <formula>$AF$5</formula>
    </cfRule>
    <cfRule type="cellIs" dxfId="389" priority="21" operator="greaterThan">
      <formula>$AF$7</formula>
    </cfRule>
  </conditionalFormatting>
  <conditionalFormatting sqref="AG8:AG131">
    <cfRule type="cellIs" dxfId="388" priority="18" operator="lessThan">
      <formula>$AG$5</formula>
    </cfRule>
    <cfRule type="cellIs" dxfId="387" priority="19" operator="greaterThan">
      <formula>$AG$7</formula>
    </cfRule>
  </conditionalFormatting>
  <conditionalFormatting sqref="AH8:AH131">
    <cfRule type="cellIs" dxfId="386" priority="16" operator="lessThan">
      <formula>$AH$5</formula>
    </cfRule>
    <cfRule type="cellIs" dxfId="385" priority="17" operator="greaterThan">
      <formula>$AH$7</formula>
    </cfRule>
  </conditionalFormatting>
  <conditionalFormatting sqref="AM8:AM131">
    <cfRule type="cellIs" dxfId="384" priority="14" operator="lessThan">
      <formula>$AM$7</formula>
    </cfRule>
    <cfRule type="cellIs" dxfId="383" priority="15" operator="greaterThan">
      <formula>$AM$5</formula>
    </cfRule>
  </conditionalFormatting>
  <conditionalFormatting sqref="AP8:AP131">
    <cfRule type="cellIs" dxfId="382" priority="13" operator="greaterThan">
      <formula>$AP$5</formula>
    </cfRule>
  </conditionalFormatting>
  <conditionalFormatting sqref="AA8:AA131">
    <cfRule type="cellIs" dxfId="381" priority="12" operator="greaterThan">
      <formula>$AA$5</formula>
    </cfRule>
  </conditionalFormatting>
  <conditionalFormatting sqref="AB8:AB131">
    <cfRule type="cellIs" dxfId="380" priority="10" operator="lessThan">
      <formula>$AB$7</formula>
    </cfRule>
    <cfRule type="cellIs" dxfId="379" priority="11" operator="greaterThan">
      <formula>$AB$5</formula>
    </cfRule>
  </conditionalFormatting>
  <conditionalFormatting sqref="DN8:DN131">
    <cfRule type="cellIs" dxfId="378" priority="9" operator="greaterThan">
      <formula>$DN$5</formula>
    </cfRule>
  </conditionalFormatting>
  <conditionalFormatting sqref="EQ8:EQ131">
    <cfRule type="cellIs" dxfId="377" priority="8" operator="greaterThan">
      <formula>$EQ$5</formula>
    </cfRule>
  </conditionalFormatting>
  <conditionalFormatting sqref="DM8:DM131">
    <cfRule type="cellIs" dxfId="376" priority="7" operator="greaterThan">
      <formula>$DM$5</formula>
    </cfRule>
  </conditionalFormatting>
  <conditionalFormatting sqref="DY8:DY131">
    <cfRule type="cellIs" dxfId="375" priority="6" operator="greaterThan">
      <formula>$DY$5</formula>
    </cfRule>
  </conditionalFormatting>
  <conditionalFormatting sqref="A8:A131">
    <cfRule type="cellIs" dxfId="374" priority="4" operator="greaterThan">
      <formula>TODAY()</formula>
    </cfRule>
    <cfRule type="cellIs" dxfId="373" priority="5" operator="equal">
      <formula>$A$149</formula>
    </cfRule>
  </conditionalFormatting>
  <conditionalFormatting sqref="AN8:AN131">
    <cfRule type="cellIs" dxfId="372" priority="2" operator="lessThan">
      <formula>$AN$7</formula>
    </cfRule>
    <cfRule type="cellIs" dxfId="371" priority="3" operator="greaterThan">
      <formula>$AN$5</formula>
    </cfRule>
  </conditionalFormatting>
  <dataValidations count="29">
    <dataValidation type="list" allowBlank="1" showInputMessage="1" showErrorMessage="1" sqref="CS8:CS131">
      <formula1>$CS$150:$CS$155</formula1>
    </dataValidation>
    <dataValidation type="whole" allowBlank="1" showInputMessage="1" showErrorMessage="1" sqref="CN8:CN131">
      <formula1>0</formula1>
      <formula2>100</formula2>
    </dataValidation>
    <dataValidation type="whole" allowBlank="1" showInputMessage="1" showErrorMessage="1" sqref="CJ8:CJ131 CX8:CX131 CM8:CM131">
      <formula1>0</formula1>
      <formula2>200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T8:T131">
      <formula1>0</formula1>
      <formula2>5000</formula2>
    </dataValidation>
    <dataValidation type="decimal" allowBlank="1" showInputMessage="1" showErrorMessage="1" sqref="P8:P131">
      <formula1>0</formula1>
      <formula2>2000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K8:K129">
      <formula1>0</formula1>
      <formula2>30</formula2>
    </dataValidation>
    <dataValidation type="decimal" allowBlank="1" showInputMessage="1" showErrorMessage="1" sqref="I8:I131">
      <formula1>10</formula1>
      <formula2>40</formula2>
    </dataValidation>
    <dataValidation type="whole" allowBlank="1" showInputMessage="1" showErrorMessage="1" sqref="AE8:AH129">
      <formula1>-100</formula1>
      <formula2>0</formula2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C8:C131">
      <formula1>$C$150:$C$153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E8:E131">
      <formula1>$E$150:$E$157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CE8:CE131">
      <formula1>$CE$150:$CE$154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6">
    <pageSetUpPr fitToPage="1"/>
  </sheetPr>
  <dimension ref="A1:EV286"/>
  <sheetViews>
    <sheetView zoomScale="80" zoomScaleNormal="80" workbookViewId="0">
      <pane xSplit="2" ySplit="7" topLeftCell="DU24" activePane="bottomRight" state="frozen"/>
      <selection activeCell="DJ82" sqref="DJ82"/>
      <selection pane="bottomLeft" activeCell="DJ82" sqref="DJ82"/>
      <selection pane="topRight" activeCell="DJ82" sqref="DJ82"/>
      <selection pane="bottomRight" activeCell="DJ82" sqref="DJ82"/>
    </sheetView>
  </sheetViews>
  <sheetFormatPr defaultRowHeight="18.75" outlineLevelRow="2" outlineLevelCol="1"/>
  <cols>
    <col min="1" max="1" width="16.85546875" style="64" customWidth="1"/>
    <col min="2" max="2" width="13.7109375" style="65" bestFit="1" customWidth="1"/>
    <col min="3" max="3" width="5.42578125" style="59" customWidth="1"/>
    <col min="4" max="4" width="23" style="60" bestFit="1" customWidth="1"/>
    <col min="5" max="6" width="20.42578125" style="60" bestFit="1" customWidth="1"/>
    <col min="7" max="7" width="21.140625" style="65" bestFit="1" customWidth="1"/>
    <col min="8" max="8" width="15.7109375" style="66" customWidth="1"/>
    <col min="9" max="9" width="10.7109375" style="60" customWidth="1"/>
    <col min="10" max="10" width="33.140625" style="60" customWidth="1"/>
    <col min="11" max="11" width="11.7109375" style="69" customWidth="1"/>
    <col min="12" max="17" width="11.7109375" style="60" customWidth="1"/>
    <col min="18" max="18" width="11.7109375" style="70" customWidth="1" outlineLevel="1"/>
    <col min="19" max="19" width="11.7109375" style="67" customWidth="1"/>
    <col min="20" max="20" width="11.7109375" style="66" customWidth="1"/>
    <col min="21" max="21" width="11.7109375" style="60" customWidth="1"/>
    <col min="22" max="22" width="11.7109375" style="68" customWidth="1"/>
    <col min="23" max="23" width="11.7109375" style="60" customWidth="1"/>
    <col min="24" max="24" width="11.7109375" style="69" customWidth="1"/>
    <col min="25" max="28" width="11.7109375" style="60" customWidth="1"/>
    <col min="29" max="29" width="11.7109375" style="65" customWidth="1"/>
    <col min="30" max="30" width="11.7109375" style="59" customWidth="1"/>
    <col min="31" max="34" width="11.7109375" style="91" customWidth="1"/>
    <col min="35" max="35" width="11.7109375" style="91" hidden="1" customWidth="1"/>
    <col min="36" max="36" width="11.7109375" style="105" customWidth="1"/>
    <col min="37" max="40" width="11.7109375" style="60" customWidth="1"/>
    <col min="41" max="41" width="11.7109375" style="70" customWidth="1"/>
    <col min="42" max="42" width="11.7109375" style="65" customWidth="1"/>
    <col min="43" max="43" width="11.7109375" style="66" customWidth="1"/>
    <col min="44" max="44" width="11.7109375" style="59" customWidth="1"/>
    <col min="45" max="48" width="11.7109375" style="60" customWidth="1"/>
    <col min="49" max="49" width="11.7109375" style="117" customWidth="1"/>
    <col min="50" max="51" width="11.7109375" style="60" customWidth="1"/>
    <col min="52" max="52" width="11.7109375" style="70" customWidth="1"/>
    <col min="53" max="53" width="11.7109375" style="66" customWidth="1"/>
    <col min="54" max="54" width="11.7109375" style="70" customWidth="1"/>
    <col min="55" max="55" width="11.7109375" style="71" customWidth="1"/>
    <col min="56" max="56" width="11.7109375" style="72" customWidth="1"/>
    <col min="57" max="57" width="11.7109375" style="71" customWidth="1"/>
    <col min="58" max="59" width="11.7109375" style="73" customWidth="1"/>
    <col min="60" max="60" width="11.7109375" style="60" customWidth="1"/>
    <col min="61" max="61" width="11.7109375" style="65" customWidth="1"/>
    <col min="62" max="62" width="11.7109375" style="66" customWidth="1"/>
    <col min="63" max="65" width="11.7109375" style="60" customWidth="1"/>
    <col min="66" max="66" width="11.7109375" style="70" customWidth="1"/>
    <col min="67" max="67" width="11.7109375" style="66" customWidth="1"/>
    <col min="68" max="68" width="11.7109375" style="60" customWidth="1"/>
    <col min="69" max="69" width="11.7109375" style="70" customWidth="1"/>
    <col min="70" max="70" width="11.7109375" style="66" customWidth="1"/>
    <col min="71" max="71" width="11.7109375" style="60" customWidth="1"/>
    <col min="72" max="72" width="11.7109375" style="70" customWidth="1"/>
    <col min="73" max="73" width="11.7109375" style="76" customWidth="1"/>
    <col min="74" max="74" width="11.7109375" style="132" customWidth="1"/>
    <col min="75" max="76" width="11.7109375" style="114" customWidth="1"/>
    <col min="77" max="78" width="11.7109375" style="74" customWidth="1"/>
    <col min="79" max="79" width="11.7109375" style="66" customWidth="1"/>
    <col min="80" max="81" width="11.7109375" style="60" customWidth="1"/>
    <col min="82" max="82" width="11.7109375" style="65" customWidth="1"/>
    <col min="83" max="83" width="13.140625" style="59" bestFit="1" customWidth="1"/>
    <col min="84" max="84" width="10.7109375" style="59" customWidth="1"/>
    <col min="85" max="85" width="17.28515625" style="60" customWidth="1" outlineLevel="1"/>
    <col min="86" max="86" width="12" style="60" customWidth="1" outlineLevel="1"/>
    <col min="87" max="87" width="12.140625" style="60" customWidth="1" outlineLevel="1"/>
    <col min="88" max="88" width="10.42578125" style="60" bestFit="1" customWidth="1"/>
    <col min="89" max="89" width="10.5703125" style="75" customWidth="1"/>
    <col min="90" max="90" width="16.85546875" style="66" bestFit="1" customWidth="1"/>
    <col min="91" max="91" width="10.7109375" style="59" customWidth="1"/>
    <col min="92" max="92" width="10.42578125" style="60" bestFit="1" customWidth="1"/>
    <col min="93" max="95" width="10.42578125" style="70" customWidth="1" outlineLevel="1"/>
    <col min="96" max="96" width="11.42578125" style="75" bestFit="1" customWidth="1"/>
    <col min="97" max="97" width="13.140625" style="66" bestFit="1" customWidth="1"/>
    <col min="98" max="98" width="10.7109375" style="59" customWidth="1"/>
    <col min="99" max="99" width="17.28515625" style="60" customWidth="1" outlineLevel="1"/>
    <col min="100" max="100" width="12" style="60" customWidth="1" outlineLevel="1"/>
    <col min="101" max="101" width="12.140625" style="60" customWidth="1" outlineLevel="1"/>
    <col min="102" max="102" width="10.42578125" style="60" bestFit="1" customWidth="1"/>
    <col min="103" max="103" width="10.5703125" style="75" customWidth="1"/>
    <col min="104" max="114" width="11.7109375" style="74" customWidth="1"/>
    <col min="115" max="115" width="18.7109375" style="66" bestFit="1" customWidth="1"/>
    <col min="116" max="116" width="10.7109375" style="70" customWidth="1"/>
    <col min="117" max="117" width="10.7109375" style="99" customWidth="1"/>
    <col min="118" max="118" width="9.7109375" style="70" customWidth="1" outlineLevel="1"/>
    <col min="119" max="119" width="18.7109375" style="66" customWidth="1"/>
    <col min="120" max="120" width="10.7109375" style="70" customWidth="1"/>
    <col min="121" max="121" width="18.7109375" style="66" customWidth="1"/>
    <col min="122" max="122" width="10.7109375" style="70" customWidth="1"/>
    <col min="123" max="123" width="15" style="74" customWidth="1"/>
    <col min="124" max="124" width="18.7109375" style="66" customWidth="1"/>
    <col min="125" max="125" width="10.7109375" style="70" customWidth="1"/>
    <col min="126" max="126" width="17.140625" style="74" customWidth="1"/>
    <col min="127" max="127" width="18.7109375" style="66" customWidth="1"/>
    <col min="128" max="128" width="9.7109375" style="60" customWidth="1"/>
    <col min="129" max="129" width="9.7109375" style="99" customWidth="1"/>
    <col min="130" max="130" width="9.140625" style="75" customWidth="1" outlineLevel="1"/>
    <col min="131" max="131" width="18.42578125" style="149" customWidth="1" outlineLevel="1" collapsed="1"/>
    <col min="132" max="132" width="10.7109375" style="75" customWidth="1" outlineLevel="1"/>
    <col min="133" max="133" width="18.7109375" style="66" customWidth="1"/>
    <col min="134" max="134" width="10.7109375" style="70" customWidth="1"/>
    <col min="135" max="135" width="18.7109375" style="66" customWidth="1"/>
    <col min="136" max="136" width="10.7109375" style="70" customWidth="1"/>
    <col min="137" max="137" width="18.7109375" style="66" customWidth="1"/>
    <col min="138" max="138" width="10.7109375" style="70" customWidth="1"/>
    <col min="139" max="139" width="18.7109375" style="66" customWidth="1"/>
    <col min="140" max="140" width="10.7109375" style="65" customWidth="1"/>
    <col min="141" max="141" width="10.7109375" style="185" customWidth="1"/>
    <col min="142" max="142" width="10.7109375" style="186" customWidth="1"/>
    <col min="143" max="143" width="10.7109375" style="187" customWidth="1" outlineLevel="1"/>
    <col min="144" max="145" width="10.7109375" style="187" customWidth="1"/>
    <col min="146" max="146" width="10.7109375" style="187" customWidth="1" outlineLevel="1"/>
    <col min="147" max="147" width="10.7109375" style="188" customWidth="1"/>
    <col min="148" max="148" width="9.140625" style="59"/>
    <col min="153" max="16384" width="9.140625" style="60"/>
  </cols>
  <sheetData>
    <row r="1" spans="1:148" s="122" customFormat="1" ht="24.75" customHeight="1" thickBot="1">
      <c r="A1" s="357" t="s">
        <v>0</v>
      </c>
      <c r="B1" s="358"/>
      <c r="C1" s="358"/>
      <c r="D1" s="358"/>
      <c r="E1" s="358"/>
      <c r="F1" s="358"/>
      <c r="G1" s="359"/>
      <c r="H1" s="360" t="s">
        <v>1</v>
      </c>
      <c r="I1" s="361"/>
      <c r="J1" s="361"/>
      <c r="K1" s="361"/>
      <c r="L1" s="361"/>
      <c r="M1" s="361"/>
      <c r="N1" s="361"/>
      <c r="O1" s="361"/>
      <c r="P1" s="361"/>
      <c r="Q1" s="361"/>
      <c r="R1" s="362"/>
      <c r="S1" s="363"/>
      <c r="T1" s="364" t="s">
        <v>2</v>
      </c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6"/>
      <c r="AP1" s="367"/>
      <c r="AQ1" s="368" t="s">
        <v>3</v>
      </c>
      <c r="AR1" s="369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1"/>
      <c r="BE1" s="391" t="s">
        <v>4</v>
      </c>
      <c r="BF1" s="392"/>
      <c r="BG1" s="392"/>
      <c r="BH1" s="392"/>
      <c r="BI1" s="393"/>
      <c r="BJ1" s="397" t="s">
        <v>5</v>
      </c>
      <c r="BK1" s="398"/>
      <c r="BL1" s="398"/>
      <c r="BM1" s="398"/>
      <c r="BN1" s="398"/>
      <c r="BO1" s="398"/>
      <c r="BP1" s="398"/>
      <c r="BQ1" s="398"/>
      <c r="BR1" s="398"/>
      <c r="BS1" s="398"/>
      <c r="BT1" s="398"/>
      <c r="BU1" s="398"/>
      <c r="BV1" s="398"/>
      <c r="BW1" s="398"/>
      <c r="BX1" s="398"/>
      <c r="BY1" s="398"/>
      <c r="BZ1" s="398"/>
      <c r="CA1" s="398"/>
      <c r="CB1" s="398"/>
      <c r="CC1" s="399"/>
      <c r="CD1" s="400"/>
      <c r="CE1" s="412" t="s">
        <v>6</v>
      </c>
      <c r="CF1" s="413"/>
      <c r="CG1" s="414"/>
      <c r="CH1" s="414"/>
      <c r="CI1" s="414"/>
      <c r="CJ1" s="414"/>
      <c r="CK1" s="414"/>
      <c r="CL1" s="414"/>
      <c r="CM1" s="414"/>
      <c r="CN1" s="414"/>
      <c r="CO1" s="414"/>
      <c r="CP1" s="414"/>
      <c r="CQ1" s="414"/>
      <c r="CR1" s="414"/>
      <c r="CS1" s="414"/>
      <c r="CT1" s="414"/>
      <c r="CU1" s="414"/>
      <c r="CV1" s="414"/>
      <c r="CW1" s="414"/>
      <c r="CX1" s="414"/>
      <c r="CY1" s="415"/>
      <c r="CZ1" s="425" t="s">
        <v>7</v>
      </c>
      <c r="DA1" s="426"/>
      <c r="DB1" s="426"/>
      <c r="DC1" s="426"/>
      <c r="DD1" s="426"/>
      <c r="DE1" s="426"/>
      <c r="DF1" s="426"/>
      <c r="DG1" s="426"/>
      <c r="DH1" s="426"/>
      <c r="DI1" s="426"/>
      <c r="DJ1" s="427"/>
      <c r="DK1" s="386" t="s">
        <v>8</v>
      </c>
      <c r="DL1" s="386"/>
      <c r="DM1" s="386"/>
      <c r="DN1" s="386"/>
      <c r="DO1" s="386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7"/>
      <c r="EK1" s="388" t="s">
        <v>9</v>
      </c>
      <c r="EL1" s="389"/>
      <c r="EM1" s="389"/>
      <c r="EN1" s="389"/>
      <c r="EO1" s="389"/>
      <c r="EP1" s="389"/>
      <c r="EQ1" s="390"/>
      <c r="ER1" s="121"/>
    </row>
    <row r="2" spans="1:148" s="120" customFormat="1" ht="42.75" customHeight="1" thickBot="1">
      <c r="A2" s="378" t="s">
        <v>10</v>
      </c>
      <c r="B2" s="372" t="s">
        <v>11</v>
      </c>
      <c r="C2" s="380" t="s">
        <v>12</v>
      </c>
      <c r="D2" s="355" t="s">
        <v>13</v>
      </c>
      <c r="E2" s="355" t="s">
        <v>14</v>
      </c>
      <c r="F2" s="355" t="s">
        <v>15</v>
      </c>
      <c r="G2" s="372" t="s">
        <v>16</v>
      </c>
      <c r="H2" s="374" t="s">
        <v>17</v>
      </c>
      <c r="I2" s="376" t="s">
        <v>18</v>
      </c>
      <c r="J2" s="376" t="s">
        <v>19</v>
      </c>
      <c r="K2" s="384" t="s">
        <v>20</v>
      </c>
      <c r="L2" s="382" t="s">
        <v>21</v>
      </c>
      <c r="M2" s="382" t="s">
        <v>22</v>
      </c>
      <c r="N2" s="382" t="s">
        <v>23</v>
      </c>
      <c r="O2" s="446" t="s">
        <v>24</v>
      </c>
      <c r="P2" s="382" t="s">
        <v>25</v>
      </c>
      <c r="Q2" s="382" t="s">
        <v>26</v>
      </c>
      <c r="R2" s="446" t="s">
        <v>27</v>
      </c>
      <c r="S2" s="450" t="s">
        <v>28</v>
      </c>
      <c r="T2" s="428" t="s">
        <v>29</v>
      </c>
      <c r="U2" s="429"/>
      <c r="V2" s="429"/>
      <c r="W2" s="429"/>
      <c r="X2" s="429"/>
      <c r="Y2" s="429"/>
      <c r="Z2" s="429"/>
      <c r="AA2" s="429"/>
      <c r="AB2" s="429"/>
      <c r="AC2" s="430"/>
      <c r="AD2" s="429" t="s">
        <v>30</v>
      </c>
      <c r="AE2" s="429"/>
      <c r="AF2" s="429"/>
      <c r="AG2" s="429"/>
      <c r="AH2" s="429"/>
      <c r="AI2" s="429"/>
      <c r="AJ2" s="429"/>
      <c r="AK2" s="429"/>
      <c r="AL2" s="429"/>
      <c r="AM2" s="429"/>
      <c r="AN2" s="429"/>
      <c r="AO2" s="431"/>
      <c r="AP2" s="430"/>
      <c r="AQ2" s="432" t="s">
        <v>31</v>
      </c>
      <c r="AR2" s="433"/>
      <c r="AS2" s="434"/>
      <c r="AT2" s="434"/>
      <c r="AU2" s="434"/>
      <c r="AV2" s="434"/>
      <c r="AW2" s="434"/>
      <c r="AX2" s="434"/>
      <c r="AY2" s="434"/>
      <c r="AZ2" s="435"/>
      <c r="BA2" s="432" t="s">
        <v>32</v>
      </c>
      <c r="BB2" s="435"/>
      <c r="BC2" s="432" t="s">
        <v>33</v>
      </c>
      <c r="BD2" s="435"/>
      <c r="BE2" s="394"/>
      <c r="BF2" s="395"/>
      <c r="BG2" s="395"/>
      <c r="BH2" s="395"/>
      <c r="BI2" s="396"/>
      <c r="BJ2" s="422" t="s">
        <v>34</v>
      </c>
      <c r="BK2" s="423"/>
      <c r="BL2" s="423"/>
      <c r="BM2" s="423"/>
      <c r="BN2" s="424"/>
      <c r="BO2" s="422" t="s">
        <v>35</v>
      </c>
      <c r="BP2" s="423"/>
      <c r="BQ2" s="424"/>
      <c r="BR2" s="422" t="s">
        <v>36</v>
      </c>
      <c r="BS2" s="423"/>
      <c r="BT2" s="424"/>
      <c r="BU2" s="448" t="s">
        <v>37</v>
      </c>
      <c r="BV2" s="406" t="s">
        <v>38</v>
      </c>
      <c r="BW2" s="408" t="s">
        <v>39</v>
      </c>
      <c r="BX2" s="408" t="s">
        <v>40</v>
      </c>
      <c r="BY2" s="410" t="s">
        <v>41</v>
      </c>
      <c r="BZ2" s="411"/>
      <c r="CA2" s="397" t="s">
        <v>42</v>
      </c>
      <c r="CB2" s="398"/>
      <c r="CC2" s="398"/>
      <c r="CD2" s="400"/>
      <c r="CE2" s="412" t="s">
        <v>43</v>
      </c>
      <c r="CF2" s="413"/>
      <c r="CG2" s="414"/>
      <c r="CH2" s="414"/>
      <c r="CI2" s="414"/>
      <c r="CJ2" s="414"/>
      <c r="CK2" s="415"/>
      <c r="CL2" s="440" t="s">
        <v>44</v>
      </c>
      <c r="CM2" s="441"/>
      <c r="CN2" s="442"/>
      <c r="CO2" s="443"/>
      <c r="CP2" s="443"/>
      <c r="CQ2" s="443"/>
      <c r="CR2" s="444"/>
      <c r="CS2" s="412" t="s">
        <v>45</v>
      </c>
      <c r="CT2" s="413"/>
      <c r="CU2" s="414"/>
      <c r="CV2" s="414"/>
      <c r="CW2" s="414"/>
      <c r="CX2" s="414"/>
      <c r="CY2" s="415"/>
      <c r="CZ2" s="425" t="s">
        <v>46</v>
      </c>
      <c r="DA2" s="426"/>
      <c r="DB2" s="426"/>
      <c r="DC2" s="445"/>
      <c r="DD2" s="425" t="s">
        <v>47</v>
      </c>
      <c r="DE2" s="426"/>
      <c r="DF2" s="426"/>
      <c r="DG2" s="426"/>
      <c r="DH2" s="426"/>
      <c r="DI2" s="426"/>
      <c r="DJ2" s="445"/>
      <c r="DK2" s="401" t="s">
        <v>48</v>
      </c>
      <c r="DL2" s="402"/>
      <c r="DM2" s="402"/>
      <c r="DN2" s="403"/>
      <c r="DO2" s="404" t="s">
        <v>49</v>
      </c>
      <c r="DP2" s="405"/>
      <c r="DQ2" s="404" t="s">
        <v>50</v>
      </c>
      <c r="DR2" s="405"/>
      <c r="DS2" s="195" t="s">
        <v>51</v>
      </c>
      <c r="DT2" s="404" t="s">
        <v>52</v>
      </c>
      <c r="DU2" s="405"/>
      <c r="DV2" s="195" t="s">
        <v>53</v>
      </c>
      <c r="DW2" s="404" t="s">
        <v>54</v>
      </c>
      <c r="DX2" s="452"/>
      <c r="DY2" s="453"/>
      <c r="DZ2" s="405"/>
      <c r="EA2" s="401" t="s">
        <v>55</v>
      </c>
      <c r="EB2" s="403"/>
      <c r="EC2" s="404" t="s">
        <v>56</v>
      </c>
      <c r="ED2" s="452"/>
      <c r="EE2" s="452"/>
      <c r="EF2" s="452"/>
      <c r="EG2" s="452"/>
      <c r="EH2" s="452"/>
      <c r="EI2" s="452"/>
      <c r="EJ2" s="405"/>
      <c r="EK2" s="454" t="s">
        <v>57</v>
      </c>
      <c r="EL2" s="417"/>
      <c r="EM2" s="418"/>
      <c r="EN2" s="416" t="s">
        <v>58</v>
      </c>
      <c r="EO2" s="417"/>
      <c r="EP2" s="418"/>
      <c r="EQ2" s="198" t="s">
        <v>59</v>
      </c>
      <c r="ER2" s="119"/>
    </row>
    <row r="3" spans="1:148" s="93" customFormat="1" ht="137.25" customHeight="1" thickBot="1">
      <c r="A3" s="379"/>
      <c r="B3" s="373"/>
      <c r="C3" s="381"/>
      <c r="D3" s="356"/>
      <c r="E3" s="356"/>
      <c r="F3" s="356"/>
      <c r="G3" s="373"/>
      <c r="H3" s="375"/>
      <c r="I3" s="377"/>
      <c r="J3" s="377"/>
      <c r="K3" s="385"/>
      <c r="L3" s="383"/>
      <c r="M3" s="383"/>
      <c r="N3" s="383"/>
      <c r="O3" s="447"/>
      <c r="P3" s="383"/>
      <c r="Q3" s="383"/>
      <c r="R3" s="447"/>
      <c r="S3" s="45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449"/>
      <c r="BV3" s="407"/>
      <c r="BW3" s="409"/>
      <c r="BX3" s="409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419" t="s">
        <v>116</v>
      </c>
      <c r="CK3" s="420"/>
      <c r="CL3" s="227" t="s">
        <v>112</v>
      </c>
      <c r="CM3" s="226" t="s">
        <v>117</v>
      </c>
      <c r="CN3" s="419" t="s">
        <v>116</v>
      </c>
      <c r="CO3" s="421"/>
      <c r="CP3" s="421"/>
      <c r="CQ3" s="421"/>
      <c r="CR3" s="420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419" t="s">
        <v>116</v>
      </c>
      <c r="CY3" s="420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>
      <c r="A4" s="436" t="s">
        <v>140</v>
      </c>
      <c r="B4" s="437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438" t="s">
        <v>145</v>
      </c>
      <c r="BZ4" s="439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>
      <c r="A5" s="455" t="s">
        <v>173</v>
      </c>
      <c r="B5" s="4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457">
        <v>0.7</v>
      </c>
      <c r="BZ5" s="4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>
      <c r="A6" s="459" t="s">
        <v>174</v>
      </c>
      <c r="B6" s="4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461"/>
      <c r="BZ6" s="4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>
      <c r="A7" s="463" t="s">
        <v>175</v>
      </c>
      <c r="B7" s="4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465">
        <v>0.3</v>
      </c>
      <c r="BZ7" s="4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>
      <c r="A8" s="83">
        <v>42522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>
      <c r="A9" s="83">
        <v>42522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>
      <c r="A10" s="84">
        <v>42522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>
      <c r="A11" s="84">
        <v>42522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>
      <c r="A12" s="83">
        <v>42523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>
      <c r="A13" s="83">
        <v>42523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>
      <c r="A14" s="84">
        <v>42523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>
      <c r="A15" s="84">
        <v>42523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>
      <c r="A16" s="83">
        <v>42524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>
      <c r="A17" s="83">
        <v>42524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>
      <c r="A18" s="84">
        <v>42524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>
      <c r="A19" s="84">
        <v>42524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>
      <c r="A20" s="83">
        <v>42525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>
      <c r="A21" s="83">
        <v>42525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>
      <c r="A22" s="84">
        <v>42525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>
      <c r="A23" s="84">
        <v>42525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>
      <c r="A24" s="83">
        <v>42526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>
      <c r="A25" s="83">
        <v>42526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>
      <c r="A26" s="84">
        <v>42526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>
      <c r="A27" s="84">
        <v>42526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>
      <c r="A28" s="83">
        <v>42527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>
      <c r="A29" s="83">
        <v>42527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>
      <c r="A30" s="84">
        <v>42527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>
      <c r="A31" s="84">
        <v>42527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>
      <c r="A32" s="83">
        <v>42528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>
      <c r="A33" s="83">
        <v>42528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>
      <c r="A34" s="84">
        <v>42528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>
      <c r="A35" s="84">
        <v>42528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>
      <c r="A36" s="83">
        <v>42529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>
      <c r="A37" s="83">
        <v>42529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>
      <c r="A38" s="84">
        <v>42529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>
      <c r="A39" s="84">
        <v>42529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>
      <c r="A40" s="83">
        <v>42530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>
      <c r="A41" s="83">
        <v>42530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>
      <c r="A42" s="84">
        <v>42530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>
      <c r="A43" s="84">
        <v>42530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>
      <c r="A44" s="335">
        <v>42531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>
      <c r="A45" s="83">
        <v>42531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>
      <c r="A46" s="84">
        <v>42531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>
      <c r="A47" s="84">
        <v>42531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>
      <c r="A48" s="83">
        <v>42532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>
      <c r="A49" s="83">
        <v>42532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>
      <c r="A50" s="83">
        <v>42532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>
      <c r="A51" s="84">
        <v>42532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>
      <c r="A52" s="83">
        <v>42533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>
      <c r="A53" s="83">
        <v>42533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>
      <c r="A54" s="84">
        <v>42533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>
      <c r="A55" s="84">
        <v>42533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>
      <c r="A56" s="83">
        <v>42534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>
      <c r="A57" s="83">
        <v>42534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>
      <c r="A58" s="84">
        <v>42534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>
      <c r="A59" s="84">
        <v>42534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>
      <c r="A60" s="83">
        <v>42535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>
      <c r="A61" s="83">
        <v>42535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>
      <c r="A62" s="84">
        <v>42535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>
      <c r="A63" s="84">
        <v>42535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>
      <c r="A64" s="83">
        <v>42536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>
      <c r="A65" s="83">
        <v>42536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>
      <c r="A66" s="84">
        <v>42536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>
      <c r="A67" s="84">
        <v>42536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>
      <c r="A68" s="83">
        <v>42537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>
      <c r="A69" s="83">
        <v>42537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>
      <c r="A70" s="84">
        <v>42537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>
      <c r="A71" s="84">
        <v>42537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>
      <c r="A72" s="83">
        <v>42538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>
      <c r="A73" s="83">
        <v>42538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>
      <c r="A74" s="84">
        <v>42538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>
      <c r="A75" s="84">
        <v>42538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>
      <c r="A76" s="83">
        <v>42539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>
      <c r="A77" s="83">
        <v>42539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>
      <c r="A78" s="84">
        <v>42539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>
      <c r="A79" s="84">
        <v>42539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>
      <c r="A80" s="83">
        <v>42540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>
      <c r="A81" s="83">
        <v>42540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>
      <c r="A82" s="84">
        <v>42540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>
      <c r="A83" s="84">
        <v>42540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>
      <c r="A84" s="83">
        <v>42541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>
      <c r="A85" s="83">
        <v>42541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>
      <c r="A86" s="84">
        <v>42541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>
      <c r="A87" s="84">
        <v>42541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>
      <c r="A88" s="83">
        <v>42542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>
      <c r="A89" s="83">
        <v>42542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>
      <c r="A90" s="84">
        <v>42542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>
      <c r="A91" s="84">
        <v>42542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>
      <c r="A92" s="83">
        <v>42543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>
      <c r="A93" s="83">
        <v>42543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>
      <c r="A94" s="84">
        <v>42543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>
      <c r="A95" s="84">
        <v>42543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>
      <c r="A96" s="83">
        <v>42544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>
      <c r="A97" s="83">
        <v>42544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>
      <c r="A98" s="84">
        <v>42544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>
      <c r="A99" s="84">
        <v>42544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>
      <c r="A100" s="83">
        <v>42545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>
      <c r="A101" s="83">
        <v>42545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>
      <c r="A102" s="84">
        <v>42545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>
      <c r="A103" s="84">
        <v>42545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>
      <c r="A104" s="83">
        <v>42546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>
      <c r="A105" s="83">
        <v>42546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>
      <c r="A106" s="84">
        <v>42546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>
      <c r="A107" s="84">
        <v>42546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>
      <c r="A108" s="83">
        <v>42547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>
      <c r="A109" s="83">
        <v>42547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>
      <c r="A110" s="84">
        <v>42547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>
      <c r="A111" s="84">
        <v>42547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>
      <c r="A112" s="83">
        <v>42548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>
      <c r="A113" s="83">
        <v>42548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>
      <c r="A114" s="84">
        <v>42548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>
      <c r="A115" s="84">
        <v>42548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>
      <c r="A116" s="83">
        <v>42549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>
      <c r="A117" s="83">
        <v>42549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>
      <c r="A118" s="84">
        <v>42549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>
      <c r="A119" s="84">
        <v>42549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>
      <c r="A120" s="83">
        <v>42550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>
      <c r="A121" s="83">
        <v>42550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>
      <c r="A122" s="84">
        <v>42550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>
      <c r="A123" s="84">
        <v>42550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>
      <c r="A124" s="83">
        <v>42551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>
      <c r="A125" s="83">
        <v>42551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>
      <c r="A126" s="84">
        <v>42551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>
      <c r="A127" s="84">
        <v>42551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>
      <c r="A128" s="83" t="s">
        <v>247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>
      <c r="A129" s="83" t="s">
        <v>247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>
      <c r="A130" s="84" t="s">
        <v>247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>
      <c r="A131" s="303" t="s">
        <v>247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>
      <c r="A149" s="262">
        <f ca="1">TODAY()</f>
        <v>42550</v>
      </c>
      <c r="B149" s="263">
        <f ca="1">--TEXT(NOW(),"чч:мм:сс")</f>
        <v>0.64900462962962957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>
      <c r="A198" s="258"/>
      <c r="B198" s="265">
        <f ca="1">--TEXT(NOW(),"чч:мм:сс")</f>
        <v>0.64900462962962957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A5:B5"/>
    <mergeCell ref="BY5:BZ5"/>
    <mergeCell ref="A6:B6"/>
    <mergeCell ref="BY6:BZ6"/>
    <mergeCell ref="A7:B7"/>
    <mergeCell ref="BY7:BZ7"/>
    <mergeCell ref="DT2:DU2"/>
    <mergeCell ref="DW2:DZ2"/>
    <mergeCell ref="EA2:EB2"/>
    <mergeCell ref="EC2:EJ2"/>
    <mergeCell ref="EK2:EM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</mergeCells>
  <conditionalFormatting sqref="U8:U131">
    <cfRule type="cellIs" dxfId="370" priority="53" operator="lessThan">
      <formula>$U$7</formula>
    </cfRule>
    <cfRule type="cellIs" dxfId="369" priority="54" operator="greaterThan">
      <formula>$U$5</formula>
    </cfRule>
  </conditionalFormatting>
  <conditionalFormatting sqref="AD8:AD131">
    <cfRule type="cellIs" dxfId="368" priority="51" operator="lessThan">
      <formula>$AD$7</formula>
    </cfRule>
    <cfRule type="cellIs" dxfId="367" priority="52" operator="greaterThan">
      <formula>$AD$5</formula>
    </cfRule>
  </conditionalFormatting>
  <conditionalFormatting sqref="AC8:AC131">
    <cfRule type="cellIs" dxfId="366" priority="49" operator="lessThan">
      <formula>$AC$7</formula>
    </cfRule>
    <cfRule type="cellIs" dxfId="365" priority="50" operator="greaterThan">
      <formula>$AC$5</formula>
    </cfRule>
  </conditionalFormatting>
  <conditionalFormatting sqref="AW8:AW131">
    <cfRule type="cellIs" dxfId="364" priority="47" operator="lessThan">
      <formula>$AW$7</formula>
    </cfRule>
    <cfRule type="cellIs" dxfId="363" priority="48" operator="greaterThan">
      <formula>$AW$5</formula>
    </cfRule>
  </conditionalFormatting>
  <conditionalFormatting sqref="BJ8:BJ131">
    <cfRule type="cellIs" dxfId="362" priority="45" operator="lessThan">
      <formula>$BJ$7</formula>
    </cfRule>
    <cfRule type="cellIs" dxfId="361" priority="46" operator="greaterThan">
      <formula>$BJ$5</formula>
    </cfRule>
  </conditionalFormatting>
  <conditionalFormatting sqref="BV8:BV131">
    <cfRule type="cellIs" dxfId="360" priority="43" operator="lessThan">
      <formula>$BV$7</formula>
    </cfRule>
    <cfRule type="cellIs" dxfId="359" priority="44" operator="greaterThan">
      <formula>$BV$5</formula>
    </cfRule>
  </conditionalFormatting>
  <conditionalFormatting sqref="BY8:BZ131">
    <cfRule type="cellIs" dxfId="358" priority="41" operator="lessThan">
      <formula>$BY$7</formula>
    </cfRule>
    <cfRule type="cellIs" dxfId="357" priority="42" operator="greaterThan">
      <formula>$BY$5</formula>
    </cfRule>
  </conditionalFormatting>
  <conditionalFormatting sqref="CA8:CA131">
    <cfRule type="cellIs" dxfId="356" priority="39" operator="lessThan">
      <formula>$CA$7</formula>
    </cfRule>
    <cfRule type="cellIs" dxfId="355" priority="40" operator="greaterThan">
      <formula>$CA$5</formula>
    </cfRule>
  </conditionalFormatting>
  <conditionalFormatting sqref="CB8:CB131">
    <cfRule type="cellIs" dxfId="354" priority="37" operator="lessThan">
      <formula>$CB$7</formula>
    </cfRule>
    <cfRule type="cellIs" dxfId="353" priority="38" operator="greaterThan">
      <formula>$CB$5</formula>
    </cfRule>
  </conditionalFormatting>
  <conditionalFormatting sqref="CC8:CC131">
    <cfRule type="cellIs" dxfId="352" priority="35" operator="lessThan">
      <formula>$CC$7</formula>
    </cfRule>
    <cfRule type="cellIs" dxfId="351" priority="36" operator="greaterThan">
      <formula>$CC$5</formula>
    </cfRule>
  </conditionalFormatting>
  <conditionalFormatting sqref="CD8:CD131">
    <cfRule type="cellIs" dxfId="350" priority="33" operator="lessThan">
      <formula>$CD$7</formula>
    </cfRule>
    <cfRule type="cellIs" dxfId="349" priority="34" operator="greaterThan">
      <formula>$CD$5</formula>
    </cfRule>
  </conditionalFormatting>
  <conditionalFormatting sqref="CK8:CK131 CY8:CY131">
    <cfRule type="cellIs" dxfId="348" priority="31" operator="lessThan">
      <formula>$CK$7</formula>
    </cfRule>
    <cfRule type="cellIs" dxfId="347" priority="32" operator="greaterThan">
      <formula>$CK$5</formula>
    </cfRule>
  </conditionalFormatting>
  <conditionalFormatting sqref="CW8:CW131">
    <cfRule type="cellIs" dxfId="346" priority="29" operator="lessThan">
      <formula>$CW$7</formula>
    </cfRule>
    <cfRule type="cellIs" dxfId="345" priority="30" operator="greaterThan">
      <formula>$CW$5</formula>
    </cfRule>
  </conditionalFormatting>
  <conditionalFormatting sqref="DZ8:EB131">
    <cfRule type="cellIs" dxfId="344" priority="28" operator="greaterThan">
      <formula>$DZ$5</formula>
    </cfRule>
  </conditionalFormatting>
  <conditionalFormatting sqref="V8:V131">
    <cfRule type="cellIs" dxfId="343" priority="26" operator="lessThan">
      <formula>$V$7</formula>
    </cfRule>
    <cfRule type="cellIs" dxfId="342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341" priority="24" operator="lessThan">
      <formula>$X$7</formula>
    </cfRule>
    <cfRule type="cellIs" dxfId="340" priority="25" operator="greaterThan">
      <formula>$X$5</formula>
    </cfRule>
  </conditionalFormatting>
  <conditionalFormatting sqref="AE8:AE131">
    <cfRule type="cellIs" dxfId="339" priority="22" operator="lessThan">
      <formula>$AE$5</formula>
    </cfRule>
    <cfRule type="cellIs" dxfId="338" priority="23" operator="greaterThan">
      <formula>$AE$7</formula>
    </cfRule>
  </conditionalFormatting>
  <conditionalFormatting sqref="AF8:AF131">
    <cfRule type="cellIs" dxfId="337" priority="20" operator="lessThan">
      <formula>$AF$5</formula>
    </cfRule>
    <cfRule type="cellIs" dxfId="336" priority="21" operator="greaterThan">
      <formula>$AF$7</formula>
    </cfRule>
  </conditionalFormatting>
  <conditionalFormatting sqref="AG8:AG131">
    <cfRule type="cellIs" dxfId="335" priority="18" operator="lessThan">
      <formula>$AG$5</formula>
    </cfRule>
    <cfRule type="cellIs" dxfId="334" priority="19" operator="greaterThan">
      <formula>$AG$7</formula>
    </cfRule>
  </conditionalFormatting>
  <conditionalFormatting sqref="AH8:AH131">
    <cfRule type="cellIs" dxfId="333" priority="16" operator="lessThan">
      <formula>$AH$5</formula>
    </cfRule>
    <cfRule type="cellIs" dxfId="332" priority="17" operator="greaterThan">
      <formula>$AH$7</formula>
    </cfRule>
  </conditionalFormatting>
  <conditionalFormatting sqref="AM8:AM131">
    <cfRule type="cellIs" dxfId="331" priority="14" operator="lessThan">
      <formula>$AM$7</formula>
    </cfRule>
    <cfRule type="cellIs" dxfId="330" priority="15" operator="greaterThan">
      <formula>$AM$5</formula>
    </cfRule>
  </conditionalFormatting>
  <conditionalFormatting sqref="AP8:AP131">
    <cfRule type="cellIs" dxfId="329" priority="13" operator="greaterThan">
      <formula>$AP$5</formula>
    </cfRule>
  </conditionalFormatting>
  <conditionalFormatting sqref="AA8:AA131">
    <cfRule type="cellIs" dxfId="328" priority="12" operator="greaterThan">
      <formula>$AA$5</formula>
    </cfRule>
  </conditionalFormatting>
  <conditionalFormatting sqref="AB8:AB131">
    <cfRule type="cellIs" dxfId="327" priority="10" operator="lessThan">
      <formula>$AB$7</formula>
    </cfRule>
    <cfRule type="cellIs" dxfId="326" priority="11" operator="greaterThan">
      <formula>$AB$5</formula>
    </cfRule>
  </conditionalFormatting>
  <conditionalFormatting sqref="DN8:DN131">
    <cfRule type="cellIs" dxfId="325" priority="9" operator="greaterThan">
      <formula>$DN$5</formula>
    </cfRule>
  </conditionalFormatting>
  <conditionalFormatting sqref="EQ8:EQ131">
    <cfRule type="cellIs" dxfId="324" priority="8" operator="greaterThan">
      <formula>$EQ$5</formula>
    </cfRule>
  </conditionalFormatting>
  <conditionalFormatting sqref="DM8:DM131">
    <cfRule type="cellIs" dxfId="323" priority="7" operator="greaterThan">
      <formula>$DM$5</formula>
    </cfRule>
  </conditionalFormatting>
  <conditionalFormatting sqref="DY8:DY131">
    <cfRule type="cellIs" dxfId="322" priority="6" operator="greaterThan">
      <formula>$DY$5</formula>
    </cfRule>
  </conditionalFormatting>
  <conditionalFormatting sqref="A8:A131">
    <cfRule type="cellIs" dxfId="321" priority="4" operator="greaterThan">
      <formula>TODAY()</formula>
    </cfRule>
    <cfRule type="cellIs" dxfId="320" priority="5" operator="equal">
      <formula>$A$149</formula>
    </cfRule>
  </conditionalFormatting>
  <conditionalFormatting sqref="AN8:AN131">
    <cfRule type="cellIs" dxfId="319" priority="2" operator="lessThan">
      <formula>$AN$7</formula>
    </cfRule>
    <cfRule type="cellIs" dxfId="318" priority="3" operator="greaterThan">
      <formula>$AN$5</formula>
    </cfRule>
  </conditionalFormatting>
  <dataValidations count="29">
    <dataValidation type="list" allowBlank="1" showInputMessage="1" showErrorMessage="1" sqref="CE8:CE131">
      <formula1>$CE$150:$CE$154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E8:E131">
      <formula1>$E$150:$E$157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C8:C131">
      <formula1>$C$150:$C$153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whole" allowBlank="1" showInputMessage="1" showErrorMessage="1" sqref="AE8:AH129">
      <formula1>-100</formula1>
      <formula2>0</formula2>
    </dataValidation>
    <dataValidation type="decimal" allowBlank="1" showInputMessage="1" showErrorMessage="1" sqref="I8:I131">
      <formula1>10</formula1>
      <formula2>40</formula2>
    </dataValidation>
    <dataValidation type="decimal" allowBlank="1" showInputMessage="1" showErrorMessage="1" sqref="K8:K129">
      <formula1>0</formula1>
      <formula2>30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P8:P131">
      <formula1>0</formula1>
      <formula2>2000</formula2>
    </dataValidation>
    <dataValidation type="decimal" allowBlank="1" showInputMessage="1" showErrorMessage="1" sqref="T8:T131">
      <formula1>0</formula1>
      <formula2>5000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CJ8:CJ131 CX8:CX131 CM8:CM131">
      <formula1>0</formula1>
      <formula2>200</formula2>
    </dataValidation>
    <dataValidation type="whole" allowBlank="1" showInputMessage="1" showErrorMessage="1" sqref="CN8:CN131">
      <formula1>0</formula1>
      <formula2>100</formula2>
    </dataValidation>
    <dataValidation type="list" allowBlank="1" showInputMessage="1" showErrorMessage="1" sqref="CS8:CS131">
      <formula1>$CS$150:$CS$155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7">
    <pageSetUpPr fitToPage="1"/>
  </sheetPr>
  <dimension ref="A1:EV286"/>
  <sheetViews>
    <sheetView zoomScale="80" zoomScaleNormal="80" workbookViewId="0">
      <pane xSplit="2" ySplit="7" topLeftCell="DU8" activePane="bottomRight" state="frozen"/>
      <selection activeCell="DJ82" sqref="DJ82"/>
      <selection pane="bottomLeft" activeCell="DJ82" sqref="DJ82"/>
      <selection pane="topRight" activeCell="DJ82" sqref="DJ82"/>
      <selection pane="bottomRight" activeCell="DJ82" sqref="DJ82"/>
    </sheetView>
  </sheetViews>
  <sheetFormatPr defaultRowHeight="18.75" outlineLevelRow="2" outlineLevelCol="1"/>
  <cols>
    <col min="1" max="1" width="16.85546875" style="64" customWidth="1"/>
    <col min="2" max="2" width="13.7109375" style="65" bestFit="1" customWidth="1"/>
    <col min="3" max="3" width="5.42578125" style="59" customWidth="1"/>
    <col min="4" max="4" width="23" style="60" bestFit="1" customWidth="1"/>
    <col min="5" max="6" width="20.42578125" style="60" bestFit="1" customWidth="1"/>
    <col min="7" max="7" width="21.140625" style="65" bestFit="1" customWidth="1"/>
    <col min="8" max="8" width="15.7109375" style="66" customWidth="1"/>
    <col min="9" max="9" width="10.7109375" style="60" customWidth="1"/>
    <col min="10" max="10" width="33.140625" style="60" customWidth="1"/>
    <col min="11" max="11" width="11.7109375" style="69" customWidth="1"/>
    <col min="12" max="17" width="11.7109375" style="60" customWidth="1"/>
    <col min="18" max="18" width="11.7109375" style="70" customWidth="1" outlineLevel="1"/>
    <col min="19" max="19" width="11.7109375" style="67" customWidth="1"/>
    <col min="20" max="20" width="11.7109375" style="66" customWidth="1"/>
    <col min="21" max="21" width="11.7109375" style="60" customWidth="1"/>
    <col min="22" max="22" width="11.7109375" style="68" customWidth="1"/>
    <col min="23" max="23" width="11.7109375" style="60" customWidth="1"/>
    <col min="24" max="24" width="11.7109375" style="69" customWidth="1"/>
    <col min="25" max="28" width="11.7109375" style="60" customWidth="1"/>
    <col min="29" max="29" width="11.7109375" style="65" customWidth="1"/>
    <col min="30" max="30" width="11.7109375" style="59" customWidth="1"/>
    <col min="31" max="34" width="11.7109375" style="91" customWidth="1"/>
    <col min="35" max="35" width="11.7109375" style="91" hidden="1" customWidth="1"/>
    <col min="36" max="36" width="11.7109375" style="105" customWidth="1"/>
    <col min="37" max="40" width="11.7109375" style="60" customWidth="1"/>
    <col min="41" max="41" width="11.7109375" style="70" customWidth="1"/>
    <col min="42" max="42" width="11.7109375" style="65" customWidth="1"/>
    <col min="43" max="43" width="11.7109375" style="66" customWidth="1"/>
    <col min="44" max="44" width="11.7109375" style="59" customWidth="1"/>
    <col min="45" max="48" width="11.7109375" style="60" customWidth="1"/>
    <col min="49" max="49" width="11.7109375" style="117" customWidth="1"/>
    <col min="50" max="51" width="11.7109375" style="60" customWidth="1"/>
    <col min="52" max="52" width="11.7109375" style="70" customWidth="1"/>
    <col min="53" max="53" width="11.7109375" style="66" customWidth="1"/>
    <col min="54" max="54" width="11.7109375" style="70" customWidth="1"/>
    <col min="55" max="55" width="11.7109375" style="71" customWidth="1"/>
    <col min="56" max="56" width="11.7109375" style="72" customWidth="1"/>
    <col min="57" max="57" width="11.7109375" style="71" customWidth="1"/>
    <col min="58" max="59" width="11.7109375" style="73" customWidth="1"/>
    <col min="60" max="60" width="11.7109375" style="60" customWidth="1"/>
    <col min="61" max="61" width="11.7109375" style="65" customWidth="1"/>
    <col min="62" max="62" width="11.7109375" style="66" customWidth="1"/>
    <col min="63" max="65" width="11.7109375" style="60" customWidth="1"/>
    <col min="66" max="66" width="11.7109375" style="70" customWidth="1"/>
    <col min="67" max="67" width="11.7109375" style="66" customWidth="1"/>
    <col min="68" max="68" width="11.7109375" style="60" customWidth="1"/>
    <col min="69" max="69" width="11.7109375" style="70" customWidth="1"/>
    <col min="70" max="70" width="11.7109375" style="66" customWidth="1"/>
    <col min="71" max="71" width="11.7109375" style="60" customWidth="1"/>
    <col min="72" max="72" width="11.7109375" style="70" customWidth="1"/>
    <col min="73" max="73" width="11.7109375" style="76" customWidth="1"/>
    <col min="74" max="74" width="11.7109375" style="132" customWidth="1"/>
    <col min="75" max="76" width="11.7109375" style="114" customWidth="1"/>
    <col min="77" max="78" width="11.7109375" style="74" customWidth="1"/>
    <col min="79" max="79" width="11.7109375" style="66" customWidth="1"/>
    <col min="80" max="81" width="11.7109375" style="60" customWidth="1"/>
    <col min="82" max="82" width="11.7109375" style="65" customWidth="1"/>
    <col min="83" max="83" width="13.140625" style="59" bestFit="1" customWidth="1"/>
    <col min="84" max="84" width="10.7109375" style="59" customWidth="1"/>
    <col min="85" max="85" width="17.28515625" style="60" customWidth="1" outlineLevel="1"/>
    <col min="86" max="86" width="12" style="60" customWidth="1" outlineLevel="1"/>
    <col min="87" max="87" width="12.140625" style="60" customWidth="1" outlineLevel="1"/>
    <col min="88" max="88" width="10.42578125" style="60" bestFit="1" customWidth="1"/>
    <col min="89" max="89" width="10.5703125" style="75" customWidth="1"/>
    <col min="90" max="90" width="16.85546875" style="66" bestFit="1" customWidth="1"/>
    <col min="91" max="91" width="10.7109375" style="59" customWidth="1"/>
    <col min="92" max="92" width="10.42578125" style="60" bestFit="1" customWidth="1"/>
    <col min="93" max="95" width="10.42578125" style="70" customWidth="1" outlineLevel="1"/>
    <col min="96" max="96" width="11.42578125" style="75" bestFit="1" customWidth="1"/>
    <col min="97" max="97" width="13.140625" style="66" bestFit="1" customWidth="1"/>
    <col min="98" max="98" width="10.7109375" style="59" customWidth="1"/>
    <col min="99" max="99" width="17.28515625" style="60" customWidth="1" outlineLevel="1"/>
    <col min="100" max="100" width="12" style="60" customWidth="1" outlineLevel="1"/>
    <col min="101" max="101" width="12.140625" style="60" customWidth="1" outlineLevel="1"/>
    <col min="102" max="102" width="10.42578125" style="60" bestFit="1" customWidth="1"/>
    <col min="103" max="103" width="10.5703125" style="75" customWidth="1"/>
    <col min="104" max="114" width="11.7109375" style="74" customWidth="1"/>
    <col min="115" max="115" width="18.7109375" style="66" bestFit="1" customWidth="1"/>
    <col min="116" max="116" width="10.7109375" style="70" customWidth="1"/>
    <col min="117" max="117" width="10.7109375" style="99" customWidth="1"/>
    <col min="118" max="118" width="9.7109375" style="70" customWidth="1" outlineLevel="1"/>
    <col min="119" max="119" width="18.7109375" style="66" customWidth="1"/>
    <col min="120" max="120" width="10.7109375" style="70" customWidth="1"/>
    <col min="121" max="121" width="18.7109375" style="66" customWidth="1"/>
    <col min="122" max="122" width="10.7109375" style="70" customWidth="1"/>
    <col min="123" max="123" width="15" style="74" customWidth="1"/>
    <col min="124" max="124" width="18.7109375" style="66" customWidth="1"/>
    <col min="125" max="125" width="10.7109375" style="70" customWidth="1"/>
    <col min="126" max="126" width="17.140625" style="74" customWidth="1"/>
    <col min="127" max="127" width="18.7109375" style="66" customWidth="1"/>
    <col min="128" max="128" width="9.7109375" style="60" customWidth="1"/>
    <col min="129" max="129" width="9.7109375" style="99" customWidth="1"/>
    <col min="130" max="130" width="9.140625" style="75" customWidth="1" outlineLevel="1"/>
    <col min="131" max="131" width="18.42578125" style="149" customWidth="1" outlineLevel="1" collapsed="1"/>
    <col min="132" max="132" width="10.7109375" style="75" customWidth="1" outlineLevel="1"/>
    <col min="133" max="133" width="18.7109375" style="66" customWidth="1"/>
    <col min="134" max="134" width="10.7109375" style="70" customWidth="1"/>
    <col min="135" max="135" width="18.7109375" style="66" customWidth="1"/>
    <col min="136" max="136" width="10.7109375" style="70" customWidth="1"/>
    <col min="137" max="137" width="18.7109375" style="66" customWidth="1"/>
    <col min="138" max="138" width="10.7109375" style="70" customWidth="1"/>
    <col min="139" max="139" width="18.7109375" style="66" customWidth="1"/>
    <col min="140" max="140" width="10.7109375" style="65" customWidth="1"/>
    <col min="141" max="141" width="10.7109375" style="185" customWidth="1"/>
    <col min="142" max="142" width="10.7109375" style="186" customWidth="1"/>
    <col min="143" max="143" width="10.7109375" style="187" customWidth="1" outlineLevel="1"/>
    <col min="144" max="145" width="10.7109375" style="187" customWidth="1"/>
    <col min="146" max="146" width="10.7109375" style="187" customWidth="1" outlineLevel="1"/>
    <col min="147" max="147" width="10.7109375" style="188" customWidth="1"/>
    <col min="148" max="148" width="9.140625" style="59"/>
    <col min="153" max="16384" width="9.140625" style="60"/>
  </cols>
  <sheetData>
    <row r="1" spans="1:148" s="122" customFormat="1" ht="24.75" customHeight="1" thickBot="1">
      <c r="A1" s="357" t="s">
        <v>0</v>
      </c>
      <c r="B1" s="358"/>
      <c r="C1" s="358"/>
      <c r="D1" s="358"/>
      <c r="E1" s="358"/>
      <c r="F1" s="358"/>
      <c r="G1" s="359"/>
      <c r="H1" s="360" t="s">
        <v>1</v>
      </c>
      <c r="I1" s="361"/>
      <c r="J1" s="361"/>
      <c r="K1" s="361"/>
      <c r="L1" s="361"/>
      <c r="M1" s="361"/>
      <c r="N1" s="361"/>
      <c r="O1" s="361"/>
      <c r="P1" s="361"/>
      <c r="Q1" s="361"/>
      <c r="R1" s="362"/>
      <c r="S1" s="363"/>
      <c r="T1" s="364" t="s">
        <v>2</v>
      </c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6"/>
      <c r="AP1" s="367"/>
      <c r="AQ1" s="368" t="s">
        <v>3</v>
      </c>
      <c r="AR1" s="369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1"/>
      <c r="BE1" s="391" t="s">
        <v>4</v>
      </c>
      <c r="BF1" s="392"/>
      <c r="BG1" s="392"/>
      <c r="BH1" s="392"/>
      <c r="BI1" s="393"/>
      <c r="BJ1" s="397" t="s">
        <v>5</v>
      </c>
      <c r="BK1" s="398"/>
      <c r="BL1" s="398"/>
      <c r="BM1" s="398"/>
      <c r="BN1" s="398"/>
      <c r="BO1" s="398"/>
      <c r="BP1" s="398"/>
      <c r="BQ1" s="398"/>
      <c r="BR1" s="398"/>
      <c r="BS1" s="398"/>
      <c r="BT1" s="398"/>
      <c r="BU1" s="398"/>
      <c r="BV1" s="398"/>
      <c r="BW1" s="398"/>
      <c r="BX1" s="398"/>
      <c r="BY1" s="398"/>
      <c r="BZ1" s="398"/>
      <c r="CA1" s="398"/>
      <c r="CB1" s="398"/>
      <c r="CC1" s="399"/>
      <c r="CD1" s="400"/>
      <c r="CE1" s="412" t="s">
        <v>6</v>
      </c>
      <c r="CF1" s="413"/>
      <c r="CG1" s="414"/>
      <c r="CH1" s="414"/>
      <c r="CI1" s="414"/>
      <c r="CJ1" s="414"/>
      <c r="CK1" s="414"/>
      <c r="CL1" s="414"/>
      <c r="CM1" s="414"/>
      <c r="CN1" s="414"/>
      <c r="CO1" s="414"/>
      <c r="CP1" s="414"/>
      <c r="CQ1" s="414"/>
      <c r="CR1" s="414"/>
      <c r="CS1" s="414"/>
      <c r="CT1" s="414"/>
      <c r="CU1" s="414"/>
      <c r="CV1" s="414"/>
      <c r="CW1" s="414"/>
      <c r="CX1" s="414"/>
      <c r="CY1" s="415"/>
      <c r="CZ1" s="425" t="s">
        <v>7</v>
      </c>
      <c r="DA1" s="426"/>
      <c r="DB1" s="426"/>
      <c r="DC1" s="426"/>
      <c r="DD1" s="426"/>
      <c r="DE1" s="426"/>
      <c r="DF1" s="426"/>
      <c r="DG1" s="426"/>
      <c r="DH1" s="426"/>
      <c r="DI1" s="426"/>
      <c r="DJ1" s="427"/>
      <c r="DK1" s="386" t="s">
        <v>8</v>
      </c>
      <c r="DL1" s="386"/>
      <c r="DM1" s="386"/>
      <c r="DN1" s="386"/>
      <c r="DO1" s="386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7"/>
      <c r="EK1" s="388" t="s">
        <v>9</v>
      </c>
      <c r="EL1" s="389"/>
      <c r="EM1" s="389"/>
      <c r="EN1" s="389"/>
      <c r="EO1" s="389"/>
      <c r="EP1" s="389"/>
      <c r="EQ1" s="390"/>
      <c r="ER1" s="121"/>
    </row>
    <row r="2" spans="1:148" s="120" customFormat="1" ht="42.75" customHeight="1" thickBot="1">
      <c r="A2" s="378" t="s">
        <v>10</v>
      </c>
      <c r="B2" s="372" t="s">
        <v>11</v>
      </c>
      <c r="C2" s="380" t="s">
        <v>12</v>
      </c>
      <c r="D2" s="355" t="s">
        <v>13</v>
      </c>
      <c r="E2" s="355" t="s">
        <v>14</v>
      </c>
      <c r="F2" s="355" t="s">
        <v>15</v>
      </c>
      <c r="G2" s="372" t="s">
        <v>16</v>
      </c>
      <c r="H2" s="374" t="s">
        <v>17</v>
      </c>
      <c r="I2" s="376" t="s">
        <v>18</v>
      </c>
      <c r="J2" s="376" t="s">
        <v>19</v>
      </c>
      <c r="K2" s="384" t="s">
        <v>20</v>
      </c>
      <c r="L2" s="382" t="s">
        <v>21</v>
      </c>
      <c r="M2" s="382" t="s">
        <v>22</v>
      </c>
      <c r="N2" s="382" t="s">
        <v>23</v>
      </c>
      <c r="O2" s="446" t="s">
        <v>24</v>
      </c>
      <c r="P2" s="382" t="s">
        <v>25</v>
      </c>
      <c r="Q2" s="382" t="s">
        <v>26</v>
      </c>
      <c r="R2" s="446" t="s">
        <v>27</v>
      </c>
      <c r="S2" s="450" t="s">
        <v>28</v>
      </c>
      <c r="T2" s="428" t="s">
        <v>29</v>
      </c>
      <c r="U2" s="429"/>
      <c r="V2" s="429"/>
      <c r="W2" s="429"/>
      <c r="X2" s="429"/>
      <c r="Y2" s="429"/>
      <c r="Z2" s="429"/>
      <c r="AA2" s="429"/>
      <c r="AB2" s="429"/>
      <c r="AC2" s="430"/>
      <c r="AD2" s="429" t="s">
        <v>30</v>
      </c>
      <c r="AE2" s="429"/>
      <c r="AF2" s="429"/>
      <c r="AG2" s="429"/>
      <c r="AH2" s="429"/>
      <c r="AI2" s="429"/>
      <c r="AJ2" s="429"/>
      <c r="AK2" s="429"/>
      <c r="AL2" s="429"/>
      <c r="AM2" s="429"/>
      <c r="AN2" s="429"/>
      <c r="AO2" s="431"/>
      <c r="AP2" s="430"/>
      <c r="AQ2" s="432" t="s">
        <v>31</v>
      </c>
      <c r="AR2" s="433"/>
      <c r="AS2" s="434"/>
      <c r="AT2" s="434"/>
      <c r="AU2" s="434"/>
      <c r="AV2" s="434"/>
      <c r="AW2" s="434"/>
      <c r="AX2" s="434"/>
      <c r="AY2" s="434"/>
      <c r="AZ2" s="435"/>
      <c r="BA2" s="432" t="s">
        <v>32</v>
      </c>
      <c r="BB2" s="435"/>
      <c r="BC2" s="432" t="s">
        <v>33</v>
      </c>
      <c r="BD2" s="435"/>
      <c r="BE2" s="394"/>
      <c r="BF2" s="395"/>
      <c r="BG2" s="395"/>
      <c r="BH2" s="395"/>
      <c r="BI2" s="396"/>
      <c r="BJ2" s="422" t="s">
        <v>34</v>
      </c>
      <c r="BK2" s="423"/>
      <c r="BL2" s="423"/>
      <c r="BM2" s="423"/>
      <c r="BN2" s="424"/>
      <c r="BO2" s="422" t="s">
        <v>35</v>
      </c>
      <c r="BP2" s="423"/>
      <c r="BQ2" s="424"/>
      <c r="BR2" s="422" t="s">
        <v>36</v>
      </c>
      <c r="BS2" s="423"/>
      <c r="BT2" s="424"/>
      <c r="BU2" s="448" t="s">
        <v>37</v>
      </c>
      <c r="BV2" s="406" t="s">
        <v>38</v>
      </c>
      <c r="BW2" s="408" t="s">
        <v>39</v>
      </c>
      <c r="BX2" s="408" t="s">
        <v>40</v>
      </c>
      <c r="BY2" s="410" t="s">
        <v>41</v>
      </c>
      <c r="BZ2" s="411"/>
      <c r="CA2" s="397" t="s">
        <v>42</v>
      </c>
      <c r="CB2" s="398"/>
      <c r="CC2" s="398"/>
      <c r="CD2" s="400"/>
      <c r="CE2" s="412" t="s">
        <v>43</v>
      </c>
      <c r="CF2" s="413"/>
      <c r="CG2" s="414"/>
      <c r="CH2" s="414"/>
      <c r="CI2" s="414"/>
      <c r="CJ2" s="414"/>
      <c r="CK2" s="415"/>
      <c r="CL2" s="440" t="s">
        <v>44</v>
      </c>
      <c r="CM2" s="441"/>
      <c r="CN2" s="442"/>
      <c r="CO2" s="443"/>
      <c r="CP2" s="443"/>
      <c r="CQ2" s="443"/>
      <c r="CR2" s="444"/>
      <c r="CS2" s="412" t="s">
        <v>45</v>
      </c>
      <c r="CT2" s="413"/>
      <c r="CU2" s="414"/>
      <c r="CV2" s="414"/>
      <c r="CW2" s="414"/>
      <c r="CX2" s="414"/>
      <c r="CY2" s="415"/>
      <c r="CZ2" s="425" t="s">
        <v>46</v>
      </c>
      <c r="DA2" s="426"/>
      <c r="DB2" s="426"/>
      <c r="DC2" s="445"/>
      <c r="DD2" s="425" t="s">
        <v>47</v>
      </c>
      <c r="DE2" s="426"/>
      <c r="DF2" s="426"/>
      <c r="DG2" s="426"/>
      <c r="DH2" s="426"/>
      <c r="DI2" s="426"/>
      <c r="DJ2" s="445"/>
      <c r="DK2" s="401" t="s">
        <v>48</v>
      </c>
      <c r="DL2" s="402"/>
      <c r="DM2" s="402"/>
      <c r="DN2" s="403"/>
      <c r="DO2" s="404" t="s">
        <v>49</v>
      </c>
      <c r="DP2" s="405"/>
      <c r="DQ2" s="404" t="s">
        <v>50</v>
      </c>
      <c r="DR2" s="405"/>
      <c r="DS2" s="195" t="s">
        <v>51</v>
      </c>
      <c r="DT2" s="404" t="s">
        <v>52</v>
      </c>
      <c r="DU2" s="405"/>
      <c r="DV2" s="195" t="s">
        <v>53</v>
      </c>
      <c r="DW2" s="404" t="s">
        <v>54</v>
      </c>
      <c r="DX2" s="452"/>
      <c r="DY2" s="453"/>
      <c r="DZ2" s="405"/>
      <c r="EA2" s="401" t="s">
        <v>55</v>
      </c>
      <c r="EB2" s="403"/>
      <c r="EC2" s="404" t="s">
        <v>56</v>
      </c>
      <c r="ED2" s="452"/>
      <c r="EE2" s="452"/>
      <c r="EF2" s="452"/>
      <c r="EG2" s="452"/>
      <c r="EH2" s="452"/>
      <c r="EI2" s="452"/>
      <c r="EJ2" s="405"/>
      <c r="EK2" s="454" t="s">
        <v>57</v>
      </c>
      <c r="EL2" s="417"/>
      <c r="EM2" s="418"/>
      <c r="EN2" s="416" t="s">
        <v>58</v>
      </c>
      <c r="EO2" s="417"/>
      <c r="EP2" s="418"/>
      <c r="EQ2" s="198" t="s">
        <v>59</v>
      </c>
      <c r="ER2" s="119"/>
    </row>
    <row r="3" spans="1:148" s="93" customFormat="1" ht="137.25" customHeight="1" thickBot="1">
      <c r="A3" s="379"/>
      <c r="B3" s="373"/>
      <c r="C3" s="381"/>
      <c r="D3" s="356"/>
      <c r="E3" s="356"/>
      <c r="F3" s="356"/>
      <c r="G3" s="373"/>
      <c r="H3" s="375"/>
      <c r="I3" s="377"/>
      <c r="J3" s="377"/>
      <c r="K3" s="385"/>
      <c r="L3" s="383"/>
      <c r="M3" s="383"/>
      <c r="N3" s="383"/>
      <c r="O3" s="447"/>
      <c r="P3" s="383"/>
      <c r="Q3" s="383"/>
      <c r="R3" s="447"/>
      <c r="S3" s="45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449"/>
      <c r="BV3" s="407"/>
      <c r="BW3" s="409"/>
      <c r="BX3" s="409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419" t="s">
        <v>116</v>
      </c>
      <c r="CK3" s="420"/>
      <c r="CL3" s="227" t="s">
        <v>112</v>
      </c>
      <c r="CM3" s="226" t="s">
        <v>117</v>
      </c>
      <c r="CN3" s="419" t="s">
        <v>116</v>
      </c>
      <c r="CO3" s="421"/>
      <c r="CP3" s="421"/>
      <c r="CQ3" s="421"/>
      <c r="CR3" s="420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419" t="s">
        <v>116</v>
      </c>
      <c r="CY3" s="420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>
      <c r="A4" s="436" t="s">
        <v>140</v>
      </c>
      <c r="B4" s="437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438" t="s">
        <v>145</v>
      </c>
      <c r="BZ4" s="439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>
      <c r="A5" s="455" t="s">
        <v>173</v>
      </c>
      <c r="B5" s="4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457">
        <v>0.7</v>
      </c>
      <c r="BZ5" s="4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>
      <c r="A6" s="459" t="s">
        <v>174</v>
      </c>
      <c r="B6" s="4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461"/>
      <c r="BZ6" s="4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>
      <c r="A7" s="463" t="s">
        <v>175</v>
      </c>
      <c r="B7" s="4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465">
        <v>0.3</v>
      </c>
      <c r="BZ7" s="4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>
      <c r="A8" s="83">
        <v>42552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>
      <c r="A9" s="83">
        <v>42552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>
      <c r="A10" s="84">
        <v>42552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>
      <c r="A11" s="84">
        <v>42552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>
      <c r="A12" s="83">
        <v>42553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>
      <c r="A13" s="83">
        <v>42553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>
      <c r="A14" s="84">
        <v>42553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>
      <c r="A15" s="84">
        <v>42553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>
      <c r="A16" s="83">
        <v>42554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>
      <c r="A17" s="83">
        <v>42554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>
      <c r="A18" s="84">
        <v>42554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>
      <c r="A19" s="84">
        <v>42554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>
      <c r="A20" s="83">
        <v>42555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>
      <c r="A21" s="83">
        <v>42555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>
      <c r="A22" s="84">
        <v>42555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>
      <c r="A23" s="84">
        <v>42555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>
      <c r="A24" s="83">
        <v>42556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>
      <c r="A25" s="83">
        <v>42556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>
      <c r="A26" s="84">
        <v>42556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>
      <c r="A27" s="84">
        <v>42556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>
      <c r="A28" s="83">
        <v>42557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>
      <c r="A29" s="83">
        <v>42557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>
      <c r="A30" s="84">
        <v>42557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>
      <c r="A31" s="84">
        <v>42557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>
      <c r="A32" s="83">
        <v>42558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>
      <c r="A33" s="83">
        <v>42558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>
      <c r="A34" s="84">
        <v>42558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>
      <c r="A35" s="84">
        <v>42558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>
      <c r="A36" s="83">
        <v>42559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>
      <c r="A37" s="83">
        <v>42559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>
      <c r="A38" s="84">
        <v>42559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>
      <c r="A39" s="84">
        <v>42559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>
      <c r="A40" s="83">
        <v>42560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>
      <c r="A41" s="83">
        <v>42560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>
      <c r="A42" s="84">
        <v>42560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>
      <c r="A43" s="84">
        <v>42560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>
      <c r="A44" s="335">
        <v>42561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>
      <c r="A45" s="83">
        <v>42561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>
      <c r="A46" s="84">
        <v>42561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>
      <c r="A47" s="84">
        <v>42561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>
      <c r="A48" s="83">
        <v>42562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>
      <c r="A49" s="83">
        <v>42562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>
      <c r="A50" s="83">
        <v>42562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>
      <c r="A51" s="84">
        <v>42562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>
      <c r="A52" s="83">
        <v>42563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>
      <c r="A53" s="83">
        <v>42563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>
      <c r="A54" s="84">
        <v>42563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>
      <c r="A55" s="84">
        <v>42563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>
      <c r="A56" s="83">
        <v>42564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>
      <c r="A57" s="83">
        <v>42564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>
      <c r="A58" s="84">
        <v>42564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>
      <c r="A59" s="84">
        <v>42564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>
      <c r="A60" s="83">
        <v>42565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>
      <c r="A61" s="83">
        <v>42565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>
      <c r="A62" s="84">
        <v>42565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>
      <c r="A63" s="84">
        <v>42565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>
      <c r="A64" s="83">
        <v>42566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>
      <c r="A65" s="83">
        <v>42566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>
      <c r="A66" s="84">
        <v>42566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>
      <c r="A67" s="84">
        <v>42566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>
      <c r="A68" s="83">
        <v>42567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>
      <c r="A69" s="83">
        <v>42567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>
      <c r="A70" s="84">
        <v>42567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>
      <c r="A71" s="84">
        <v>42567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>
      <c r="A72" s="83">
        <v>42568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>
      <c r="A73" s="83">
        <v>42568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>
      <c r="A74" s="84">
        <v>42568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>
      <c r="A75" s="84">
        <v>42568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>
      <c r="A76" s="83">
        <v>42569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>
      <c r="A77" s="83">
        <v>42569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>
      <c r="A78" s="84">
        <v>42569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>
      <c r="A79" s="84">
        <v>42569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>
      <c r="A80" s="83">
        <v>42570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>
      <c r="A81" s="83">
        <v>42570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>
      <c r="A82" s="84">
        <v>42570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>
      <c r="A83" s="84">
        <v>42570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>
      <c r="A84" s="83">
        <v>42571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>
      <c r="A85" s="83">
        <v>42571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>
      <c r="A86" s="84">
        <v>42571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>
      <c r="A87" s="84">
        <v>42571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>
      <c r="A88" s="83">
        <v>42572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>
      <c r="A89" s="83">
        <v>42572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>
      <c r="A90" s="84">
        <v>42572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>
      <c r="A91" s="84">
        <v>42572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>
      <c r="A92" s="83">
        <v>42573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>
      <c r="A93" s="83">
        <v>42573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>
      <c r="A94" s="84">
        <v>42573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>
      <c r="A95" s="84">
        <v>42573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>
      <c r="A96" s="83">
        <v>42574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>
      <c r="A97" s="83">
        <v>42574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>
      <c r="A98" s="84">
        <v>42574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>
      <c r="A99" s="84">
        <v>42574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>
      <c r="A100" s="83">
        <v>42575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>
      <c r="A101" s="83">
        <v>42575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>
      <c r="A102" s="84">
        <v>42575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>
      <c r="A103" s="84">
        <v>42575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>
      <c r="A104" s="83">
        <v>42576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>
      <c r="A105" s="83">
        <v>42576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>
      <c r="A106" s="84">
        <v>42576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>
      <c r="A107" s="84">
        <v>42576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>
      <c r="A108" s="83">
        <v>42577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>
      <c r="A109" s="83">
        <v>42577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>
      <c r="A110" s="84">
        <v>42577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>
      <c r="A111" s="84">
        <v>42577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>
      <c r="A112" s="83">
        <v>42578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>
      <c r="A113" s="83">
        <v>42578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>
      <c r="A114" s="84">
        <v>42578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>
      <c r="A115" s="84">
        <v>42578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>
      <c r="A116" s="83">
        <v>42579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>
      <c r="A117" s="83">
        <v>42579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>
      <c r="A118" s="84">
        <v>42579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>
      <c r="A119" s="84">
        <v>42579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>
      <c r="A120" s="83">
        <v>42580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>
      <c r="A121" s="83">
        <v>42580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>
      <c r="A122" s="84">
        <v>42580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>
      <c r="A123" s="84">
        <v>42580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>
      <c r="A124" s="83">
        <v>42581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>
      <c r="A125" s="83">
        <v>42581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>
      <c r="A126" s="84">
        <v>42581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>
      <c r="A127" s="84">
        <v>42581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>
      <c r="A128" s="83">
        <v>42582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>
      <c r="A129" s="83">
        <v>42582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>
      <c r="A130" s="84">
        <v>42582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>
      <c r="A131" s="303">
        <v>42582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>
      <c r="A149" s="262">
        <f ca="1">TODAY()</f>
        <v>42550</v>
      </c>
      <c r="B149" s="263">
        <f ca="1">--TEXT(NOW(),"чч:мм:сс")</f>
        <v>0.64900462962962957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>
      <c r="A198" s="258"/>
      <c r="B198" s="265">
        <f ca="1">--TEXT(NOW(),"чч:мм:сс")</f>
        <v>0.64900462962962957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A5:B5"/>
    <mergeCell ref="BY5:BZ5"/>
    <mergeCell ref="A6:B6"/>
    <mergeCell ref="BY6:BZ6"/>
    <mergeCell ref="A7:B7"/>
    <mergeCell ref="BY7:BZ7"/>
    <mergeCell ref="DT2:DU2"/>
    <mergeCell ref="DW2:DZ2"/>
    <mergeCell ref="EA2:EB2"/>
    <mergeCell ref="EC2:EJ2"/>
    <mergeCell ref="EK2:EM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</mergeCells>
  <conditionalFormatting sqref="U8:U131">
    <cfRule type="cellIs" dxfId="317" priority="53" operator="lessThan">
      <formula>$U$7</formula>
    </cfRule>
    <cfRule type="cellIs" dxfId="316" priority="54" operator="greaterThan">
      <formula>$U$5</formula>
    </cfRule>
  </conditionalFormatting>
  <conditionalFormatting sqref="AD8:AD131">
    <cfRule type="cellIs" dxfId="315" priority="51" operator="lessThan">
      <formula>$AD$7</formula>
    </cfRule>
    <cfRule type="cellIs" dxfId="314" priority="52" operator="greaterThan">
      <formula>$AD$5</formula>
    </cfRule>
  </conditionalFormatting>
  <conditionalFormatting sqref="AC8:AC131">
    <cfRule type="cellIs" dxfId="313" priority="49" operator="lessThan">
      <formula>$AC$7</formula>
    </cfRule>
    <cfRule type="cellIs" dxfId="312" priority="50" operator="greaterThan">
      <formula>$AC$5</formula>
    </cfRule>
  </conditionalFormatting>
  <conditionalFormatting sqref="AW8:AW131">
    <cfRule type="cellIs" dxfId="311" priority="47" operator="lessThan">
      <formula>$AW$7</formula>
    </cfRule>
    <cfRule type="cellIs" dxfId="310" priority="48" operator="greaterThan">
      <formula>$AW$5</formula>
    </cfRule>
  </conditionalFormatting>
  <conditionalFormatting sqref="BJ8:BJ131">
    <cfRule type="cellIs" dxfId="309" priority="45" operator="lessThan">
      <formula>$BJ$7</formula>
    </cfRule>
    <cfRule type="cellIs" dxfId="308" priority="46" operator="greaterThan">
      <formula>$BJ$5</formula>
    </cfRule>
  </conditionalFormatting>
  <conditionalFormatting sqref="BV8:BV131">
    <cfRule type="cellIs" dxfId="307" priority="43" operator="lessThan">
      <formula>$BV$7</formula>
    </cfRule>
    <cfRule type="cellIs" dxfId="306" priority="44" operator="greaterThan">
      <formula>$BV$5</formula>
    </cfRule>
  </conditionalFormatting>
  <conditionalFormatting sqref="BY8:BZ131">
    <cfRule type="cellIs" dxfId="305" priority="41" operator="lessThan">
      <formula>$BY$7</formula>
    </cfRule>
    <cfRule type="cellIs" dxfId="304" priority="42" operator="greaterThan">
      <formula>$BY$5</formula>
    </cfRule>
  </conditionalFormatting>
  <conditionalFormatting sqref="CA8:CA131">
    <cfRule type="cellIs" dxfId="303" priority="39" operator="lessThan">
      <formula>$CA$7</formula>
    </cfRule>
    <cfRule type="cellIs" dxfId="302" priority="40" operator="greaterThan">
      <formula>$CA$5</formula>
    </cfRule>
  </conditionalFormatting>
  <conditionalFormatting sqref="CB8:CB131">
    <cfRule type="cellIs" dxfId="301" priority="37" operator="lessThan">
      <formula>$CB$7</formula>
    </cfRule>
    <cfRule type="cellIs" dxfId="300" priority="38" operator="greaterThan">
      <formula>$CB$5</formula>
    </cfRule>
  </conditionalFormatting>
  <conditionalFormatting sqref="CC8:CC131">
    <cfRule type="cellIs" dxfId="299" priority="35" operator="lessThan">
      <formula>$CC$7</formula>
    </cfRule>
    <cfRule type="cellIs" dxfId="298" priority="36" operator="greaterThan">
      <formula>$CC$5</formula>
    </cfRule>
  </conditionalFormatting>
  <conditionalFormatting sqref="CD8:CD131">
    <cfRule type="cellIs" dxfId="297" priority="33" operator="lessThan">
      <formula>$CD$7</formula>
    </cfRule>
    <cfRule type="cellIs" dxfId="296" priority="34" operator="greaterThan">
      <formula>$CD$5</formula>
    </cfRule>
  </conditionalFormatting>
  <conditionalFormatting sqref="CK8:CK131 CY8:CY131">
    <cfRule type="cellIs" dxfId="295" priority="31" operator="lessThan">
      <formula>$CK$7</formula>
    </cfRule>
    <cfRule type="cellIs" dxfId="294" priority="32" operator="greaterThan">
      <formula>$CK$5</formula>
    </cfRule>
  </conditionalFormatting>
  <conditionalFormatting sqref="CW8:CW131">
    <cfRule type="cellIs" dxfId="293" priority="29" operator="lessThan">
      <formula>$CW$7</formula>
    </cfRule>
    <cfRule type="cellIs" dxfId="292" priority="30" operator="greaterThan">
      <formula>$CW$5</formula>
    </cfRule>
  </conditionalFormatting>
  <conditionalFormatting sqref="DZ8:EB131">
    <cfRule type="cellIs" dxfId="291" priority="28" operator="greaterThan">
      <formula>$DZ$5</formula>
    </cfRule>
  </conditionalFormatting>
  <conditionalFormatting sqref="V8:V131">
    <cfRule type="cellIs" dxfId="290" priority="26" operator="lessThan">
      <formula>$V$7</formula>
    </cfRule>
    <cfRule type="cellIs" dxfId="289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288" priority="24" operator="lessThan">
      <formula>$X$7</formula>
    </cfRule>
    <cfRule type="cellIs" dxfId="287" priority="25" operator="greaterThan">
      <formula>$X$5</formula>
    </cfRule>
  </conditionalFormatting>
  <conditionalFormatting sqref="AE8:AE131">
    <cfRule type="cellIs" dxfId="286" priority="22" operator="lessThan">
      <formula>$AE$5</formula>
    </cfRule>
    <cfRule type="cellIs" dxfId="285" priority="23" operator="greaterThan">
      <formula>$AE$7</formula>
    </cfRule>
  </conditionalFormatting>
  <conditionalFormatting sqref="AF8:AF131">
    <cfRule type="cellIs" dxfId="284" priority="20" operator="lessThan">
      <formula>$AF$5</formula>
    </cfRule>
    <cfRule type="cellIs" dxfId="283" priority="21" operator="greaterThan">
      <formula>$AF$7</formula>
    </cfRule>
  </conditionalFormatting>
  <conditionalFormatting sqref="AG8:AG131">
    <cfRule type="cellIs" dxfId="282" priority="18" operator="lessThan">
      <formula>$AG$5</formula>
    </cfRule>
    <cfRule type="cellIs" dxfId="281" priority="19" operator="greaterThan">
      <formula>$AG$7</formula>
    </cfRule>
  </conditionalFormatting>
  <conditionalFormatting sqref="AH8:AH131">
    <cfRule type="cellIs" dxfId="280" priority="16" operator="lessThan">
      <formula>$AH$5</formula>
    </cfRule>
    <cfRule type="cellIs" dxfId="279" priority="17" operator="greaterThan">
      <formula>$AH$7</formula>
    </cfRule>
  </conditionalFormatting>
  <conditionalFormatting sqref="AM8:AM131">
    <cfRule type="cellIs" dxfId="278" priority="14" operator="lessThan">
      <formula>$AM$7</formula>
    </cfRule>
    <cfRule type="cellIs" dxfId="277" priority="15" operator="greaterThan">
      <formula>$AM$5</formula>
    </cfRule>
  </conditionalFormatting>
  <conditionalFormatting sqref="AP8:AP131">
    <cfRule type="cellIs" dxfId="276" priority="13" operator="greaterThan">
      <formula>$AP$5</formula>
    </cfRule>
  </conditionalFormatting>
  <conditionalFormatting sqref="AA8:AA131">
    <cfRule type="cellIs" dxfId="275" priority="12" operator="greaterThan">
      <formula>$AA$5</formula>
    </cfRule>
  </conditionalFormatting>
  <conditionalFormatting sqref="AB8:AB131">
    <cfRule type="cellIs" dxfId="274" priority="10" operator="lessThan">
      <formula>$AB$7</formula>
    </cfRule>
    <cfRule type="cellIs" dxfId="273" priority="11" operator="greaterThan">
      <formula>$AB$5</formula>
    </cfRule>
  </conditionalFormatting>
  <conditionalFormatting sqref="DN8:DN131">
    <cfRule type="cellIs" dxfId="272" priority="9" operator="greaterThan">
      <formula>$DN$5</formula>
    </cfRule>
  </conditionalFormatting>
  <conditionalFormatting sqref="EQ8:EQ131">
    <cfRule type="cellIs" dxfId="271" priority="8" operator="greaterThan">
      <formula>$EQ$5</formula>
    </cfRule>
  </conditionalFormatting>
  <conditionalFormatting sqref="DM8:DM131">
    <cfRule type="cellIs" dxfId="270" priority="7" operator="greaterThan">
      <formula>$DM$5</formula>
    </cfRule>
  </conditionalFormatting>
  <conditionalFormatting sqref="DY8:DY131">
    <cfRule type="cellIs" dxfId="269" priority="6" operator="greaterThan">
      <formula>$DY$5</formula>
    </cfRule>
  </conditionalFormatting>
  <conditionalFormatting sqref="A8:A131">
    <cfRule type="cellIs" dxfId="268" priority="4" operator="greaterThan">
      <formula>TODAY()</formula>
    </cfRule>
    <cfRule type="cellIs" dxfId="267" priority="5" operator="equal">
      <formula>$A$149</formula>
    </cfRule>
  </conditionalFormatting>
  <conditionalFormatting sqref="AN8:AN131">
    <cfRule type="cellIs" dxfId="266" priority="2" operator="lessThan">
      <formula>$AN$7</formula>
    </cfRule>
    <cfRule type="cellIs" dxfId="265" priority="3" operator="greaterThan">
      <formula>$AN$5</formula>
    </cfRule>
  </conditionalFormatting>
  <dataValidations count="29">
    <dataValidation type="list" allowBlank="1" showInputMessage="1" showErrorMessage="1" sqref="CS8:CS131">
      <formula1>$CS$150:$CS$155</formula1>
    </dataValidation>
    <dataValidation type="whole" allowBlank="1" showInputMessage="1" showErrorMessage="1" sqref="CN8:CN131">
      <formula1>0</formula1>
      <formula2>100</formula2>
    </dataValidation>
    <dataValidation type="whole" allowBlank="1" showInputMessage="1" showErrorMessage="1" sqref="CJ8:CJ131 CX8:CX131 CM8:CM131">
      <formula1>0</formula1>
      <formula2>200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T8:T131">
      <formula1>0</formula1>
      <formula2>5000</formula2>
    </dataValidation>
    <dataValidation type="decimal" allowBlank="1" showInputMessage="1" showErrorMessage="1" sqref="P8:P131">
      <formula1>0</formula1>
      <formula2>2000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K8:K129">
      <formula1>0</formula1>
      <formula2>30</formula2>
    </dataValidation>
    <dataValidation type="decimal" allowBlank="1" showInputMessage="1" showErrorMessage="1" sqref="I8:I131">
      <formula1>10</formula1>
      <formula2>40</formula2>
    </dataValidation>
    <dataValidation type="whole" allowBlank="1" showInputMessage="1" showErrorMessage="1" sqref="AE8:AH129">
      <formula1>-100</formula1>
      <formula2>0</formula2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C8:C131">
      <formula1>$C$150:$C$153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E8:E131">
      <formula1>$E$150:$E$157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CE8:CE131">
      <formula1>$CE$150:$CE$154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>
    <pageSetUpPr fitToPage="1"/>
  </sheetPr>
  <dimension ref="A1:EV286"/>
  <sheetViews>
    <sheetView zoomScale="80" zoomScaleNormal="80" workbookViewId="0">
      <pane xSplit="2" ySplit="7" topLeftCell="DU8" activePane="bottomRight" state="frozen"/>
      <selection activeCell="DJ82" sqref="DJ82"/>
      <selection pane="bottomLeft" activeCell="DJ82" sqref="DJ82"/>
      <selection pane="topRight" activeCell="DJ82" sqref="DJ82"/>
      <selection pane="bottomRight" activeCell="DJ82" sqref="DJ82"/>
    </sheetView>
  </sheetViews>
  <sheetFormatPr defaultRowHeight="18.75" outlineLevelRow="2" outlineLevelCol="1"/>
  <cols>
    <col min="1" max="1" width="16.85546875" style="64" customWidth="1"/>
    <col min="2" max="2" width="13.7109375" style="65" bestFit="1" customWidth="1"/>
    <col min="3" max="3" width="5.42578125" style="59" customWidth="1"/>
    <col min="4" max="4" width="23" style="60" bestFit="1" customWidth="1"/>
    <col min="5" max="6" width="20.42578125" style="60" bestFit="1" customWidth="1"/>
    <col min="7" max="7" width="21.140625" style="65" bestFit="1" customWidth="1"/>
    <col min="8" max="8" width="15.7109375" style="66" customWidth="1"/>
    <col min="9" max="9" width="10.7109375" style="60" customWidth="1"/>
    <col min="10" max="10" width="33.140625" style="60" customWidth="1"/>
    <col min="11" max="11" width="11.7109375" style="69" customWidth="1"/>
    <col min="12" max="17" width="11.7109375" style="60" customWidth="1"/>
    <col min="18" max="18" width="11.7109375" style="70" customWidth="1" outlineLevel="1"/>
    <col min="19" max="19" width="11.7109375" style="67" customWidth="1"/>
    <col min="20" max="20" width="11.7109375" style="66" customWidth="1"/>
    <col min="21" max="21" width="11.7109375" style="60" customWidth="1"/>
    <col min="22" max="22" width="11.7109375" style="68" customWidth="1"/>
    <col min="23" max="23" width="11.7109375" style="60" customWidth="1"/>
    <col min="24" max="24" width="11.7109375" style="69" customWidth="1"/>
    <col min="25" max="28" width="11.7109375" style="60" customWidth="1"/>
    <col min="29" max="29" width="11.7109375" style="65" customWidth="1"/>
    <col min="30" max="30" width="11.7109375" style="59" customWidth="1"/>
    <col min="31" max="34" width="11.7109375" style="91" customWidth="1"/>
    <col min="35" max="35" width="11.7109375" style="91" hidden="1" customWidth="1"/>
    <col min="36" max="36" width="11.7109375" style="105" customWidth="1"/>
    <col min="37" max="40" width="11.7109375" style="60" customWidth="1"/>
    <col min="41" max="41" width="11.7109375" style="70" customWidth="1"/>
    <col min="42" max="42" width="11.7109375" style="65" customWidth="1"/>
    <col min="43" max="43" width="11.7109375" style="66" customWidth="1"/>
    <col min="44" max="44" width="11.7109375" style="59" customWidth="1"/>
    <col min="45" max="48" width="11.7109375" style="60" customWidth="1"/>
    <col min="49" max="49" width="11.7109375" style="117" customWidth="1"/>
    <col min="50" max="51" width="11.7109375" style="60" customWidth="1"/>
    <col min="52" max="52" width="11.7109375" style="70" customWidth="1"/>
    <col min="53" max="53" width="11.7109375" style="66" customWidth="1"/>
    <col min="54" max="54" width="11.7109375" style="70" customWidth="1"/>
    <col min="55" max="55" width="11.7109375" style="71" customWidth="1"/>
    <col min="56" max="56" width="11.7109375" style="72" customWidth="1"/>
    <col min="57" max="57" width="11.7109375" style="71" customWidth="1"/>
    <col min="58" max="59" width="11.7109375" style="73" customWidth="1"/>
    <col min="60" max="60" width="11.7109375" style="60" customWidth="1"/>
    <col min="61" max="61" width="11.7109375" style="65" customWidth="1"/>
    <col min="62" max="62" width="11.7109375" style="66" customWidth="1"/>
    <col min="63" max="65" width="11.7109375" style="60" customWidth="1"/>
    <col min="66" max="66" width="11.7109375" style="70" customWidth="1"/>
    <col min="67" max="67" width="11.7109375" style="66" customWidth="1"/>
    <col min="68" max="68" width="11.7109375" style="60" customWidth="1"/>
    <col min="69" max="69" width="11.7109375" style="70" customWidth="1"/>
    <col min="70" max="70" width="11.7109375" style="66" customWidth="1"/>
    <col min="71" max="71" width="11.7109375" style="60" customWidth="1"/>
    <col min="72" max="72" width="11.7109375" style="70" customWidth="1"/>
    <col min="73" max="73" width="11.7109375" style="76" customWidth="1"/>
    <col min="74" max="74" width="11.7109375" style="132" customWidth="1"/>
    <col min="75" max="76" width="11.7109375" style="114" customWidth="1"/>
    <col min="77" max="78" width="11.7109375" style="74" customWidth="1"/>
    <col min="79" max="79" width="11.7109375" style="66" customWidth="1"/>
    <col min="80" max="81" width="11.7109375" style="60" customWidth="1"/>
    <col min="82" max="82" width="11.7109375" style="65" customWidth="1"/>
    <col min="83" max="83" width="13.140625" style="59" bestFit="1" customWidth="1"/>
    <col min="84" max="84" width="10.7109375" style="59" customWidth="1"/>
    <col min="85" max="85" width="17.28515625" style="60" customWidth="1" outlineLevel="1"/>
    <col min="86" max="86" width="12" style="60" customWidth="1" outlineLevel="1"/>
    <col min="87" max="87" width="12.140625" style="60" customWidth="1" outlineLevel="1"/>
    <col min="88" max="88" width="10.42578125" style="60" bestFit="1" customWidth="1"/>
    <col min="89" max="89" width="10.5703125" style="75" customWidth="1"/>
    <col min="90" max="90" width="16.85546875" style="66" bestFit="1" customWidth="1"/>
    <col min="91" max="91" width="10.7109375" style="59" customWidth="1"/>
    <col min="92" max="92" width="10.42578125" style="60" bestFit="1" customWidth="1"/>
    <col min="93" max="95" width="10.42578125" style="70" customWidth="1" outlineLevel="1"/>
    <col min="96" max="96" width="11.42578125" style="75" bestFit="1" customWidth="1"/>
    <col min="97" max="97" width="13.140625" style="66" bestFit="1" customWidth="1"/>
    <col min="98" max="98" width="10.7109375" style="59" customWidth="1"/>
    <col min="99" max="99" width="17.28515625" style="60" customWidth="1" outlineLevel="1"/>
    <col min="100" max="100" width="12" style="60" customWidth="1" outlineLevel="1"/>
    <col min="101" max="101" width="12.140625" style="60" customWidth="1" outlineLevel="1"/>
    <col min="102" max="102" width="10.42578125" style="60" bestFit="1" customWidth="1"/>
    <col min="103" max="103" width="10.5703125" style="75" customWidth="1"/>
    <col min="104" max="114" width="11.7109375" style="74" customWidth="1"/>
    <col min="115" max="115" width="18.7109375" style="66" bestFit="1" customWidth="1"/>
    <col min="116" max="116" width="10.7109375" style="70" customWidth="1"/>
    <col min="117" max="117" width="10.7109375" style="99" customWidth="1"/>
    <col min="118" max="118" width="9.7109375" style="70" customWidth="1" outlineLevel="1"/>
    <col min="119" max="119" width="18.7109375" style="66" customWidth="1"/>
    <col min="120" max="120" width="10.7109375" style="70" customWidth="1"/>
    <col min="121" max="121" width="18.7109375" style="66" customWidth="1"/>
    <col min="122" max="122" width="10.7109375" style="70" customWidth="1"/>
    <col min="123" max="123" width="15" style="74" customWidth="1"/>
    <col min="124" max="124" width="18.7109375" style="66" customWidth="1"/>
    <col min="125" max="125" width="10.7109375" style="70" customWidth="1"/>
    <col min="126" max="126" width="17.140625" style="74" customWidth="1"/>
    <col min="127" max="127" width="18.7109375" style="66" customWidth="1"/>
    <col min="128" max="128" width="9.7109375" style="60" customWidth="1"/>
    <col min="129" max="129" width="9.7109375" style="99" customWidth="1"/>
    <col min="130" max="130" width="9.140625" style="75" customWidth="1" outlineLevel="1"/>
    <col min="131" max="131" width="18.42578125" style="149" customWidth="1" outlineLevel="1" collapsed="1"/>
    <col min="132" max="132" width="10.7109375" style="75" customWidth="1" outlineLevel="1"/>
    <col min="133" max="133" width="18.7109375" style="66" customWidth="1"/>
    <col min="134" max="134" width="10.7109375" style="70" customWidth="1"/>
    <col min="135" max="135" width="18.7109375" style="66" customWidth="1"/>
    <col min="136" max="136" width="10.7109375" style="70" customWidth="1"/>
    <col min="137" max="137" width="18.7109375" style="66" customWidth="1"/>
    <col min="138" max="138" width="10.7109375" style="70" customWidth="1"/>
    <col min="139" max="139" width="18.7109375" style="66" customWidth="1"/>
    <col min="140" max="140" width="10.7109375" style="65" customWidth="1"/>
    <col min="141" max="141" width="10.7109375" style="185" customWidth="1"/>
    <col min="142" max="142" width="10.7109375" style="186" customWidth="1"/>
    <col min="143" max="143" width="10.7109375" style="187" customWidth="1" outlineLevel="1"/>
    <col min="144" max="145" width="10.7109375" style="187" customWidth="1"/>
    <col min="146" max="146" width="10.7109375" style="187" customWidth="1" outlineLevel="1"/>
    <col min="147" max="147" width="10.7109375" style="188" customWidth="1"/>
    <col min="148" max="148" width="9.140625" style="59"/>
    <col min="153" max="16384" width="9.140625" style="60"/>
  </cols>
  <sheetData>
    <row r="1" spans="1:148" s="122" customFormat="1" ht="24.75" customHeight="1" thickBot="1">
      <c r="A1" s="357" t="s">
        <v>0</v>
      </c>
      <c r="B1" s="358"/>
      <c r="C1" s="358"/>
      <c r="D1" s="358"/>
      <c r="E1" s="358"/>
      <c r="F1" s="358"/>
      <c r="G1" s="359"/>
      <c r="H1" s="360" t="s">
        <v>1</v>
      </c>
      <c r="I1" s="361"/>
      <c r="J1" s="361"/>
      <c r="K1" s="361"/>
      <c r="L1" s="361"/>
      <c r="M1" s="361"/>
      <c r="N1" s="361"/>
      <c r="O1" s="361"/>
      <c r="P1" s="361"/>
      <c r="Q1" s="361"/>
      <c r="R1" s="362"/>
      <c r="S1" s="363"/>
      <c r="T1" s="364" t="s">
        <v>2</v>
      </c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6"/>
      <c r="AP1" s="367"/>
      <c r="AQ1" s="368" t="s">
        <v>3</v>
      </c>
      <c r="AR1" s="369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1"/>
      <c r="BE1" s="391" t="s">
        <v>4</v>
      </c>
      <c r="BF1" s="392"/>
      <c r="BG1" s="392"/>
      <c r="BH1" s="392"/>
      <c r="BI1" s="393"/>
      <c r="BJ1" s="397" t="s">
        <v>5</v>
      </c>
      <c r="BK1" s="398"/>
      <c r="BL1" s="398"/>
      <c r="BM1" s="398"/>
      <c r="BN1" s="398"/>
      <c r="BO1" s="398"/>
      <c r="BP1" s="398"/>
      <c r="BQ1" s="398"/>
      <c r="BR1" s="398"/>
      <c r="BS1" s="398"/>
      <c r="BT1" s="398"/>
      <c r="BU1" s="398"/>
      <c r="BV1" s="398"/>
      <c r="BW1" s="398"/>
      <c r="BX1" s="398"/>
      <c r="BY1" s="398"/>
      <c r="BZ1" s="398"/>
      <c r="CA1" s="398"/>
      <c r="CB1" s="398"/>
      <c r="CC1" s="399"/>
      <c r="CD1" s="400"/>
      <c r="CE1" s="412" t="s">
        <v>6</v>
      </c>
      <c r="CF1" s="413"/>
      <c r="CG1" s="414"/>
      <c r="CH1" s="414"/>
      <c r="CI1" s="414"/>
      <c r="CJ1" s="414"/>
      <c r="CK1" s="414"/>
      <c r="CL1" s="414"/>
      <c r="CM1" s="414"/>
      <c r="CN1" s="414"/>
      <c r="CO1" s="414"/>
      <c r="CP1" s="414"/>
      <c r="CQ1" s="414"/>
      <c r="CR1" s="414"/>
      <c r="CS1" s="414"/>
      <c r="CT1" s="414"/>
      <c r="CU1" s="414"/>
      <c r="CV1" s="414"/>
      <c r="CW1" s="414"/>
      <c r="CX1" s="414"/>
      <c r="CY1" s="415"/>
      <c r="CZ1" s="425" t="s">
        <v>7</v>
      </c>
      <c r="DA1" s="426"/>
      <c r="DB1" s="426"/>
      <c r="DC1" s="426"/>
      <c r="DD1" s="426"/>
      <c r="DE1" s="426"/>
      <c r="DF1" s="426"/>
      <c r="DG1" s="426"/>
      <c r="DH1" s="426"/>
      <c r="DI1" s="426"/>
      <c r="DJ1" s="427"/>
      <c r="DK1" s="386" t="s">
        <v>8</v>
      </c>
      <c r="DL1" s="386"/>
      <c r="DM1" s="386"/>
      <c r="DN1" s="386"/>
      <c r="DO1" s="386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7"/>
      <c r="EK1" s="388" t="s">
        <v>9</v>
      </c>
      <c r="EL1" s="389"/>
      <c r="EM1" s="389"/>
      <c r="EN1" s="389"/>
      <c r="EO1" s="389"/>
      <c r="EP1" s="389"/>
      <c r="EQ1" s="390"/>
      <c r="ER1" s="121"/>
    </row>
    <row r="2" spans="1:148" s="120" customFormat="1" ht="42.75" customHeight="1" thickBot="1">
      <c r="A2" s="378" t="s">
        <v>10</v>
      </c>
      <c r="B2" s="372" t="s">
        <v>11</v>
      </c>
      <c r="C2" s="380" t="s">
        <v>12</v>
      </c>
      <c r="D2" s="355" t="s">
        <v>13</v>
      </c>
      <c r="E2" s="355" t="s">
        <v>14</v>
      </c>
      <c r="F2" s="355" t="s">
        <v>15</v>
      </c>
      <c r="G2" s="372" t="s">
        <v>16</v>
      </c>
      <c r="H2" s="374" t="s">
        <v>17</v>
      </c>
      <c r="I2" s="376" t="s">
        <v>18</v>
      </c>
      <c r="J2" s="376" t="s">
        <v>19</v>
      </c>
      <c r="K2" s="384" t="s">
        <v>20</v>
      </c>
      <c r="L2" s="382" t="s">
        <v>21</v>
      </c>
      <c r="M2" s="382" t="s">
        <v>22</v>
      </c>
      <c r="N2" s="382" t="s">
        <v>23</v>
      </c>
      <c r="O2" s="446" t="s">
        <v>24</v>
      </c>
      <c r="P2" s="382" t="s">
        <v>25</v>
      </c>
      <c r="Q2" s="382" t="s">
        <v>26</v>
      </c>
      <c r="R2" s="446" t="s">
        <v>27</v>
      </c>
      <c r="S2" s="450" t="s">
        <v>28</v>
      </c>
      <c r="T2" s="428" t="s">
        <v>29</v>
      </c>
      <c r="U2" s="429"/>
      <c r="V2" s="429"/>
      <c r="W2" s="429"/>
      <c r="X2" s="429"/>
      <c r="Y2" s="429"/>
      <c r="Z2" s="429"/>
      <c r="AA2" s="429"/>
      <c r="AB2" s="429"/>
      <c r="AC2" s="430"/>
      <c r="AD2" s="429" t="s">
        <v>30</v>
      </c>
      <c r="AE2" s="429"/>
      <c r="AF2" s="429"/>
      <c r="AG2" s="429"/>
      <c r="AH2" s="429"/>
      <c r="AI2" s="429"/>
      <c r="AJ2" s="429"/>
      <c r="AK2" s="429"/>
      <c r="AL2" s="429"/>
      <c r="AM2" s="429"/>
      <c r="AN2" s="429"/>
      <c r="AO2" s="431"/>
      <c r="AP2" s="430"/>
      <c r="AQ2" s="432" t="s">
        <v>31</v>
      </c>
      <c r="AR2" s="433"/>
      <c r="AS2" s="434"/>
      <c r="AT2" s="434"/>
      <c r="AU2" s="434"/>
      <c r="AV2" s="434"/>
      <c r="AW2" s="434"/>
      <c r="AX2" s="434"/>
      <c r="AY2" s="434"/>
      <c r="AZ2" s="435"/>
      <c r="BA2" s="432" t="s">
        <v>32</v>
      </c>
      <c r="BB2" s="435"/>
      <c r="BC2" s="432" t="s">
        <v>33</v>
      </c>
      <c r="BD2" s="435"/>
      <c r="BE2" s="394"/>
      <c r="BF2" s="395"/>
      <c r="BG2" s="395"/>
      <c r="BH2" s="395"/>
      <c r="BI2" s="396"/>
      <c r="BJ2" s="422" t="s">
        <v>34</v>
      </c>
      <c r="BK2" s="423"/>
      <c r="BL2" s="423"/>
      <c r="BM2" s="423"/>
      <c r="BN2" s="424"/>
      <c r="BO2" s="422" t="s">
        <v>35</v>
      </c>
      <c r="BP2" s="423"/>
      <c r="BQ2" s="424"/>
      <c r="BR2" s="422" t="s">
        <v>36</v>
      </c>
      <c r="BS2" s="423"/>
      <c r="BT2" s="424"/>
      <c r="BU2" s="448" t="s">
        <v>37</v>
      </c>
      <c r="BV2" s="406" t="s">
        <v>38</v>
      </c>
      <c r="BW2" s="408" t="s">
        <v>39</v>
      </c>
      <c r="BX2" s="408" t="s">
        <v>40</v>
      </c>
      <c r="BY2" s="410" t="s">
        <v>41</v>
      </c>
      <c r="BZ2" s="411"/>
      <c r="CA2" s="397" t="s">
        <v>42</v>
      </c>
      <c r="CB2" s="398"/>
      <c r="CC2" s="398"/>
      <c r="CD2" s="400"/>
      <c r="CE2" s="412" t="s">
        <v>43</v>
      </c>
      <c r="CF2" s="413"/>
      <c r="CG2" s="414"/>
      <c r="CH2" s="414"/>
      <c r="CI2" s="414"/>
      <c r="CJ2" s="414"/>
      <c r="CK2" s="415"/>
      <c r="CL2" s="440" t="s">
        <v>44</v>
      </c>
      <c r="CM2" s="441"/>
      <c r="CN2" s="442"/>
      <c r="CO2" s="443"/>
      <c r="CP2" s="443"/>
      <c r="CQ2" s="443"/>
      <c r="CR2" s="444"/>
      <c r="CS2" s="412" t="s">
        <v>45</v>
      </c>
      <c r="CT2" s="413"/>
      <c r="CU2" s="414"/>
      <c r="CV2" s="414"/>
      <c r="CW2" s="414"/>
      <c r="CX2" s="414"/>
      <c r="CY2" s="415"/>
      <c r="CZ2" s="425" t="s">
        <v>46</v>
      </c>
      <c r="DA2" s="426"/>
      <c r="DB2" s="426"/>
      <c r="DC2" s="445"/>
      <c r="DD2" s="425" t="s">
        <v>47</v>
      </c>
      <c r="DE2" s="426"/>
      <c r="DF2" s="426"/>
      <c r="DG2" s="426"/>
      <c r="DH2" s="426"/>
      <c r="DI2" s="426"/>
      <c r="DJ2" s="445"/>
      <c r="DK2" s="401" t="s">
        <v>48</v>
      </c>
      <c r="DL2" s="402"/>
      <c r="DM2" s="402"/>
      <c r="DN2" s="403"/>
      <c r="DO2" s="404" t="s">
        <v>49</v>
      </c>
      <c r="DP2" s="405"/>
      <c r="DQ2" s="404" t="s">
        <v>50</v>
      </c>
      <c r="DR2" s="405"/>
      <c r="DS2" s="195" t="s">
        <v>51</v>
      </c>
      <c r="DT2" s="404" t="s">
        <v>52</v>
      </c>
      <c r="DU2" s="405"/>
      <c r="DV2" s="195" t="s">
        <v>53</v>
      </c>
      <c r="DW2" s="404" t="s">
        <v>54</v>
      </c>
      <c r="DX2" s="452"/>
      <c r="DY2" s="453"/>
      <c r="DZ2" s="405"/>
      <c r="EA2" s="401" t="s">
        <v>55</v>
      </c>
      <c r="EB2" s="403"/>
      <c r="EC2" s="404" t="s">
        <v>56</v>
      </c>
      <c r="ED2" s="452"/>
      <c r="EE2" s="452"/>
      <c r="EF2" s="452"/>
      <c r="EG2" s="452"/>
      <c r="EH2" s="452"/>
      <c r="EI2" s="452"/>
      <c r="EJ2" s="405"/>
      <c r="EK2" s="454" t="s">
        <v>57</v>
      </c>
      <c r="EL2" s="417"/>
      <c r="EM2" s="418"/>
      <c r="EN2" s="416" t="s">
        <v>58</v>
      </c>
      <c r="EO2" s="417"/>
      <c r="EP2" s="418"/>
      <c r="EQ2" s="198" t="s">
        <v>59</v>
      </c>
      <c r="ER2" s="119"/>
    </row>
    <row r="3" spans="1:148" s="93" customFormat="1" ht="137.25" customHeight="1" thickBot="1">
      <c r="A3" s="379"/>
      <c r="B3" s="373"/>
      <c r="C3" s="381"/>
      <c r="D3" s="356"/>
      <c r="E3" s="356"/>
      <c r="F3" s="356"/>
      <c r="G3" s="373"/>
      <c r="H3" s="375"/>
      <c r="I3" s="377"/>
      <c r="J3" s="377"/>
      <c r="K3" s="385"/>
      <c r="L3" s="383"/>
      <c r="M3" s="383"/>
      <c r="N3" s="383"/>
      <c r="O3" s="447"/>
      <c r="P3" s="383"/>
      <c r="Q3" s="383"/>
      <c r="R3" s="447"/>
      <c r="S3" s="45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449"/>
      <c r="BV3" s="407"/>
      <c r="BW3" s="409"/>
      <c r="BX3" s="409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419" t="s">
        <v>116</v>
      </c>
      <c r="CK3" s="420"/>
      <c r="CL3" s="227" t="s">
        <v>112</v>
      </c>
      <c r="CM3" s="226" t="s">
        <v>117</v>
      </c>
      <c r="CN3" s="419" t="s">
        <v>116</v>
      </c>
      <c r="CO3" s="421"/>
      <c r="CP3" s="421"/>
      <c r="CQ3" s="421"/>
      <c r="CR3" s="420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419" t="s">
        <v>116</v>
      </c>
      <c r="CY3" s="420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>
      <c r="A4" s="436" t="s">
        <v>140</v>
      </c>
      <c r="B4" s="437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438" t="s">
        <v>145</v>
      </c>
      <c r="BZ4" s="439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>
      <c r="A5" s="455" t="s">
        <v>173</v>
      </c>
      <c r="B5" s="4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457">
        <v>0.7</v>
      </c>
      <c r="BZ5" s="4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>
      <c r="A6" s="459" t="s">
        <v>174</v>
      </c>
      <c r="B6" s="4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461"/>
      <c r="BZ6" s="4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>
      <c r="A7" s="463" t="s">
        <v>175</v>
      </c>
      <c r="B7" s="4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465">
        <v>0.3</v>
      </c>
      <c r="BZ7" s="4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>
      <c r="A8" s="83">
        <v>42583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>
      <c r="A9" s="83">
        <v>42583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>
      <c r="A10" s="84">
        <v>42583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>
      <c r="A11" s="84">
        <v>42583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>
      <c r="A12" s="83">
        <v>42584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>
      <c r="A13" s="83">
        <v>42584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>
      <c r="A14" s="84">
        <v>42584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>
      <c r="A15" s="84">
        <v>42584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>
      <c r="A16" s="83">
        <v>42585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>
      <c r="A17" s="83">
        <v>42585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>
      <c r="A18" s="84">
        <v>42585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>
      <c r="A19" s="84">
        <v>42585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>
      <c r="A20" s="83">
        <v>42586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>
      <c r="A21" s="83">
        <v>42586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>
      <c r="A22" s="84">
        <v>42586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>
      <c r="A23" s="84">
        <v>42586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>
      <c r="A24" s="83">
        <v>42587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>
      <c r="A25" s="83">
        <v>42587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>
      <c r="A26" s="84">
        <v>42587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>
      <c r="A27" s="84">
        <v>42587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>
      <c r="A28" s="83">
        <v>42588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>
      <c r="A29" s="83">
        <v>42588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>
      <c r="A30" s="84">
        <v>42588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>
      <c r="A31" s="84">
        <v>42588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>
      <c r="A32" s="83">
        <v>42589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>
      <c r="A33" s="83">
        <v>42589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>
      <c r="A34" s="84">
        <v>42589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>
      <c r="A35" s="84">
        <v>42589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>
      <c r="A36" s="83">
        <v>42590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>
      <c r="A37" s="83">
        <v>42590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>
      <c r="A38" s="84">
        <v>42590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>
      <c r="A39" s="84">
        <v>42590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>
      <c r="A40" s="83">
        <v>42591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>
      <c r="A41" s="83">
        <v>42591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>
      <c r="A42" s="84">
        <v>42591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>
      <c r="A43" s="84">
        <v>42591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>
      <c r="A44" s="335">
        <v>42592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>
      <c r="A45" s="83">
        <v>42592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>
      <c r="A46" s="84">
        <v>42592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>
      <c r="A47" s="84">
        <v>42592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>
      <c r="A48" s="83">
        <v>42593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>
      <c r="A49" s="83">
        <v>42593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>
      <c r="A50" s="83">
        <v>42593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>
      <c r="A51" s="84">
        <v>42593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>
      <c r="A52" s="83">
        <v>42594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>
      <c r="A53" s="83">
        <v>42594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>
      <c r="A54" s="84">
        <v>42594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>
      <c r="A55" s="84">
        <v>42594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>
      <c r="A56" s="83">
        <v>42595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>
      <c r="A57" s="83">
        <v>42595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>
      <c r="A58" s="84">
        <v>42595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>
      <c r="A59" s="84">
        <v>42595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>
      <c r="A60" s="83">
        <v>42596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>
      <c r="A61" s="83">
        <v>42596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>
      <c r="A62" s="84">
        <v>42596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>
      <c r="A63" s="84">
        <v>42596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>
      <c r="A64" s="83">
        <v>42597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>
      <c r="A65" s="83">
        <v>42597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>
      <c r="A66" s="84">
        <v>42597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>
      <c r="A67" s="84">
        <v>42597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>
      <c r="A68" s="83">
        <v>42598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>
      <c r="A69" s="83">
        <v>42598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>
      <c r="A70" s="84">
        <v>42598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>
      <c r="A71" s="84">
        <v>42598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>
      <c r="A72" s="83">
        <v>42599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>
      <c r="A73" s="83">
        <v>42599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>
      <c r="A74" s="84">
        <v>42599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>
      <c r="A75" s="84">
        <v>42599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>
      <c r="A76" s="83">
        <v>42600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>
      <c r="A77" s="83">
        <v>42600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>
      <c r="A78" s="84">
        <v>42600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>
      <c r="A79" s="84">
        <v>42600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>
      <c r="A80" s="83">
        <v>42601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>
      <c r="A81" s="83">
        <v>42601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>
      <c r="A82" s="84">
        <v>42601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>
      <c r="A83" s="84">
        <v>42601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>
      <c r="A84" s="83">
        <v>42602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>
      <c r="A85" s="83">
        <v>42602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>
      <c r="A86" s="84">
        <v>42602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>
      <c r="A87" s="84">
        <v>42602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>
      <c r="A88" s="83">
        <v>42603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>
      <c r="A89" s="83">
        <v>42603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>
      <c r="A90" s="84">
        <v>42603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>
      <c r="A91" s="84">
        <v>42603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>
      <c r="A92" s="83">
        <v>42604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>
      <c r="A93" s="83">
        <v>42604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>
      <c r="A94" s="84">
        <v>42604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>
      <c r="A95" s="84">
        <v>42604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>
      <c r="A96" s="83">
        <v>42605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>
      <c r="A97" s="83">
        <v>42605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>
      <c r="A98" s="84">
        <v>42605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>
      <c r="A99" s="84">
        <v>42605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>
      <c r="A100" s="83">
        <v>42606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>
      <c r="A101" s="83">
        <v>42606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>
      <c r="A102" s="84">
        <v>42606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>
      <c r="A103" s="84">
        <v>42606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>
      <c r="A104" s="83">
        <v>42607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>
      <c r="A105" s="83">
        <v>42607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>
      <c r="A106" s="84">
        <v>42607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>
      <c r="A107" s="84">
        <v>42607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>
      <c r="A108" s="83">
        <v>42608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>
      <c r="A109" s="83">
        <v>42608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>
      <c r="A110" s="84">
        <v>42608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>
      <c r="A111" s="84">
        <v>42608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>
      <c r="A112" s="83">
        <v>42609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>
      <c r="A113" s="83">
        <v>42609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>
      <c r="A114" s="84">
        <v>42609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>
      <c r="A115" s="84">
        <v>42609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>
      <c r="A116" s="83">
        <v>42610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>
      <c r="A117" s="83">
        <v>42610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>
      <c r="A118" s="84">
        <v>42610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>
      <c r="A119" s="84">
        <v>42610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>
      <c r="A120" s="83">
        <v>42611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>
      <c r="A121" s="83">
        <v>42611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>
      <c r="A122" s="84">
        <v>42611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>
      <c r="A123" s="84">
        <v>42611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>
      <c r="A124" s="83">
        <v>42612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>
      <c r="A125" s="83">
        <v>42612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>
      <c r="A126" s="84">
        <v>42612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>
      <c r="A127" s="84">
        <v>42612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>
      <c r="A128" s="83">
        <v>42613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>
      <c r="A129" s="83">
        <v>42613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>
      <c r="A130" s="84">
        <v>42613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>
      <c r="A131" s="303">
        <v>42613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>
      <c r="A149" s="262">
        <f ca="1">TODAY()</f>
        <v>42550</v>
      </c>
      <c r="B149" s="263">
        <f ca="1">--TEXT(NOW(),"чч:мм:сс")</f>
        <v>0.64900462962962957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>
      <c r="A198" s="258"/>
      <c r="B198" s="265">
        <f ca="1">--TEXT(NOW(),"чч:мм:сс")</f>
        <v>0.64900462962962957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A5:B5"/>
    <mergeCell ref="BY5:BZ5"/>
    <mergeCell ref="A6:B6"/>
    <mergeCell ref="BY6:BZ6"/>
    <mergeCell ref="A7:B7"/>
    <mergeCell ref="BY7:BZ7"/>
    <mergeCell ref="DT2:DU2"/>
    <mergeCell ref="DW2:DZ2"/>
    <mergeCell ref="EA2:EB2"/>
    <mergeCell ref="EC2:EJ2"/>
    <mergeCell ref="EK2:EM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</mergeCells>
  <conditionalFormatting sqref="U8:U131">
    <cfRule type="cellIs" dxfId="264" priority="53" operator="lessThan">
      <formula>$U$7</formula>
    </cfRule>
    <cfRule type="cellIs" dxfId="263" priority="54" operator="greaterThan">
      <formula>$U$5</formula>
    </cfRule>
  </conditionalFormatting>
  <conditionalFormatting sqref="AD8:AD131">
    <cfRule type="cellIs" dxfId="262" priority="51" operator="lessThan">
      <formula>$AD$7</formula>
    </cfRule>
    <cfRule type="cellIs" dxfId="261" priority="52" operator="greaterThan">
      <formula>$AD$5</formula>
    </cfRule>
  </conditionalFormatting>
  <conditionalFormatting sqref="AC8:AC131">
    <cfRule type="cellIs" dxfId="260" priority="49" operator="lessThan">
      <formula>$AC$7</formula>
    </cfRule>
    <cfRule type="cellIs" dxfId="259" priority="50" operator="greaterThan">
      <formula>$AC$5</formula>
    </cfRule>
  </conditionalFormatting>
  <conditionalFormatting sqref="AW8:AW131">
    <cfRule type="cellIs" dxfId="258" priority="47" operator="lessThan">
      <formula>$AW$7</formula>
    </cfRule>
    <cfRule type="cellIs" dxfId="257" priority="48" operator="greaterThan">
      <formula>$AW$5</formula>
    </cfRule>
  </conditionalFormatting>
  <conditionalFormatting sqref="BJ8:BJ131">
    <cfRule type="cellIs" dxfId="256" priority="45" operator="lessThan">
      <formula>$BJ$7</formula>
    </cfRule>
    <cfRule type="cellIs" dxfId="255" priority="46" operator="greaterThan">
      <formula>$BJ$5</formula>
    </cfRule>
  </conditionalFormatting>
  <conditionalFormatting sqref="BV8:BV131">
    <cfRule type="cellIs" dxfId="254" priority="43" operator="lessThan">
      <formula>$BV$7</formula>
    </cfRule>
    <cfRule type="cellIs" dxfId="253" priority="44" operator="greaterThan">
      <formula>$BV$5</formula>
    </cfRule>
  </conditionalFormatting>
  <conditionalFormatting sqref="BY8:BZ131">
    <cfRule type="cellIs" dxfId="252" priority="41" operator="lessThan">
      <formula>$BY$7</formula>
    </cfRule>
    <cfRule type="cellIs" dxfId="251" priority="42" operator="greaterThan">
      <formula>$BY$5</formula>
    </cfRule>
  </conditionalFormatting>
  <conditionalFormatting sqref="CA8:CA131">
    <cfRule type="cellIs" dxfId="250" priority="39" operator="lessThan">
      <formula>$CA$7</formula>
    </cfRule>
    <cfRule type="cellIs" dxfId="249" priority="40" operator="greaterThan">
      <formula>$CA$5</formula>
    </cfRule>
  </conditionalFormatting>
  <conditionalFormatting sqref="CB8:CB131">
    <cfRule type="cellIs" dxfId="248" priority="37" operator="lessThan">
      <formula>$CB$7</formula>
    </cfRule>
    <cfRule type="cellIs" dxfId="247" priority="38" operator="greaterThan">
      <formula>$CB$5</formula>
    </cfRule>
  </conditionalFormatting>
  <conditionalFormatting sqref="CC8:CC131">
    <cfRule type="cellIs" dxfId="246" priority="35" operator="lessThan">
      <formula>$CC$7</formula>
    </cfRule>
    <cfRule type="cellIs" dxfId="245" priority="36" operator="greaterThan">
      <formula>$CC$5</formula>
    </cfRule>
  </conditionalFormatting>
  <conditionalFormatting sqref="CD8:CD131">
    <cfRule type="cellIs" dxfId="244" priority="33" operator="lessThan">
      <formula>$CD$7</formula>
    </cfRule>
    <cfRule type="cellIs" dxfId="243" priority="34" operator="greaterThan">
      <formula>$CD$5</formula>
    </cfRule>
  </conditionalFormatting>
  <conditionalFormatting sqref="CK8:CK131 CY8:CY131">
    <cfRule type="cellIs" dxfId="242" priority="31" operator="lessThan">
      <formula>$CK$7</formula>
    </cfRule>
    <cfRule type="cellIs" dxfId="241" priority="32" operator="greaterThan">
      <formula>$CK$5</formula>
    </cfRule>
  </conditionalFormatting>
  <conditionalFormatting sqref="CW8:CW131">
    <cfRule type="cellIs" dxfId="240" priority="29" operator="lessThan">
      <formula>$CW$7</formula>
    </cfRule>
    <cfRule type="cellIs" dxfId="239" priority="30" operator="greaterThan">
      <formula>$CW$5</formula>
    </cfRule>
  </conditionalFormatting>
  <conditionalFormatting sqref="DZ8:EB131">
    <cfRule type="cellIs" dxfId="238" priority="28" operator="greaterThan">
      <formula>$DZ$5</formula>
    </cfRule>
  </conditionalFormatting>
  <conditionalFormatting sqref="V8:V131">
    <cfRule type="cellIs" dxfId="237" priority="26" operator="lessThan">
      <formula>$V$7</formula>
    </cfRule>
    <cfRule type="cellIs" dxfId="236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235" priority="24" operator="lessThan">
      <formula>$X$7</formula>
    </cfRule>
    <cfRule type="cellIs" dxfId="234" priority="25" operator="greaterThan">
      <formula>$X$5</formula>
    </cfRule>
  </conditionalFormatting>
  <conditionalFormatting sqref="AE8:AE131">
    <cfRule type="cellIs" dxfId="233" priority="22" operator="lessThan">
      <formula>$AE$5</formula>
    </cfRule>
    <cfRule type="cellIs" dxfId="232" priority="23" operator="greaterThan">
      <formula>$AE$7</formula>
    </cfRule>
  </conditionalFormatting>
  <conditionalFormatting sqref="AF8:AF131">
    <cfRule type="cellIs" dxfId="231" priority="20" operator="lessThan">
      <formula>$AF$5</formula>
    </cfRule>
    <cfRule type="cellIs" dxfId="230" priority="21" operator="greaterThan">
      <formula>$AF$7</formula>
    </cfRule>
  </conditionalFormatting>
  <conditionalFormatting sqref="AG8:AG131">
    <cfRule type="cellIs" dxfId="229" priority="18" operator="lessThan">
      <formula>$AG$5</formula>
    </cfRule>
    <cfRule type="cellIs" dxfId="228" priority="19" operator="greaterThan">
      <formula>$AG$7</formula>
    </cfRule>
  </conditionalFormatting>
  <conditionalFormatting sqref="AH8:AH131">
    <cfRule type="cellIs" dxfId="227" priority="16" operator="lessThan">
      <formula>$AH$5</formula>
    </cfRule>
    <cfRule type="cellIs" dxfId="226" priority="17" operator="greaterThan">
      <formula>$AH$7</formula>
    </cfRule>
  </conditionalFormatting>
  <conditionalFormatting sqref="AM8:AM131">
    <cfRule type="cellIs" dxfId="225" priority="14" operator="lessThan">
      <formula>$AM$7</formula>
    </cfRule>
    <cfRule type="cellIs" dxfId="224" priority="15" operator="greaterThan">
      <formula>$AM$5</formula>
    </cfRule>
  </conditionalFormatting>
  <conditionalFormatting sqref="AP8:AP131">
    <cfRule type="cellIs" dxfId="223" priority="13" operator="greaterThan">
      <formula>$AP$5</formula>
    </cfRule>
  </conditionalFormatting>
  <conditionalFormatting sqref="AA8:AA131">
    <cfRule type="cellIs" dxfId="222" priority="12" operator="greaterThan">
      <formula>$AA$5</formula>
    </cfRule>
  </conditionalFormatting>
  <conditionalFormatting sqref="AB8:AB131">
    <cfRule type="cellIs" dxfId="221" priority="10" operator="lessThan">
      <formula>$AB$7</formula>
    </cfRule>
    <cfRule type="cellIs" dxfId="220" priority="11" operator="greaterThan">
      <formula>$AB$5</formula>
    </cfRule>
  </conditionalFormatting>
  <conditionalFormatting sqref="DN8:DN131">
    <cfRule type="cellIs" dxfId="219" priority="9" operator="greaterThan">
      <formula>$DN$5</formula>
    </cfRule>
  </conditionalFormatting>
  <conditionalFormatting sqref="EQ8:EQ131">
    <cfRule type="cellIs" dxfId="218" priority="8" operator="greaterThan">
      <formula>$EQ$5</formula>
    </cfRule>
  </conditionalFormatting>
  <conditionalFormatting sqref="DM8:DM131">
    <cfRule type="cellIs" dxfId="217" priority="7" operator="greaterThan">
      <formula>$DM$5</formula>
    </cfRule>
  </conditionalFormatting>
  <conditionalFormatting sqref="DY8:DY131">
    <cfRule type="cellIs" dxfId="216" priority="6" operator="greaterThan">
      <formula>$DY$5</formula>
    </cfRule>
  </conditionalFormatting>
  <conditionalFormatting sqref="A8:A131">
    <cfRule type="cellIs" dxfId="215" priority="4" operator="greaterThan">
      <formula>TODAY()</formula>
    </cfRule>
    <cfRule type="cellIs" dxfId="214" priority="5" operator="equal">
      <formula>$A$149</formula>
    </cfRule>
  </conditionalFormatting>
  <conditionalFormatting sqref="AN8:AN131">
    <cfRule type="cellIs" dxfId="213" priority="2" operator="lessThan">
      <formula>$AN$7</formula>
    </cfRule>
    <cfRule type="cellIs" dxfId="212" priority="3" operator="greaterThan">
      <formula>$AN$5</formula>
    </cfRule>
  </conditionalFormatting>
  <dataValidations count="29">
    <dataValidation type="list" allowBlank="1" showInputMessage="1" showErrorMessage="1" sqref="CE8:CE131">
      <formula1>$CE$150:$CE$154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E8:E131">
      <formula1>$E$150:$E$157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C8:C131">
      <formula1>$C$150:$C$153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whole" allowBlank="1" showInputMessage="1" showErrorMessage="1" sqref="AE8:AH129">
      <formula1>-100</formula1>
      <formula2>0</formula2>
    </dataValidation>
    <dataValidation type="decimal" allowBlank="1" showInputMessage="1" showErrorMessage="1" sqref="I8:I131">
      <formula1>10</formula1>
      <formula2>40</formula2>
    </dataValidation>
    <dataValidation type="decimal" allowBlank="1" showInputMessage="1" showErrorMessage="1" sqref="K8:K129">
      <formula1>0</formula1>
      <formula2>30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P8:P131">
      <formula1>0</formula1>
      <formula2>2000</formula2>
    </dataValidation>
    <dataValidation type="decimal" allowBlank="1" showInputMessage="1" showErrorMessage="1" sqref="T8:T131">
      <formula1>0</formula1>
      <formula2>5000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CJ8:CJ131 CX8:CX131 CM8:CM131">
      <formula1>0</formula1>
      <formula2>200</formula2>
    </dataValidation>
    <dataValidation type="whole" allowBlank="1" showInputMessage="1" showErrorMessage="1" sqref="CN8:CN131">
      <formula1>0</formula1>
      <formula2>100</formula2>
    </dataValidation>
    <dataValidation type="list" allowBlank="1" showInputMessage="1" showErrorMessage="1" sqref="CS8:CS131">
      <formula1>$CS$150:$CS$155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>
    <pageSetUpPr fitToPage="1"/>
  </sheetPr>
  <dimension ref="A1:EV286"/>
  <sheetViews>
    <sheetView zoomScale="80" zoomScaleNormal="80" workbookViewId="0">
      <pane xSplit="2" ySplit="7" topLeftCell="DU8" activePane="bottomRight" state="frozen"/>
      <selection activeCell="DJ82" sqref="DJ82"/>
      <selection pane="bottomLeft" activeCell="DJ82" sqref="DJ82"/>
      <selection pane="topRight" activeCell="DJ82" sqref="DJ82"/>
      <selection pane="bottomRight" activeCell="DJ82" sqref="DJ82"/>
    </sheetView>
  </sheetViews>
  <sheetFormatPr defaultRowHeight="18.75" outlineLevelRow="2" outlineLevelCol="1"/>
  <cols>
    <col min="1" max="1" width="16.85546875" style="64" customWidth="1"/>
    <col min="2" max="2" width="13.7109375" style="65" bestFit="1" customWidth="1"/>
    <col min="3" max="3" width="5.42578125" style="59" customWidth="1"/>
    <col min="4" max="4" width="23" style="60" bestFit="1" customWidth="1"/>
    <col min="5" max="6" width="20.42578125" style="60" bestFit="1" customWidth="1"/>
    <col min="7" max="7" width="21.140625" style="65" bestFit="1" customWidth="1"/>
    <col min="8" max="8" width="15.7109375" style="66" customWidth="1"/>
    <col min="9" max="9" width="10.7109375" style="60" customWidth="1"/>
    <col min="10" max="10" width="33.140625" style="60" customWidth="1"/>
    <col min="11" max="11" width="11.7109375" style="69" customWidth="1"/>
    <col min="12" max="17" width="11.7109375" style="60" customWidth="1"/>
    <col min="18" max="18" width="11.7109375" style="70" customWidth="1" outlineLevel="1"/>
    <col min="19" max="19" width="11.7109375" style="67" customWidth="1"/>
    <col min="20" max="20" width="11.7109375" style="66" customWidth="1"/>
    <col min="21" max="21" width="11.7109375" style="60" customWidth="1"/>
    <col min="22" max="22" width="11.7109375" style="68" customWidth="1"/>
    <col min="23" max="23" width="11.7109375" style="60" customWidth="1"/>
    <col min="24" max="24" width="11.7109375" style="69" customWidth="1"/>
    <col min="25" max="28" width="11.7109375" style="60" customWidth="1"/>
    <col min="29" max="29" width="11.7109375" style="65" customWidth="1"/>
    <col min="30" max="30" width="11.7109375" style="59" customWidth="1"/>
    <col min="31" max="34" width="11.7109375" style="91" customWidth="1"/>
    <col min="35" max="35" width="11.7109375" style="91" hidden="1" customWidth="1"/>
    <col min="36" max="36" width="11.7109375" style="105" customWidth="1"/>
    <col min="37" max="40" width="11.7109375" style="60" customWidth="1"/>
    <col min="41" max="41" width="11.7109375" style="70" customWidth="1"/>
    <col min="42" max="42" width="11.7109375" style="65" customWidth="1"/>
    <col min="43" max="43" width="11.7109375" style="66" customWidth="1"/>
    <col min="44" max="44" width="11.7109375" style="59" customWidth="1"/>
    <col min="45" max="48" width="11.7109375" style="60" customWidth="1"/>
    <col min="49" max="49" width="11.7109375" style="117" customWidth="1"/>
    <col min="50" max="51" width="11.7109375" style="60" customWidth="1"/>
    <col min="52" max="52" width="11.7109375" style="70" customWidth="1"/>
    <col min="53" max="53" width="11.7109375" style="66" customWidth="1"/>
    <col min="54" max="54" width="11.7109375" style="70" customWidth="1"/>
    <col min="55" max="55" width="11.7109375" style="71" customWidth="1"/>
    <col min="56" max="56" width="11.7109375" style="72" customWidth="1"/>
    <col min="57" max="57" width="11.7109375" style="71" customWidth="1"/>
    <col min="58" max="59" width="11.7109375" style="73" customWidth="1"/>
    <col min="60" max="60" width="11.7109375" style="60" customWidth="1"/>
    <col min="61" max="61" width="11.7109375" style="65" customWidth="1"/>
    <col min="62" max="62" width="11.7109375" style="66" customWidth="1"/>
    <col min="63" max="65" width="11.7109375" style="60" customWidth="1"/>
    <col min="66" max="66" width="11.7109375" style="70" customWidth="1"/>
    <col min="67" max="67" width="11.7109375" style="66" customWidth="1"/>
    <col min="68" max="68" width="11.7109375" style="60" customWidth="1"/>
    <col min="69" max="69" width="11.7109375" style="70" customWidth="1"/>
    <col min="70" max="70" width="11.7109375" style="66" customWidth="1"/>
    <col min="71" max="71" width="11.7109375" style="60" customWidth="1"/>
    <col min="72" max="72" width="11.7109375" style="70" customWidth="1"/>
    <col min="73" max="73" width="11.7109375" style="76" customWidth="1"/>
    <col min="74" max="74" width="11.7109375" style="132" customWidth="1"/>
    <col min="75" max="76" width="11.7109375" style="114" customWidth="1"/>
    <col min="77" max="78" width="11.7109375" style="74" customWidth="1"/>
    <col min="79" max="79" width="11.7109375" style="66" customWidth="1"/>
    <col min="80" max="81" width="11.7109375" style="60" customWidth="1"/>
    <col min="82" max="82" width="11.7109375" style="65" customWidth="1"/>
    <col min="83" max="83" width="13.140625" style="59" bestFit="1" customWidth="1"/>
    <col min="84" max="84" width="10.7109375" style="59" customWidth="1"/>
    <col min="85" max="85" width="17.28515625" style="60" customWidth="1" outlineLevel="1"/>
    <col min="86" max="86" width="12" style="60" customWidth="1" outlineLevel="1"/>
    <col min="87" max="87" width="12.140625" style="60" customWidth="1" outlineLevel="1"/>
    <col min="88" max="88" width="10.42578125" style="60" bestFit="1" customWidth="1"/>
    <col min="89" max="89" width="10.5703125" style="75" customWidth="1"/>
    <col min="90" max="90" width="16.85546875" style="66" bestFit="1" customWidth="1"/>
    <col min="91" max="91" width="10.7109375" style="59" customWidth="1"/>
    <col min="92" max="92" width="10.42578125" style="60" bestFit="1" customWidth="1"/>
    <col min="93" max="95" width="10.42578125" style="70" customWidth="1" outlineLevel="1"/>
    <col min="96" max="96" width="11.42578125" style="75" bestFit="1" customWidth="1"/>
    <col min="97" max="97" width="13.140625" style="66" bestFit="1" customWidth="1"/>
    <col min="98" max="98" width="10.7109375" style="59" customWidth="1"/>
    <col min="99" max="99" width="17.28515625" style="60" customWidth="1" outlineLevel="1"/>
    <col min="100" max="100" width="12" style="60" customWidth="1" outlineLevel="1"/>
    <col min="101" max="101" width="12.140625" style="60" customWidth="1" outlineLevel="1"/>
    <col min="102" max="102" width="10.42578125" style="60" bestFit="1" customWidth="1"/>
    <col min="103" max="103" width="10.5703125" style="75" customWidth="1"/>
    <col min="104" max="114" width="11.7109375" style="74" customWidth="1"/>
    <col min="115" max="115" width="18.7109375" style="66" bestFit="1" customWidth="1"/>
    <col min="116" max="116" width="10.7109375" style="70" customWidth="1"/>
    <col min="117" max="117" width="10.7109375" style="99" customWidth="1"/>
    <col min="118" max="118" width="9.7109375" style="70" customWidth="1" outlineLevel="1"/>
    <col min="119" max="119" width="18.7109375" style="66" customWidth="1"/>
    <col min="120" max="120" width="10.7109375" style="70" customWidth="1"/>
    <col min="121" max="121" width="18.7109375" style="66" customWidth="1"/>
    <col min="122" max="122" width="10.7109375" style="70" customWidth="1"/>
    <col min="123" max="123" width="15" style="74" customWidth="1"/>
    <col min="124" max="124" width="18.7109375" style="66" customWidth="1"/>
    <col min="125" max="125" width="10.7109375" style="70" customWidth="1"/>
    <col min="126" max="126" width="17.140625" style="74" customWidth="1"/>
    <col min="127" max="127" width="18.7109375" style="66" customWidth="1"/>
    <col min="128" max="128" width="9.7109375" style="60" customWidth="1"/>
    <col min="129" max="129" width="9.7109375" style="99" customWidth="1"/>
    <col min="130" max="130" width="9.140625" style="75" customWidth="1" outlineLevel="1"/>
    <col min="131" max="131" width="18.42578125" style="149" customWidth="1" outlineLevel="1" collapsed="1"/>
    <col min="132" max="132" width="10.7109375" style="75" customWidth="1" outlineLevel="1"/>
    <col min="133" max="133" width="18.7109375" style="66" customWidth="1"/>
    <col min="134" max="134" width="10.7109375" style="70" customWidth="1"/>
    <col min="135" max="135" width="18.7109375" style="66" customWidth="1"/>
    <col min="136" max="136" width="10.7109375" style="70" customWidth="1"/>
    <col min="137" max="137" width="18.7109375" style="66" customWidth="1"/>
    <col min="138" max="138" width="10.7109375" style="70" customWidth="1"/>
    <col min="139" max="139" width="18.7109375" style="66" customWidth="1"/>
    <col min="140" max="140" width="10.7109375" style="65" customWidth="1"/>
    <col min="141" max="141" width="10.7109375" style="185" customWidth="1"/>
    <col min="142" max="142" width="10.7109375" style="186" customWidth="1"/>
    <col min="143" max="143" width="10.7109375" style="187" customWidth="1" outlineLevel="1"/>
    <col min="144" max="145" width="10.7109375" style="187" customWidth="1"/>
    <col min="146" max="146" width="10.7109375" style="187" customWidth="1" outlineLevel="1"/>
    <col min="147" max="147" width="10.7109375" style="188" customWidth="1"/>
    <col min="148" max="148" width="9.140625" style="59"/>
    <col min="153" max="16384" width="9.140625" style="60"/>
  </cols>
  <sheetData>
    <row r="1" spans="1:148" s="122" customFormat="1" ht="24.75" customHeight="1" thickBot="1">
      <c r="A1" s="357" t="s">
        <v>0</v>
      </c>
      <c r="B1" s="358"/>
      <c r="C1" s="358"/>
      <c r="D1" s="358"/>
      <c r="E1" s="358"/>
      <c r="F1" s="358"/>
      <c r="G1" s="359"/>
      <c r="H1" s="360" t="s">
        <v>1</v>
      </c>
      <c r="I1" s="361"/>
      <c r="J1" s="361"/>
      <c r="K1" s="361"/>
      <c r="L1" s="361"/>
      <c r="M1" s="361"/>
      <c r="N1" s="361"/>
      <c r="O1" s="361"/>
      <c r="P1" s="361"/>
      <c r="Q1" s="361"/>
      <c r="R1" s="362"/>
      <c r="S1" s="363"/>
      <c r="T1" s="364" t="s">
        <v>2</v>
      </c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6"/>
      <c r="AP1" s="367"/>
      <c r="AQ1" s="368" t="s">
        <v>3</v>
      </c>
      <c r="AR1" s="369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1"/>
      <c r="BE1" s="391" t="s">
        <v>4</v>
      </c>
      <c r="BF1" s="392"/>
      <c r="BG1" s="392"/>
      <c r="BH1" s="392"/>
      <c r="BI1" s="393"/>
      <c r="BJ1" s="397" t="s">
        <v>5</v>
      </c>
      <c r="BK1" s="398"/>
      <c r="BL1" s="398"/>
      <c r="BM1" s="398"/>
      <c r="BN1" s="398"/>
      <c r="BO1" s="398"/>
      <c r="BP1" s="398"/>
      <c r="BQ1" s="398"/>
      <c r="BR1" s="398"/>
      <c r="BS1" s="398"/>
      <c r="BT1" s="398"/>
      <c r="BU1" s="398"/>
      <c r="BV1" s="398"/>
      <c r="BW1" s="398"/>
      <c r="BX1" s="398"/>
      <c r="BY1" s="398"/>
      <c r="BZ1" s="398"/>
      <c r="CA1" s="398"/>
      <c r="CB1" s="398"/>
      <c r="CC1" s="399"/>
      <c r="CD1" s="400"/>
      <c r="CE1" s="412" t="s">
        <v>6</v>
      </c>
      <c r="CF1" s="413"/>
      <c r="CG1" s="414"/>
      <c r="CH1" s="414"/>
      <c r="CI1" s="414"/>
      <c r="CJ1" s="414"/>
      <c r="CK1" s="414"/>
      <c r="CL1" s="414"/>
      <c r="CM1" s="414"/>
      <c r="CN1" s="414"/>
      <c r="CO1" s="414"/>
      <c r="CP1" s="414"/>
      <c r="CQ1" s="414"/>
      <c r="CR1" s="414"/>
      <c r="CS1" s="414"/>
      <c r="CT1" s="414"/>
      <c r="CU1" s="414"/>
      <c r="CV1" s="414"/>
      <c r="CW1" s="414"/>
      <c r="CX1" s="414"/>
      <c r="CY1" s="415"/>
      <c r="CZ1" s="425" t="s">
        <v>7</v>
      </c>
      <c r="DA1" s="426"/>
      <c r="DB1" s="426"/>
      <c r="DC1" s="426"/>
      <c r="DD1" s="426"/>
      <c r="DE1" s="426"/>
      <c r="DF1" s="426"/>
      <c r="DG1" s="426"/>
      <c r="DH1" s="426"/>
      <c r="DI1" s="426"/>
      <c r="DJ1" s="427"/>
      <c r="DK1" s="386" t="s">
        <v>8</v>
      </c>
      <c r="DL1" s="386"/>
      <c r="DM1" s="386"/>
      <c r="DN1" s="386"/>
      <c r="DO1" s="386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7"/>
      <c r="EK1" s="388" t="s">
        <v>9</v>
      </c>
      <c r="EL1" s="389"/>
      <c r="EM1" s="389"/>
      <c r="EN1" s="389"/>
      <c r="EO1" s="389"/>
      <c r="EP1" s="389"/>
      <c r="EQ1" s="390"/>
      <c r="ER1" s="121"/>
    </row>
    <row r="2" spans="1:148" s="120" customFormat="1" ht="42.75" customHeight="1" thickBot="1">
      <c r="A2" s="378" t="s">
        <v>10</v>
      </c>
      <c r="B2" s="372" t="s">
        <v>11</v>
      </c>
      <c r="C2" s="380" t="s">
        <v>12</v>
      </c>
      <c r="D2" s="355" t="s">
        <v>13</v>
      </c>
      <c r="E2" s="355" t="s">
        <v>14</v>
      </c>
      <c r="F2" s="355" t="s">
        <v>15</v>
      </c>
      <c r="G2" s="372" t="s">
        <v>16</v>
      </c>
      <c r="H2" s="374" t="s">
        <v>17</v>
      </c>
      <c r="I2" s="376" t="s">
        <v>18</v>
      </c>
      <c r="J2" s="376" t="s">
        <v>19</v>
      </c>
      <c r="K2" s="384" t="s">
        <v>20</v>
      </c>
      <c r="L2" s="382" t="s">
        <v>21</v>
      </c>
      <c r="M2" s="382" t="s">
        <v>22</v>
      </c>
      <c r="N2" s="382" t="s">
        <v>23</v>
      </c>
      <c r="O2" s="446" t="s">
        <v>24</v>
      </c>
      <c r="P2" s="382" t="s">
        <v>25</v>
      </c>
      <c r="Q2" s="382" t="s">
        <v>26</v>
      </c>
      <c r="R2" s="446" t="s">
        <v>27</v>
      </c>
      <c r="S2" s="450" t="s">
        <v>28</v>
      </c>
      <c r="T2" s="428" t="s">
        <v>29</v>
      </c>
      <c r="U2" s="429"/>
      <c r="V2" s="429"/>
      <c r="W2" s="429"/>
      <c r="X2" s="429"/>
      <c r="Y2" s="429"/>
      <c r="Z2" s="429"/>
      <c r="AA2" s="429"/>
      <c r="AB2" s="429"/>
      <c r="AC2" s="430"/>
      <c r="AD2" s="429" t="s">
        <v>30</v>
      </c>
      <c r="AE2" s="429"/>
      <c r="AF2" s="429"/>
      <c r="AG2" s="429"/>
      <c r="AH2" s="429"/>
      <c r="AI2" s="429"/>
      <c r="AJ2" s="429"/>
      <c r="AK2" s="429"/>
      <c r="AL2" s="429"/>
      <c r="AM2" s="429"/>
      <c r="AN2" s="429"/>
      <c r="AO2" s="431"/>
      <c r="AP2" s="430"/>
      <c r="AQ2" s="432" t="s">
        <v>31</v>
      </c>
      <c r="AR2" s="433"/>
      <c r="AS2" s="434"/>
      <c r="AT2" s="434"/>
      <c r="AU2" s="434"/>
      <c r="AV2" s="434"/>
      <c r="AW2" s="434"/>
      <c r="AX2" s="434"/>
      <c r="AY2" s="434"/>
      <c r="AZ2" s="435"/>
      <c r="BA2" s="432" t="s">
        <v>32</v>
      </c>
      <c r="BB2" s="435"/>
      <c r="BC2" s="432" t="s">
        <v>33</v>
      </c>
      <c r="BD2" s="435"/>
      <c r="BE2" s="394"/>
      <c r="BF2" s="395"/>
      <c r="BG2" s="395"/>
      <c r="BH2" s="395"/>
      <c r="BI2" s="396"/>
      <c r="BJ2" s="422" t="s">
        <v>34</v>
      </c>
      <c r="BK2" s="423"/>
      <c r="BL2" s="423"/>
      <c r="BM2" s="423"/>
      <c r="BN2" s="424"/>
      <c r="BO2" s="422" t="s">
        <v>35</v>
      </c>
      <c r="BP2" s="423"/>
      <c r="BQ2" s="424"/>
      <c r="BR2" s="422" t="s">
        <v>36</v>
      </c>
      <c r="BS2" s="423"/>
      <c r="BT2" s="424"/>
      <c r="BU2" s="448" t="s">
        <v>37</v>
      </c>
      <c r="BV2" s="406" t="s">
        <v>38</v>
      </c>
      <c r="BW2" s="408" t="s">
        <v>39</v>
      </c>
      <c r="BX2" s="408" t="s">
        <v>40</v>
      </c>
      <c r="BY2" s="410" t="s">
        <v>41</v>
      </c>
      <c r="BZ2" s="411"/>
      <c r="CA2" s="397" t="s">
        <v>42</v>
      </c>
      <c r="CB2" s="398"/>
      <c r="CC2" s="398"/>
      <c r="CD2" s="400"/>
      <c r="CE2" s="412" t="s">
        <v>43</v>
      </c>
      <c r="CF2" s="413"/>
      <c r="CG2" s="414"/>
      <c r="CH2" s="414"/>
      <c r="CI2" s="414"/>
      <c r="CJ2" s="414"/>
      <c r="CK2" s="415"/>
      <c r="CL2" s="440" t="s">
        <v>44</v>
      </c>
      <c r="CM2" s="441"/>
      <c r="CN2" s="442"/>
      <c r="CO2" s="443"/>
      <c r="CP2" s="443"/>
      <c r="CQ2" s="443"/>
      <c r="CR2" s="444"/>
      <c r="CS2" s="412" t="s">
        <v>45</v>
      </c>
      <c r="CT2" s="413"/>
      <c r="CU2" s="414"/>
      <c r="CV2" s="414"/>
      <c r="CW2" s="414"/>
      <c r="CX2" s="414"/>
      <c r="CY2" s="415"/>
      <c r="CZ2" s="425" t="s">
        <v>46</v>
      </c>
      <c r="DA2" s="426"/>
      <c r="DB2" s="426"/>
      <c r="DC2" s="445"/>
      <c r="DD2" s="425" t="s">
        <v>47</v>
      </c>
      <c r="DE2" s="426"/>
      <c r="DF2" s="426"/>
      <c r="DG2" s="426"/>
      <c r="DH2" s="426"/>
      <c r="DI2" s="426"/>
      <c r="DJ2" s="445"/>
      <c r="DK2" s="401" t="s">
        <v>48</v>
      </c>
      <c r="DL2" s="402"/>
      <c r="DM2" s="402"/>
      <c r="DN2" s="403"/>
      <c r="DO2" s="404" t="s">
        <v>49</v>
      </c>
      <c r="DP2" s="405"/>
      <c r="DQ2" s="404" t="s">
        <v>50</v>
      </c>
      <c r="DR2" s="405"/>
      <c r="DS2" s="195" t="s">
        <v>51</v>
      </c>
      <c r="DT2" s="404" t="s">
        <v>52</v>
      </c>
      <c r="DU2" s="405"/>
      <c r="DV2" s="195" t="s">
        <v>53</v>
      </c>
      <c r="DW2" s="404" t="s">
        <v>54</v>
      </c>
      <c r="DX2" s="452"/>
      <c r="DY2" s="453"/>
      <c r="DZ2" s="405"/>
      <c r="EA2" s="401" t="s">
        <v>55</v>
      </c>
      <c r="EB2" s="403"/>
      <c r="EC2" s="404" t="s">
        <v>56</v>
      </c>
      <c r="ED2" s="452"/>
      <c r="EE2" s="452"/>
      <c r="EF2" s="452"/>
      <c r="EG2" s="452"/>
      <c r="EH2" s="452"/>
      <c r="EI2" s="452"/>
      <c r="EJ2" s="405"/>
      <c r="EK2" s="454" t="s">
        <v>57</v>
      </c>
      <c r="EL2" s="417"/>
      <c r="EM2" s="418"/>
      <c r="EN2" s="416" t="s">
        <v>58</v>
      </c>
      <c r="EO2" s="417"/>
      <c r="EP2" s="418"/>
      <c r="EQ2" s="198" t="s">
        <v>59</v>
      </c>
      <c r="ER2" s="119"/>
    </row>
    <row r="3" spans="1:148" s="93" customFormat="1" ht="137.25" customHeight="1" thickBot="1">
      <c r="A3" s="379"/>
      <c r="B3" s="373"/>
      <c r="C3" s="381"/>
      <c r="D3" s="356"/>
      <c r="E3" s="356"/>
      <c r="F3" s="356"/>
      <c r="G3" s="373"/>
      <c r="H3" s="375"/>
      <c r="I3" s="377"/>
      <c r="J3" s="377"/>
      <c r="K3" s="385"/>
      <c r="L3" s="383"/>
      <c r="M3" s="383"/>
      <c r="N3" s="383"/>
      <c r="O3" s="447"/>
      <c r="P3" s="383"/>
      <c r="Q3" s="383"/>
      <c r="R3" s="447"/>
      <c r="S3" s="45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449"/>
      <c r="BV3" s="407"/>
      <c r="BW3" s="409"/>
      <c r="BX3" s="409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419" t="s">
        <v>116</v>
      </c>
      <c r="CK3" s="420"/>
      <c r="CL3" s="227" t="s">
        <v>112</v>
      </c>
      <c r="CM3" s="226" t="s">
        <v>117</v>
      </c>
      <c r="CN3" s="419" t="s">
        <v>116</v>
      </c>
      <c r="CO3" s="421"/>
      <c r="CP3" s="421"/>
      <c r="CQ3" s="421"/>
      <c r="CR3" s="420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419" t="s">
        <v>116</v>
      </c>
      <c r="CY3" s="420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>
      <c r="A4" s="436" t="s">
        <v>140</v>
      </c>
      <c r="B4" s="437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438" t="s">
        <v>145</v>
      </c>
      <c r="BZ4" s="439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>
      <c r="A5" s="455" t="s">
        <v>173</v>
      </c>
      <c r="B5" s="4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457">
        <v>0.7</v>
      </c>
      <c r="BZ5" s="4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>
      <c r="A6" s="459" t="s">
        <v>174</v>
      </c>
      <c r="B6" s="4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461"/>
      <c r="BZ6" s="4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>
      <c r="A7" s="463" t="s">
        <v>175</v>
      </c>
      <c r="B7" s="4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465">
        <v>0.3</v>
      </c>
      <c r="BZ7" s="4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>
      <c r="A8" s="83">
        <v>42614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>
      <c r="A9" s="83">
        <v>42614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>
      <c r="A10" s="84">
        <v>42614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>
      <c r="A11" s="84">
        <v>42614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>
      <c r="A12" s="83">
        <v>42615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>
      <c r="A13" s="83">
        <v>42615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>
      <c r="A14" s="84">
        <v>42615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>
      <c r="A15" s="84">
        <v>42615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>
      <c r="A16" s="83">
        <v>42616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>
      <c r="A17" s="83">
        <v>42616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>
      <c r="A18" s="84">
        <v>42616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>
      <c r="A19" s="84">
        <v>42616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>
      <c r="A20" s="83">
        <v>42617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>
      <c r="A21" s="83">
        <v>42617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>
      <c r="A22" s="84">
        <v>42617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>
      <c r="A23" s="84">
        <v>42617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>
      <c r="A24" s="83">
        <v>42618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>
      <c r="A25" s="83">
        <v>42618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>
      <c r="A26" s="84">
        <v>42618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>
      <c r="A27" s="84">
        <v>42618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>
      <c r="A28" s="83">
        <v>42619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>
      <c r="A29" s="83">
        <v>42619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>
      <c r="A30" s="84">
        <v>42619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>
      <c r="A31" s="84">
        <v>42619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>
      <c r="A32" s="83">
        <v>42620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>
      <c r="A33" s="83">
        <v>42620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>
      <c r="A34" s="84">
        <v>42620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>
      <c r="A35" s="84">
        <v>42620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>
      <c r="A36" s="83">
        <v>42621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>
      <c r="A37" s="83">
        <v>42621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>
      <c r="A38" s="84">
        <v>42621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>
      <c r="A39" s="84">
        <v>42621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>
      <c r="A40" s="83">
        <v>42622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>
      <c r="A41" s="83">
        <v>42622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>
      <c r="A42" s="84">
        <v>42622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>
      <c r="A43" s="84">
        <v>42622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>
      <c r="A44" s="335">
        <v>42623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>
      <c r="A45" s="83">
        <v>42623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>
      <c r="A46" s="84">
        <v>42623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>
      <c r="A47" s="84">
        <v>42623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>
      <c r="A48" s="83">
        <v>42624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>
      <c r="A49" s="83">
        <v>42624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>
      <c r="A50" s="83">
        <v>42624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>
      <c r="A51" s="84">
        <v>42624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>
      <c r="A52" s="83">
        <v>42625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>
      <c r="A53" s="83">
        <v>42625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>
      <c r="A54" s="84">
        <v>42625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>
      <c r="A55" s="84">
        <v>42625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>
      <c r="A56" s="83">
        <v>42626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>
      <c r="A57" s="83">
        <v>42626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>
      <c r="A58" s="84">
        <v>42626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>
      <c r="A59" s="84">
        <v>42626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>
      <c r="A60" s="83">
        <v>42627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>
      <c r="A61" s="83">
        <v>42627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>
      <c r="A62" s="84">
        <v>42627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>
      <c r="A63" s="84">
        <v>42627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>
      <c r="A64" s="83">
        <v>42628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>
      <c r="A65" s="83">
        <v>42628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>
      <c r="A66" s="84">
        <v>42628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>
      <c r="A67" s="84">
        <v>42628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>
      <c r="A68" s="83">
        <v>42629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>
      <c r="A69" s="83">
        <v>42629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>
      <c r="A70" s="84">
        <v>42629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>
      <c r="A71" s="84">
        <v>42629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>
      <c r="A72" s="83">
        <v>42630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>
      <c r="A73" s="83">
        <v>42630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>
      <c r="A74" s="84">
        <v>42630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>
      <c r="A75" s="84">
        <v>42630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>
      <c r="A76" s="83">
        <v>42631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>
      <c r="A77" s="83">
        <v>42631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>
      <c r="A78" s="84">
        <v>42631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>
      <c r="A79" s="84">
        <v>42631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>
      <c r="A80" s="83">
        <v>42632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>
      <c r="A81" s="83">
        <v>42632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>
      <c r="A82" s="84">
        <v>42632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>
      <c r="A83" s="84">
        <v>42632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>
      <c r="A84" s="83">
        <v>42633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>
      <c r="A85" s="83">
        <v>42633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>
      <c r="A86" s="84">
        <v>42633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>
      <c r="A87" s="84">
        <v>42633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>
      <c r="A88" s="83">
        <v>42634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>
      <c r="A89" s="83">
        <v>42634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>
      <c r="A90" s="84">
        <v>42634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>
      <c r="A91" s="84">
        <v>42634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>
      <c r="A92" s="83">
        <v>42635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>
      <c r="A93" s="83">
        <v>42635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>
      <c r="A94" s="84">
        <v>42635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>
      <c r="A95" s="84">
        <v>42635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>
      <c r="A96" s="83">
        <v>42636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>
      <c r="A97" s="83">
        <v>42636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>
      <c r="A98" s="84">
        <v>42636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>
      <c r="A99" s="84">
        <v>42636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>
      <c r="A100" s="83">
        <v>42637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>
      <c r="A101" s="83">
        <v>42637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>
      <c r="A102" s="84">
        <v>42637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>
      <c r="A103" s="84">
        <v>42637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>
      <c r="A104" s="83">
        <v>42638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>
      <c r="A105" s="83">
        <v>42638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>
      <c r="A106" s="84">
        <v>42638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>
      <c r="A107" s="84">
        <v>42638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>
      <c r="A108" s="83">
        <v>42639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>
      <c r="A109" s="83">
        <v>42639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>
      <c r="A110" s="84">
        <v>42639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>
      <c r="A111" s="84">
        <v>42639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>
      <c r="A112" s="83">
        <v>42640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>
      <c r="A113" s="83">
        <v>42640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>
      <c r="A114" s="84">
        <v>42640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>
      <c r="A115" s="84">
        <v>42640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>
      <c r="A116" s="83">
        <v>42641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>
      <c r="A117" s="83">
        <v>42641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>
      <c r="A118" s="84">
        <v>42641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>
      <c r="A119" s="84">
        <v>42641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>
      <c r="A120" s="83">
        <v>42642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>
      <c r="A121" s="83">
        <v>42642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>
      <c r="A122" s="84">
        <v>42642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>
      <c r="A123" s="84">
        <v>42642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>
      <c r="A124" s="83">
        <v>42643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>
      <c r="A125" s="83">
        <v>42643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>
      <c r="A126" s="84">
        <v>42643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>
      <c r="A127" s="84">
        <v>42643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>
      <c r="A128" s="83" t="s">
        <v>248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>
      <c r="A129" s="83" t="s">
        <v>248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>
      <c r="A130" s="84" t="s">
        <v>248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>
      <c r="A131" s="303" t="s">
        <v>248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>
      <c r="A149" s="262">
        <f ca="1">TODAY()</f>
        <v>42550</v>
      </c>
      <c r="B149" s="263">
        <f ca="1">--TEXT(NOW(),"чч:мм:сс")</f>
        <v>0.64900462962962957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>
      <c r="A198" s="258"/>
      <c r="B198" s="265">
        <f ca="1">--TEXT(NOW(),"чч:мм:сс")</f>
        <v>0.64900462962962957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A5:B5"/>
    <mergeCell ref="BY5:BZ5"/>
    <mergeCell ref="A6:B6"/>
    <mergeCell ref="BY6:BZ6"/>
    <mergeCell ref="A7:B7"/>
    <mergeCell ref="BY7:BZ7"/>
    <mergeCell ref="DT2:DU2"/>
    <mergeCell ref="DW2:DZ2"/>
    <mergeCell ref="EA2:EB2"/>
    <mergeCell ref="EC2:EJ2"/>
    <mergeCell ref="EK2:EM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</mergeCells>
  <conditionalFormatting sqref="U8:U131">
    <cfRule type="cellIs" dxfId="211" priority="53" operator="lessThan">
      <formula>$U$7</formula>
    </cfRule>
    <cfRule type="cellIs" dxfId="210" priority="54" operator="greaterThan">
      <formula>$U$5</formula>
    </cfRule>
  </conditionalFormatting>
  <conditionalFormatting sqref="AD8:AD131">
    <cfRule type="cellIs" dxfId="209" priority="51" operator="lessThan">
      <formula>$AD$7</formula>
    </cfRule>
    <cfRule type="cellIs" dxfId="208" priority="52" operator="greaterThan">
      <formula>$AD$5</formula>
    </cfRule>
  </conditionalFormatting>
  <conditionalFormatting sqref="AC8:AC131">
    <cfRule type="cellIs" dxfId="207" priority="49" operator="lessThan">
      <formula>$AC$7</formula>
    </cfRule>
    <cfRule type="cellIs" dxfId="206" priority="50" operator="greaterThan">
      <formula>$AC$5</formula>
    </cfRule>
  </conditionalFormatting>
  <conditionalFormatting sqref="AW8:AW131">
    <cfRule type="cellIs" dxfId="205" priority="47" operator="lessThan">
      <formula>$AW$7</formula>
    </cfRule>
    <cfRule type="cellIs" dxfId="204" priority="48" operator="greaterThan">
      <formula>$AW$5</formula>
    </cfRule>
  </conditionalFormatting>
  <conditionalFormatting sqref="BJ8:BJ131">
    <cfRule type="cellIs" dxfId="203" priority="45" operator="lessThan">
      <formula>$BJ$7</formula>
    </cfRule>
    <cfRule type="cellIs" dxfId="202" priority="46" operator="greaterThan">
      <formula>$BJ$5</formula>
    </cfRule>
  </conditionalFormatting>
  <conditionalFormatting sqref="BV8:BV131">
    <cfRule type="cellIs" dxfId="201" priority="43" operator="lessThan">
      <formula>$BV$7</formula>
    </cfRule>
    <cfRule type="cellIs" dxfId="200" priority="44" operator="greaterThan">
      <formula>$BV$5</formula>
    </cfRule>
  </conditionalFormatting>
  <conditionalFormatting sqref="BY8:BZ131">
    <cfRule type="cellIs" dxfId="199" priority="41" operator="lessThan">
      <formula>$BY$7</formula>
    </cfRule>
    <cfRule type="cellIs" dxfId="198" priority="42" operator="greaterThan">
      <formula>$BY$5</formula>
    </cfRule>
  </conditionalFormatting>
  <conditionalFormatting sqref="CA8:CA131">
    <cfRule type="cellIs" dxfId="197" priority="39" operator="lessThan">
      <formula>$CA$7</formula>
    </cfRule>
    <cfRule type="cellIs" dxfId="196" priority="40" operator="greaterThan">
      <formula>$CA$5</formula>
    </cfRule>
  </conditionalFormatting>
  <conditionalFormatting sqref="CB8:CB131">
    <cfRule type="cellIs" dxfId="195" priority="37" operator="lessThan">
      <formula>$CB$7</formula>
    </cfRule>
    <cfRule type="cellIs" dxfId="194" priority="38" operator="greaterThan">
      <formula>$CB$5</formula>
    </cfRule>
  </conditionalFormatting>
  <conditionalFormatting sqref="CC8:CC131">
    <cfRule type="cellIs" dxfId="193" priority="35" operator="lessThan">
      <formula>$CC$7</formula>
    </cfRule>
    <cfRule type="cellIs" dxfId="192" priority="36" operator="greaterThan">
      <formula>$CC$5</formula>
    </cfRule>
  </conditionalFormatting>
  <conditionalFormatting sqref="CD8:CD131">
    <cfRule type="cellIs" dxfId="191" priority="33" operator="lessThan">
      <formula>$CD$7</formula>
    </cfRule>
    <cfRule type="cellIs" dxfId="190" priority="34" operator="greaterThan">
      <formula>$CD$5</formula>
    </cfRule>
  </conditionalFormatting>
  <conditionalFormatting sqref="CK8:CK131 CY8:CY131">
    <cfRule type="cellIs" dxfId="189" priority="31" operator="lessThan">
      <formula>$CK$7</formula>
    </cfRule>
    <cfRule type="cellIs" dxfId="188" priority="32" operator="greaterThan">
      <formula>$CK$5</formula>
    </cfRule>
  </conditionalFormatting>
  <conditionalFormatting sqref="CW8:CW131">
    <cfRule type="cellIs" dxfId="187" priority="29" operator="lessThan">
      <formula>$CW$7</formula>
    </cfRule>
    <cfRule type="cellIs" dxfId="186" priority="30" operator="greaterThan">
      <formula>$CW$5</formula>
    </cfRule>
  </conditionalFormatting>
  <conditionalFormatting sqref="DZ8:EB131">
    <cfRule type="cellIs" dxfId="185" priority="28" operator="greaterThan">
      <formula>$DZ$5</formula>
    </cfRule>
  </conditionalFormatting>
  <conditionalFormatting sqref="V8:V131">
    <cfRule type="cellIs" dxfId="184" priority="26" operator="lessThan">
      <formula>$V$7</formula>
    </cfRule>
    <cfRule type="cellIs" dxfId="183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182" priority="24" operator="lessThan">
      <formula>$X$7</formula>
    </cfRule>
    <cfRule type="cellIs" dxfId="181" priority="25" operator="greaterThan">
      <formula>$X$5</formula>
    </cfRule>
  </conditionalFormatting>
  <conditionalFormatting sqref="AE8:AE131">
    <cfRule type="cellIs" dxfId="180" priority="22" operator="lessThan">
      <formula>$AE$5</formula>
    </cfRule>
    <cfRule type="cellIs" dxfId="179" priority="23" operator="greaterThan">
      <formula>$AE$7</formula>
    </cfRule>
  </conditionalFormatting>
  <conditionalFormatting sqref="AF8:AF131">
    <cfRule type="cellIs" dxfId="178" priority="20" operator="lessThan">
      <formula>$AF$5</formula>
    </cfRule>
    <cfRule type="cellIs" dxfId="177" priority="21" operator="greaterThan">
      <formula>$AF$7</formula>
    </cfRule>
  </conditionalFormatting>
  <conditionalFormatting sqref="AG8:AG131">
    <cfRule type="cellIs" dxfId="176" priority="18" operator="lessThan">
      <formula>$AG$5</formula>
    </cfRule>
    <cfRule type="cellIs" dxfId="175" priority="19" operator="greaterThan">
      <formula>$AG$7</formula>
    </cfRule>
  </conditionalFormatting>
  <conditionalFormatting sqref="AH8:AH131">
    <cfRule type="cellIs" dxfId="174" priority="16" operator="lessThan">
      <formula>$AH$5</formula>
    </cfRule>
    <cfRule type="cellIs" dxfId="173" priority="17" operator="greaterThan">
      <formula>$AH$7</formula>
    </cfRule>
  </conditionalFormatting>
  <conditionalFormatting sqref="AM8:AM131">
    <cfRule type="cellIs" dxfId="172" priority="14" operator="lessThan">
      <formula>$AM$7</formula>
    </cfRule>
    <cfRule type="cellIs" dxfId="171" priority="15" operator="greaterThan">
      <formula>$AM$5</formula>
    </cfRule>
  </conditionalFormatting>
  <conditionalFormatting sqref="AP8:AP131">
    <cfRule type="cellIs" dxfId="170" priority="13" operator="greaterThan">
      <formula>$AP$5</formula>
    </cfRule>
  </conditionalFormatting>
  <conditionalFormatting sqref="AA8:AA131">
    <cfRule type="cellIs" dxfId="169" priority="12" operator="greaterThan">
      <formula>$AA$5</formula>
    </cfRule>
  </conditionalFormatting>
  <conditionalFormatting sqref="AB8:AB131">
    <cfRule type="cellIs" dxfId="168" priority="10" operator="lessThan">
      <formula>$AB$7</formula>
    </cfRule>
    <cfRule type="cellIs" dxfId="167" priority="11" operator="greaterThan">
      <formula>$AB$5</formula>
    </cfRule>
  </conditionalFormatting>
  <conditionalFormatting sqref="DN8:DN131">
    <cfRule type="cellIs" dxfId="166" priority="9" operator="greaterThan">
      <formula>$DN$5</formula>
    </cfRule>
  </conditionalFormatting>
  <conditionalFormatting sqref="EQ8:EQ131">
    <cfRule type="cellIs" dxfId="165" priority="8" operator="greaterThan">
      <formula>$EQ$5</formula>
    </cfRule>
  </conditionalFormatting>
  <conditionalFormatting sqref="DM8:DM131">
    <cfRule type="cellIs" dxfId="164" priority="7" operator="greaterThan">
      <formula>$DM$5</formula>
    </cfRule>
  </conditionalFormatting>
  <conditionalFormatting sqref="DY8:DY131">
    <cfRule type="cellIs" dxfId="163" priority="6" operator="greaterThan">
      <formula>$DY$5</formula>
    </cfRule>
  </conditionalFormatting>
  <conditionalFormatting sqref="A8:A131">
    <cfRule type="cellIs" dxfId="162" priority="4" operator="greaterThan">
      <formula>TODAY()</formula>
    </cfRule>
    <cfRule type="cellIs" dxfId="161" priority="5" operator="equal">
      <formula>$A$149</formula>
    </cfRule>
  </conditionalFormatting>
  <conditionalFormatting sqref="AN8:AN131">
    <cfRule type="cellIs" dxfId="160" priority="2" operator="lessThan">
      <formula>$AN$7</formula>
    </cfRule>
    <cfRule type="cellIs" dxfId="159" priority="3" operator="greaterThan">
      <formula>$AN$5</formula>
    </cfRule>
  </conditionalFormatting>
  <dataValidations count="29">
    <dataValidation type="list" allowBlank="1" showInputMessage="1" showErrorMessage="1" sqref="CS8:CS131">
      <formula1>$CS$150:$CS$155</formula1>
    </dataValidation>
    <dataValidation type="whole" allowBlank="1" showInputMessage="1" showErrorMessage="1" sqref="CN8:CN131">
      <formula1>0</formula1>
      <formula2>100</formula2>
    </dataValidation>
    <dataValidation type="whole" allowBlank="1" showInputMessage="1" showErrorMessage="1" sqref="CJ8:CJ131 CX8:CX131 CM8:CM131">
      <formula1>0</formula1>
      <formula2>200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T8:T131">
      <formula1>0</formula1>
      <formula2>5000</formula2>
    </dataValidation>
    <dataValidation type="decimal" allowBlank="1" showInputMessage="1" showErrorMessage="1" sqref="P8:P131">
      <formula1>0</formula1>
      <formula2>2000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K8:K129">
      <formula1>0</formula1>
      <formula2>30</formula2>
    </dataValidation>
    <dataValidation type="decimal" allowBlank="1" showInputMessage="1" showErrorMessage="1" sqref="I8:I131">
      <formula1>10</formula1>
      <formula2>40</formula2>
    </dataValidation>
    <dataValidation type="whole" allowBlank="1" showInputMessage="1" showErrorMessage="1" sqref="AE8:AH129">
      <formula1>-100</formula1>
      <formula2>0</formula2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C8:C131">
      <formula1>$C$150:$C$153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E8:E131">
      <formula1>$E$150:$E$157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CE8:CE131">
      <formula1>$CE$150:$CE$154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0">
    <pageSetUpPr fitToPage="1"/>
  </sheetPr>
  <dimension ref="A1:EV286"/>
  <sheetViews>
    <sheetView zoomScale="80" zoomScaleNormal="80" workbookViewId="0">
      <pane xSplit="2" ySplit="7" topLeftCell="DU11" activePane="bottomRight" state="frozen"/>
      <selection activeCell="DJ82" sqref="DJ82"/>
      <selection pane="bottomLeft" activeCell="DJ82" sqref="DJ82"/>
      <selection pane="topRight" activeCell="DJ82" sqref="DJ82"/>
      <selection pane="bottomRight" activeCell="DJ82" sqref="DJ82"/>
    </sheetView>
  </sheetViews>
  <sheetFormatPr defaultRowHeight="18.75" outlineLevelRow="2" outlineLevelCol="1"/>
  <cols>
    <col min="1" max="1" width="16.85546875" style="64" customWidth="1"/>
    <col min="2" max="2" width="13.7109375" style="65" bestFit="1" customWidth="1"/>
    <col min="3" max="3" width="5.42578125" style="59" customWidth="1"/>
    <col min="4" max="4" width="23" style="60" bestFit="1" customWidth="1"/>
    <col min="5" max="6" width="20.42578125" style="60" bestFit="1" customWidth="1"/>
    <col min="7" max="7" width="21.140625" style="65" bestFit="1" customWidth="1"/>
    <col min="8" max="8" width="15.7109375" style="66" customWidth="1"/>
    <col min="9" max="9" width="10.7109375" style="60" customWidth="1"/>
    <col min="10" max="10" width="33.140625" style="60" customWidth="1"/>
    <col min="11" max="11" width="11.7109375" style="69" customWidth="1"/>
    <col min="12" max="17" width="11.7109375" style="60" customWidth="1"/>
    <col min="18" max="18" width="11.7109375" style="70" customWidth="1" outlineLevel="1"/>
    <col min="19" max="19" width="11.7109375" style="67" customWidth="1"/>
    <col min="20" max="20" width="11.7109375" style="66" customWidth="1"/>
    <col min="21" max="21" width="11.7109375" style="60" customWidth="1"/>
    <col min="22" max="22" width="11.7109375" style="68" customWidth="1"/>
    <col min="23" max="23" width="11.7109375" style="60" customWidth="1"/>
    <col min="24" max="24" width="11.7109375" style="69" customWidth="1"/>
    <col min="25" max="28" width="11.7109375" style="60" customWidth="1"/>
    <col min="29" max="29" width="11.7109375" style="65" customWidth="1"/>
    <col min="30" max="30" width="11.7109375" style="59" customWidth="1"/>
    <col min="31" max="34" width="11.7109375" style="91" customWidth="1"/>
    <col min="35" max="35" width="11.7109375" style="91" hidden="1" customWidth="1"/>
    <col min="36" max="36" width="11.7109375" style="105" customWidth="1"/>
    <col min="37" max="40" width="11.7109375" style="60" customWidth="1"/>
    <col min="41" max="41" width="11.7109375" style="70" customWidth="1"/>
    <col min="42" max="42" width="11.7109375" style="65" customWidth="1"/>
    <col min="43" max="43" width="11.7109375" style="66" customWidth="1"/>
    <col min="44" max="44" width="11.7109375" style="59" customWidth="1"/>
    <col min="45" max="48" width="11.7109375" style="60" customWidth="1"/>
    <col min="49" max="49" width="11.7109375" style="117" customWidth="1"/>
    <col min="50" max="51" width="11.7109375" style="60" customWidth="1"/>
    <col min="52" max="52" width="11.7109375" style="70" customWidth="1"/>
    <col min="53" max="53" width="11.7109375" style="66" customWidth="1"/>
    <col min="54" max="54" width="11.7109375" style="70" customWidth="1"/>
    <col min="55" max="55" width="11.7109375" style="71" customWidth="1"/>
    <col min="56" max="56" width="11.7109375" style="72" customWidth="1"/>
    <col min="57" max="57" width="11.7109375" style="71" customWidth="1"/>
    <col min="58" max="59" width="11.7109375" style="73" customWidth="1"/>
    <col min="60" max="60" width="11.7109375" style="60" customWidth="1"/>
    <col min="61" max="61" width="11.7109375" style="65" customWidth="1"/>
    <col min="62" max="62" width="11.7109375" style="66" customWidth="1"/>
    <col min="63" max="65" width="11.7109375" style="60" customWidth="1"/>
    <col min="66" max="66" width="11.7109375" style="70" customWidth="1"/>
    <col min="67" max="67" width="11.7109375" style="66" customWidth="1"/>
    <col min="68" max="68" width="11.7109375" style="60" customWidth="1"/>
    <col min="69" max="69" width="11.7109375" style="70" customWidth="1"/>
    <col min="70" max="70" width="11.7109375" style="66" customWidth="1"/>
    <col min="71" max="71" width="11.7109375" style="60" customWidth="1"/>
    <col min="72" max="72" width="11.7109375" style="70" customWidth="1"/>
    <col min="73" max="73" width="11.7109375" style="76" customWidth="1"/>
    <col min="74" max="74" width="11.7109375" style="132" customWidth="1"/>
    <col min="75" max="76" width="11.7109375" style="114" customWidth="1"/>
    <col min="77" max="78" width="11.7109375" style="74" customWidth="1"/>
    <col min="79" max="79" width="11.7109375" style="66" customWidth="1"/>
    <col min="80" max="81" width="11.7109375" style="60" customWidth="1"/>
    <col min="82" max="82" width="11.7109375" style="65" customWidth="1"/>
    <col min="83" max="83" width="13.140625" style="59" bestFit="1" customWidth="1"/>
    <col min="84" max="84" width="10.7109375" style="59" customWidth="1"/>
    <col min="85" max="85" width="17.28515625" style="60" customWidth="1" outlineLevel="1"/>
    <col min="86" max="86" width="12" style="60" customWidth="1" outlineLevel="1"/>
    <col min="87" max="87" width="12.140625" style="60" customWidth="1" outlineLevel="1"/>
    <col min="88" max="88" width="10.42578125" style="60" bestFit="1" customWidth="1"/>
    <col min="89" max="89" width="10.5703125" style="75" customWidth="1"/>
    <col min="90" max="90" width="16.85546875" style="66" bestFit="1" customWidth="1"/>
    <col min="91" max="91" width="10.7109375" style="59" customWidth="1"/>
    <col min="92" max="92" width="10.42578125" style="60" bestFit="1" customWidth="1"/>
    <col min="93" max="95" width="10.42578125" style="70" customWidth="1" outlineLevel="1"/>
    <col min="96" max="96" width="11.42578125" style="75" bestFit="1" customWidth="1"/>
    <col min="97" max="97" width="13.140625" style="66" bestFit="1" customWidth="1"/>
    <col min="98" max="98" width="10.7109375" style="59" customWidth="1"/>
    <col min="99" max="99" width="17.28515625" style="60" customWidth="1" outlineLevel="1"/>
    <col min="100" max="100" width="12" style="60" customWidth="1" outlineLevel="1"/>
    <col min="101" max="101" width="12.140625" style="60" customWidth="1" outlineLevel="1"/>
    <col min="102" max="102" width="10.42578125" style="60" bestFit="1" customWidth="1"/>
    <col min="103" max="103" width="10.5703125" style="75" customWidth="1"/>
    <col min="104" max="114" width="11.7109375" style="74" customWidth="1"/>
    <col min="115" max="115" width="18.7109375" style="66" bestFit="1" customWidth="1"/>
    <col min="116" max="116" width="10.7109375" style="70" customWidth="1"/>
    <col min="117" max="117" width="10.7109375" style="99" customWidth="1"/>
    <col min="118" max="118" width="9.7109375" style="70" customWidth="1" outlineLevel="1"/>
    <col min="119" max="119" width="18.7109375" style="66" customWidth="1"/>
    <col min="120" max="120" width="10.7109375" style="70" customWidth="1"/>
    <col min="121" max="121" width="18.7109375" style="66" customWidth="1"/>
    <col min="122" max="122" width="10.7109375" style="70" customWidth="1"/>
    <col min="123" max="123" width="15" style="74" customWidth="1"/>
    <col min="124" max="124" width="18.7109375" style="66" customWidth="1"/>
    <col min="125" max="125" width="10.7109375" style="70" customWidth="1"/>
    <col min="126" max="126" width="17.140625" style="74" customWidth="1"/>
    <col min="127" max="127" width="18.7109375" style="66" customWidth="1"/>
    <col min="128" max="128" width="9.7109375" style="60" customWidth="1"/>
    <col min="129" max="129" width="9.7109375" style="99" customWidth="1"/>
    <col min="130" max="130" width="9.140625" style="75" customWidth="1" outlineLevel="1"/>
    <col min="131" max="131" width="18.42578125" style="149" customWidth="1" outlineLevel="1" collapsed="1"/>
    <col min="132" max="132" width="10.7109375" style="75" customWidth="1" outlineLevel="1"/>
    <col min="133" max="133" width="18.7109375" style="66" customWidth="1"/>
    <col min="134" max="134" width="10.7109375" style="70" customWidth="1"/>
    <col min="135" max="135" width="18.7109375" style="66" customWidth="1"/>
    <col min="136" max="136" width="10.7109375" style="70" customWidth="1"/>
    <col min="137" max="137" width="18.7109375" style="66" customWidth="1"/>
    <col min="138" max="138" width="10.7109375" style="70" customWidth="1"/>
    <col min="139" max="139" width="18.7109375" style="66" customWidth="1"/>
    <col min="140" max="140" width="10.7109375" style="65" customWidth="1"/>
    <col min="141" max="141" width="10.7109375" style="185" customWidth="1"/>
    <col min="142" max="142" width="10.7109375" style="186" customWidth="1"/>
    <col min="143" max="143" width="10.7109375" style="187" customWidth="1" outlineLevel="1"/>
    <col min="144" max="145" width="10.7109375" style="187" customWidth="1"/>
    <col min="146" max="146" width="10.7109375" style="187" customWidth="1" outlineLevel="1"/>
    <col min="147" max="147" width="10.7109375" style="188" customWidth="1"/>
    <col min="148" max="148" width="9.140625" style="59"/>
    <col min="153" max="16384" width="9.140625" style="60"/>
  </cols>
  <sheetData>
    <row r="1" spans="1:148" s="122" customFormat="1" ht="24.75" customHeight="1" thickBot="1">
      <c r="A1" s="357" t="s">
        <v>0</v>
      </c>
      <c r="B1" s="358"/>
      <c r="C1" s="358"/>
      <c r="D1" s="358"/>
      <c r="E1" s="358"/>
      <c r="F1" s="358"/>
      <c r="G1" s="359"/>
      <c r="H1" s="360" t="s">
        <v>1</v>
      </c>
      <c r="I1" s="361"/>
      <c r="J1" s="361"/>
      <c r="K1" s="361"/>
      <c r="L1" s="361"/>
      <c r="M1" s="361"/>
      <c r="N1" s="361"/>
      <c r="O1" s="361"/>
      <c r="P1" s="361"/>
      <c r="Q1" s="361"/>
      <c r="R1" s="362"/>
      <c r="S1" s="363"/>
      <c r="T1" s="364" t="s">
        <v>2</v>
      </c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6"/>
      <c r="AP1" s="367"/>
      <c r="AQ1" s="368" t="s">
        <v>3</v>
      </c>
      <c r="AR1" s="369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1"/>
      <c r="BE1" s="391" t="s">
        <v>4</v>
      </c>
      <c r="BF1" s="392"/>
      <c r="BG1" s="392"/>
      <c r="BH1" s="392"/>
      <c r="BI1" s="393"/>
      <c r="BJ1" s="397" t="s">
        <v>5</v>
      </c>
      <c r="BK1" s="398"/>
      <c r="BL1" s="398"/>
      <c r="BM1" s="398"/>
      <c r="BN1" s="398"/>
      <c r="BO1" s="398"/>
      <c r="BP1" s="398"/>
      <c r="BQ1" s="398"/>
      <c r="BR1" s="398"/>
      <c r="BS1" s="398"/>
      <c r="BT1" s="398"/>
      <c r="BU1" s="398"/>
      <c r="BV1" s="398"/>
      <c r="BW1" s="398"/>
      <c r="BX1" s="398"/>
      <c r="BY1" s="398"/>
      <c r="BZ1" s="398"/>
      <c r="CA1" s="398"/>
      <c r="CB1" s="398"/>
      <c r="CC1" s="399"/>
      <c r="CD1" s="400"/>
      <c r="CE1" s="412" t="s">
        <v>6</v>
      </c>
      <c r="CF1" s="413"/>
      <c r="CG1" s="414"/>
      <c r="CH1" s="414"/>
      <c r="CI1" s="414"/>
      <c r="CJ1" s="414"/>
      <c r="CK1" s="414"/>
      <c r="CL1" s="414"/>
      <c r="CM1" s="414"/>
      <c r="CN1" s="414"/>
      <c r="CO1" s="414"/>
      <c r="CP1" s="414"/>
      <c r="CQ1" s="414"/>
      <c r="CR1" s="414"/>
      <c r="CS1" s="414"/>
      <c r="CT1" s="414"/>
      <c r="CU1" s="414"/>
      <c r="CV1" s="414"/>
      <c r="CW1" s="414"/>
      <c r="CX1" s="414"/>
      <c r="CY1" s="415"/>
      <c r="CZ1" s="425" t="s">
        <v>7</v>
      </c>
      <c r="DA1" s="426"/>
      <c r="DB1" s="426"/>
      <c r="DC1" s="426"/>
      <c r="DD1" s="426"/>
      <c r="DE1" s="426"/>
      <c r="DF1" s="426"/>
      <c r="DG1" s="426"/>
      <c r="DH1" s="426"/>
      <c r="DI1" s="426"/>
      <c r="DJ1" s="427"/>
      <c r="DK1" s="386" t="s">
        <v>8</v>
      </c>
      <c r="DL1" s="386"/>
      <c r="DM1" s="386"/>
      <c r="DN1" s="386"/>
      <c r="DO1" s="386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7"/>
      <c r="EK1" s="388" t="s">
        <v>9</v>
      </c>
      <c r="EL1" s="389"/>
      <c r="EM1" s="389"/>
      <c r="EN1" s="389"/>
      <c r="EO1" s="389"/>
      <c r="EP1" s="389"/>
      <c r="EQ1" s="390"/>
      <c r="ER1" s="121"/>
    </row>
    <row r="2" spans="1:148" s="120" customFormat="1" ht="42.75" customHeight="1" thickBot="1">
      <c r="A2" s="378" t="s">
        <v>10</v>
      </c>
      <c r="B2" s="372" t="s">
        <v>11</v>
      </c>
      <c r="C2" s="380" t="s">
        <v>12</v>
      </c>
      <c r="D2" s="355" t="s">
        <v>13</v>
      </c>
      <c r="E2" s="355" t="s">
        <v>14</v>
      </c>
      <c r="F2" s="355" t="s">
        <v>15</v>
      </c>
      <c r="G2" s="372" t="s">
        <v>16</v>
      </c>
      <c r="H2" s="374" t="s">
        <v>17</v>
      </c>
      <c r="I2" s="376" t="s">
        <v>18</v>
      </c>
      <c r="J2" s="376" t="s">
        <v>19</v>
      </c>
      <c r="K2" s="384" t="s">
        <v>20</v>
      </c>
      <c r="L2" s="382" t="s">
        <v>21</v>
      </c>
      <c r="M2" s="382" t="s">
        <v>22</v>
      </c>
      <c r="N2" s="382" t="s">
        <v>23</v>
      </c>
      <c r="O2" s="446" t="s">
        <v>24</v>
      </c>
      <c r="P2" s="382" t="s">
        <v>25</v>
      </c>
      <c r="Q2" s="382" t="s">
        <v>26</v>
      </c>
      <c r="R2" s="446" t="s">
        <v>27</v>
      </c>
      <c r="S2" s="450" t="s">
        <v>28</v>
      </c>
      <c r="T2" s="428" t="s">
        <v>29</v>
      </c>
      <c r="U2" s="429"/>
      <c r="V2" s="429"/>
      <c r="W2" s="429"/>
      <c r="X2" s="429"/>
      <c r="Y2" s="429"/>
      <c r="Z2" s="429"/>
      <c r="AA2" s="429"/>
      <c r="AB2" s="429"/>
      <c r="AC2" s="430"/>
      <c r="AD2" s="429" t="s">
        <v>30</v>
      </c>
      <c r="AE2" s="429"/>
      <c r="AF2" s="429"/>
      <c r="AG2" s="429"/>
      <c r="AH2" s="429"/>
      <c r="AI2" s="429"/>
      <c r="AJ2" s="429"/>
      <c r="AK2" s="429"/>
      <c r="AL2" s="429"/>
      <c r="AM2" s="429"/>
      <c r="AN2" s="429"/>
      <c r="AO2" s="431"/>
      <c r="AP2" s="430"/>
      <c r="AQ2" s="432" t="s">
        <v>31</v>
      </c>
      <c r="AR2" s="433"/>
      <c r="AS2" s="434"/>
      <c r="AT2" s="434"/>
      <c r="AU2" s="434"/>
      <c r="AV2" s="434"/>
      <c r="AW2" s="434"/>
      <c r="AX2" s="434"/>
      <c r="AY2" s="434"/>
      <c r="AZ2" s="435"/>
      <c r="BA2" s="432" t="s">
        <v>32</v>
      </c>
      <c r="BB2" s="435"/>
      <c r="BC2" s="432" t="s">
        <v>33</v>
      </c>
      <c r="BD2" s="435"/>
      <c r="BE2" s="394"/>
      <c r="BF2" s="395"/>
      <c r="BG2" s="395"/>
      <c r="BH2" s="395"/>
      <c r="BI2" s="396"/>
      <c r="BJ2" s="422" t="s">
        <v>34</v>
      </c>
      <c r="BK2" s="423"/>
      <c r="BL2" s="423"/>
      <c r="BM2" s="423"/>
      <c r="BN2" s="424"/>
      <c r="BO2" s="422" t="s">
        <v>35</v>
      </c>
      <c r="BP2" s="423"/>
      <c r="BQ2" s="424"/>
      <c r="BR2" s="422" t="s">
        <v>36</v>
      </c>
      <c r="BS2" s="423"/>
      <c r="BT2" s="424"/>
      <c r="BU2" s="448" t="s">
        <v>37</v>
      </c>
      <c r="BV2" s="406" t="s">
        <v>38</v>
      </c>
      <c r="BW2" s="408" t="s">
        <v>39</v>
      </c>
      <c r="BX2" s="408" t="s">
        <v>40</v>
      </c>
      <c r="BY2" s="410" t="s">
        <v>41</v>
      </c>
      <c r="BZ2" s="411"/>
      <c r="CA2" s="397" t="s">
        <v>42</v>
      </c>
      <c r="CB2" s="398"/>
      <c r="CC2" s="398"/>
      <c r="CD2" s="400"/>
      <c r="CE2" s="412" t="s">
        <v>43</v>
      </c>
      <c r="CF2" s="413"/>
      <c r="CG2" s="414"/>
      <c r="CH2" s="414"/>
      <c r="CI2" s="414"/>
      <c r="CJ2" s="414"/>
      <c r="CK2" s="415"/>
      <c r="CL2" s="440" t="s">
        <v>44</v>
      </c>
      <c r="CM2" s="441"/>
      <c r="CN2" s="442"/>
      <c r="CO2" s="443"/>
      <c r="CP2" s="443"/>
      <c r="CQ2" s="443"/>
      <c r="CR2" s="444"/>
      <c r="CS2" s="412" t="s">
        <v>45</v>
      </c>
      <c r="CT2" s="413"/>
      <c r="CU2" s="414"/>
      <c r="CV2" s="414"/>
      <c r="CW2" s="414"/>
      <c r="CX2" s="414"/>
      <c r="CY2" s="415"/>
      <c r="CZ2" s="425" t="s">
        <v>46</v>
      </c>
      <c r="DA2" s="426"/>
      <c r="DB2" s="426"/>
      <c r="DC2" s="445"/>
      <c r="DD2" s="425" t="s">
        <v>47</v>
      </c>
      <c r="DE2" s="426"/>
      <c r="DF2" s="426"/>
      <c r="DG2" s="426"/>
      <c r="DH2" s="426"/>
      <c r="DI2" s="426"/>
      <c r="DJ2" s="445"/>
      <c r="DK2" s="401" t="s">
        <v>48</v>
      </c>
      <c r="DL2" s="402"/>
      <c r="DM2" s="402"/>
      <c r="DN2" s="403"/>
      <c r="DO2" s="404" t="s">
        <v>49</v>
      </c>
      <c r="DP2" s="405"/>
      <c r="DQ2" s="404" t="s">
        <v>50</v>
      </c>
      <c r="DR2" s="405"/>
      <c r="DS2" s="195" t="s">
        <v>51</v>
      </c>
      <c r="DT2" s="404" t="s">
        <v>52</v>
      </c>
      <c r="DU2" s="405"/>
      <c r="DV2" s="195" t="s">
        <v>53</v>
      </c>
      <c r="DW2" s="404" t="s">
        <v>54</v>
      </c>
      <c r="DX2" s="452"/>
      <c r="DY2" s="453"/>
      <c r="DZ2" s="405"/>
      <c r="EA2" s="401" t="s">
        <v>55</v>
      </c>
      <c r="EB2" s="403"/>
      <c r="EC2" s="404" t="s">
        <v>56</v>
      </c>
      <c r="ED2" s="452"/>
      <c r="EE2" s="452"/>
      <c r="EF2" s="452"/>
      <c r="EG2" s="452"/>
      <c r="EH2" s="452"/>
      <c r="EI2" s="452"/>
      <c r="EJ2" s="405"/>
      <c r="EK2" s="454" t="s">
        <v>57</v>
      </c>
      <c r="EL2" s="417"/>
      <c r="EM2" s="418"/>
      <c r="EN2" s="416" t="s">
        <v>58</v>
      </c>
      <c r="EO2" s="417"/>
      <c r="EP2" s="418"/>
      <c r="EQ2" s="198" t="s">
        <v>59</v>
      </c>
      <c r="ER2" s="119"/>
    </row>
    <row r="3" spans="1:148" s="93" customFormat="1" ht="137.25" customHeight="1" thickBot="1">
      <c r="A3" s="379"/>
      <c r="B3" s="373"/>
      <c r="C3" s="381"/>
      <c r="D3" s="356"/>
      <c r="E3" s="356"/>
      <c r="F3" s="356"/>
      <c r="G3" s="373"/>
      <c r="H3" s="375"/>
      <c r="I3" s="377"/>
      <c r="J3" s="377"/>
      <c r="K3" s="385"/>
      <c r="L3" s="383"/>
      <c r="M3" s="383"/>
      <c r="N3" s="383"/>
      <c r="O3" s="447"/>
      <c r="P3" s="383"/>
      <c r="Q3" s="383"/>
      <c r="R3" s="447"/>
      <c r="S3" s="45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449"/>
      <c r="BV3" s="407"/>
      <c r="BW3" s="409"/>
      <c r="BX3" s="409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419" t="s">
        <v>116</v>
      </c>
      <c r="CK3" s="420"/>
      <c r="CL3" s="227" t="s">
        <v>112</v>
      </c>
      <c r="CM3" s="226" t="s">
        <v>117</v>
      </c>
      <c r="CN3" s="419" t="s">
        <v>116</v>
      </c>
      <c r="CO3" s="421"/>
      <c r="CP3" s="421"/>
      <c r="CQ3" s="421"/>
      <c r="CR3" s="420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419" t="s">
        <v>116</v>
      </c>
      <c r="CY3" s="420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>
      <c r="A4" s="436" t="s">
        <v>140</v>
      </c>
      <c r="B4" s="437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438" t="s">
        <v>145</v>
      </c>
      <c r="BZ4" s="439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>
      <c r="A5" s="455" t="s">
        <v>173</v>
      </c>
      <c r="B5" s="4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457">
        <v>0.7</v>
      </c>
      <c r="BZ5" s="4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>
      <c r="A6" s="459" t="s">
        <v>174</v>
      </c>
      <c r="B6" s="4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461"/>
      <c r="BZ6" s="4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>
      <c r="A7" s="463" t="s">
        <v>175</v>
      </c>
      <c r="B7" s="4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465">
        <v>0.3</v>
      </c>
      <c r="BZ7" s="4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>
      <c r="A8" s="83">
        <v>42644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>
      <c r="A9" s="83">
        <v>42644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>
      <c r="A10" s="84">
        <v>42644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>
      <c r="A11" s="84">
        <v>42644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>
      <c r="A12" s="83">
        <v>42645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>
      <c r="A13" s="83">
        <v>42645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>
      <c r="A14" s="84">
        <v>42645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>
      <c r="A15" s="84">
        <v>42645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>
      <c r="A16" s="83">
        <v>42646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>
      <c r="A17" s="83">
        <v>42646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>
      <c r="A18" s="84">
        <v>42646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>
      <c r="A19" s="84">
        <v>42646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>
      <c r="A20" s="83">
        <v>42647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>
      <c r="A21" s="83">
        <v>42647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>
      <c r="A22" s="84">
        <v>42647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>
      <c r="A23" s="84">
        <v>42647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>
      <c r="A24" s="83">
        <v>42648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>
      <c r="A25" s="83">
        <v>42648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>
      <c r="A26" s="84">
        <v>42648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>
      <c r="A27" s="84">
        <v>42648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>
      <c r="A28" s="83">
        <v>42649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>
      <c r="A29" s="83">
        <v>42649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>
      <c r="A30" s="84">
        <v>42649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>
      <c r="A31" s="84">
        <v>42649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>
      <c r="A32" s="83">
        <v>42650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>
      <c r="A33" s="83">
        <v>42650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>
      <c r="A34" s="84">
        <v>42650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>
      <c r="A35" s="84">
        <v>42650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>
      <c r="A36" s="83">
        <v>42651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>
      <c r="A37" s="83">
        <v>42651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>
      <c r="A38" s="84">
        <v>42651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>
      <c r="A39" s="84">
        <v>42651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>
      <c r="A40" s="83">
        <v>42652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>
      <c r="A41" s="83">
        <v>42652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>
      <c r="A42" s="84">
        <v>42652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>
      <c r="A43" s="84">
        <v>42652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>
      <c r="A44" s="335">
        <v>42653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>
      <c r="A45" s="83">
        <v>42653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>
      <c r="A46" s="84">
        <v>42653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>
      <c r="A47" s="84">
        <v>42653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>
      <c r="A48" s="83">
        <v>42654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>
      <c r="A49" s="83">
        <v>42654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>
      <c r="A50" s="83">
        <v>42654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>
      <c r="A51" s="84">
        <v>42654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>
      <c r="A52" s="83">
        <v>42655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>
      <c r="A53" s="83">
        <v>42655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>
      <c r="A54" s="84">
        <v>42655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>
      <c r="A55" s="84">
        <v>42655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>
      <c r="A56" s="83">
        <v>42656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>
      <c r="A57" s="83">
        <v>42656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>
      <c r="A58" s="84">
        <v>42656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>
      <c r="A59" s="84">
        <v>42656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>
      <c r="A60" s="83">
        <v>42657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>
      <c r="A61" s="83">
        <v>42657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>
      <c r="A62" s="84">
        <v>42657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>
      <c r="A63" s="84">
        <v>42657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>
      <c r="A64" s="83">
        <v>42658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>
      <c r="A65" s="83">
        <v>42658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>
      <c r="A66" s="84">
        <v>42658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>
      <c r="A67" s="84">
        <v>42658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>
      <c r="A68" s="83">
        <v>42659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>
      <c r="A69" s="83">
        <v>42659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>
      <c r="A70" s="84">
        <v>42659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>
      <c r="A71" s="84">
        <v>42659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>
      <c r="A72" s="83">
        <v>42660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>
      <c r="A73" s="83">
        <v>42660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>
      <c r="A74" s="84">
        <v>42660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>
      <c r="A75" s="84">
        <v>42660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>
      <c r="A76" s="83">
        <v>42661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>
      <c r="A77" s="83">
        <v>42661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>
      <c r="A78" s="84">
        <v>42661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>
      <c r="A79" s="84">
        <v>42661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>
      <c r="A80" s="83">
        <v>42662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>
      <c r="A81" s="83">
        <v>42662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>
      <c r="A82" s="84">
        <v>42662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>
      <c r="A83" s="84">
        <v>42662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>
      <c r="A84" s="83">
        <v>42663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>
      <c r="A85" s="83">
        <v>42663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>
      <c r="A86" s="84">
        <v>42663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>
      <c r="A87" s="84">
        <v>42663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>
      <c r="A88" s="83">
        <v>42664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>
      <c r="A89" s="83">
        <v>42664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>
      <c r="A90" s="84">
        <v>42664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>
      <c r="A91" s="84">
        <v>42664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>
      <c r="A92" s="83">
        <v>42665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>
      <c r="A93" s="83">
        <v>42665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>
      <c r="A94" s="84">
        <v>42665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>
      <c r="A95" s="84">
        <v>42665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>
      <c r="A96" s="83">
        <v>42666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>
      <c r="A97" s="83">
        <v>42666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>
      <c r="A98" s="84">
        <v>42666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>
      <c r="A99" s="84">
        <v>42666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>
      <c r="A100" s="83">
        <v>42667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>
      <c r="A101" s="83">
        <v>42667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>
      <c r="A102" s="84">
        <v>42667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>
      <c r="A103" s="84">
        <v>42667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>
      <c r="A104" s="83">
        <v>42668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>
      <c r="A105" s="83">
        <v>42668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>
      <c r="A106" s="84">
        <v>42668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>
      <c r="A107" s="84">
        <v>42668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>
      <c r="A108" s="83">
        <v>42669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>
      <c r="A109" s="83">
        <v>42669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>
      <c r="A110" s="84">
        <v>42669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>
      <c r="A111" s="84">
        <v>42669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>
      <c r="A112" s="83">
        <v>42670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>
      <c r="A113" s="83">
        <v>42670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>
      <c r="A114" s="84">
        <v>42670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>
      <c r="A115" s="84">
        <v>42670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>
      <c r="A116" s="83">
        <v>42671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>
      <c r="A117" s="83">
        <v>42671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>
      <c r="A118" s="84">
        <v>42671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>
      <c r="A119" s="84">
        <v>42671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>
      <c r="A120" s="83">
        <v>42672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>
      <c r="A121" s="83">
        <v>42672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>
      <c r="A122" s="84">
        <v>42672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>
      <c r="A123" s="84">
        <v>42672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>
      <c r="A124" s="83">
        <v>42673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>
      <c r="A125" s="83">
        <v>42673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>
      <c r="A126" s="84">
        <v>42673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>
      <c r="A127" s="84">
        <v>42673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>
      <c r="A128" s="83">
        <v>42674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>
      <c r="A129" s="83">
        <v>42674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>
      <c r="A130" s="84">
        <v>42674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>
      <c r="A131" s="303">
        <v>42674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>
      <c r="A149" s="262">
        <f ca="1">TODAY()</f>
        <v>42550</v>
      </c>
      <c r="B149" s="263">
        <f ca="1">--TEXT(NOW(),"чч:мм:сс")</f>
        <v>0.64900462962962957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>
      <c r="A198" s="258"/>
      <c r="B198" s="265">
        <f ca="1">--TEXT(NOW(),"чч:мм:сс")</f>
        <v>0.64900462962962957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A5:B5"/>
    <mergeCell ref="BY5:BZ5"/>
    <mergeCell ref="A6:B6"/>
    <mergeCell ref="BY6:BZ6"/>
    <mergeCell ref="A7:B7"/>
    <mergeCell ref="BY7:BZ7"/>
    <mergeCell ref="DT2:DU2"/>
    <mergeCell ref="DW2:DZ2"/>
    <mergeCell ref="EA2:EB2"/>
    <mergeCell ref="EC2:EJ2"/>
    <mergeCell ref="EK2:EM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</mergeCells>
  <conditionalFormatting sqref="U8:U131">
    <cfRule type="cellIs" dxfId="158" priority="53" operator="lessThan">
      <formula>$U$7</formula>
    </cfRule>
    <cfRule type="cellIs" dxfId="157" priority="54" operator="greaterThan">
      <formula>$U$5</formula>
    </cfRule>
  </conditionalFormatting>
  <conditionalFormatting sqref="AD8:AD131">
    <cfRule type="cellIs" dxfId="156" priority="51" operator="lessThan">
      <formula>$AD$7</formula>
    </cfRule>
    <cfRule type="cellIs" dxfId="155" priority="52" operator="greaterThan">
      <formula>$AD$5</formula>
    </cfRule>
  </conditionalFormatting>
  <conditionalFormatting sqref="AC8:AC131">
    <cfRule type="cellIs" dxfId="154" priority="49" operator="lessThan">
      <formula>$AC$7</formula>
    </cfRule>
    <cfRule type="cellIs" dxfId="153" priority="50" operator="greaterThan">
      <formula>$AC$5</formula>
    </cfRule>
  </conditionalFormatting>
  <conditionalFormatting sqref="AW8:AW131">
    <cfRule type="cellIs" dxfId="152" priority="47" operator="lessThan">
      <formula>$AW$7</formula>
    </cfRule>
    <cfRule type="cellIs" dxfId="151" priority="48" operator="greaterThan">
      <formula>$AW$5</formula>
    </cfRule>
  </conditionalFormatting>
  <conditionalFormatting sqref="BJ8:BJ131">
    <cfRule type="cellIs" dxfId="150" priority="45" operator="lessThan">
      <formula>$BJ$7</formula>
    </cfRule>
    <cfRule type="cellIs" dxfId="149" priority="46" operator="greaterThan">
      <formula>$BJ$5</formula>
    </cfRule>
  </conditionalFormatting>
  <conditionalFormatting sqref="BV8:BV131">
    <cfRule type="cellIs" dxfId="148" priority="43" operator="lessThan">
      <formula>$BV$7</formula>
    </cfRule>
    <cfRule type="cellIs" dxfId="147" priority="44" operator="greaterThan">
      <formula>$BV$5</formula>
    </cfRule>
  </conditionalFormatting>
  <conditionalFormatting sqref="BY8:BZ131">
    <cfRule type="cellIs" dxfId="146" priority="41" operator="lessThan">
      <formula>$BY$7</formula>
    </cfRule>
    <cfRule type="cellIs" dxfId="145" priority="42" operator="greaterThan">
      <formula>$BY$5</formula>
    </cfRule>
  </conditionalFormatting>
  <conditionalFormatting sqref="CA8:CA131">
    <cfRule type="cellIs" dxfId="144" priority="39" operator="lessThan">
      <formula>$CA$7</formula>
    </cfRule>
    <cfRule type="cellIs" dxfId="143" priority="40" operator="greaterThan">
      <formula>$CA$5</formula>
    </cfRule>
  </conditionalFormatting>
  <conditionalFormatting sqref="CB8:CB131">
    <cfRule type="cellIs" dxfId="142" priority="37" operator="lessThan">
      <formula>$CB$7</formula>
    </cfRule>
    <cfRule type="cellIs" dxfId="141" priority="38" operator="greaterThan">
      <formula>$CB$5</formula>
    </cfRule>
  </conditionalFormatting>
  <conditionalFormatting sqref="CC8:CC131">
    <cfRule type="cellIs" dxfId="140" priority="35" operator="lessThan">
      <formula>$CC$7</formula>
    </cfRule>
    <cfRule type="cellIs" dxfId="139" priority="36" operator="greaterThan">
      <formula>$CC$5</formula>
    </cfRule>
  </conditionalFormatting>
  <conditionalFormatting sqref="CD8:CD131">
    <cfRule type="cellIs" dxfId="138" priority="33" operator="lessThan">
      <formula>$CD$7</formula>
    </cfRule>
    <cfRule type="cellIs" dxfId="137" priority="34" operator="greaterThan">
      <formula>$CD$5</formula>
    </cfRule>
  </conditionalFormatting>
  <conditionalFormatting sqref="CK8:CK131 CY8:CY131">
    <cfRule type="cellIs" dxfId="136" priority="31" operator="lessThan">
      <formula>$CK$7</formula>
    </cfRule>
    <cfRule type="cellIs" dxfId="135" priority="32" operator="greaterThan">
      <formula>$CK$5</formula>
    </cfRule>
  </conditionalFormatting>
  <conditionalFormatting sqref="CW8:CW131">
    <cfRule type="cellIs" dxfId="134" priority="29" operator="lessThan">
      <formula>$CW$7</formula>
    </cfRule>
    <cfRule type="cellIs" dxfId="133" priority="30" operator="greaterThan">
      <formula>$CW$5</formula>
    </cfRule>
  </conditionalFormatting>
  <conditionalFormatting sqref="DZ8:EB131">
    <cfRule type="cellIs" dxfId="132" priority="28" operator="greaterThan">
      <formula>$DZ$5</formula>
    </cfRule>
  </conditionalFormatting>
  <conditionalFormatting sqref="V8:V131">
    <cfRule type="cellIs" dxfId="131" priority="26" operator="lessThan">
      <formula>$V$7</formula>
    </cfRule>
    <cfRule type="cellIs" dxfId="130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129" priority="24" operator="lessThan">
      <formula>$X$7</formula>
    </cfRule>
    <cfRule type="cellIs" dxfId="128" priority="25" operator="greaterThan">
      <formula>$X$5</formula>
    </cfRule>
  </conditionalFormatting>
  <conditionalFormatting sqref="AE8:AE131">
    <cfRule type="cellIs" dxfId="127" priority="22" operator="lessThan">
      <formula>$AE$5</formula>
    </cfRule>
    <cfRule type="cellIs" dxfId="126" priority="23" operator="greaterThan">
      <formula>$AE$7</formula>
    </cfRule>
  </conditionalFormatting>
  <conditionalFormatting sqref="AF8:AF131">
    <cfRule type="cellIs" dxfId="125" priority="20" operator="lessThan">
      <formula>$AF$5</formula>
    </cfRule>
    <cfRule type="cellIs" dxfId="124" priority="21" operator="greaterThan">
      <formula>$AF$7</formula>
    </cfRule>
  </conditionalFormatting>
  <conditionalFormatting sqref="AG8:AG131">
    <cfRule type="cellIs" dxfId="123" priority="18" operator="lessThan">
      <formula>$AG$5</formula>
    </cfRule>
    <cfRule type="cellIs" dxfId="122" priority="19" operator="greaterThan">
      <formula>$AG$7</formula>
    </cfRule>
  </conditionalFormatting>
  <conditionalFormatting sqref="AH8:AH131">
    <cfRule type="cellIs" dxfId="121" priority="16" operator="lessThan">
      <formula>$AH$5</formula>
    </cfRule>
    <cfRule type="cellIs" dxfId="120" priority="17" operator="greaterThan">
      <formula>$AH$7</formula>
    </cfRule>
  </conditionalFormatting>
  <conditionalFormatting sqref="AM8:AM131">
    <cfRule type="cellIs" dxfId="119" priority="14" operator="lessThan">
      <formula>$AM$7</formula>
    </cfRule>
    <cfRule type="cellIs" dxfId="118" priority="15" operator="greaterThan">
      <formula>$AM$5</formula>
    </cfRule>
  </conditionalFormatting>
  <conditionalFormatting sqref="AP8:AP131">
    <cfRule type="cellIs" dxfId="117" priority="13" operator="greaterThan">
      <formula>$AP$5</formula>
    </cfRule>
  </conditionalFormatting>
  <conditionalFormatting sqref="AA8:AA131">
    <cfRule type="cellIs" dxfId="116" priority="12" operator="greaterThan">
      <formula>$AA$5</formula>
    </cfRule>
  </conditionalFormatting>
  <conditionalFormatting sqref="AB8:AB131">
    <cfRule type="cellIs" dxfId="115" priority="10" operator="lessThan">
      <formula>$AB$7</formula>
    </cfRule>
    <cfRule type="cellIs" dxfId="114" priority="11" operator="greaterThan">
      <formula>$AB$5</formula>
    </cfRule>
  </conditionalFormatting>
  <conditionalFormatting sqref="DN8:DN131">
    <cfRule type="cellIs" dxfId="113" priority="9" operator="greaterThan">
      <formula>$DN$5</formula>
    </cfRule>
  </conditionalFormatting>
  <conditionalFormatting sqref="EQ8:EQ131">
    <cfRule type="cellIs" dxfId="112" priority="8" operator="greaterThan">
      <formula>$EQ$5</formula>
    </cfRule>
  </conditionalFormatting>
  <conditionalFormatting sqref="DM8:DM131">
    <cfRule type="cellIs" dxfId="111" priority="7" operator="greaterThan">
      <formula>$DM$5</formula>
    </cfRule>
  </conditionalFormatting>
  <conditionalFormatting sqref="DY8:DY131">
    <cfRule type="cellIs" dxfId="110" priority="6" operator="greaterThan">
      <formula>$DY$5</formula>
    </cfRule>
  </conditionalFormatting>
  <conditionalFormatting sqref="A8:A131">
    <cfRule type="cellIs" dxfId="109" priority="4" operator="greaterThan">
      <formula>TODAY()</formula>
    </cfRule>
    <cfRule type="cellIs" dxfId="108" priority="5" operator="equal">
      <formula>$A$149</formula>
    </cfRule>
  </conditionalFormatting>
  <conditionalFormatting sqref="AN8:AN131">
    <cfRule type="cellIs" dxfId="107" priority="2" operator="lessThan">
      <formula>$AN$7</formula>
    </cfRule>
    <cfRule type="cellIs" dxfId="106" priority="3" operator="greaterThan">
      <formula>$AN$5</formula>
    </cfRule>
  </conditionalFormatting>
  <dataValidations count="29">
    <dataValidation type="list" allowBlank="1" showInputMessage="1" showErrorMessage="1" sqref="CE8:CE131">
      <formula1>$CE$150:$CE$154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E8:E131">
      <formula1>$E$150:$E$157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C8:C131">
      <formula1>$C$150:$C$153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whole" allowBlank="1" showInputMessage="1" showErrorMessage="1" sqref="AE8:AH129">
      <formula1>-100</formula1>
      <formula2>0</formula2>
    </dataValidation>
    <dataValidation type="decimal" allowBlank="1" showInputMessage="1" showErrorMessage="1" sqref="I8:I131">
      <formula1>10</formula1>
      <formula2>40</formula2>
    </dataValidation>
    <dataValidation type="decimal" allowBlank="1" showInputMessage="1" showErrorMessage="1" sqref="K8:K129">
      <formula1>0</formula1>
      <formula2>30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P8:P131">
      <formula1>0</formula1>
      <formula2>2000</formula2>
    </dataValidation>
    <dataValidation type="decimal" allowBlank="1" showInputMessage="1" showErrorMessage="1" sqref="T8:T131">
      <formula1>0</formula1>
      <formula2>5000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CJ8:CJ131 CX8:CX131 CM8:CM131">
      <formula1>0</formula1>
      <formula2>200</formula2>
    </dataValidation>
    <dataValidation type="whole" allowBlank="1" showInputMessage="1" showErrorMessage="1" sqref="CN8:CN131">
      <formula1>0</formula1>
      <formula2>100</formula2>
    </dataValidation>
    <dataValidation type="list" allowBlank="1" showInputMessage="1" showErrorMessage="1" sqref="CS8:CS131">
      <formula1>$CS$150:$CS$155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1">
    <pageSetUpPr fitToPage="1"/>
  </sheetPr>
  <dimension ref="A1:EV286"/>
  <sheetViews>
    <sheetView zoomScale="80" zoomScaleNormal="80" workbookViewId="0">
      <pane xSplit="2" ySplit="7" topLeftCell="C11" activePane="bottomRight" state="frozen"/>
      <selection activeCell="DJ82" sqref="DJ82"/>
      <selection pane="bottomLeft" activeCell="DJ82" sqref="DJ82"/>
      <selection pane="topRight" activeCell="DJ82" sqref="DJ82"/>
      <selection pane="bottomRight" activeCell="DJ82" sqref="DJ82"/>
    </sheetView>
  </sheetViews>
  <sheetFormatPr defaultRowHeight="18.75" outlineLevelRow="2" outlineLevelCol="1"/>
  <cols>
    <col min="1" max="1" width="16.85546875" style="64" customWidth="1"/>
    <col min="2" max="2" width="13.7109375" style="65" bestFit="1" customWidth="1"/>
    <col min="3" max="3" width="5.42578125" style="59" customWidth="1"/>
    <col min="4" max="4" width="23" style="60" bestFit="1" customWidth="1"/>
    <col min="5" max="6" width="20.42578125" style="60" bestFit="1" customWidth="1"/>
    <col min="7" max="7" width="21.140625" style="65" bestFit="1" customWidth="1"/>
    <col min="8" max="8" width="15.7109375" style="66" customWidth="1"/>
    <col min="9" max="9" width="10.7109375" style="60" customWidth="1"/>
    <col min="10" max="10" width="33.140625" style="60" customWidth="1"/>
    <col min="11" max="11" width="11.7109375" style="69" customWidth="1"/>
    <col min="12" max="17" width="11.7109375" style="60" customWidth="1"/>
    <col min="18" max="18" width="11.7109375" style="70" customWidth="1" outlineLevel="1"/>
    <col min="19" max="19" width="11.7109375" style="67" customWidth="1"/>
    <col min="20" max="20" width="11.7109375" style="66" customWidth="1"/>
    <col min="21" max="21" width="11.7109375" style="60" customWidth="1"/>
    <col min="22" max="22" width="11.7109375" style="68" customWidth="1"/>
    <col min="23" max="23" width="11.7109375" style="60" customWidth="1"/>
    <col min="24" max="24" width="11.7109375" style="69" customWidth="1"/>
    <col min="25" max="28" width="11.7109375" style="60" customWidth="1"/>
    <col min="29" max="29" width="11.7109375" style="65" customWidth="1"/>
    <col min="30" max="30" width="11.7109375" style="59" customWidth="1"/>
    <col min="31" max="34" width="11.7109375" style="91" customWidth="1"/>
    <col min="35" max="35" width="11.7109375" style="91" hidden="1" customWidth="1"/>
    <col min="36" max="36" width="11.7109375" style="105" customWidth="1"/>
    <col min="37" max="40" width="11.7109375" style="60" customWidth="1"/>
    <col min="41" max="41" width="11.7109375" style="70" customWidth="1"/>
    <col min="42" max="42" width="11.7109375" style="65" customWidth="1"/>
    <col min="43" max="43" width="11.7109375" style="66" customWidth="1"/>
    <col min="44" max="44" width="11.7109375" style="59" customWidth="1"/>
    <col min="45" max="48" width="11.7109375" style="60" customWidth="1"/>
    <col min="49" max="49" width="11.7109375" style="117" customWidth="1"/>
    <col min="50" max="51" width="11.7109375" style="60" customWidth="1"/>
    <col min="52" max="52" width="11.7109375" style="70" customWidth="1"/>
    <col min="53" max="53" width="11.7109375" style="66" customWidth="1"/>
    <col min="54" max="54" width="11.7109375" style="70" customWidth="1"/>
    <col min="55" max="55" width="11.7109375" style="71" customWidth="1"/>
    <col min="56" max="56" width="11.7109375" style="72" customWidth="1"/>
    <col min="57" max="57" width="11.7109375" style="71" customWidth="1"/>
    <col min="58" max="59" width="11.7109375" style="73" customWidth="1"/>
    <col min="60" max="60" width="11.7109375" style="60" customWidth="1"/>
    <col min="61" max="61" width="11.7109375" style="65" customWidth="1"/>
    <col min="62" max="62" width="11.7109375" style="66" customWidth="1"/>
    <col min="63" max="65" width="11.7109375" style="60" customWidth="1"/>
    <col min="66" max="66" width="11.7109375" style="70" customWidth="1"/>
    <col min="67" max="67" width="11.7109375" style="66" customWidth="1"/>
    <col min="68" max="68" width="11.7109375" style="60" customWidth="1"/>
    <col min="69" max="69" width="11.7109375" style="70" customWidth="1"/>
    <col min="70" max="70" width="11.7109375" style="66" customWidth="1"/>
    <col min="71" max="71" width="11.7109375" style="60" customWidth="1"/>
    <col min="72" max="72" width="11.7109375" style="70" customWidth="1"/>
    <col min="73" max="73" width="11.7109375" style="76" customWidth="1"/>
    <col min="74" max="74" width="11.7109375" style="132" customWidth="1"/>
    <col min="75" max="76" width="11.7109375" style="114" customWidth="1"/>
    <col min="77" max="78" width="11.7109375" style="74" customWidth="1"/>
    <col min="79" max="79" width="11.7109375" style="66" customWidth="1"/>
    <col min="80" max="81" width="11.7109375" style="60" customWidth="1"/>
    <col min="82" max="82" width="11.7109375" style="65" customWidth="1"/>
    <col min="83" max="83" width="13.140625" style="59" bestFit="1" customWidth="1"/>
    <col min="84" max="84" width="10.7109375" style="59" customWidth="1"/>
    <col min="85" max="85" width="17.28515625" style="60" customWidth="1" outlineLevel="1"/>
    <col min="86" max="86" width="12" style="60" customWidth="1" outlineLevel="1"/>
    <col min="87" max="87" width="12.140625" style="60" customWidth="1" outlineLevel="1"/>
    <col min="88" max="88" width="10.42578125" style="60" bestFit="1" customWidth="1"/>
    <col min="89" max="89" width="10.5703125" style="75" customWidth="1"/>
    <col min="90" max="90" width="16.85546875" style="66" bestFit="1" customWidth="1"/>
    <col min="91" max="91" width="10.7109375" style="59" customWidth="1"/>
    <col min="92" max="92" width="10.42578125" style="60" bestFit="1" customWidth="1"/>
    <col min="93" max="95" width="10.42578125" style="70" customWidth="1" outlineLevel="1"/>
    <col min="96" max="96" width="11.42578125" style="75" bestFit="1" customWidth="1"/>
    <col min="97" max="97" width="13.140625" style="66" bestFit="1" customWidth="1"/>
    <col min="98" max="98" width="10.7109375" style="59" customWidth="1"/>
    <col min="99" max="99" width="17.28515625" style="60" customWidth="1" outlineLevel="1"/>
    <col min="100" max="100" width="12" style="60" customWidth="1" outlineLevel="1"/>
    <col min="101" max="101" width="12.140625" style="60" customWidth="1" outlineLevel="1"/>
    <col min="102" max="102" width="10.42578125" style="60" bestFit="1" customWidth="1"/>
    <col min="103" max="103" width="10.5703125" style="75" customWidth="1"/>
    <col min="104" max="114" width="11.7109375" style="74" customWidth="1"/>
    <col min="115" max="115" width="18.7109375" style="66" bestFit="1" customWidth="1"/>
    <col min="116" max="116" width="10.7109375" style="70" customWidth="1"/>
    <col min="117" max="117" width="10.7109375" style="99" customWidth="1"/>
    <col min="118" max="118" width="9.7109375" style="70" customWidth="1" outlineLevel="1"/>
    <col min="119" max="119" width="18.7109375" style="66" customWidth="1"/>
    <col min="120" max="120" width="10.7109375" style="70" customWidth="1"/>
    <col min="121" max="121" width="18.7109375" style="66" customWidth="1"/>
    <col min="122" max="122" width="10.7109375" style="70" customWidth="1"/>
    <col min="123" max="123" width="15" style="74" customWidth="1"/>
    <col min="124" max="124" width="18.7109375" style="66" customWidth="1"/>
    <col min="125" max="125" width="10.7109375" style="70" customWidth="1"/>
    <col min="126" max="126" width="17.140625" style="74" customWidth="1"/>
    <col min="127" max="127" width="18.7109375" style="66" customWidth="1"/>
    <col min="128" max="128" width="9.7109375" style="60" customWidth="1"/>
    <col min="129" max="129" width="9.7109375" style="99" customWidth="1"/>
    <col min="130" max="130" width="9.140625" style="75" customWidth="1" outlineLevel="1"/>
    <col min="131" max="131" width="19.28515625" style="149" customWidth="1" outlineLevel="1" collapsed="1"/>
    <col min="132" max="132" width="10.7109375" style="75" customWidth="1" outlineLevel="1"/>
    <col min="133" max="133" width="18.7109375" style="66" customWidth="1"/>
    <col min="134" max="134" width="10.7109375" style="70" customWidth="1"/>
    <col min="135" max="135" width="18.7109375" style="66" customWidth="1"/>
    <col min="136" max="136" width="10.7109375" style="70" customWidth="1"/>
    <col min="137" max="137" width="18.7109375" style="66" customWidth="1"/>
    <col min="138" max="138" width="10.7109375" style="70" customWidth="1"/>
    <col min="139" max="139" width="18.7109375" style="66" customWidth="1"/>
    <col min="140" max="140" width="10.7109375" style="65" customWidth="1"/>
    <col min="141" max="141" width="10.7109375" style="185" customWidth="1"/>
    <col min="142" max="142" width="10.7109375" style="186" customWidth="1"/>
    <col min="143" max="143" width="10.7109375" style="187" customWidth="1" outlineLevel="1"/>
    <col min="144" max="145" width="10.7109375" style="187" customWidth="1"/>
    <col min="146" max="146" width="10.7109375" style="187" customWidth="1" outlineLevel="1"/>
    <col min="147" max="147" width="10.7109375" style="188" customWidth="1"/>
    <col min="148" max="148" width="9.140625" style="59"/>
    <col min="153" max="16384" width="9.140625" style="60"/>
  </cols>
  <sheetData>
    <row r="1" spans="1:148" s="122" customFormat="1" ht="24.75" customHeight="1" thickBot="1">
      <c r="A1" s="357" t="s">
        <v>0</v>
      </c>
      <c r="B1" s="358"/>
      <c r="C1" s="358"/>
      <c r="D1" s="358"/>
      <c r="E1" s="358"/>
      <c r="F1" s="358"/>
      <c r="G1" s="359"/>
      <c r="H1" s="360" t="s">
        <v>1</v>
      </c>
      <c r="I1" s="361"/>
      <c r="J1" s="361"/>
      <c r="K1" s="361"/>
      <c r="L1" s="361"/>
      <c r="M1" s="361"/>
      <c r="N1" s="361"/>
      <c r="O1" s="361"/>
      <c r="P1" s="361"/>
      <c r="Q1" s="361"/>
      <c r="R1" s="362"/>
      <c r="S1" s="363"/>
      <c r="T1" s="364" t="s">
        <v>2</v>
      </c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6"/>
      <c r="AP1" s="367"/>
      <c r="AQ1" s="368" t="s">
        <v>3</v>
      </c>
      <c r="AR1" s="369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1"/>
      <c r="BE1" s="391" t="s">
        <v>4</v>
      </c>
      <c r="BF1" s="392"/>
      <c r="BG1" s="392"/>
      <c r="BH1" s="392"/>
      <c r="BI1" s="393"/>
      <c r="BJ1" s="397" t="s">
        <v>5</v>
      </c>
      <c r="BK1" s="398"/>
      <c r="BL1" s="398"/>
      <c r="BM1" s="398"/>
      <c r="BN1" s="398"/>
      <c r="BO1" s="398"/>
      <c r="BP1" s="398"/>
      <c r="BQ1" s="398"/>
      <c r="BR1" s="398"/>
      <c r="BS1" s="398"/>
      <c r="BT1" s="398"/>
      <c r="BU1" s="398"/>
      <c r="BV1" s="398"/>
      <c r="BW1" s="398"/>
      <c r="BX1" s="398"/>
      <c r="BY1" s="398"/>
      <c r="BZ1" s="398"/>
      <c r="CA1" s="398"/>
      <c r="CB1" s="398"/>
      <c r="CC1" s="399"/>
      <c r="CD1" s="400"/>
      <c r="CE1" s="412" t="s">
        <v>6</v>
      </c>
      <c r="CF1" s="413"/>
      <c r="CG1" s="414"/>
      <c r="CH1" s="414"/>
      <c r="CI1" s="414"/>
      <c r="CJ1" s="414"/>
      <c r="CK1" s="414"/>
      <c r="CL1" s="414"/>
      <c r="CM1" s="414"/>
      <c r="CN1" s="414"/>
      <c r="CO1" s="414"/>
      <c r="CP1" s="414"/>
      <c r="CQ1" s="414"/>
      <c r="CR1" s="414"/>
      <c r="CS1" s="414"/>
      <c r="CT1" s="414"/>
      <c r="CU1" s="414"/>
      <c r="CV1" s="414"/>
      <c r="CW1" s="414"/>
      <c r="CX1" s="414"/>
      <c r="CY1" s="415"/>
      <c r="CZ1" s="425" t="s">
        <v>7</v>
      </c>
      <c r="DA1" s="426"/>
      <c r="DB1" s="426"/>
      <c r="DC1" s="426"/>
      <c r="DD1" s="426"/>
      <c r="DE1" s="426"/>
      <c r="DF1" s="426"/>
      <c r="DG1" s="426"/>
      <c r="DH1" s="426"/>
      <c r="DI1" s="426"/>
      <c r="DJ1" s="427"/>
      <c r="DK1" s="386" t="s">
        <v>8</v>
      </c>
      <c r="DL1" s="386"/>
      <c r="DM1" s="386"/>
      <c r="DN1" s="386"/>
      <c r="DO1" s="386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7"/>
      <c r="EK1" s="388" t="s">
        <v>9</v>
      </c>
      <c r="EL1" s="389"/>
      <c r="EM1" s="389"/>
      <c r="EN1" s="389"/>
      <c r="EO1" s="389"/>
      <c r="EP1" s="389"/>
      <c r="EQ1" s="390"/>
      <c r="ER1" s="121"/>
    </row>
    <row r="2" spans="1:148" s="120" customFormat="1" ht="42.75" customHeight="1" thickBot="1">
      <c r="A2" s="378" t="s">
        <v>10</v>
      </c>
      <c r="B2" s="372" t="s">
        <v>11</v>
      </c>
      <c r="C2" s="380" t="s">
        <v>12</v>
      </c>
      <c r="D2" s="355" t="s">
        <v>13</v>
      </c>
      <c r="E2" s="355" t="s">
        <v>14</v>
      </c>
      <c r="F2" s="355" t="s">
        <v>15</v>
      </c>
      <c r="G2" s="372" t="s">
        <v>16</v>
      </c>
      <c r="H2" s="374" t="s">
        <v>17</v>
      </c>
      <c r="I2" s="376" t="s">
        <v>18</v>
      </c>
      <c r="J2" s="376" t="s">
        <v>19</v>
      </c>
      <c r="K2" s="384" t="s">
        <v>20</v>
      </c>
      <c r="L2" s="382" t="s">
        <v>21</v>
      </c>
      <c r="M2" s="382" t="s">
        <v>22</v>
      </c>
      <c r="N2" s="382" t="s">
        <v>23</v>
      </c>
      <c r="O2" s="446" t="s">
        <v>24</v>
      </c>
      <c r="P2" s="382" t="s">
        <v>25</v>
      </c>
      <c r="Q2" s="382" t="s">
        <v>26</v>
      </c>
      <c r="R2" s="446" t="s">
        <v>27</v>
      </c>
      <c r="S2" s="450" t="s">
        <v>28</v>
      </c>
      <c r="T2" s="428" t="s">
        <v>29</v>
      </c>
      <c r="U2" s="429"/>
      <c r="V2" s="429"/>
      <c r="W2" s="429"/>
      <c r="X2" s="429"/>
      <c r="Y2" s="429"/>
      <c r="Z2" s="429"/>
      <c r="AA2" s="429"/>
      <c r="AB2" s="429"/>
      <c r="AC2" s="430"/>
      <c r="AD2" s="429" t="s">
        <v>30</v>
      </c>
      <c r="AE2" s="429"/>
      <c r="AF2" s="429"/>
      <c r="AG2" s="429"/>
      <c r="AH2" s="429"/>
      <c r="AI2" s="429"/>
      <c r="AJ2" s="429"/>
      <c r="AK2" s="429"/>
      <c r="AL2" s="429"/>
      <c r="AM2" s="429"/>
      <c r="AN2" s="429"/>
      <c r="AO2" s="431"/>
      <c r="AP2" s="430"/>
      <c r="AQ2" s="432" t="s">
        <v>31</v>
      </c>
      <c r="AR2" s="433"/>
      <c r="AS2" s="434"/>
      <c r="AT2" s="434"/>
      <c r="AU2" s="434"/>
      <c r="AV2" s="434"/>
      <c r="AW2" s="434"/>
      <c r="AX2" s="434"/>
      <c r="AY2" s="434"/>
      <c r="AZ2" s="435"/>
      <c r="BA2" s="432" t="s">
        <v>32</v>
      </c>
      <c r="BB2" s="435"/>
      <c r="BC2" s="432" t="s">
        <v>33</v>
      </c>
      <c r="BD2" s="435"/>
      <c r="BE2" s="394"/>
      <c r="BF2" s="395"/>
      <c r="BG2" s="395"/>
      <c r="BH2" s="395"/>
      <c r="BI2" s="396"/>
      <c r="BJ2" s="422" t="s">
        <v>34</v>
      </c>
      <c r="BK2" s="423"/>
      <c r="BL2" s="423"/>
      <c r="BM2" s="423"/>
      <c r="BN2" s="424"/>
      <c r="BO2" s="422" t="s">
        <v>35</v>
      </c>
      <c r="BP2" s="423"/>
      <c r="BQ2" s="424"/>
      <c r="BR2" s="422" t="s">
        <v>36</v>
      </c>
      <c r="BS2" s="423"/>
      <c r="BT2" s="424"/>
      <c r="BU2" s="448" t="s">
        <v>37</v>
      </c>
      <c r="BV2" s="406" t="s">
        <v>38</v>
      </c>
      <c r="BW2" s="408" t="s">
        <v>39</v>
      </c>
      <c r="BX2" s="408" t="s">
        <v>40</v>
      </c>
      <c r="BY2" s="410" t="s">
        <v>41</v>
      </c>
      <c r="BZ2" s="411"/>
      <c r="CA2" s="397" t="s">
        <v>42</v>
      </c>
      <c r="CB2" s="398"/>
      <c r="CC2" s="398"/>
      <c r="CD2" s="400"/>
      <c r="CE2" s="412" t="s">
        <v>43</v>
      </c>
      <c r="CF2" s="413"/>
      <c r="CG2" s="414"/>
      <c r="CH2" s="414"/>
      <c r="CI2" s="414"/>
      <c r="CJ2" s="414"/>
      <c r="CK2" s="415"/>
      <c r="CL2" s="440" t="s">
        <v>44</v>
      </c>
      <c r="CM2" s="441"/>
      <c r="CN2" s="442"/>
      <c r="CO2" s="443"/>
      <c r="CP2" s="443"/>
      <c r="CQ2" s="443"/>
      <c r="CR2" s="444"/>
      <c r="CS2" s="412" t="s">
        <v>45</v>
      </c>
      <c r="CT2" s="413"/>
      <c r="CU2" s="414"/>
      <c r="CV2" s="414"/>
      <c r="CW2" s="414"/>
      <c r="CX2" s="414"/>
      <c r="CY2" s="415"/>
      <c r="CZ2" s="425" t="s">
        <v>46</v>
      </c>
      <c r="DA2" s="426"/>
      <c r="DB2" s="426"/>
      <c r="DC2" s="445"/>
      <c r="DD2" s="425" t="s">
        <v>47</v>
      </c>
      <c r="DE2" s="426"/>
      <c r="DF2" s="426"/>
      <c r="DG2" s="426"/>
      <c r="DH2" s="426"/>
      <c r="DI2" s="426"/>
      <c r="DJ2" s="445"/>
      <c r="DK2" s="401" t="s">
        <v>48</v>
      </c>
      <c r="DL2" s="402"/>
      <c r="DM2" s="402"/>
      <c r="DN2" s="403"/>
      <c r="DO2" s="404" t="s">
        <v>49</v>
      </c>
      <c r="DP2" s="405"/>
      <c r="DQ2" s="404" t="s">
        <v>50</v>
      </c>
      <c r="DR2" s="405"/>
      <c r="DS2" s="195" t="s">
        <v>51</v>
      </c>
      <c r="DT2" s="404" t="s">
        <v>52</v>
      </c>
      <c r="DU2" s="405"/>
      <c r="DV2" s="195" t="s">
        <v>53</v>
      </c>
      <c r="DW2" s="404" t="s">
        <v>54</v>
      </c>
      <c r="DX2" s="452"/>
      <c r="DY2" s="453"/>
      <c r="DZ2" s="405"/>
      <c r="EA2" s="401" t="s">
        <v>55</v>
      </c>
      <c r="EB2" s="403"/>
      <c r="EC2" s="404" t="s">
        <v>56</v>
      </c>
      <c r="ED2" s="452"/>
      <c r="EE2" s="452"/>
      <c r="EF2" s="452"/>
      <c r="EG2" s="452"/>
      <c r="EH2" s="452"/>
      <c r="EI2" s="452"/>
      <c r="EJ2" s="405"/>
      <c r="EK2" s="454" t="s">
        <v>57</v>
      </c>
      <c r="EL2" s="417"/>
      <c r="EM2" s="418"/>
      <c r="EN2" s="416" t="s">
        <v>58</v>
      </c>
      <c r="EO2" s="417"/>
      <c r="EP2" s="418"/>
      <c r="EQ2" s="198" t="s">
        <v>59</v>
      </c>
      <c r="ER2" s="119"/>
    </row>
    <row r="3" spans="1:148" s="93" customFormat="1" ht="137.25" customHeight="1" thickBot="1">
      <c r="A3" s="379"/>
      <c r="B3" s="373"/>
      <c r="C3" s="381"/>
      <c r="D3" s="356"/>
      <c r="E3" s="356"/>
      <c r="F3" s="356"/>
      <c r="G3" s="373"/>
      <c r="H3" s="375"/>
      <c r="I3" s="377"/>
      <c r="J3" s="377"/>
      <c r="K3" s="385"/>
      <c r="L3" s="383"/>
      <c r="M3" s="383"/>
      <c r="N3" s="383"/>
      <c r="O3" s="447"/>
      <c r="P3" s="383"/>
      <c r="Q3" s="383"/>
      <c r="R3" s="447"/>
      <c r="S3" s="45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449"/>
      <c r="BV3" s="407"/>
      <c r="BW3" s="409"/>
      <c r="BX3" s="409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419" t="s">
        <v>116</v>
      </c>
      <c r="CK3" s="420"/>
      <c r="CL3" s="227" t="s">
        <v>112</v>
      </c>
      <c r="CM3" s="226" t="s">
        <v>117</v>
      </c>
      <c r="CN3" s="419" t="s">
        <v>116</v>
      </c>
      <c r="CO3" s="421"/>
      <c r="CP3" s="421"/>
      <c r="CQ3" s="421"/>
      <c r="CR3" s="420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419" t="s">
        <v>116</v>
      </c>
      <c r="CY3" s="420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>
      <c r="A4" s="436" t="s">
        <v>140</v>
      </c>
      <c r="B4" s="437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438" t="s">
        <v>145</v>
      </c>
      <c r="BZ4" s="439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>
      <c r="A5" s="455" t="s">
        <v>173</v>
      </c>
      <c r="B5" s="4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457">
        <v>0.7</v>
      </c>
      <c r="BZ5" s="4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>
      <c r="A6" s="459" t="s">
        <v>174</v>
      </c>
      <c r="B6" s="4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461"/>
      <c r="BZ6" s="4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>
      <c r="A7" s="463" t="s">
        <v>175</v>
      </c>
      <c r="B7" s="4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465">
        <v>0.3</v>
      </c>
      <c r="BZ7" s="4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>
      <c r="A8" s="83">
        <v>42675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>
      <c r="A9" s="83">
        <v>42675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>
      <c r="A10" s="84">
        <v>42675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>
      <c r="A11" s="84">
        <v>42675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>
      <c r="A12" s="83">
        <v>42676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>
      <c r="A13" s="83">
        <v>42676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>
      <c r="A14" s="84">
        <v>42676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>
      <c r="A15" s="84">
        <v>42676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>
      <c r="A16" s="83">
        <v>42677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>
      <c r="A17" s="83">
        <v>42677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>
      <c r="A18" s="84">
        <v>42677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>
      <c r="A19" s="84">
        <v>42677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>
      <c r="A20" s="83">
        <v>42678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>
      <c r="A21" s="83">
        <v>42678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>
      <c r="A22" s="84">
        <v>42678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>
      <c r="A23" s="84">
        <v>42678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>
      <c r="A24" s="83">
        <v>42679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>
      <c r="A25" s="83">
        <v>42679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>
      <c r="A26" s="84">
        <v>42679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>
      <c r="A27" s="84">
        <v>42679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>
      <c r="A28" s="83">
        <v>42680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>
      <c r="A29" s="83">
        <v>42680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>
      <c r="A30" s="84">
        <v>42680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>
      <c r="A31" s="84">
        <v>42680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>
      <c r="A32" s="83">
        <v>42681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>
      <c r="A33" s="83">
        <v>42681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>
      <c r="A34" s="84">
        <v>42681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>
      <c r="A35" s="84">
        <v>42681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>
      <c r="A36" s="83">
        <v>42682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>
      <c r="A37" s="83">
        <v>42682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>
      <c r="A38" s="84">
        <v>42682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>
      <c r="A39" s="84">
        <v>42682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>
      <c r="A40" s="83">
        <v>42683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>
      <c r="A41" s="83">
        <v>42683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>
      <c r="A42" s="84">
        <v>42683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>
      <c r="A43" s="84">
        <v>42683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>
      <c r="A44" s="335">
        <v>42684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>
      <c r="A45" s="83">
        <v>42684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>
      <c r="A46" s="84">
        <v>42684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>
      <c r="A47" s="84">
        <v>42684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>
      <c r="A48" s="83">
        <v>42685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>
      <c r="A49" s="83">
        <v>42685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>
      <c r="A50" s="83">
        <v>42685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>
      <c r="A51" s="84">
        <v>42685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>
      <c r="A52" s="83">
        <v>42686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>
      <c r="A53" s="83">
        <v>42686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>
      <c r="A54" s="84">
        <v>42686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>
      <c r="A55" s="84">
        <v>42686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>
      <c r="A56" s="83">
        <v>42687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>
      <c r="A57" s="83">
        <v>42687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>
      <c r="A58" s="84">
        <v>42687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>
      <c r="A59" s="84">
        <v>42687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>
      <c r="A60" s="83">
        <v>42688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>
      <c r="A61" s="83">
        <v>42688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>
      <c r="A62" s="84">
        <v>42688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>
      <c r="A63" s="84">
        <v>42688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>
      <c r="A64" s="83">
        <v>42689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>
      <c r="A65" s="83">
        <v>42689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>
      <c r="A66" s="84">
        <v>42689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>
      <c r="A67" s="84">
        <v>42689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>
      <c r="A68" s="83">
        <v>42690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>
      <c r="A69" s="83">
        <v>42690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>
      <c r="A70" s="84">
        <v>42690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>
      <c r="A71" s="84">
        <v>42690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>
      <c r="A72" s="83">
        <v>42691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>
      <c r="A73" s="83">
        <v>42691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>
      <c r="A74" s="84">
        <v>42691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>
      <c r="A75" s="84">
        <v>42691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>
      <c r="A76" s="83">
        <v>42692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>
      <c r="A77" s="83">
        <v>42692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>
      <c r="A78" s="84">
        <v>42692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>
      <c r="A79" s="84">
        <v>42692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>
      <c r="A80" s="83">
        <v>42693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>
      <c r="A81" s="83">
        <v>42693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>
      <c r="A82" s="84">
        <v>42693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>
      <c r="A83" s="84">
        <v>42693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>
      <c r="A84" s="83">
        <v>42694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>
      <c r="A85" s="83">
        <v>42694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>
      <c r="A86" s="84">
        <v>42694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>
      <c r="A87" s="84">
        <v>42694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>
      <c r="A88" s="83">
        <v>42695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>
      <c r="A89" s="83">
        <v>42695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>
      <c r="A90" s="84">
        <v>42695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>
      <c r="A91" s="84">
        <v>42695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>
      <c r="A92" s="83">
        <v>42696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>
      <c r="A93" s="83">
        <v>42696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>
      <c r="A94" s="84">
        <v>42696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>
      <c r="A95" s="84">
        <v>42696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>
      <c r="A96" s="83">
        <v>42697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>
      <c r="A97" s="83">
        <v>42697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>
      <c r="A98" s="84">
        <v>42697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>
      <c r="A99" s="84">
        <v>42697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>
      <c r="A100" s="83">
        <v>42698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>
      <c r="A101" s="83">
        <v>42698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>
      <c r="A102" s="84">
        <v>42698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>
      <c r="A103" s="84">
        <v>42698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>
      <c r="A104" s="83">
        <v>42699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>
      <c r="A105" s="83">
        <v>42699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>
      <c r="A106" s="84">
        <v>42699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>
      <c r="A107" s="84">
        <v>42699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>
      <c r="A108" s="83">
        <v>42700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>
      <c r="A109" s="83">
        <v>42700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>
      <c r="A110" s="84">
        <v>42700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>
      <c r="A111" s="84">
        <v>42700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>
      <c r="A112" s="83">
        <v>42701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>
      <c r="A113" s="83">
        <v>42701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>
      <c r="A114" s="84">
        <v>42701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>
      <c r="A115" s="84">
        <v>42701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>
      <c r="A116" s="83">
        <v>42702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>
      <c r="A117" s="83">
        <v>42702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>
      <c r="A118" s="84">
        <v>42702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>
      <c r="A119" s="84">
        <v>42702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>
      <c r="A120" s="83">
        <v>42703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>
      <c r="A121" s="83">
        <v>42703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>
      <c r="A122" s="84">
        <v>42703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>
      <c r="A123" s="84">
        <v>42703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>
      <c r="A124" s="83">
        <v>42704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>
      <c r="A125" s="83">
        <v>42704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>
      <c r="A126" s="84">
        <v>42704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>
      <c r="A127" s="84">
        <v>42704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>
      <c r="A128" s="83" t="s">
        <v>249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>
      <c r="A129" s="83" t="s">
        <v>249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>
      <c r="A130" s="84" t="s">
        <v>249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>
      <c r="A131" s="303" t="s">
        <v>249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>
      <c r="A149" s="262">
        <f ca="1">TODAY()</f>
        <v>42550</v>
      </c>
      <c r="B149" s="263">
        <f ca="1">--TEXT(NOW(),"чч:мм:сс")</f>
        <v>0.64900462962962957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>
      <c r="A198" s="258"/>
      <c r="B198" s="265">
        <f ca="1">--TEXT(NOW(),"чч:мм:сс")</f>
        <v>0.64900462962962957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A5:B5"/>
    <mergeCell ref="BY5:BZ5"/>
    <mergeCell ref="A6:B6"/>
    <mergeCell ref="BY6:BZ6"/>
    <mergeCell ref="A7:B7"/>
    <mergeCell ref="BY7:BZ7"/>
    <mergeCell ref="DT2:DU2"/>
    <mergeCell ref="DW2:DZ2"/>
    <mergeCell ref="EA2:EB2"/>
    <mergeCell ref="EC2:EJ2"/>
    <mergeCell ref="EK2:EM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</mergeCells>
  <conditionalFormatting sqref="U8:U131">
    <cfRule type="cellIs" dxfId="105" priority="53" operator="lessThan">
      <formula>$U$7</formula>
    </cfRule>
    <cfRule type="cellIs" dxfId="104" priority="54" operator="greaterThan">
      <formula>$U$5</formula>
    </cfRule>
  </conditionalFormatting>
  <conditionalFormatting sqref="AD8:AD131">
    <cfRule type="cellIs" dxfId="103" priority="51" operator="lessThan">
      <formula>$AD$7</formula>
    </cfRule>
    <cfRule type="cellIs" dxfId="102" priority="52" operator="greaterThan">
      <formula>$AD$5</formula>
    </cfRule>
  </conditionalFormatting>
  <conditionalFormatting sqref="AC8:AC131">
    <cfRule type="cellIs" dxfId="101" priority="49" operator="lessThan">
      <formula>$AC$7</formula>
    </cfRule>
    <cfRule type="cellIs" dxfId="100" priority="50" operator="greaterThan">
      <formula>$AC$5</formula>
    </cfRule>
  </conditionalFormatting>
  <conditionalFormatting sqref="AW8:AW131">
    <cfRule type="cellIs" dxfId="99" priority="47" operator="lessThan">
      <formula>$AW$7</formula>
    </cfRule>
    <cfRule type="cellIs" dxfId="98" priority="48" operator="greaterThan">
      <formula>$AW$5</formula>
    </cfRule>
  </conditionalFormatting>
  <conditionalFormatting sqref="BJ8:BJ131">
    <cfRule type="cellIs" dxfId="97" priority="45" operator="lessThan">
      <formula>$BJ$7</formula>
    </cfRule>
    <cfRule type="cellIs" dxfId="96" priority="46" operator="greaterThan">
      <formula>$BJ$5</formula>
    </cfRule>
  </conditionalFormatting>
  <conditionalFormatting sqref="BV8:BV131">
    <cfRule type="cellIs" dxfId="95" priority="43" operator="lessThan">
      <formula>$BV$7</formula>
    </cfRule>
    <cfRule type="cellIs" dxfId="94" priority="44" operator="greaterThan">
      <formula>$BV$5</formula>
    </cfRule>
  </conditionalFormatting>
  <conditionalFormatting sqref="BY8:BZ131">
    <cfRule type="cellIs" dxfId="93" priority="41" operator="lessThan">
      <formula>$BY$7</formula>
    </cfRule>
    <cfRule type="cellIs" dxfId="92" priority="42" operator="greaterThan">
      <formula>$BY$5</formula>
    </cfRule>
  </conditionalFormatting>
  <conditionalFormatting sqref="CA8:CA131">
    <cfRule type="cellIs" dxfId="91" priority="39" operator="lessThan">
      <formula>$CA$7</formula>
    </cfRule>
    <cfRule type="cellIs" dxfId="90" priority="40" operator="greaterThan">
      <formula>$CA$5</formula>
    </cfRule>
  </conditionalFormatting>
  <conditionalFormatting sqref="CB8:CB131">
    <cfRule type="cellIs" dxfId="89" priority="37" operator="lessThan">
      <formula>$CB$7</formula>
    </cfRule>
    <cfRule type="cellIs" dxfId="88" priority="38" operator="greaterThan">
      <formula>$CB$5</formula>
    </cfRule>
  </conditionalFormatting>
  <conditionalFormatting sqref="CC8:CC131">
    <cfRule type="cellIs" dxfId="87" priority="35" operator="lessThan">
      <formula>$CC$7</formula>
    </cfRule>
    <cfRule type="cellIs" dxfId="86" priority="36" operator="greaterThan">
      <formula>$CC$5</formula>
    </cfRule>
  </conditionalFormatting>
  <conditionalFormatting sqref="CD8:CD131">
    <cfRule type="cellIs" dxfId="85" priority="33" operator="lessThan">
      <formula>$CD$7</formula>
    </cfRule>
    <cfRule type="cellIs" dxfId="84" priority="34" operator="greaterThan">
      <formula>$CD$5</formula>
    </cfRule>
  </conditionalFormatting>
  <conditionalFormatting sqref="CK8:CK131 CY8:CY131">
    <cfRule type="cellIs" dxfId="83" priority="31" operator="lessThan">
      <formula>$CK$7</formula>
    </cfRule>
    <cfRule type="cellIs" dxfId="82" priority="32" operator="greaterThan">
      <formula>$CK$5</formula>
    </cfRule>
  </conditionalFormatting>
  <conditionalFormatting sqref="CW8:CW131">
    <cfRule type="cellIs" dxfId="81" priority="29" operator="lessThan">
      <formula>$CW$7</formula>
    </cfRule>
    <cfRule type="cellIs" dxfId="80" priority="30" operator="greaterThan">
      <formula>$CW$5</formula>
    </cfRule>
  </conditionalFormatting>
  <conditionalFormatting sqref="DZ8:EB131">
    <cfRule type="cellIs" dxfId="79" priority="28" operator="greaterThan">
      <formula>$DZ$5</formula>
    </cfRule>
  </conditionalFormatting>
  <conditionalFormatting sqref="V8:V131">
    <cfRule type="cellIs" dxfId="78" priority="26" operator="lessThan">
      <formula>$V$7</formula>
    </cfRule>
    <cfRule type="cellIs" dxfId="77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76" priority="24" operator="lessThan">
      <formula>$X$7</formula>
    </cfRule>
    <cfRule type="cellIs" dxfId="75" priority="25" operator="greaterThan">
      <formula>$X$5</formula>
    </cfRule>
  </conditionalFormatting>
  <conditionalFormatting sqref="AE8:AE131">
    <cfRule type="cellIs" dxfId="74" priority="22" operator="lessThan">
      <formula>$AE$5</formula>
    </cfRule>
    <cfRule type="cellIs" dxfId="73" priority="23" operator="greaterThan">
      <formula>$AE$7</formula>
    </cfRule>
  </conditionalFormatting>
  <conditionalFormatting sqref="AF8:AF131">
    <cfRule type="cellIs" dxfId="72" priority="20" operator="lessThan">
      <formula>$AF$5</formula>
    </cfRule>
    <cfRule type="cellIs" dxfId="71" priority="21" operator="greaterThan">
      <formula>$AF$7</formula>
    </cfRule>
  </conditionalFormatting>
  <conditionalFormatting sqref="AG8:AG131">
    <cfRule type="cellIs" dxfId="70" priority="18" operator="lessThan">
      <formula>$AG$5</formula>
    </cfRule>
    <cfRule type="cellIs" dxfId="69" priority="19" operator="greaterThan">
      <formula>$AG$7</formula>
    </cfRule>
  </conditionalFormatting>
  <conditionalFormatting sqref="AH8:AH131">
    <cfRule type="cellIs" dxfId="68" priority="16" operator="lessThan">
      <formula>$AH$5</formula>
    </cfRule>
    <cfRule type="cellIs" dxfId="67" priority="17" operator="greaterThan">
      <formula>$AH$7</formula>
    </cfRule>
  </conditionalFormatting>
  <conditionalFormatting sqref="AM8:AM131">
    <cfRule type="cellIs" dxfId="66" priority="14" operator="lessThan">
      <formula>$AM$7</formula>
    </cfRule>
    <cfRule type="cellIs" dxfId="65" priority="15" operator="greaterThan">
      <formula>$AM$5</formula>
    </cfRule>
  </conditionalFormatting>
  <conditionalFormatting sqref="AP8:AP131">
    <cfRule type="cellIs" dxfId="64" priority="13" operator="greaterThan">
      <formula>$AP$5</formula>
    </cfRule>
  </conditionalFormatting>
  <conditionalFormatting sqref="AA8:AA131">
    <cfRule type="cellIs" dxfId="63" priority="12" operator="greaterThan">
      <formula>$AA$5</formula>
    </cfRule>
  </conditionalFormatting>
  <conditionalFormatting sqref="AB8:AB131">
    <cfRule type="cellIs" dxfId="62" priority="10" operator="lessThan">
      <formula>$AB$7</formula>
    </cfRule>
    <cfRule type="cellIs" dxfId="61" priority="11" operator="greaterThan">
      <formula>$AB$5</formula>
    </cfRule>
  </conditionalFormatting>
  <conditionalFormatting sqref="DN8:DN131">
    <cfRule type="cellIs" dxfId="60" priority="9" operator="greaterThan">
      <formula>$DN$5</formula>
    </cfRule>
  </conditionalFormatting>
  <conditionalFormatting sqref="EQ8:EQ131">
    <cfRule type="cellIs" dxfId="59" priority="8" operator="greaterThan">
      <formula>$EQ$5</formula>
    </cfRule>
  </conditionalFormatting>
  <conditionalFormatting sqref="DM8:DM131">
    <cfRule type="cellIs" dxfId="58" priority="7" operator="greaterThan">
      <formula>$DM$5</formula>
    </cfRule>
  </conditionalFormatting>
  <conditionalFormatting sqref="DY8:DY131">
    <cfRule type="cellIs" dxfId="57" priority="6" operator="greaterThan">
      <formula>$DY$5</formula>
    </cfRule>
  </conditionalFormatting>
  <conditionalFormatting sqref="A8:A131">
    <cfRule type="cellIs" dxfId="56" priority="4" operator="greaterThan">
      <formula>TODAY()</formula>
    </cfRule>
    <cfRule type="cellIs" dxfId="55" priority="5" operator="equal">
      <formula>$A$149</formula>
    </cfRule>
  </conditionalFormatting>
  <conditionalFormatting sqref="AN8:AN131">
    <cfRule type="cellIs" dxfId="54" priority="2" operator="lessThan">
      <formula>$AN$7</formula>
    </cfRule>
    <cfRule type="cellIs" dxfId="53" priority="3" operator="greaterThan">
      <formula>$AN$5</formula>
    </cfRule>
  </conditionalFormatting>
  <dataValidations count="29">
    <dataValidation type="list" allowBlank="1" showInputMessage="1" showErrorMessage="1" sqref="CS8:CS131">
      <formula1>$CS$150:$CS$155</formula1>
    </dataValidation>
    <dataValidation type="whole" allowBlank="1" showInputMessage="1" showErrorMessage="1" sqref="CN8:CN131">
      <formula1>0</formula1>
      <formula2>100</formula2>
    </dataValidation>
    <dataValidation type="whole" allowBlank="1" showInputMessage="1" showErrorMessage="1" sqref="CJ8:CJ131 CX8:CX131 CM8:CM131">
      <formula1>0</formula1>
      <formula2>200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T8:T131">
      <formula1>0</formula1>
      <formula2>5000</formula2>
    </dataValidation>
    <dataValidation type="decimal" allowBlank="1" showInputMessage="1" showErrorMessage="1" sqref="P8:P131">
      <formula1>0</formula1>
      <formula2>2000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K8:K129">
      <formula1>0</formula1>
      <formula2>30</formula2>
    </dataValidation>
    <dataValidation type="decimal" allowBlank="1" showInputMessage="1" showErrorMessage="1" sqref="I8:I131">
      <formula1>10</formula1>
      <formula2>40</formula2>
    </dataValidation>
    <dataValidation type="whole" allowBlank="1" showInputMessage="1" showErrorMessage="1" sqref="AE8:AH129">
      <formula1>-100</formula1>
      <formula2>0</formula2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C8:C131">
      <formula1>$C$150:$C$153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E8:E131">
      <formula1>$E$150:$E$157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CE8:CE131">
      <formula1>$CE$150:$CE$154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2">
    <pageSetUpPr fitToPage="1"/>
  </sheetPr>
  <dimension ref="A1:EV286"/>
  <sheetViews>
    <sheetView zoomScale="80" zoomScaleNormal="80" workbookViewId="0">
      <pane xSplit="2" ySplit="7" topLeftCell="C8" activePane="bottomRight" state="frozen"/>
      <selection activeCell="DJ82" sqref="DJ82"/>
      <selection pane="bottomLeft" activeCell="DJ82" sqref="DJ82"/>
      <selection pane="topRight" activeCell="DJ82" sqref="DJ82"/>
      <selection pane="bottomRight" activeCell="DJ82" sqref="DJ82"/>
    </sheetView>
  </sheetViews>
  <sheetFormatPr defaultRowHeight="18.75" outlineLevelRow="2" outlineLevelCol="1"/>
  <cols>
    <col min="1" max="1" width="16.85546875" style="64" customWidth="1"/>
    <col min="2" max="2" width="13.7109375" style="65" bestFit="1" customWidth="1"/>
    <col min="3" max="3" width="5.42578125" style="59" customWidth="1"/>
    <col min="4" max="4" width="23" style="60" bestFit="1" customWidth="1"/>
    <col min="5" max="6" width="20.42578125" style="60" bestFit="1" customWidth="1"/>
    <col min="7" max="7" width="21.140625" style="65" bestFit="1" customWidth="1"/>
    <col min="8" max="8" width="15.7109375" style="66" customWidth="1"/>
    <col min="9" max="9" width="10.7109375" style="60" customWidth="1"/>
    <col min="10" max="10" width="33.140625" style="60" customWidth="1"/>
    <col min="11" max="11" width="11.7109375" style="69" customWidth="1"/>
    <col min="12" max="17" width="11.7109375" style="60" customWidth="1"/>
    <col min="18" max="18" width="11.7109375" style="70" customWidth="1" outlineLevel="1"/>
    <col min="19" max="19" width="11.7109375" style="67" customWidth="1"/>
    <col min="20" max="20" width="11.7109375" style="66" customWidth="1"/>
    <col min="21" max="21" width="11.7109375" style="60" customWidth="1"/>
    <col min="22" max="22" width="11.7109375" style="68" customWidth="1"/>
    <col min="23" max="23" width="11.7109375" style="60" customWidth="1"/>
    <col min="24" max="24" width="11.7109375" style="69" customWidth="1"/>
    <col min="25" max="28" width="11.7109375" style="60" customWidth="1"/>
    <col min="29" max="29" width="11.7109375" style="65" customWidth="1"/>
    <col min="30" max="30" width="11.7109375" style="59" customWidth="1"/>
    <col min="31" max="34" width="11.7109375" style="91" customWidth="1"/>
    <col min="35" max="35" width="11.7109375" style="91" hidden="1" customWidth="1"/>
    <col min="36" max="36" width="11.7109375" style="105" customWidth="1"/>
    <col min="37" max="40" width="11.7109375" style="60" customWidth="1"/>
    <col min="41" max="41" width="11.7109375" style="70" customWidth="1"/>
    <col min="42" max="42" width="11.7109375" style="65" customWidth="1"/>
    <col min="43" max="43" width="11.7109375" style="66" customWidth="1"/>
    <col min="44" max="44" width="11.7109375" style="59" customWidth="1"/>
    <col min="45" max="48" width="11.7109375" style="60" customWidth="1"/>
    <col min="49" max="49" width="11.7109375" style="117" customWidth="1"/>
    <col min="50" max="51" width="11.7109375" style="60" customWidth="1"/>
    <col min="52" max="52" width="11.7109375" style="70" customWidth="1"/>
    <col min="53" max="53" width="11.7109375" style="66" customWidth="1"/>
    <col min="54" max="54" width="11.7109375" style="70" customWidth="1"/>
    <col min="55" max="55" width="11.7109375" style="71" customWidth="1"/>
    <col min="56" max="56" width="11.7109375" style="72" customWidth="1"/>
    <col min="57" max="57" width="11.7109375" style="71" customWidth="1"/>
    <col min="58" max="59" width="11.7109375" style="73" customWidth="1"/>
    <col min="60" max="60" width="11.7109375" style="60" customWidth="1"/>
    <col min="61" max="61" width="11.7109375" style="65" customWidth="1"/>
    <col min="62" max="62" width="11.7109375" style="66" customWidth="1"/>
    <col min="63" max="65" width="11.7109375" style="60" customWidth="1"/>
    <col min="66" max="66" width="11.7109375" style="70" customWidth="1"/>
    <col min="67" max="67" width="11.7109375" style="66" customWidth="1"/>
    <col min="68" max="68" width="11.7109375" style="60" customWidth="1"/>
    <col min="69" max="69" width="11.7109375" style="70" customWidth="1"/>
    <col min="70" max="70" width="11.7109375" style="66" customWidth="1"/>
    <col min="71" max="71" width="11.7109375" style="60" customWidth="1"/>
    <col min="72" max="72" width="11.7109375" style="70" customWidth="1"/>
    <col min="73" max="73" width="11.7109375" style="76" customWidth="1"/>
    <col min="74" max="74" width="11.7109375" style="132" customWidth="1"/>
    <col min="75" max="76" width="11.7109375" style="114" customWidth="1"/>
    <col min="77" max="78" width="11.7109375" style="74" customWidth="1"/>
    <col min="79" max="79" width="11.7109375" style="66" customWidth="1"/>
    <col min="80" max="81" width="11.7109375" style="60" customWidth="1"/>
    <col min="82" max="82" width="11.7109375" style="65" customWidth="1"/>
    <col min="83" max="83" width="13.140625" style="59" bestFit="1" customWidth="1"/>
    <col min="84" max="84" width="10.7109375" style="59" customWidth="1"/>
    <col min="85" max="85" width="17.28515625" style="60" customWidth="1" outlineLevel="1"/>
    <col min="86" max="86" width="12" style="60" customWidth="1" outlineLevel="1"/>
    <col min="87" max="87" width="12.140625" style="60" customWidth="1" outlineLevel="1"/>
    <col min="88" max="88" width="10.42578125" style="60" bestFit="1" customWidth="1"/>
    <col min="89" max="89" width="10.5703125" style="75" customWidth="1"/>
    <col min="90" max="90" width="16.85546875" style="66" bestFit="1" customWidth="1"/>
    <col min="91" max="91" width="10.7109375" style="59" customWidth="1"/>
    <col min="92" max="92" width="10.42578125" style="60" bestFit="1" customWidth="1"/>
    <col min="93" max="95" width="10.42578125" style="70" customWidth="1" outlineLevel="1"/>
    <col min="96" max="96" width="11.42578125" style="75" bestFit="1" customWidth="1"/>
    <col min="97" max="97" width="13.140625" style="66" bestFit="1" customWidth="1"/>
    <col min="98" max="98" width="10.7109375" style="59" customWidth="1"/>
    <col min="99" max="99" width="17.28515625" style="60" customWidth="1" outlineLevel="1"/>
    <col min="100" max="100" width="12" style="60" customWidth="1" outlineLevel="1"/>
    <col min="101" max="101" width="12.140625" style="60" customWidth="1" outlineLevel="1"/>
    <col min="102" max="102" width="10.42578125" style="60" bestFit="1" customWidth="1"/>
    <col min="103" max="103" width="10.5703125" style="75" customWidth="1"/>
    <col min="104" max="114" width="11.7109375" style="74" customWidth="1"/>
    <col min="115" max="115" width="18.7109375" style="66" bestFit="1" customWidth="1"/>
    <col min="116" max="116" width="10.7109375" style="70" customWidth="1"/>
    <col min="117" max="117" width="10.7109375" style="99" customWidth="1"/>
    <col min="118" max="118" width="9.7109375" style="70" customWidth="1" outlineLevel="1"/>
    <col min="119" max="119" width="18.7109375" style="66" customWidth="1"/>
    <col min="120" max="120" width="10.7109375" style="70" customWidth="1"/>
    <col min="121" max="121" width="18.7109375" style="66" customWidth="1"/>
    <col min="122" max="122" width="10.7109375" style="70" customWidth="1"/>
    <col min="123" max="123" width="15" style="74" customWidth="1"/>
    <col min="124" max="124" width="18.7109375" style="66" customWidth="1"/>
    <col min="125" max="125" width="10.7109375" style="70" customWidth="1"/>
    <col min="126" max="126" width="17.140625" style="74" customWidth="1"/>
    <col min="127" max="127" width="18.7109375" style="66" customWidth="1"/>
    <col min="128" max="128" width="9.7109375" style="60" customWidth="1"/>
    <col min="129" max="129" width="9.7109375" style="99" customWidth="1"/>
    <col min="130" max="130" width="9.140625" style="75" customWidth="1" outlineLevel="1"/>
    <col min="131" max="131" width="18.42578125" style="149" customWidth="1" outlineLevel="1" collapsed="1"/>
    <col min="132" max="132" width="10.7109375" style="75" customWidth="1" outlineLevel="1"/>
    <col min="133" max="133" width="18.7109375" style="66" customWidth="1"/>
    <col min="134" max="134" width="10.7109375" style="70" customWidth="1"/>
    <col min="135" max="135" width="18.7109375" style="66" customWidth="1"/>
    <col min="136" max="136" width="10.7109375" style="70" customWidth="1"/>
    <col min="137" max="137" width="18.7109375" style="66" customWidth="1"/>
    <col min="138" max="138" width="10.7109375" style="70" customWidth="1"/>
    <col min="139" max="139" width="18.7109375" style="66" customWidth="1"/>
    <col min="140" max="140" width="10.7109375" style="65" customWidth="1"/>
    <col min="141" max="141" width="10.7109375" style="185" customWidth="1"/>
    <col min="142" max="142" width="10.7109375" style="186" customWidth="1"/>
    <col min="143" max="143" width="10.7109375" style="187" customWidth="1" outlineLevel="1"/>
    <col min="144" max="145" width="10.7109375" style="187" customWidth="1"/>
    <col min="146" max="146" width="10.7109375" style="187" customWidth="1" outlineLevel="1"/>
    <col min="147" max="147" width="10.7109375" style="188" customWidth="1"/>
    <col min="148" max="148" width="9.140625" style="59"/>
    <col min="153" max="16384" width="9.140625" style="60"/>
  </cols>
  <sheetData>
    <row r="1" spans="1:148" s="122" customFormat="1" ht="24.75" customHeight="1" thickBot="1">
      <c r="A1" s="357" t="s">
        <v>0</v>
      </c>
      <c r="B1" s="358"/>
      <c r="C1" s="358"/>
      <c r="D1" s="358"/>
      <c r="E1" s="358"/>
      <c r="F1" s="358"/>
      <c r="G1" s="359"/>
      <c r="H1" s="360" t="s">
        <v>1</v>
      </c>
      <c r="I1" s="361"/>
      <c r="J1" s="361"/>
      <c r="K1" s="361"/>
      <c r="L1" s="361"/>
      <c r="M1" s="361"/>
      <c r="N1" s="361"/>
      <c r="O1" s="361"/>
      <c r="P1" s="361"/>
      <c r="Q1" s="361"/>
      <c r="R1" s="362"/>
      <c r="S1" s="363"/>
      <c r="T1" s="364" t="s">
        <v>2</v>
      </c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6"/>
      <c r="AP1" s="367"/>
      <c r="AQ1" s="368" t="s">
        <v>3</v>
      </c>
      <c r="AR1" s="369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1"/>
      <c r="BE1" s="391" t="s">
        <v>4</v>
      </c>
      <c r="BF1" s="392"/>
      <c r="BG1" s="392"/>
      <c r="BH1" s="392"/>
      <c r="BI1" s="393"/>
      <c r="BJ1" s="397" t="s">
        <v>5</v>
      </c>
      <c r="BK1" s="398"/>
      <c r="BL1" s="398"/>
      <c r="BM1" s="398"/>
      <c r="BN1" s="398"/>
      <c r="BO1" s="398"/>
      <c r="BP1" s="398"/>
      <c r="BQ1" s="398"/>
      <c r="BR1" s="398"/>
      <c r="BS1" s="398"/>
      <c r="BT1" s="398"/>
      <c r="BU1" s="398"/>
      <c r="BV1" s="398"/>
      <c r="BW1" s="398"/>
      <c r="BX1" s="398"/>
      <c r="BY1" s="398"/>
      <c r="BZ1" s="398"/>
      <c r="CA1" s="398"/>
      <c r="CB1" s="398"/>
      <c r="CC1" s="399"/>
      <c r="CD1" s="400"/>
      <c r="CE1" s="412" t="s">
        <v>6</v>
      </c>
      <c r="CF1" s="413"/>
      <c r="CG1" s="414"/>
      <c r="CH1" s="414"/>
      <c r="CI1" s="414"/>
      <c r="CJ1" s="414"/>
      <c r="CK1" s="414"/>
      <c r="CL1" s="414"/>
      <c r="CM1" s="414"/>
      <c r="CN1" s="414"/>
      <c r="CO1" s="414"/>
      <c r="CP1" s="414"/>
      <c r="CQ1" s="414"/>
      <c r="CR1" s="414"/>
      <c r="CS1" s="414"/>
      <c r="CT1" s="414"/>
      <c r="CU1" s="414"/>
      <c r="CV1" s="414"/>
      <c r="CW1" s="414"/>
      <c r="CX1" s="414"/>
      <c r="CY1" s="415"/>
      <c r="CZ1" s="425" t="s">
        <v>7</v>
      </c>
      <c r="DA1" s="426"/>
      <c r="DB1" s="426"/>
      <c r="DC1" s="426"/>
      <c r="DD1" s="426"/>
      <c r="DE1" s="426"/>
      <c r="DF1" s="426"/>
      <c r="DG1" s="426"/>
      <c r="DH1" s="426"/>
      <c r="DI1" s="426"/>
      <c r="DJ1" s="427"/>
      <c r="DK1" s="386" t="s">
        <v>8</v>
      </c>
      <c r="DL1" s="386"/>
      <c r="DM1" s="386"/>
      <c r="DN1" s="386"/>
      <c r="DO1" s="386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7"/>
      <c r="EK1" s="388" t="s">
        <v>9</v>
      </c>
      <c r="EL1" s="389"/>
      <c r="EM1" s="389"/>
      <c r="EN1" s="389"/>
      <c r="EO1" s="389"/>
      <c r="EP1" s="389"/>
      <c r="EQ1" s="390"/>
      <c r="ER1" s="121"/>
    </row>
    <row r="2" spans="1:148" s="120" customFormat="1" ht="42.75" customHeight="1" thickBot="1">
      <c r="A2" s="378" t="s">
        <v>10</v>
      </c>
      <c r="B2" s="372" t="s">
        <v>11</v>
      </c>
      <c r="C2" s="380" t="s">
        <v>12</v>
      </c>
      <c r="D2" s="355" t="s">
        <v>13</v>
      </c>
      <c r="E2" s="355" t="s">
        <v>14</v>
      </c>
      <c r="F2" s="355" t="s">
        <v>15</v>
      </c>
      <c r="G2" s="372" t="s">
        <v>16</v>
      </c>
      <c r="H2" s="374" t="s">
        <v>17</v>
      </c>
      <c r="I2" s="376" t="s">
        <v>18</v>
      </c>
      <c r="J2" s="376" t="s">
        <v>19</v>
      </c>
      <c r="K2" s="384" t="s">
        <v>20</v>
      </c>
      <c r="L2" s="382" t="s">
        <v>21</v>
      </c>
      <c r="M2" s="382" t="s">
        <v>22</v>
      </c>
      <c r="N2" s="382" t="s">
        <v>23</v>
      </c>
      <c r="O2" s="446" t="s">
        <v>24</v>
      </c>
      <c r="P2" s="382" t="s">
        <v>25</v>
      </c>
      <c r="Q2" s="382" t="s">
        <v>26</v>
      </c>
      <c r="R2" s="446" t="s">
        <v>27</v>
      </c>
      <c r="S2" s="450" t="s">
        <v>28</v>
      </c>
      <c r="T2" s="428" t="s">
        <v>29</v>
      </c>
      <c r="U2" s="429"/>
      <c r="V2" s="429"/>
      <c r="W2" s="429"/>
      <c r="X2" s="429"/>
      <c r="Y2" s="429"/>
      <c r="Z2" s="429"/>
      <c r="AA2" s="429"/>
      <c r="AB2" s="429"/>
      <c r="AC2" s="430"/>
      <c r="AD2" s="429" t="s">
        <v>30</v>
      </c>
      <c r="AE2" s="429"/>
      <c r="AF2" s="429"/>
      <c r="AG2" s="429"/>
      <c r="AH2" s="429"/>
      <c r="AI2" s="429"/>
      <c r="AJ2" s="429"/>
      <c r="AK2" s="429"/>
      <c r="AL2" s="429"/>
      <c r="AM2" s="429"/>
      <c r="AN2" s="429"/>
      <c r="AO2" s="431"/>
      <c r="AP2" s="430"/>
      <c r="AQ2" s="432" t="s">
        <v>31</v>
      </c>
      <c r="AR2" s="433"/>
      <c r="AS2" s="434"/>
      <c r="AT2" s="434"/>
      <c r="AU2" s="434"/>
      <c r="AV2" s="434"/>
      <c r="AW2" s="434"/>
      <c r="AX2" s="434"/>
      <c r="AY2" s="434"/>
      <c r="AZ2" s="435"/>
      <c r="BA2" s="432" t="s">
        <v>32</v>
      </c>
      <c r="BB2" s="435"/>
      <c r="BC2" s="432" t="s">
        <v>33</v>
      </c>
      <c r="BD2" s="435"/>
      <c r="BE2" s="394"/>
      <c r="BF2" s="395"/>
      <c r="BG2" s="395"/>
      <c r="BH2" s="395"/>
      <c r="BI2" s="396"/>
      <c r="BJ2" s="422" t="s">
        <v>34</v>
      </c>
      <c r="BK2" s="423"/>
      <c r="BL2" s="423"/>
      <c r="BM2" s="423"/>
      <c r="BN2" s="424"/>
      <c r="BO2" s="422" t="s">
        <v>35</v>
      </c>
      <c r="BP2" s="423"/>
      <c r="BQ2" s="424"/>
      <c r="BR2" s="422" t="s">
        <v>36</v>
      </c>
      <c r="BS2" s="423"/>
      <c r="BT2" s="424"/>
      <c r="BU2" s="448" t="s">
        <v>37</v>
      </c>
      <c r="BV2" s="406" t="s">
        <v>38</v>
      </c>
      <c r="BW2" s="408" t="s">
        <v>39</v>
      </c>
      <c r="BX2" s="408" t="s">
        <v>40</v>
      </c>
      <c r="BY2" s="410" t="s">
        <v>41</v>
      </c>
      <c r="BZ2" s="411"/>
      <c r="CA2" s="397" t="s">
        <v>42</v>
      </c>
      <c r="CB2" s="398"/>
      <c r="CC2" s="398"/>
      <c r="CD2" s="400"/>
      <c r="CE2" s="412" t="s">
        <v>43</v>
      </c>
      <c r="CF2" s="413"/>
      <c r="CG2" s="414"/>
      <c r="CH2" s="414"/>
      <c r="CI2" s="414"/>
      <c r="CJ2" s="414"/>
      <c r="CK2" s="415"/>
      <c r="CL2" s="440" t="s">
        <v>44</v>
      </c>
      <c r="CM2" s="441"/>
      <c r="CN2" s="442"/>
      <c r="CO2" s="443"/>
      <c r="CP2" s="443"/>
      <c r="CQ2" s="443"/>
      <c r="CR2" s="444"/>
      <c r="CS2" s="412" t="s">
        <v>45</v>
      </c>
      <c r="CT2" s="413"/>
      <c r="CU2" s="414"/>
      <c r="CV2" s="414"/>
      <c r="CW2" s="414"/>
      <c r="CX2" s="414"/>
      <c r="CY2" s="415"/>
      <c r="CZ2" s="425" t="s">
        <v>46</v>
      </c>
      <c r="DA2" s="426"/>
      <c r="DB2" s="426"/>
      <c r="DC2" s="445"/>
      <c r="DD2" s="425" t="s">
        <v>47</v>
      </c>
      <c r="DE2" s="426"/>
      <c r="DF2" s="426"/>
      <c r="DG2" s="426"/>
      <c r="DH2" s="426"/>
      <c r="DI2" s="426"/>
      <c r="DJ2" s="445"/>
      <c r="DK2" s="401" t="s">
        <v>48</v>
      </c>
      <c r="DL2" s="402"/>
      <c r="DM2" s="402"/>
      <c r="DN2" s="403"/>
      <c r="DO2" s="404" t="s">
        <v>49</v>
      </c>
      <c r="DP2" s="405"/>
      <c r="DQ2" s="404" t="s">
        <v>50</v>
      </c>
      <c r="DR2" s="405"/>
      <c r="DS2" s="195" t="s">
        <v>51</v>
      </c>
      <c r="DT2" s="404" t="s">
        <v>52</v>
      </c>
      <c r="DU2" s="405"/>
      <c r="DV2" s="195" t="s">
        <v>53</v>
      </c>
      <c r="DW2" s="404" t="s">
        <v>54</v>
      </c>
      <c r="DX2" s="452"/>
      <c r="DY2" s="453"/>
      <c r="DZ2" s="405"/>
      <c r="EA2" s="401" t="s">
        <v>55</v>
      </c>
      <c r="EB2" s="403"/>
      <c r="EC2" s="404" t="s">
        <v>56</v>
      </c>
      <c r="ED2" s="452"/>
      <c r="EE2" s="452"/>
      <c r="EF2" s="452"/>
      <c r="EG2" s="452"/>
      <c r="EH2" s="452"/>
      <c r="EI2" s="452"/>
      <c r="EJ2" s="405"/>
      <c r="EK2" s="454" t="s">
        <v>57</v>
      </c>
      <c r="EL2" s="417"/>
      <c r="EM2" s="418"/>
      <c r="EN2" s="416" t="s">
        <v>58</v>
      </c>
      <c r="EO2" s="417"/>
      <c r="EP2" s="418"/>
      <c r="EQ2" s="198" t="s">
        <v>59</v>
      </c>
      <c r="ER2" s="119"/>
    </row>
    <row r="3" spans="1:148" s="93" customFormat="1" ht="137.25" customHeight="1" thickBot="1">
      <c r="A3" s="379"/>
      <c r="B3" s="373"/>
      <c r="C3" s="381"/>
      <c r="D3" s="356"/>
      <c r="E3" s="356"/>
      <c r="F3" s="356"/>
      <c r="G3" s="373"/>
      <c r="H3" s="375"/>
      <c r="I3" s="377"/>
      <c r="J3" s="377"/>
      <c r="K3" s="385"/>
      <c r="L3" s="383"/>
      <c r="M3" s="383"/>
      <c r="N3" s="383"/>
      <c r="O3" s="447"/>
      <c r="P3" s="383"/>
      <c r="Q3" s="383"/>
      <c r="R3" s="447"/>
      <c r="S3" s="45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449"/>
      <c r="BV3" s="407"/>
      <c r="BW3" s="409"/>
      <c r="BX3" s="409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419" t="s">
        <v>116</v>
      </c>
      <c r="CK3" s="420"/>
      <c r="CL3" s="227" t="s">
        <v>112</v>
      </c>
      <c r="CM3" s="226" t="s">
        <v>117</v>
      </c>
      <c r="CN3" s="419" t="s">
        <v>116</v>
      </c>
      <c r="CO3" s="421"/>
      <c r="CP3" s="421"/>
      <c r="CQ3" s="421"/>
      <c r="CR3" s="420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419" t="s">
        <v>116</v>
      </c>
      <c r="CY3" s="420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>
      <c r="A4" s="436" t="s">
        <v>140</v>
      </c>
      <c r="B4" s="437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438" t="s">
        <v>145</v>
      </c>
      <c r="BZ4" s="439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>
      <c r="A5" s="455" t="s">
        <v>173</v>
      </c>
      <c r="B5" s="4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457">
        <v>0.7</v>
      </c>
      <c r="BZ5" s="4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>
      <c r="A6" s="459" t="s">
        <v>174</v>
      </c>
      <c r="B6" s="4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461"/>
      <c r="BZ6" s="4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>
      <c r="A7" s="463" t="s">
        <v>175</v>
      </c>
      <c r="B7" s="4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465">
        <v>0.3</v>
      </c>
      <c r="BZ7" s="4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>
      <c r="A8" s="83">
        <v>42705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39" si="10">DL8/R8</f>
        <v>#DIV/0!</v>
      </c>
      <c r="DN8" s="96" t="e">
        <f t="shared" ref="DN8:DN39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39" si="12">DX8/R8</f>
        <v>#DIV/0!</v>
      </c>
      <c r="DZ8" s="96" t="e">
        <f t="shared" ref="DZ8:DZ39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39" si="14">EK8/R8</f>
        <v>#DIV/0!</v>
      </c>
      <c r="EM8" s="109" t="e">
        <f t="shared" ref="EM8:EM39" si="15">EK8/S8</f>
        <v>#DIV/0!</v>
      </c>
      <c r="EN8" s="1"/>
      <c r="EO8" s="181" t="e">
        <f t="shared" ref="EO8:EO39" si="16">EN8/R8</f>
        <v>#DIV/0!</v>
      </c>
      <c r="EP8" s="181" t="e">
        <f t="shared" ref="EP8:EP39" si="17">EN8/S8</f>
        <v>#DIV/0!</v>
      </c>
      <c r="EQ8" s="4"/>
      <c r="ER8" s="40"/>
    </row>
    <row r="9" spans="1:148" s="41" customFormat="1" ht="20.100000000000001" customHeight="1">
      <c r="A9" s="83">
        <v>42705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1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>
      <c r="A10" s="84">
        <v>42705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>
      <c r="A11" s="84">
        <v>42705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>
      <c r="A12" s="83">
        <v>42706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>
      <c r="A13" s="83">
        <v>42706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>
      <c r="A14" s="84">
        <v>42706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>
      <c r="A15" s="84">
        <v>42706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>
      <c r="A16" s="83">
        <v>42707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>
      <c r="A17" s="83">
        <v>42707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>
      <c r="A18" s="84">
        <v>42707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>
      <c r="A19" s="84">
        <v>42707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>
      <c r="A20" s="83">
        <v>42708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>
      <c r="A21" s="83">
        <v>42708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>
      <c r="A22" s="84">
        <v>42708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>
      <c r="A23" s="84">
        <v>42708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>
      <c r="A24" s="83">
        <v>42709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>
      <c r="A25" s="83">
        <v>42709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>
      <c r="A26" s="84">
        <v>42709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>
      <c r="A27" s="84">
        <v>42709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>
      <c r="A28" s="83">
        <v>42710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>
      <c r="A29" s="83">
        <v>42710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>
      <c r="A30" s="84">
        <v>42710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>
      <c r="A31" s="84">
        <v>42710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>
      <c r="A32" s="83">
        <v>42711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341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>
      <c r="A33" s="83">
        <v>42711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341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>
      <c r="A34" s="84">
        <v>42711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>
      <c r="A35" s="84">
        <v>42711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>
      <c r="A36" s="83">
        <v>42712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341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>
      <c r="A37" s="83">
        <v>42712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341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>
      <c r="A38" s="84">
        <v>42712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>
      <c r="A39" s="84">
        <v>42712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>
      <c r="A40" s="83">
        <v>42713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ref="DM40:DM71" si="38">DL40/R40</f>
        <v>#DIV/0!</v>
      </c>
      <c r="DN40" s="96" t="e">
        <f t="shared" ref="DN40:DN71" si="39">DL40/S40</f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ref="DY40:DY71" si="40">DX40/R40</f>
        <v>#DIV/0!</v>
      </c>
      <c r="DZ40" s="96" t="e">
        <f t="shared" ref="DZ40:DZ71" si="41">DX40/S40</f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ref="EL40:EL71" si="42">EK40/R40</f>
        <v>#DIV/0!</v>
      </c>
      <c r="EM40" s="109" t="e">
        <f t="shared" ref="EM40:EM71" si="43">EK40/S40</f>
        <v>#DIV/0!</v>
      </c>
      <c r="EN40" s="1"/>
      <c r="EO40" s="181" t="e">
        <f t="shared" ref="EO40:EO71" si="44">EN40/R40</f>
        <v>#DIV/0!</v>
      </c>
      <c r="EP40" s="181" t="e">
        <f t="shared" ref="EP40:EP71" si="45">EN40/S40</f>
        <v>#DIV/0!</v>
      </c>
      <c r="EQ40" s="4"/>
      <c r="ER40" s="40"/>
    </row>
    <row r="41" spans="1:148" s="41" customFormat="1" ht="20.100000000000001" customHeight="1">
      <c r="A41" s="83">
        <v>42713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38"/>
        <v>#DIV/0!</v>
      </c>
      <c r="DN41" s="96" t="e">
        <f t="shared" si="39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40"/>
        <v>#DIV/0!</v>
      </c>
      <c r="DZ41" s="96" t="e">
        <f t="shared" si="41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42"/>
        <v>#DIV/0!</v>
      </c>
      <c r="EM41" s="109" t="e">
        <f t="shared" si="43"/>
        <v>#DIV/0!</v>
      </c>
      <c r="EN41" s="1"/>
      <c r="EO41" s="181" t="e">
        <f t="shared" si="44"/>
        <v>#DIV/0!</v>
      </c>
      <c r="EP41" s="181" t="e">
        <f t="shared" si="45"/>
        <v>#DIV/0!</v>
      </c>
      <c r="EQ41" s="4"/>
      <c r="ER41" s="40"/>
    </row>
    <row r="42" spans="1:148" s="44" customFormat="1" ht="20.100000000000001" customHeight="1">
      <c r="A42" s="84">
        <v>42713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38"/>
        <v>#DIV/0!</v>
      </c>
      <c r="DN42" s="97" t="e">
        <f t="shared" si="39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40"/>
        <v>#DIV/0!</v>
      </c>
      <c r="DZ42" s="97" t="e">
        <f t="shared" si="41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42"/>
        <v>#DIV/0!</v>
      </c>
      <c r="EM42" s="110" t="e">
        <f t="shared" si="43"/>
        <v>#DIV/0!</v>
      </c>
      <c r="EN42" s="8"/>
      <c r="EO42" s="184" t="e">
        <f t="shared" si="44"/>
        <v>#DIV/0!</v>
      </c>
      <c r="EP42" s="184" t="e">
        <f t="shared" si="45"/>
        <v>#DIV/0!</v>
      </c>
      <c r="EQ42" s="11"/>
      <c r="ER42" s="43"/>
    </row>
    <row r="43" spans="1:148" s="44" customFormat="1" ht="20.100000000000001" customHeight="1">
      <c r="A43" s="84">
        <v>42713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38"/>
        <v>#DIV/0!</v>
      </c>
      <c r="DN43" s="97" t="e">
        <f t="shared" si="39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40"/>
        <v>#DIV/0!</v>
      </c>
      <c r="DZ43" s="97" t="e">
        <f t="shared" si="41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42"/>
        <v>#DIV/0!</v>
      </c>
      <c r="EM43" s="110" t="e">
        <f t="shared" si="43"/>
        <v>#DIV/0!</v>
      </c>
      <c r="EN43" s="8"/>
      <c r="EO43" s="184" t="e">
        <f t="shared" si="44"/>
        <v>#DIV/0!</v>
      </c>
      <c r="EP43" s="184" t="e">
        <f t="shared" si="45"/>
        <v>#DIV/0!</v>
      </c>
      <c r="EQ43" s="11"/>
      <c r="ER43" s="43"/>
    </row>
    <row r="44" spans="1:148" s="41" customFormat="1" ht="20.100000000000001" customHeight="1">
      <c r="A44" s="335">
        <v>42714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38"/>
        <v>#DIV/0!</v>
      </c>
      <c r="DN44" s="96" t="e">
        <f t="shared" si="39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40"/>
        <v>#DIV/0!</v>
      </c>
      <c r="DZ44" s="96" t="e">
        <f t="shared" si="41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42"/>
        <v>#DIV/0!</v>
      </c>
      <c r="EM44" s="109" t="e">
        <f t="shared" si="43"/>
        <v>#DIV/0!</v>
      </c>
      <c r="EN44" s="1"/>
      <c r="EO44" s="181" t="e">
        <f t="shared" si="44"/>
        <v>#DIV/0!</v>
      </c>
      <c r="EP44" s="181" t="e">
        <f t="shared" si="45"/>
        <v>#DIV/0!</v>
      </c>
      <c r="EQ44" s="4"/>
      <c r="ER44" s="40"/>
    </row>
    <row r="45" spans="1:148" s="41" customFormat="1" ht="20.100000000000001" customHeight="1">
      <c r="A45" s="83">
        <v>42714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38"/>
        <v>#DIV/0!</v>
      </c>
      <c r="DN45" s="96" t="e">
        <f t="shared" si="39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40"/>
        <v>#DIV/0!</v>
      </c>
      <c r="DZ45" s="96" t="e">
        <f t="shared" si="41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42"/>
        <v>#DIV/0!</v>
      </c>
      <c r="EM45" s="109" t="e">
        <f t="shared" si="43"/>
        <v>#DIV/0!</v>
      </c>
      <c r="EN45" s="1"/>
      <c r="EO45" s="181" t="e">
        <f t="shared" si="44"/>
        <v>#DIV/0!</v>
      </c>
      <c r="EP45" s="181" t="e">
        <f t="shared" si="45"/>
        <v>#DIV/0!</v>
      </c>
      <c r="EQ45" s="4"/>
      <c r="ER45" s="40"/>
    </row>
    <row r="46" spans="1:148" s="44" customFormat="1" ht="20.100000000000001" customHeight="1">
      <c r="A46" s="84">
        <v>42714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38"/>
        <v>#DIV/0!</v>
      </c>
      <c r="DN46" s="97" t="e">
        <f t="shared" si="39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40"/>
        <v>#DIV/0!</v>
      </c>
      <c r="DZ46" s="97" t="e">
        <f t="shared" si="41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42"/>
        <v>#DIV/0!</v>
      </c>
      <c r="EM46" s="110" t="e">
        <f t="shared" si="43"/>
        <v>#DIV/0!</v>
      </c>
      <c r="EN46" s="8"/>
      <c r="EO46" s="184" t="e">
        <f t="shared" si="44"/>
        <v>#DIV/0!</v>
      </c>
      <c r="EP46" s="184" t="e">
        <f t="shared" si="45"/>
        <v>#DIV/0!</v>
      </c>
      <c r="EQ46" s="11"/>
      <c r="ER46" s="43"/>
    </row>
    <row r="47" spans="1:148" s="44" customFormat="1" ht="20.100000000000001" customHeight="1">
      <c r="A47" s="84">
        <v>42714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38"/>
        <v>#DIV/0!</v>
      </c>
      <c r="DN47" s="97" t="e">
        <f t="shared" si="39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40"/>
        <v>#DIV/0!</v>
      </c>
      <c r="DZ47" s="97" t="e">
        <f t="shared" si="41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42"/>
        <v>#DIV/0!</v>
      </c>
      <c r="EM47" s="110" t="e">
        <f t="shared" si="43"/>
        <v>#DIV/0!</v>
      </c>
      <c r="EN47" s="8"/>
      <c r="EO47" s="184" t="e">
        <f t="shared" si="44"/>
        <v>#DIV/0!</v>
      </c>
      <c r="EP47" s="184" t="e">
        <f t="shared" si="45"/>
        <v>#DIV/0!</v>
      </c>
      <c r="EQ47" s="11"/>
      <c r="ER47" s="43"/>
    </row>
    <row r="48" spans="1:148" s="41" customFormat="1" ht="20.100000000000001" customHeight="1">
      <c r="A48" s="83">
        <v>42715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38"/>
        <v>#DIV/0!</v>
      </c>
      <c r="DN48" s="96" t="e">
        <f t="shared" si="39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40"/>
        <v>#DIV/0!</v>
      </c>
      <c r="DZ48" s="96" t="e">
        <f t="shared" si="41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42"/>
        <v>#DIV/0!</v>
      </c>
      <c r="EM48" s="109" t="e">
        <f t="shared" si="43"/>
        <v>#DIV/0!</v>
      </c>
      <c r="EN48" s="1"/>
      <c r="EO48" s="181" t="e">
        <f t="shared" si="44"/>
        <v>#DIV/0!</v>
      </c>
      <c r="EP48" s="181" t="e">
        <f t="shared" si="45"/>
        <v>#DIV/0!</v>
      </c>
      <c r="EQ48" s="4"/>
      <c r="ER48" s="40"/>
    </row>
    <row r="49" spans="1:148" s="41" customFormat="1" ht="20.100000000000001" customHeight="1">
      <c r="A49" s="83">
        <v>42715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38"/>
        <v>#DIV/0!</v>
      </c>
      <c r="DN49" s="96" t="e">
        <f t="shared" si="39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40"/>
        <v>#DIV/0!</v>
      </c>
      <c r="DZ49" s="96" t="e">
        <f t="shared" si="41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42"/>
        <v>#DIV/0!</v>
      </c>
      <c r="EM49" s="109" t="e">
        <f t="shared" si="43"/>
        <v>#DIV/0!</v>
      </c>
      <c r="EN49" s="1"/>
      <c r="EO49" s="181" t="e">
        <f t="shared" si="44"/>
        <v>#DIV/0!</v>
      </c>
      <c r="EP49" s="181" t="e">
        <f t="shared" si="45"/>
        <v>#DIV/0!</v>
      </c>
      <c r="EQ49" s="4"/>
      <c r="ER49" s="40"/>
    </row>
    <row r="50" spans="1:148" s="44" customFormat="1" ht="20.100000000000001" customHeight="1">
      <c r="A50" s="83">
        <v>42715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38"/>
        <v>#DIV/0!</v>
      </c>
      <c r="DN50" s="97" t="e">
        <f t="shared" si="39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40"/>
        <v>#DIV/0!</v>
      </c>
      <c r="DZ50" s="97" t="e">
        <f t="shared" si="41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42"/>
        <v>#DIV/0!</v>
      </c>
      <c r="EM50" s="110" t="e">
        <f t="shared" si="43"/>
        <v>#DIV/0!</v>
      </c>
      <c r="EN50" s="8"/>
      <c r="EO50" s="184" t="e">
        <f t="shared" si="44"/>
        <v>#DIV/0!</v>
      </c>
      <c r="EP50" s="184" t="e">
        <f t="shared" si="45"/>
        <v>#DIV/0!</v>
      </c>
      <c r="EQ50" s="11"/>
      <c r="ER50" s="43"/>
    </row>
    <row r="51" spans="1:148" s="44" customFormat="1" ht="20.100000000000001" customHeight="1">
      <c r="A51" s="84">
        <v>42715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38"/>
        <v>#DIV/0!</v>
      </c>
      <c r="DN51" s="97" t="e">
        <f t="shared" si="39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40"/>
        <v>#DIV/0!</v>
      </c>
      <c r="DZ51" s="97" t="e">
        <f t="shared" si="41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42"/>
        <v>#DIV/0!</v>
      </c>
      <c r="EM51" s="110" t="e">
        <f t="shared" si="43"/>
        <v>#DIV/0!</v>
      </c>
      <c r="EN51" s="8"/>
      <c r="EO51" s="184" t="e">
        <f t="shared" si="44"/>
        <v>#DIV/0!</v>
      </c>
      <c r="EP51" s="184" t="e">
        <f t="shared" si="45"/>
        <v>#DIV/0!</v>
      </c>
      <c r="EQ51" s="11"/>
      <c r="ER51" s="43"/>
    </row>
    <row r="52" spans="1:148" s="41" customFormat="1" ht="20.100000000000001" customHeight="1">
      <c r="A52" s="83">
        <v>42716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38"/>
        <v>#DIV/0!</v>
      </c>
      <c r="DN52" s="96" t="e">
        <f t="shared" si="39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40"/>
        <v>#DIV/0!</v>
      </c>
      <c r="DZ52" s="96" t="e">
        <f t="shared" si="41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42"/>
        <v>#DIV/0!</v>
      </c>
      <c r="EM52" s="109" t="e">
        <f t="shared" si="43"/>
        <v>#DIV/0!</v>
      </c>
      <c r="EN52" s="1"/>
      <c r="EO52" s="181" t="e">
        <f t="shared" si="44"/>
        <v>#DIV/0!</v>
      </c>
      <c r="EP52" s="181" t="e">
        <f t="shared" si="45"/>
        <v>#DIV/0!</v>
      </c>
      <c r="EQ52" s="4"/>
      <c r="ER52" s="40"/>
    </row>
    <row r="53" spans="1:148" s="41" customFormat="1" ht="20.100000000000001" customHeight="1">
      <c r="A53" s="83">
        <v>42716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38"/>
        <v>#DIV/0!</v>
      </c>
      <c r="DN53" s="96" t="e">
        <f t="shared" si="39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40"/>
        <v>#DIV/0!</v>
      </c>
      <c r="DZ53" s="96" t="e">
        <f t="shared" si="41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42"/>
        <v>#DIV/0!</v>
      </c>
      <c r="EM53" s="109" t="e">
        <f t="shared" si="43"/>
        <v>#DIV/0!</v>
      </c>
      <c r="EN53" s="1"/>
      <c r="EO53" s="181" t="e">
        <f t="shared" si="44"/>
        <v>#DIV/0!</v>
      </c>
      <c r="EP53" s="181" t="e">
        <f t="shared" si="45"/>
        <v>#DIV/0!</v>
      </c>
      <c r="EQ53" s="4"/>
      <c r="ER53" s="40"/>
    </row>
    <row r="54" spans="1:148" s="44" customFormat="1" ht="20.100000000000001" customHeight="1">
      <c r="A54" s="84">
        <v>42716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38"/>
        <v>#DIV/0!</v>
      </c>
      <c r="DN54" s="97" t="e">
        <f t="shared" si="39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40"/>
        <v>#DIV/0!</v>
      </c>
      <c r="DZ54" s="97" t="e">
        <f t="shared" si="41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42"/>
        <v>#DIV/0!</v>
      </c>
      <c r="EM54" s="110" t="e">
        <f t="shared" si="43"/>
        <v>#DIV/0!</v>
      </c>
      <c r="EN54" s="8"/>
      <c r="EO54" s="184" t="e">
        <f t="shared" si="44"/>
        <v>#DIV/0!</v>
      </c>
      <c r="EP54" s="184" t="e">
        <f t="shared" si="45"/>
        <v>#DIV/0!</v>
      </c>
      <c r="EQ54" s="11"/>
      <c r="ER54" s="43"/>
    </row>
    <row r="55" spans="1:148" s="44" customFormat="1" ht="20.100000000000001" customHeight="1">
      <c r="A55" s="84">
        <v>42716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38"/>
        <v>#DIV/0!</v>
      </c>
      <c r="DN55" s="97" t="e">
        <f t="shared" si="39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40"/>
        <v>#DIV/0!</v>
      </c>
      <c r="DZ55" s="97" t="e">
        <f t="shared" si="41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42"/>
        <v>#DIV/0!</v>
      </c>
      <c r="EM55" s="110" t="e">
        <f t="shared" si="43"/>
        <v>#DIV/0!</v>
      </c>
      <c r="EN55" s="8"/>
      <c r="EO55" s="184" t="e">
        <f t="shared" si="44"/>
        <v>#DIV/0!</v>
      </c>
      <c r="EP55" s="184" t="e">
        <f t="shared" si="45"/>
        <v>#DIV/0!</v>
      </c>
      <c r="EQ55" s="11"/>
      <c r="ER55" s="43"/>
    </row>
    <row r="56" spans="1:148" s="41" customFormat="1" ht="20.100000000000001" customHeight="1">
      <c r="A56" s="83">
        <v>42717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38"/>
        <v>#DIV/0!</v>
      </c>
      <c r="DN56" s="96" t="e">
        <f t="shared" si="39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40"/>
        <v>#DIV/0!</v>
      </c>
      <c r="DZ56" s="96" t="e">
        <f t="shared" si="41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42"/>
        <v>#DIV/0!</v>
      </c>
      <c r="EM56" s="109" t="e">
        <f t="shared" si="43"/>
        <v>#DIV/0!</v>
      </c>
      <c r="EN56" s="1"/>
      <c r="EO56" s="181" t="e">
        <f t="shared" si="44"/>
        <v>#DIV/0!</v>
      </c>
      <c r="EP56" s="181" t="e">
        <f t="shared" si="45"/>
        <v>#DIV/0!</v>
      </c>
      <c r="EQ56" s="4"/>
      <c r="ER56" s="40"/>
    </row>
    <row r="57" spans="1:148" s="41" customFormat="1" ht="20.100000000000001" customHeight="1">
      <c r="A57" s="83">
        <v>42717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38"/>
        <v>#DIV/0!</v>
      </c>
      <c r="DN57" s="96" t="e">
        <f t="shared" si="39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40"/>
        <v>#DIV/0!</v>
      </c>
      <c r="DZ57" s="96" t="e">
        <f t="shared" si="41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42"/>
        <v>#DIV/0!</v>
      </c>
      <c r="EM57" s="109" t="e">
        <f t="shared" si="43"/>
        <v>#DIV/0!</v>
      </c>
      <c r="EN57" s="1"/>
      <c r="EO57" s="181" t="e">
        <f t="shared" si="44"/>
        <v>#DIV/0!</v>
      </c>
      <c r="EP57" s="181" t="e">
        <f t="shared" si="45"/>
        <v>#DIV/0!</v>
      </c>
      <c r="EQ57" s="4"/>
      <c r="ER57" s="40"/>
    </row>
    <row r="58" spans="1:148" s="44" customFormat="1" ht="20.100000000000001" customHeight="1">
      <c r="A58" s="84">
        <v>42717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38"/>
        <v>#DIV/0!</v>
      </c>
      <c r="DN58" s="97" t="e">
        <f t="shared" si="39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40"/>
        <v>#DIV/0!</v>
      </c>
      <c r="DZ58" s="97" t="e">
        <f t="shared" si="41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42"/>
        <v>#DIV/0!</v>
      </c>
      <c r="EM58" s="110" t="e">
        <f t="shared" si="43"/>
        <v>#DIV/0!</v>
      </c>
      <c r="EN58" s="8"/>
      <c r="EO58" s="184" t="e">
        <f t="shared" si="44"/>
        <v>#DIV/0!</v>
      </c>
      <c r="EP58" s="184" t="e">
        <f t="shared" si="45"/>
        <v>#DIV/0!</v>
      </c>
      <c r="EQ58" s="11"/>
      <c r="ER58" s="43"/>
    </row>
    <row r="59" spans="1:148" s="44" customFormat="1" ht="18.75" customHeight="1">
      <c r="A59" s="84">
        <v>42717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38"/>
        <v>#DIV/0!</v>
      </c>
      <c r="DN59" s="97" t="e">
        <f t="shared" si="39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40"/>
        <v>#DIV/0!</v>
      </c>
      <c r="DZ59" s="97" t="e">
        <f t="shared" si="41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42"/>
        <v>#DIV/0!</v>
      </c>
      <c r="EM59" s="110" t="e">
        <f t="shared" si="43"/>
        <v>#DIV/0!</v>
      </c>
      <c r="EN59" s="8"/>
      <c r="EO59" s="184" t="e">
        <f t="shared" si="44"/>
        <v>#DIV/0!</v>
      </c>
      <c r="EP59" s="184" t="e">
        <f t="shared" si="45"/>
        <v>#DIV/0!</v>
      </c>
      <c r="EQ59" s="11"/>
      <c r="ER59" s="43"/>
    </row>
    <row r="60" spans="1:148" s="41" customFormat="1" ht="20.100000000000001" customHeight="1">
      <c r="A60" s="83">
        <v>42718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38"/>
        <v>#DIV/0!</v>
      </c>
      <c r="DN60" s="96" t="e">
        <f t="shared" si="39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40"/>
        <v>#DIV/0!</v>
      </c>
      <c r="DZ60" s="96" t="e">
        <f t="shared" si="41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42"/>
        <v>#DIV/0!</v>
      </c>
      <c r="EM60" s="109" t="e">
        <f t="shared" si="43"/>
        <v>#DIV/0!</v>
      </c>
      <c r="EN60" s="1"/>
      <c r="EO60" s="181" t="e">
        <f t="shared" si="44"/>
        <v>#DIV/0!</v>
      </c>
      <c r="EP60" s="181" t="e">
        <f t="shared" si="45"/>
        <v>#DIV/0!</v>
      </c>
      <c r="EQ60" s="4"/>
      <c r="ER60" s="40"/>
    </row>
    <row r="61" spans="1:148" s="41" customFormat="1" ht="20.100000000000001" customHeight="1">
      <c r="A61" s="83">
        <v>42718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38"/>
        <v>#DIV/0!</v>
      </c>
      <c r="DN61" s="96" t="e">
        <f t="shared" si="39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40"/>
        <v>#DIV/0!</v>
      </c>
      <c r="DZ61" s="96" t="e">
        <f t="shared" si="41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42"/>
        <v>#DIV/0!</v>
      </c>
      <c r="EM61" s="109" t="e">
        <f t="shared" si="43"/>
        <v>#DIV/0!</v>
      </c>
      <c r="EN61" s="1"/>
      <c r="EO61" s="181" t="e">
        <f t="shared" si="44"/>
        <v>#DIV/0!</v>
      </c>
      <c r="EP61" s="181" t="e">
        <f t="shared" si="45"/>
        <v>#DIV/0!</v>
      </c>
      <c r="EQ61" s="4"/>
      <c r="ER61" s="40"/>
    </row>
    <row r="62" spans="1:148" s="44" customFormat="1" ht="20.100000000000001" customHeight="1">
      <c r="A62" s="84">
        <v>42718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38"/>
        <v>#DIV/0!</v>
      </c>
      <c r="DN62" s="97" t="e">
        <f t="shared" si="39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40"/>
        <v>#DIV/0!</v>
      </c>
      <c r="DZ62" s="97" t="e">
        <f t="shared" si="41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42"/>
        <v>#DIV/0!</v>
      </c>
      <c r="EM62" s="110" t="e">
        <f t="shared" si="43"/>
        <v>#DIV/0!</v>
      </c>
      <c r="EN62" s="8"/>
      <c r="EO62" s="184" t="e">
        <f t="shared" si="44"/>
        <v>#DIV/0!</v>
      </c>
      <c r="EP62" s="184" t="e">
        <f t="shared" si="45"/>
        <v>#DIV/0!</v>
      </c>
      <c r="EQ62" s="11"/>
      <c r="ER62" s="43"/>
    </row>
    <row r="63" spans="1:148" s="44" customFormat="1" ht="20.100000000000001" customHeight="1">
      <c r="A63" s="84">
        <v>42718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38"/>
        <v>#DIV/0!</v>
      </c>
      <c r="DN63" s="97" t="e">
        <f t="shared" si="39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40"/>
        <v>#DIV/0!</v>
      </c>
      <c r="DZ63" s="97" t="e">
        <f t="shared" si="41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42"/>
        <v>#DIV/0!</v>
      </c>
      <c r="EM63" s="110" t="e">
        <f t="shared" si="43"/>
        <v>#DIV/0!</v>
      </c>
      <c r="EN63" s="8"/>
      <c r="EO63" s="184" t="e">
        <f t="shared" si="44"/>
        <v>#DIV/0!</v>
      </c>
      <c r="EP63" s="184" t="e">
        <f t="shared" si="45"/>
        <v>#DIV/0!</v>
      </c>
      <c r="EQ63" s="11"/>
      <c r="ER63" s="43"/>
    </row>
    <row r="64" spans="1:148" s="41" customFormat="1" ht="20.100000000000001" customHeight="1">
      <c r="A64" s="83">
        <v>42719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38"/>
        <v>#DIV/0!</v>
      </c>
      <c r="DN64" s="96" t="e">
        <f t="shared" si="39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40"/>
        <v>#DIV/0!</v>
      </c>
      <c r="DZ64" s="96" t="e">
        <f t="shared" si="41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42"/>
        <v>#DIV/0!</v>
      </c>
      <c r="EM64" s="109" t="e">
        <f t="shared" si="43"/>
        <v>#DIV/0!</v>
      </c>
      <c r="EN64" s="1"/>
      <c r="EO64" s="181" t="e">
        <f t="shared" si="44"/>
        <v>#DIV/0!</v>
      </c>
      <c r="EP64" s="181" t="e">
        <f t="shared" si="45"/>
        <v>#DIV/0!</v>
      </c>
      <c r="EQ64" s="4"/>
      <c r="ER64" s="40"/>
    </row>
    <row r="65" spans="1:148" s="41" customFormat="1" ht="20.100000000000001" customHeight="1">
      <c r="A65" s="83">
        <v>42719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38"/>
        <v>#DIV/0!</v>
      </c>
      <c r="DN65" s="96" t="e">
        <f t="shared" si="39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40"/>
        <v>#DIV/0!</v>
      </c>
      <c r="DZ65" s="96" t="e">
        <f t="shared" si="41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42"/>
        <v>#DIV/0!</v>
      </c>
      <c r="EM65" s="109" t="e">
        <f t="shared" si="43"/>
        <v>#DIV/0!</v>
      </c>
      <c r="EN65" s="1"/>
      <c r="EO65" s="181" t="e">
        <f t="shared" si="44"/>
        <v>#DIV/0!</v>
      </c>
      <c r="EP65" s="181" t="e">
        <f t="shared" si="45"/>
        <v>#DIV/0!</v>
      </c>
      <c r="EQ65" s="4"/>
      <c r="ER65" s="40"/>
    </row>
    <row r="66" spans="1:148" s="44" customFormat="1" ht="20.100000000000001" customHeight="1">
      <c r="A66" s="84">
        <v>42719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38"/>
        <v>#DIV/0!</v>
      </c>
      <c r="DN66" s="97" t="e">
        <f t="shared" si="39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40"/>
        <v>#DIV/0!</v>
      </c>
      <c r="DZ66" s="97" t="e">
        <f t="shared" si="41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42"/>
        <v>#DIV/0!</v>
      </c>
      <c r="EM66" s="110" t="e">
        <f t="shared" si="43"/>
        <v>#DIV/0!</v>
      </c>
      <c r="EN66" s="8"/>
      <c r="EO66" s="184" t="e">
        <f t="shared" si="44"/>
        <v>#DIV/0!</v>
      </c>
      <c r="EP66" s="184" t="e">
        <f t="shared" si="45"/>
        <v>#DIV/0!</v>
      </c>
      <c r="EQ66" s="11"/>
      <c r="ER66" s="43"/>
    </row>
    <row r="67" spans="1:148" s="44" customFormat="1" ht="20.100000000000001" customHeight="1">
      <c r="A67" s="84">
        <v>42719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38"/>
        <v>#DIV/0!</v>
      </c>
      <c r="DN67" s="97" t="e">
        <f t="shared" si="39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40"/>
        <v>#DIV/0!</v>
      </c>
      <c r="DZ67" s="97" t="e">
        <f t="shared" si="41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42"/>
        <v>#DIV/0!</v>
      </c>
      <c r="EM67" s="110" t="e">
        <f t="shared" si="43"/>
        <v>#DIV/0!</v>
      </c>
      <c r="EN67" s="8"/>
      <c r="EO67" s="184" t="e">
        <f t="shared" si="44"/>
        <v>#DIV/0!</v>
      </c>
      <c r="EP67" s="184" t="e">
        <f t="shared" si="45"/>
        <v>#DIV/0!</v>
      </c>
      <c r="EQ67" s="11"/>
      <c r="ER67" s="43"/>
    </row>
    <row r="68" spans="1:148" s="41" customFormat="1" ht="20.100000000000001" customHeight="1">
      <c r="A68" s="83">
        <v>42720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38"/>
        <v>#DIV/0!</v>
      </c>
      <c r="DN68" s="96" t="e">
        <f t="shared" si="39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40"/>
        <v>#DIV/0!</v>
      </c>
      <c r="DZ68" s="96" t="e">
        <f t="shared" si="41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42"/>
        <v>#DIV/0!</v>
      </c>
      <c r="EM68" s="109" t="e">
        <f t="shared" si="43"/>
        <v>#DIV/0!</v>
      </c>
      <c r="EN68" s="1"/>
      <c r="EO68" s="181" t="e">
        <f t="shared" si="44"/>
        <v>#DIV/0!</v>
      </c>
      <c r="EP68" s="181" t="e">
        <f t="shared" si="45"/>
        <v>#DIV/0!</v>
      </c>
      <c r="EQ68" s="4"/>
      <c r="ER68" s="40"/>
    </row>
    <row r="69" spans="1:148" s="41" customFormat="1" ht="20.100000000000001" customHeight="1">
      <c r="A69" s="83">
        <v>42720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38"/>
        <v>#DIV/0!</v>
      </c>
      <c r="DN69" s="96" t="e">
        <f t="shared" si="39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40"/>
        <v>#DIV/0!</v>
      </c>
      <c r="DZ69" s="96" t="e">
        <f t="shared" si="41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42"/>
        <v>#DIV/0!</v>
      </c>
      <c r="EM69" s="109" t="e">
        <f t="shared" si="43"/>
        <v>#DIV/0!</v>
      </c>
      <c r="EN69" s="1"/>
      <c r="EO69" s="181" t="e">
        <f t="shared" si="44"/>
        <v>#DIV/0!</v>
      </c>
      <c r="EP69" s="181" t="e">
        <f t="shared" si="45"/>
        <v>#DIV/0!</v>
      </c>
      <c r="EQ69" s="4"/>
      <c r="ER69" s="40"/>
    </row>
    <row r="70" spans="1:148" s="44" customFormat="1" ht="20.100000000000001" customHeight="1">
      <c r="A70" s="84">
        <v>42720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38"/>
        <v>#DIV/0!</v>
      </c>
      <c r="DN70" s="97" t="e">
        <f t="shared" si="39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40"/>
        <v>#DIV/0!</v>
      </c>
      <c r="DZ70" s="97" t="e">
        <f t="shared" si="41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42"/>
        <v>#DIV/0!</v>
      </c>
      <c r="EM70" s="110" t="e">
        <f t="shared" si="43"/>
        <v>#DIV/0!</v>
      </c>
      <c r="EN70" s="8"/>
      <c r="EO70" s="184" t="e">
        <f t="shared" si="44"/>
        <v>#DIV/0!</v>
      </c>
      <c r="EP70" s="184" t="e">
        <f t="shared" si="45"/>
        <v>#DIV/0!</v>
      </c>
      <c r="EQ70" s="11"/>
      <c r="ER70" s="43"/>
    </row>
    <row r="71" spans="1:148" s="44" customFormat="1" ht="20.100000000000001" customHeight="1">
      <c r="A71" s="84">
        <v>42720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38"/>
        <v>#DIV/0!</v>
      </c>
      <c r="DN71" s="97" t="e">
        <f t="shared" si="39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40"/>
        <v>#DIV/0!</v>
      </c>
      <c r="DZ71" s="97" t="e">
        <f t="shared" si="41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42"/>
        <v>#DIV/0!</v>
      </c>
      <c r="EM71" s="110" t="e">
        <f t="shared" si="43"/>
        <v>#DIV/0!</v>
      </c>
      <c r="EN71" s="8"/>
      <c r="EO71" s="184" t="e">
        <f t="shared" si="44"/>
        <v>#DIV/0!</v>
      </c>
      <c r="EP71" s="184" t="e">
        <f t="shared" si="45"/>
        <v>#DIV/0!</v>
      </c>
      <c r="EQ71" s="11"/>
      <c r="ER71" s="43"/>
    </row>
    <row r="72" spans="1:148" s="41" customFormat="1" ht="20.100000000000001" customHeight="1">
      <c r="A72" s="83">
        <v>42721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46">(P72/100)*(100-K72)</f>
        <v>0</v>
      </c>
      <c r="R72" s="39">
        <f t="shared" si="18"/>
        <v>0</v>
      </c>
      <c r="S72" s="15">
        <f t="shared" ref="S72:S131" si="47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ref="CG72:CG103" si="48">VLOOKUP(CE72:CE195,$CE$150:$CG$151,3)</f>
        <v>#N/A</v>
      </c>
      <c r="CH72" s="19">
        <f t="shared" ref="CH72:CH103" si="49">P72*3.38</f>
        <v>0</v>
      </c>
      <c r="CI72" s="19" t="e">
        <f t="shared" ref="CI72:CI103" si="50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51">VLOOKUP(CS72:CS195,$CE$150:$CG$151,3)</f>
        <v>#N/A</v>
      </c>
      <c r="CV72" s="19">
        <f t="shared" ref="CV72:CV131" si="52">AE72*3.38</f>
        <v>0</v>
      </c>
      <c r="CW72" s="19" t="e">
        <f t="shared" ref="CW72:CW131" si="53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03" si="54">DL72/R72</f>
        <v>#DIV/0!</v>
      </c>
      <c r="DN72" s="96" t="e">
        <f t="shared" ref="DN72:DN103" si="55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03" si="56">DX72/R72</f>
        <v>#DIV/0!</v>
      </c>
      <c r="DZ72" s="96" t="e">
        <f t="shared" ref="DZ72:DZ103" si="57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03" si="58">EK72/R72</f>
        <v>#DIV/0!</v>
      </c>
      <c r="EM72" s="109" t="e">
        <f t="shared" ref="EM72:EM103" si="59">EK72/S72</f>
        <v>#DIV/0!</v>
      </c>
      <c r="EN72" s="1"/>
      <c r="EO72" s="181" t="e">
        <f t="shared" ref="EO72:EO103" si="60">EN72/R72</f>
        <v>#DIV/0!</v>
      </c>
      <c r="EP72" s="181" t="e">
        <f t="shared" ref="EP72:EP103" si="61">EN72/S72</f>
        <v>#DIV/0!</v>
      </c>
      <c r="EQ72" s="4"/>
      <c r="ER72" s="40"/>
    </row>
    <row r="73" spans="1:148" s="41" customFormat="1" ht="20.100000000000001" customHeight="1">
      <c r="A73" s="83">
        <v>42721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46"/>
        <v>0</v>
      </c>
      <c r="R73" s="39">
        <f t="shared" ref="R73:R131" si="62">Q73*2850*I73*60/1000000000</f>
        <v>0</v>
      </c>
      <c r="S73" s="15">
        <f t="shared" si="47"/>
        <v>0</v>
      </c>
      <c r="T73" s="3"/>
      <c r="U73" s="1"/>
      <c r="V73" s="1"/>
      <c r="W73" s="19">
        <f t="shared" ref="W73:W131" si="63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64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65">(((BO73+BR73)/2)/500)</f>
        <v>0</v>
      </c>
      <c r="BX73" s="125">
        <f t="shared" ref="BX73:BX131" si="66">(BJ73/780)</f>
        <v>0</v>
      </c>
      <c r="BY73" s="133" t="e">
        <f t="shared" ref="BY73:BY131" si="67">BW73/((BW73+BX73))</f>
        <v>#DIV/0!</v>
      </c>
      <c r="BZ73" s="133" t="e">
        <f t="shared" ref="BZ73:BZ131" si="68">BX73/((BW73+BX73))</f>
        <v>#DIV/0!</v>
      </c>
      <c r="CA73" s="3"/>
      <c r="CB73" s="1"/>
      <c r="CC73" s="1"/>
      <c r="CD73" s="4"/>
      <c r="CE73" s="6"/>
      <c r="CF73" s="6"/>
      <c r="CG73" s="19" t="e">
        <f t="shared" si="48"/>
        <v>#N/A</v>
      </c>
      <c r="CH73" s="19">
        <f t="shared" si="49"/>
        <v>0</v>
      </c>
      <c r="CI73" s="19" t="e">
        <f t="shared" si="50"/>
        <v>#N/A</v>
      </c>
      <c r="CJ73" s="1"/>
      <c r="CK73" s="15" t="e">
        <f t="shared" ref="CK73:CK131" si="69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51"/>
        <v>#N/A</v>
      </c>
      <c r="CV73" s="19">
        <f t="shared" si="52"/>
        <v>0</v>
      </c>
      <c r="CW73" s="19" t="e">
        <f t="shared" si="53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54"/>
        <v>#DIV/0!</v>
      </c>
      <c r="DN73" s="96" t="e">
        <f t="shared" si="55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56"/>
        <v>#DIV/0!</v>
      </c>
      <c r="DZ73" s="96" t="e">
        <f t="shared" si="57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70">BQ73+BT73</f>
        <v>0</v>
      </c>
      <c r="EL73" s="180" t="e">
        <f t="shared" si="58"/>
        <v>#DIV/0!</v>
      </c>
      <c r="EM73" s="109" t="e">
        <f t="shared" si="59"/>
        <v>#DIV/0!</v>
      </c>
      <c r="EN73" s="1"/>
      <c r="EO73" s="181" t="e">
        <f t="shared" si="60"/>
        <v>#DIV/0!</v>
      </c>
      <c r="EP73" s="181" t="e">
        <f t="shared" si="61"/>
        <v>#DIV/0!</v>
      </c>
      <c r="EQ73" s="4"/>
      <c r="ER73" s="40"/>
    </row>
    <row r="74" spans="1:148" s="44" customFormat="1" ht="20.100000000000001" customHeight="1">
      <c r="A74" s="84">
        <v>42721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46"/>
        <v>0</v>
      </c>
      <c r="R74" s="42">
        <f t="shared" si="62"/>
        <v>0</v>
      </c>
      <c r="S74" s="16">
        <f t="shared" si="47"/>
        <v>0</v>
      </c>
      <c r="T74" s="10"/>
      <c r="U74" s="8"/>
      <c r="V74" s="8"/>
      <c r="W74" s="20">
        <f t="shared" si="63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71">SUM(AE74:AH74)</f>
        <v>0</v>
      </c>
      <c r="AJ74" s="108" t="e">
        <f t="shared" ref="AJ74:AJ131" si="72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64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65"/>
        <v>0</v>
      </c>
      <c r="BX74" s="126">
        <f t="shared" si="66"/>
        <v>0</v>
      </c>
      <c r="BY74" s="134" t="e">
        <f t="shared" si="67"/>
        <v>#DIV/0!</v>
      </c>
      <c r="BZ74" s="134" t="e">
        <f t="shared" si="68"/>
        <v>#DIV/0!</v>
      </c>
      <c r="CA74" s="10"/>
      <c r="CB74" s="8"/>
      <c r="CC74" s="8"/>
      <c r="CD74" s="11"/>
      <c r="CE74" s="13"/>
      <c r="CF74" s="13"/>
      <c r="CG74" s="20" t="e">
        <f t="shared" si="48"/>
        <v>#N/A</v>
      </c>
      <c r="CH74" s="20">
        <f t="shared" si="49"/>
        <v>0</v>
      </c>
      <c r="CI74" s="20" t="e">
        <f t="shared" si="50"/>
        <v>#N/A</v>
      </c>
      <c r="CJ74" s="8"/>
      <c r="CK74" s="16" t="e">
        <f t="shared" si="69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51"/>
        <v>#N/A</v>
      </c>
      <c r="CV74" s="20">
        <f t="shared" si="52"/>
        <v>0</v>
      </c>
      <c r="CW74" s="20" t="e">
        <f t="shared" si="53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54"/>
        <v>#DIV/0!</v>
      </c>
      <c r="DN74" s="97" t="e">
        <f t="shared" si="55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56"/>
        <v>#DIV/0!</v>
      </c>
      <c r="DZ74" s="97" t="e">
        <f t="shared" si="57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70"/>
        <v>0</v>
      </c>
      <c r="EL74" s="183" t="e">
        <f t="shared" si="58"/>
        <v>#DIV/0!</v>
      </c>
      <c r="EM74" s="110" t="e">
        <f t="shared" si="59"/>
        <v>#DIV/0!</v>
      </c>
      <c r="EN74" s="8"/>
      <c r="EO74" s="184" t="e">
        <f t="shared" si="60"/>
        <v>#DIV/0!</v>
      </c>
      <c r="EP74" s="184" t="e">
        <f t="shared" si="61"/>
        <v>#DIV/0!</v>
      </c>
      <c r="EQ74" s="11"/>
      <c r="ER74" s="43"/>
    </row>
    <row r="75" spans="1:148" s="44" customFormat="1" ht="20.100000000000001" customHeight="1">
      <c r="A75" s="84">
        <v>42721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46"/>
        <v>0</v>
      </c>
      <c r="R75" s="42">
        <f t="shared" si="62"/>
        <v>0</v>
      </c>
      <c r="S75" s="16">
        <f t="shared" si="47"/>
        <v>0</v>
      </c>
      <c r="T75" s="10"/>
      <c r="U75" s="8"/>
      <c r="V75" s="8"/>
      <c r="W75" s="20">
        <f t="shared" si="63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71"/>
        <v>0</v>
      </c>
      <c r="AJ75" s="108" t="e">
        <f t="shared" si="72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64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65"/>
        <v>0</v>
      </c>
      <c r="BX75" s="126">
        <f t="shared" si="66"/>
        <v>0</v>
      </c>
      <c r="BY75" s="134" t="e">
        <f t="shared" si="67"/>
        <v>#DIV/0!</v>
      </c>
      <c r="BZ75" s="134" t="e">
        <f t="shared" si="68"/>
        <v>#DIV/0!</v>
      </c>
      <c r="CA75" s="10"/>
      <c r="CB75" s="8"/>
      <c r="CC75" s="8"/>
      <c r="CD75" s="11"/>
      <c r="CE75" s="13"/>
      <c r="CF75" s="13"/>
      <c r="CG75" s="20" t="e">
        <f t="shared" si="48"/>
        <v>#N/A</v>
      </c>
      <c r="CH75" s="20">
        <f t="shared" si="49"/>
        <v>0</v>
      </c>
      <c r="CI75" s="20" t="e">
        <f t="shared" si="50"/>
        <v>#N/A</v>
      </c>
      <c r="CJ75" s="8"/>
      <c r="CK75" s="16" t="e">
        <f t="shared" si="69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51"/>
        <v>#N/A</v>
      </c>
      <c r="CV75" s="20">
        <f t="shared" si="52"/>
        <v>0</v>
      </c>
      <c r="CW75" s="20" t="e">
        <f t="shared" si="53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54"/>
        <v>#DIV/0!</v>
      </c>
      <c r="DN75" s="97" t="e">
        <f t="shared" si="55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56"/>
        <v>#DIV/0!</v>
      </c>
      <c r="DZ75" s="97" t="e">
        <f t="shared" si="57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70"/>
        <v>0</v>
      </c>
      <c r="EL75" s="183" t="e">
        <f t="shared" si="58"/>
        <v>#DIV/0!</v>
      </c>
      <c r="EM75" s="110" t="e">
        <f t="shared" si="59"/>
        <v>#DIV/0!</v>
      </c>
      <c r="EN75" s="8"/>
      <c r="EO75" s="184" t="e">
        <f t="shared" si="60"/>
        <v>#DIV/0!</v>
      </c>
      <c r="EP75" s="184" t="e">
        <f t="shared" si="61"/>
        <v>#DIV/0!</v>
      </c>
      <c r="EQ75" s="11"/>
      <c r="ER75" s="43"/>
    </row>
    <row r="76" spans="1:148" s="41" customFormat="1" ht="20.100000000000001" customHeight="1">
      <c r="A76" s="83">
        <v>42722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46"/>
        <v>0</v>
      </c>
      <c r="R76" s="39">
        <f t="shared" si="62"/>
        <v>0</v>
      </c>
      <c r="S76" s="15">
        <f t="shared" si="47"/>
        <v>0</v>
      </c>
      <c r="T76" s="3"/>
      <c r="U76" s="1"/>
      <c r="V76" s="1"/>
      <c r="W76" s="19">
        <f t="shared" si="63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71"/>
        <v>0</v>
      </c>
      <c r="AJ76" s="106" t="e">
        <f t="shared" si="72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64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65"/>
        <v>0</v>
      </c>
      <c r="BX76" s="125">
        <f t="shared" si="66"/>
        <v>0</v>
      </c>
      <c r="BY76" s="133" t="e">
        <f t="shared" si="67"/>
        <v>#DIV/0!</v>
      </c>
      <c r="BZ76" s="133" t="e">
        <f t="shared" si="68"/>
        <v>#DIV/0!</v>
      </c>
      <c r="CA76" s="3"/>
      <c r="CB76" s="1"/>
      <c r="CC76" s="1"/>
      <c r="CD76" s="4"/>
      <c r="CE76" s="6"/>
      <c r="CF76" s="6"/>
      <c r="CG76" s="19" t="e">
        <f t="shared" si="48"/>
        <v>#N/A</v>
      </c>
      <c r="CH76" s="19">
        <f t="shared" si="49"/>
        <v>0</v>
      </c>
      <c r="CI76" s="19" t="e">
        <f t="shared" si="50"/>
        <v>#N/A</v>
      </c>
      <c r="CJ76" s="1"/>
      <c r="CK76" s="15" t="e">
        <f t="shared" si="69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51"/>
        <v>#N/A</v>
      </c>
      <c r="CV76" s="19">
        <f t="shared" si="52"/>
        <v>0</v>
      </c>
      <c r="CW76" s="19" t="e">
        <f t="shared" si="53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54"/>
        <v>#DIV/0!</v>
      </c>
      <c r="DN76" s="96" t="e">
        <f t="shared" si="55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56"/>
        <v>#DIV/0!</v>
      </c>
      <c r="DZ76" s="96" t="e">
        <f t="shared" si="57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70"/>
        <v>0</v>
      </c>
      <c r="EL76" s="180" t="e">
        <f t="shared" si="58"/>
        <v>#DIV/0!</v>
      </c>
      <c r="EM76" s="109" t="e">
        <f t="shared" si="59"/>
        <v>#DIV/0!</v>
      </c>
      <c r="EN76" s="1"/>
      <c r="EO76" s="181" t="e">
        <f t="shared" si="60"/>
        <v>#DIV/0!</v>
      </c>
      <c r="EP76" s="181" t="e">
        <f t="shared" si="61"/>
        <v>#DIV/0!</v>
      </c>
      <c r="EQ76" s="4"/>
      <c r="ER76" s="40"/>
    </row>
    <row r="77" spans="1:148" s="41" customFormat="1" ht="20.100000000000001" customHeight="1">
      <c r="A77" s="83">
        <v>42722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46"/>
        <v>0</v>
      </c>
      <c r="R77" s="39">
        <f t="shared" si="62"/>
        <v>0</v>
      </c>
      <c r="S77" s="15">
        <f t="shared" si="47"/>
        <v>0</v>
      </c>
      <c r="T77" s="3"/>
      <c r="U77" s="1"/>
      <c r="V77" s="1"/>
      <c r="W77" s="19">
        <f t="shared" si="63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71"/>
        <v>0</v>
      </c>
      <c r="AJ77" s="106" t="e">
        <f t="shared" si="72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64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65"/>
        <v>0</v>
      </c>
      <c r="BX77" s="125">
        <f t="shared" si="66"/>
        <v>0</v>
      </c>
      <c r="BY77" s="133" t="e">
        <f t="shared" si="67"/>
        <v>#DIV/0!</v>
      </c>
      <c r="BZ77" s="133" t="e">
        <f t="shared" si="68"/>
        <v>#DIV/0!</v>
      </c>
      <c r="CA77" s="3"/>
      <c r="CB77" s="1"/>
      <c r="CC77" s="1"/>
      <c r="CD77" s="4"/>
      <c r="CE77" s="6"/>
      <c r="CF77" s="6"/>
      <c r="CG77" s="19" t="e">
        <f t="shared" si="48"/>
        <v>#N/A</v>
      </c>
      <c r="CH77" s="19">
        <f t="shared" si="49"/>
        <v>0</v>
      </c>
      <c r="CI77" s="19" t="e">
        <f t="shared" si="50"/>
        <v>#N/A</v>
      </c>
      <c r="CJ77" s="1"/>
      <c r="CK77" s="15" t="e">
        <f t="shared" si="69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51"/>
        <v>#N/A</v>
      </c>
      <c r="CV77" s="19">
        <f t="shared" si="52"/>
        <v>0</v>
      </c>
      <c r="CW77" s="19" t="e">
        <f t="shared" si="53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54"/>
        <v>#DIV/0!</v>
      </c>
      <c r="DN77" s="96" t="e">
        <f t="shared" si="55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56"/>
        <v>#DIV/0!</v>
      </c>
      <c r="DZ77" s="96" t="e">
        <f t="shared" si="57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70"/>
        <v>0</v>
      </c>
      <c r="EL77" s="180" t="e">
        <f t="shared" si="58"/>
        <v>#DIV/0!</v>
      </c>
      <c r="EM77" s="109" t="e">
        <f t="shared" si="59"/>
        <v>#DIV/0!</v>
      </c>
      <c r="EN77" s="1"/>
      <c r="EO77" s="181" t="e">
        <f t="shared" si="60"/>
        <v>#DIV/0!</v>
      </c>
      <c r="EP77" s="181" t="e">
        <f t="shared" si="61"/>
        <v>#DIV/0!</v>
      </c>
      <c r="EQ77" s="4"/>
      <c r="ER77" s="40"/>
    </row>
    <row r="78" spans="1:148" s="44" customFormat="1" ht="20.100000000000001" customHeight="1">
      <c r="A78" s="84">
        <v>42722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46"/>
        <v>0</v>
      </c>
      <c r="R78" s="42">
        <f t="shared" si="62"/>
        <v>0</v>
      </c>
      <c r="S78" s="16">
        <f t="shared" si="47"/>
        <v>0</v>
      </c>
      <c r="T78" s="10"/>
      <c r="U78" s="8"/>
      <c r="V78" s="8"/>
      <c r="W78" s="20">
        <f t="shared" si="63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71"/>
        <v>0</v>
      </c>
      <c r="AJ78" s="108" t="e">
        <f t="shared" si="72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64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65"/>
        <v>0</v>
      </c>
      <c r="BX78" s="126">
        <f t="shared" si="66"/>
        <v>0</v>
      </c>
      <c r="BY78" s="134" t="e">
        <f t="shared" si="67"/>
        <v>#DIV/0!</v>
      </c>
      <c r="BZ78" s="134" t="e">
        <f t="shared" si="68"/>
        <v>#DIV/0!</v>
      </c>
      <c r="CA78" s="10"/>
      <c r="CB78" s="8"/>
      <c r="CC78" s="8"/>
      <c r="CD78" s="11"/>
      <c r="CE78" s="13"/>
      <c r="CF78" s="13"/>
      <c r="CG78" s="20" t="e">
        <f t="shared" si="48"/>
        <v>#N/A</v>
      </c>
      <c r="CH78" s="20">
        <f t="shared" si="49"/>
        <v>0</v>
      </c>
      <c r="CI78" s="20" t="e">
        <f t="shared" si="50"/>
        <v>#N/A</v>
      </c>
      <c r="CJ78" s="8"/>
      <c r="CK78" s="16" t="e">
        <f t="shared" si="69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51"/>
        <v>#N/A</v>
      </c>
      <c r="CV78" s="20">
        <f t="shared" si="52"/>
        <v>0</v>
      </c>
      <c r="CW78" s="20" t="e">
        <f t="shared" si="53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54"/>
        <v>#DIV/0!</v>
      </c>
      <c r="DN78" s="97" t="e">
        <f t="shared" si="55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56"/>
        <v>#DIV/0!</v>
      </c>
      <c r="DZ78" s="97" t="e">
        <f t="shared" si="57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70"/>
        <v>0</v>
      </c>
      <c r="EL78" s="183" t="e">
        <f t="shared" si="58"/>
        <v>#DIV/0!</v>
      </c>
      <c r="EM78" s="110" t="e">
        <f t="shared" si="59"/>
        <v>#DIV/0!</v>
      </c>
      <c r="EN78" s="8"/>
      <c r="EO78" s="184" t="e">
        <f t="shared" si="60"/>
        <v>#DIV/0!</v>
      </c>
      <c r="EP78" s="184" t="e">
        <f t="shared" si="61"/>
        <v>#DIV/0!</v>
      </c>
      <c r="EQ78" s="11"/>
      <c r="ER78" s="43"/>
    </row>
    <row r="79" spans="1:148" s="44" customFormat="1" ht="20.100000000000001" customHeight="1">
      <c r="A79" s="84">
        <v>42722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46"/>
        <v>0</v>
      </c>
      <c r="R79" s="42">
        <f t="shared" si="62"/>
        <v>0</v>
      </c>
      <c r="S79" s="16">
        <f t="shared" si="47"/>
        <v>0</v>
      </c>
      <c r="T79" s="10"/>
      <c r="U79" s="8"/>
      <c r="V79" s="8"/>
      <c r="W79" s="20">
        <f t="shared" si="63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71"/>
        <v>0</v>
      </c>
      <c r="AJ79" s="108" t="e">
        <f t="shared" si="72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64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65"/>
        <v>0</v>
      </c>
      <c r="BX79" s="126">
        <f t="shared" si="66"/>
        <v>0</v>
      </c>
      <c r="BY79" s="134" t="e">
        <f t="shared" si="67"/>
        <v>#DIV/0!</v>
      </c>
      <c r="BZ79" s="134" t="e">
        <f t="shared" si="68"/>
        <v>#DIV/0!</v>
      </c>
      <c r="CA79" s="10"/>
      <c r="CB79" s="8"/>
      <c r="CC79" s="8"/>
      <c r="CD79" s="11"/>
      <c r="CE79" s="13"/>
      <c r="CF79" s="13"/>
      <c r="CG79" s="20" t="e">
        <f t="shared" si="48"/>
        <v>#N/A</v>
      </c>
      <c r="CH79" s="20">
        <f t="shared" si="49"/>
        <v>0</v>
      </c>
      <c r="CI79" s="20" t="e">
        <f t="shared" si="50"/>
        <v>#N/A</v>
      </c>
      <c r="CJ79" s="8"/>
      <c r="CK79" s="16" t="e">
        <f t="shared" si="69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51"/>
        <v>#N/A</v>
      </c>
      <c r="CV79" s="20">
        <f t="shared" si="52"/>
        <v>0</v>
      </c>
      <c r="CW79" s="20" t="e">
        <f t="shared" si="53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54"/>
        <v>#DIV/0!</v>
      </c>
      <c r="DN79" s="97" t="e">
        <f t="shared" si="55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56"/>
        <v>#DIV/0!</v>
      </c>
      <c r="DZ79" s="97" t="e">
        <f t="shared" si="57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70"/>
        <v>0</v>
      </c>
      <c r="EL79" s="183" t="e">
        <f t="shared" si="58"/>
        <v>#DIV/0!</v>
      </c>
      <c r="EM79" s="110" t="e">
        <f t="shared" si="59"/>
        <v>#DIV/0!</v>
      </c>
      <c r="EN79" s="8"/>
      <c r="EO79" s="184" t="e">
        <f t="shared" si="60"/>
        <v>#DIV/0!</v>
      </c>
      <c r="EP79" s="184" t="e">
        <f t="shared" si="61"/>
        <v>#DIV/0!</v>
      </c>
      <c r="EQ79" s="11"/>
      <c r="ER79" s="43"/>
    </row>
    <row r="80" spans="1:148" s="41" customFormat="1" ht="20.100000000000001" customHeight="1">
      <c r="A80" s="83">
        <v>42723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46"/>
        <v>0</v>
      </c>
      <c r="R80" s="39">
        <f t="shared" si="62"/>
        <v>0</v>
      </c>
      <c r="S80" s="15">
        <f t="shared" si="47"/>
        <v>0</v>
      </c>
      <c r="T80" s="3"/>
      <c r="U80" s="1"/>
      <c r="V80" s="1"/>
      <c r="W80" s="19">
        <f t="shared" si="63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71"/>
        <v>0</v>
      </c>
      <c r="AJ80" s="106" t="e">
        <f t="shared" si="72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64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65"/>
        <v>0</v>
      </c>
      <c r="BX80" s="125">
        <f t="shared" si="66"/>
        <v>0</v>
      </c>
      <c r="BY80" s="133" t="e">
        <f t="shared" si="67"/>
        <v>#DIV/0!</v>
      </c>
      <c r="BZ80" s="133" t="e">
        <f t="shared" si="68"/>
        <v>#DIV/0!</v>
      </c>
      <c r="CA80" s="3"/>
      <c r="CB80" s="1"/>
      <c r="CC80" s="1"/>
      <c r="CD80" s="4"/>
      <c r="CE80" s="6"/>
      <c r="CF80" s="6"/>
      <c r="CG80" s="19" t="e">
        <f t="shared" si="48"/>
        <v>#N/A</v>
      </c>
      <c r="CH80" s="19">
        <f t="shared" si="49"/>
        <v>0</v>
      </c>
      <c r="CI80" s="19" t="e">
        <f t="shared" si="50"/>
        <v>#N/A</v>
      </c>
      <c r="CJ80" s="1"/>
      <c r="CK80" s="15" t="e">
        <f t="shared" si="69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51"/>
        <v>#N/A</v>
      </c>
      <c r="CV80" s="19">
        <f t="shared" si="52"/>
        <v>0</v>
      </c>
      <c r="CW80" s="19" t="e">
        <f t="shared" si="53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54"/>
        <v>#DIV/0!</v>
      </c>
      <c r="DN80" s="96" t="e">
        <f t="shared" si="55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56"/>
        <v>#DIV/0!</v>
      </c>
      <c r="DZ80" s="96" t="e">
        <f t="shared" si="57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70"/>
        <v>0</v>
      </c>
      <c r="EL80" s="180" t="e">
        <f t="shared" si="58"/>
        <v>#DIV/0!</v>
      </c>
      <c r="EM80" s="109" t="e">
        <f t="shared" si="59"/>
        <v>#DIV/0!</v>
      </c>
      <c r="EN80" s="1"/>
      <c r="EO80" s="181" t="e">
        <f t="shared" si="60"/>
        <v>#DIV/0!</v>
      </c>
      <c r="EP80" s="181" t="e">
        <f t="shared" si="61"/>
        <v>#DIV/0!</v>
      </c>
      <c r="EQ80" s="4"/>
      <c r="ER80" s="40"/>
    </row>
    <row r="81" spans="1:148" s="41" customFormat="1" ht="20.100000000000001" customHeight="1">
      <c r="A81" s="83">
        <v>42723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46"/>
        <v>0</v>
      </c>
      <c r="R81" s="39">
        <f t="shared" si="62"/>
        <v>0</v>
      </c>
      <c r="S81" s="15">
        <f t="shared" si="47"/>
        <v>0</v>
      </c>
      <c r="T81" s="3"/>
      <c r="U81" s="1"/>
      <c r="V81" s="1"/>
      <c r="W81" s="19">
        <f t="shared" si="63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71"/>
        <v>0</v>
      </c>
      <c r="AJ81" s="106" t="e">
        <f t="shared" si="72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64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65"/>
        <v>0</v>
      </c>
      <c r="BX81" s="125">
        <f t="shared" si="66"/>
        <v>0</v>
      </c>
      <c r="BY81" s="133" t="e">
        <f t="shared" si="67"/>
        <v>#DIV/0!</v>
      </c>
      <c r="BZ81" s="133" t="e">
        <f t="shared" si="68"/>
        <v>#DIV/0!</v>
      </c>
      <c r="CA81" s="3"/>
      <c r="CB81" s="1"/>
      <c r="CC81" s="1"/>
      <c r="CD81" s="4"/>
      <c r="CE81" s="6"/>
      <c r="CF81" s="6"/>
      <c r="CG81" s="19" t="e">
        <f t="shared" si="48"/>
        <v>#N/A</v>
      </c>
      <c r="CH81" s="19">
        <f t="shared" si="49"/>
        <v>0</v>
      </c>
      <c r="CI81" s="19" t="e">
        <f t="shared" si="50"/>
        <v>#N/A</v>
      </c>
      <c r="CJ81" s="1"/>
      <c r="CK81" s="15" t="e">
        <f t="shared" si="69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51"/>
        <v>#N/A</v>
      </c>
      <c r="CV81" s="19">
        <f t="shared" si="52"/>
        <v>0</v>
      </c>
      <c r="CW81" s="19" t="e">
        <f t="shared" si="53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54"/>
        <v>#DIV/0!</v>
      </c>
      <c r="DN81" s="96" t="e">
        <f t="shared" si="55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56"/>
        <v>#DIV/0!</v>
      </c>
      <c r="DZ81" s="96" t="e">
        <f t="shared" si="57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70"/>
        <v>0</v>
      </c>
      <c r="EL81" s="180" t="e">
        <f t="shared" si="58"/>
        <v>#DIV/0!</v>
      </c>
      <c r="EM81" s="109" t="e">
        <f t="shared" si="59"/>
        <v>#DIV/0!</v>
      </c>
      <c r="EN81" s="1"/>
      <c r="EO81" s="181" t="e">
        <f t="shared" si="60"/>
        <v>#DIV/0!</v>
      </c>
      <c r="EP81" s="181" t="e">
        <f t="shared" si="61"/>
        <v>#DIV/0!</v>
      </c>
      <c r="EQ81" s="4"/>
      <c r="ER81" s="40"/>
    </row>
    <row r="82" spans="1:148" s="44" customFormat="1" ht="20.100000000000001" customHeight="1">
      <c r="A82" s="84">
        <v>42723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46"/>
        <v>0</v>
      </c>
      <c r="R82" s="42">
        <f t="shared" si="62"/>
        <v>0</v>
      </c>
      <c r="S82" s="16">
        <f t="shared" si="47"/>
        <v>0</v>
      </c>
      <c r="T82" s="10"/>
      <c r="U82" s="8"/>
      <c r="V82" s="8"/>
      <c r="W82" s="20">
        <f t="shared" si="63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71"/>
        <v>0</v>
      </c>
      <c r="AJ82" s="108" t="e">
        <f t="shared" si="72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64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65"/>
        <v>0</v>
      </c>
      <c r="BX82" s="126">
        <f t="shared" si="66"/>
        <v>0</v>
      </c>
      <c r="BY82" s="134" t="e">
        <f t="shared" si="67"/>
        <v>#DIV/0!</v>
      </c>
      <c r="BZ82" s="134" t="e">
        <f t="shared" si="68"/>
        <v>#DIV/0!</v>
      </c>
      <c r="CA82" s="10"/>
      <c r="CB82" s="8"/>
      <c r="CC82" s="8"/>
      <c r="CD82" s="11"/>
      <c r="CE82" s="13"/>
      <c r="CF82" s="13"/>
      <c r="CG82" s="20" t="e">
        <f t="shared" si="48"/>
        <v>#N/A</v>
      </c>
      <c r="CH82" s="20">
        <f t="shared" si="49"/>
        <v>0</v>
      </c>
      <c r="CI82" s="20" t="e">
        <f t="shared" si="50"/>
        <v>#N/A</v>
      </c>
      <c r="CJ82" s="8"/>
      <c r="CK82" s="16" t="e">
        <f t="shared" si="69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51"/>
        <v>#N/A</v>
      </c>
      <c r="CV82" s="20">
        <f t="shared" si="52"/>
        <v>0</v>
      </c>
      <c r="CW82" s="20" t="e">
        <f t="shared" si="53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54"/>
        <v>#DIV/0!</v>
      </c>
      <c r="DN82" s="97" t="e">
        <f t="shared" si="55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56"/>
        <v>#DIV/0!</v>
      </c>
      <c r="DZ82" s="97" t="e">
        <f t="shared" si="57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70"/>
        <v>0</v>
      </c>
      <c r="EL82" s="183" t="e">
        <f t="shared" si="58"/>
        <v>#DIV/0!</v>
      </c>
      <c r="EM82" s="110" t="e">
        <f t="shared" si="59"/>
        <v>#DIV/0!</v>
      </c>
      <c r="EN82" s="8"/>
      <c r="EO82" s="184" t="e">
        <f t="shared" si="60"/>
        <v>#DIV/0!</v>
      </c>
      <c r="EP82" s="184" t="e">
        <f t="shared" si="61"/>
        <v>#DIV/0!</v>
      </c>
      <c r="EQ82" s="11"/>
      <c r="ER82" s="43"/>
    </row>
    <row r="83" spans="1:148" s="44" customFormat="1" ht="20.100000000000001" customHeight="1">
      <c r="A83" s="84">
        <v>42723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46"/>
        <v>0</v>
      </c>
      <c r="R83" s="42">
        <f t="shared" si="62"/>
        <v>0</v>
      </c>
      <c r="S83" s="16">
        <f t="shared" si="47"/>
        <v>0</v>
      </c>
      <c r="T83" s="10"/>
      <c r="U83" s="8"/>
      <c r="V83" s="8"/>
      <c r="W83" s="20">
        <f t="shared" si="63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71"/>
        <v>0</v>
      </c>
      <c r="AJ83" s="108" t="e">
        <f t="shared" si="72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64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65"/>
        <v>0</v>
      </c>
      <c r="BX83" s="126">
        <f t="shared" si="66"/>
        <v>0</v>
      </c>
      <c r="BY83" s="134" t="e">
        <f t="shared" si="67"/>
        <v>#DIV/0!</v>
      </c>
      <c r="BZ83" s="134" t="e">
        <f t="shared" si="68"/>
        <v>#DIV/0!</v>
      </c>
      <c r="CA83" s="10"/>
      <c r="CB83" s="8"/>
      <c r="CC83" s="8"/>
      <c r="CD83" s="11"/>
      <c r="CE83" s="13"/>
      <c r="CF83" s="13"/>
      <c r="CG83" s="20" t="e">
        <f t="shared" si="48"/>
        <v>#N/A</v>
      </c>
      <c r="CH83" s="20">
        <f t="shared" si="49"/>
        <v>0</v>
      </c>
      <c r="CI83" s="20" t="e">
        <f t="shared" si="50"/>
        <v>#N/A</v>
      </c>
      <c r="CJ83" s="8"/>
      <c r="CK83" s="16" t="e">
        <f t="shared" si="69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51"/>
        <v>#N/A</v>
      </c>
      <c r="CV83" s="20">
        <f t="shared" si="52"/>
        <v>0</v>
      </c>
      <c r="CW83" s="20" t="e">
        <f t="shared" si="53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54"/>
        <v>#DIV/0!</v>
      </c>
      <c r="DN83" s="97" t="e">
        <f t="shared" si="55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56"/>
        <v>#DIV/0!</v>
      </c>
      <c r="DZ83" s="97" t="e">
        <f t="shared" si="57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70"/>
        <v>0</v>
      </c>
      <c r="EL83" s="183" t="e">
        <f t="shared" si="58"/>
        <v>#DIV/0!</v>
      </c>
      <c r="EM83" s="110" t="e">
        <f t="shared" si="59"/>
        <v>#DIV/0!</v>
      </c>
      <c r="EN83" s="8"/>
      <c r="EO83" s="184" t="e">
        <f t="shared" si="60"/>
        <v>#DIV/0!</v>
      </c>
      <c r="EP83" s="184" t="e">
        <f t="shared" si="61"/>
        <v>#DIV/0!</v>
      </c>
      <c r="EQ83" s="11"/>
      <c r="ER83" s="43"/>
    </row>
    <row r="84" spans="1:148" s="41" customFormat="1" ht="20.100000000000001" customHeight="1">
      <c r="A84" s="83">
        <v>42724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46"/>
        <v>0</v>
      </c>
      <c r="R84" s="39">
        <f t="shared" si="62"/>
        <v>0</v>
      </c>
      <c r="S84" s="15">
        <f t="shared" si="47"/>
        <v>0</v>
      </c>
      <c r="T84" s="3"/>
      <c r="U84" s="1"/>
      <c r="V84" s="1"/>
      <c r="W84" s="19">
        <f t="shared" si="63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71"/>
        <v>0</v>
      </c>
      <c r="AJ84" s="106" t="e">
        <f t="shared" si="72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64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65"/>
        <v>0</v>
      </c>
      <c r="BX84" s="125">
        <f t="shared" si="66"/>
        <v>0</v>
      </c>
      <c r="BY84" s="133" t="e">
        <f t="shared" si="67"/>
        <v>#DIV/0!</v>
      </c>
      <c r="BZ84" s="133" t="e">
        <f t="shared" si="68"/>
        <v>#DIV/0!</v>
      </c>
      <c r="CA84" s="3"/>
      <c r="CB84" s="1"/>
      <c r="CC84" s="1"/>
      <c r="CD84" s="4"/>
      <c r="CE84" s="6"/>
      <c r="CF84" s="6"/>
      <c r="CG84" s="19" t="e">
        <f t="shared" si="48"/>
        <v>#N/A</v>
      </c>
      <c r="CH84" s="19">
        <f t="shared" si="49"/>
        <v>0</v>
      </c>
      <c r="CI84" s="19" t="e">
        <f t="shared" si="50"/>
        <v>#N/A</v>
      </c>
      <c r="CJ84" s="1"/>
      <c r="CK84" s="15" t="e">
        <f t="shared" si="69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51"/>
        <v>#N/A</v>
      </c>
      <c r="CV84" s="19">
        <f t="shared" si="52"/>
        <v>0</v>
      </c>
      <c r="CW84" s="19" t="e">
        <f t="shared" si="53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54"/>
        <v>#DIV/0!</v>
      </c>
      <c r="DN84" s="96" t="e">
        <f t="shared" si="55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56"/>
        <v>#DIV/0!</v>
      </c>
      <c r="DZ84" s="96" t="e">
        <f t="shared" si="57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70"/>
        <v>0</v>
      </c>
      <c r="EL84" s="180" t="e">
        <f t="shared" si="58"/>
        <v>#DIV/0!</v>
      </c>
      <c r="EM84" s="109" t="e">
        <f t="shared" si="59"/>
        <v>#DIV/0!</v>
      </c>
      <c r="EN84" s="1"/>
      <c r="EO84" s="181" t="e">
        <f t="shared" si="60"/>
        <v>#DIV/0!</v>
      </c>
      <c r="EP84" s="181" t="e">
        <f t="shared" si="61"/>
        <v>#DIV/0!</v>
      </c>
      <c r="EQ84" s="4"/>
      <c r="ER84" s="40"/>
    </row>
    <row r="85" spans="1:148" s="41" customFormat="1" ht="20.100000000000001" customHeight="1">
      <c r="A85" s="83">
        <v>42724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46"/>
        <v>0</v>
      </c>
      <c r="R85" s="39">
        <f t="shared" si="62"/>
        <v>0</v>
      </c>
      <c r="S85" s="15">
        <f t="shared" si="47"/>
        <v>0</v>
      </c>
      <c r="T85" s="3"/>
      <c r="U85" s="1"/>
      <c r="V85" s="1"/>
      <c r="W85" s="19">
        <f t="shared" si="63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71"/>
        <v>0</v>
      </c>
      <c r="AJ85" s="106" t="e">
        <f t="shared" si="72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64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65"/>
        <v>0</v>
      </c>
      <c r="BX85" s="125">
        <f t="shared" si="66"/>
        <v>0</v>
      </c>
      <c r="BY85" s="133" t="e">
        <f t="shared" si="67"/>
        <v>#DIV/0!</v>
      </c>
      <c r="BZ85" s="133" t="e">
        <f t="shared" si="68"/>
        <v>#DIV/0!</v>
      </c>
      <c r="CA85" s="3"/>
      <c r="CB85" s="1"/>
      <c r="CC85" s="1"/>
      <c r="CD85" s="4"/>
      <c r="CE85" s="6"/>
      <c r="CF85" s="6"/>
      <c r="CG85" s="19" t="e">
        <f t="shared" si="48"/>
        <v>#N/A</v>
      </c>
      <c r="CH85" s="19">
        <f t="shared" si="49"/>
        <v>0</v>
      </c>
      <c r="CI85" s="19" t="e">
        <f t="shared" si="50"/>
        <v>#N/A</v>
      </c>
      <c r="CJ85" s="1"/>
      <c r="CK85" s="15" t="e">
        <f t="shared" si="69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51"/>
        <v>#N/A</v>
      </c>
      <c r="CV85" s="19">
        <f t="shared" si="52"/>
        <v>0</v>
      </c>
      <c r="CW85" s="19" t="e">
        <f t="shared" si="53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54"/>
        <v>#DIV/0!</v>
      </c>
      <c r="DN85" s="96" t="e">
        <f t="shared" si="55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56"/>
        <v>#DIV/0!</v>
      </c>
      <c r="DZ85" s="96" t="e">
        <f t="shared" si="57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70"/>
        <v>0</v>
      </c>
      <c r="EL85" s="180" t="e">
        <f t="shared" si="58"/>
        <v>#DIV/0!</v>
      </c>
      <c r="EM85" s="109" t="e">
        <f t="shared" si="59"/>
        <v>#DIV/0!</v>
      </c>
      <c r="EN85" s="1"/>
      <c r="EO85" s="181" t="e">
        <f t="shared" si="60"/>
        <v>#DIV/0!</v>
      </c>
      <c r="EP85" s="181" t="e">
        <f t="shared" si="61"/>
        <v>#DIV/0!</v>
      </c>
      <c r="EQ85" s="4"/>
      <c r="ER85" s="40"/>
    </row>
    <row r="86" spans="1:148" s="44" customFormat="1" ht="20.100000000000001" customHeight="1">
      <c r="A86" s="84">
        <v>42724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46"/>
        <v>1323.45</v>
      </c>
      <c r="R86" s="42">
        <f t="shared" si="62"/>
        <v>3.8472691499999998</v>
      </c>
      <c r="S86" s="16">
        <f t="shared" si="47"/>
        <v>3.6447813</v>
      </c>
      <c r="T86" s="10"/>
      <c r="U86" s="8"/>
      <c r="V86" s="8"/>
      <c r="W86" s="20">
        <f t="shared" si="63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71"/>
        <v>0</v>
      </c>
      <c r="AJ86" s="108" t="e">
        <f t="shared" si="72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64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65"/>
        <v>0</v>
      </c>
      <c r="BX86" s="126">
        <f t="shared" si="66"/>
        <v>0</v>
      </c>
      <c r="BY86" s="134" t="e">
        <f t="shared" si="67"/>
        <v>#DIV/0!</v>
      </c>
      <c r="BZ86" s="134" t="e">
        <f t="shared" si="68"/>
        <v>#DIV/0!</v>
      </c>
      <c r="CA86" s="10"/>
      <c r="CB86" s="8"/>
      <c r="CC86" s="8"/>
      <c r="CD86" s="11"/>
      <c r="CE86" s="13"/>
      <c r="CF86" s="13"/>
      <c r="CG86" s="20" t="e">
        <f t="shared" si="48"/>
        <v>#N/A</v>
      </c>
      <c r="CH86" s="20">
        <f t="shared" si="49"/>
        <v>5171.3999999999996</v>
      </c>
      <c r="CI86" s="20" t="e">
        <f t="shared" si="50"/>
        <v>#N/A</v>
      </c>
      <c r="CJ86" s="8"/>
      <c r="CK86" s="16" t="e">
        <f t="shared" si="69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51"/>
        <v>#N/A</v>
      </c>
      <c r="CV86" s="20">
        <f t="shared" si="52"/>
        <v>0</v>
      </c>
      <c r="CW86" s="20" t="e">
        <f t="shared" si="53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54"/>
        <v>0</v>
      </c>
      <c r="DN86" s="97">
        <f t="shared" si="55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56"/>
        <v>0</v>
      </c>
      <c r="DZ86" s="97">
        <f t="shared" si="57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70"/>
        <v>0</v>
      </c>
      <c r="EL86" s="183">
        <f t="shared" si="58"/>
        <v>0</v>
      </c>
      <c r="EM86" s="110">
        <f t="shared" si="59"/>
        <v>0</v>
      </c>
      <c r="EN86" s="8"/>
      <c r="EO86" s="184">
        <f t="shared" si="60"/>
        <v>0</v>
      </c>
      <c r="EP86" s="184">
        <f t="shared" si="61"/>
        <v>0</v>
      </c>
      <c r="EQ86" s="11"/>
      <c r="ER86" s="43"/>
    </row>
    <row r="87" spans="1:148" s="44" customFormat="1" ht="20.100000000000001" customHeight="1">
      <c r="A87" s="84">
        <v>42724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46"/>
        <v>0</v>
      </c>
      <c r="R87" s="42">
        <f t="shared" si="62"/>
        <v>0</v>
      </c>
      <c r="S87" s="16">
        <f t="shared" si="47"/>
        <v>0</v>
      </c>
      <c r="T87" s="10"/>
      <c r="U87" s="8"/>
      <c r="V87" s="8"/>
      <c r="W87" s="20">
        <f t="shared" si="63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71"/>
        <v>0</v>
      </c>
      <c r="AJ87" s="108" t="e">
        <f t="shared" si="72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64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65"/>
        <v>0</v>
      </c>
      <c r="BX87" s="126">
        <f t="shared" si="66"/>
        <v>0</v>
      </c>
      <c r="BY87" s="134" t="e">
        <f t="shared" si="67"/>
        <v>#DIV/0!</v>
      </c>
      <c r="BZ87" s="134" t="e">
        <f t="shared" si="68"/>
        <v>#DIV/0!</v>
      </c>
      <c r="CA87" s="10"/>
      <c r="CB87" s="8"/>
      <c r="CC87" s="8"/>
      <c r="CD87" s="11"/>
      <c r="CE87" s="13"/>
      <c r="CF87" s="13"/>
      <c r="CG87" s="20" t="e">
        <f t="shared" si="48"/>
        <v>#N/A</v>
      </c>
      <c r="CH87" s="20">
        <f t="shared" si="49"/>
        <v>0</v>
      </c>
      <c r="CI87" s="20" t="e">
        <f t="shared" si="50"/>
        <v>#N/A</v>
      </c>
      <c r="CJ87" s="8"/>
      <c r="CK87" s="16" t="e">
        <f t="shared" si="69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51"/>
        <v>#N/A</v>
      </c>
      <c r="CV87" s="20">
        <f t="shared" si="52"/>
        <v>0</v>
      </c>
      <c r="CW87" s="20" t="e">
        <f t="shared" si="53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54"/>
        <v>#DIV/0!</v>
      </c>
      <c r="DN87" s="97" t="e">
        <f t="shared" si="55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56"/>
        <v>#DIV/0!</v>
      </c>
      <c r="DZ87" s="97" t="e">
        <f t="shared" si="57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70"/>
        <v>0</v>
      </c>
      <c r="EL87" s="183" t="e">
        <f t="shared" si="58"/>
        <v>#DIV/0!</v>
      </c>
      <c r="EM87" s="110" t="e">
        <f t="shared" si="59"/>
        <v>#DIV/0!</v>
      </c>
      <c r="EN87" s="8"/>
      <c r="EO87" s="184" t="e">
        <f t="shared" si="60"/>
        <v>#DIV/0!</v>
      </c>
      <c r="EP87" s="184" t="e">
        <f t="shared" si="61"/>
        <v>#DIV/0!</v>
      </c>
      <c r="EQ87" s="11"/>
      <c r="ER87" s="43"/>
    </row>
    <row r="88" spans="1:148" s="41" customFormat="1" ht="20.100000000000001" customHeight="1">
      <c r="A88" s="83">
        <v>42725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46"/>
        <v>0</v>
      </c>
      <c r="R88" s="39">
        <f t="shared" si="62"/>
        <v>0</v>
      </c>
      <c r="S88" s="15">
        <f t="shared" si="47"/>
        <v>0</v>
      </c>
      <c r="T88" s="3"/>
      <c r="U88" s="1"/>
      <c r="V88" s="1"/>
      <c r="W88" s="19">
        <f t="shared" si="63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71"/>
        <v>0</v>
      </c>
      <c r="AJ88" s="106" t="e">
        <f t="shared" si="72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64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65"/>
        <v>0</v>
      </c>
      <c r="BX88" s="125">
        <f t="shared" si="66"/>
        <v>0</v>
      </c>
      <c r="BY88" s="133" t="e">
        <f t="shared" si="67"/>
        <v>#DIV/0!</v>
      </c>
      <c r="BZ88" s="133" t="e">
        <f t="shared" si="68"/>
        <v>#DIV/0!</v>
      </c>
      <c r="CA88" s="3"/>
      <c r="CB88" s="1"/>
      <c r="CC88" s="1"/>
      <c r="CD88" s="4"/>
      <c r="CE88" s="6"/>
      <c r="CF88" s="6"/>
      <c r="CG88" s="19" t="e">
        <f t="shared" si="48"/>
        <v>#N/A</v>
      </c>
      <c r="CH88" s="19">
        <f t="shared" si="49"/>
        <v>0</v>
      </c>
      <c r="CI88" s="19" t="e">
        <f t="shared" si="50"/>
        <v>#N/A</v>
      </c>
      <c r="CJ88" s="1"/>
      <c r="CK88" s="15" t="e">
        <f t="shared" si="69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51"/>
        <v>#N/A</v>
      </c>
      <c r="CV88" s="19">
        <f t="shared" si="52"/>
        <v>0</v>
      </c>
      <c r="CW88" s="19" t="e">
        <f t="shared" si="53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54"/>
        <v>#DIV/0!</v>
      </c>
      <c r="DN88" s="96" t="e">
        <f t="shared" si="55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56"/>
        <v>#DIV/0!</v>
      </c>
      <c r="DZ88" s="96" t="e">
        <f t="shared" si="57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70"/>
        <v>0</v>
      </c>
      <c r="EL88" s="180" t="e">
        <f t="shared" si="58"/>
        <v>#DIV/0!</v>
      </c>
      <c r="EM88" s="109" t="e">
        <f t="shared" si="59"/>
        <v>#DIV/0!</v>
      </c>
      <c r="EN88" s="1"/>
      <c r="EO88" s="181" t="e">
        <f t="shared" si="60"/>
        <v>#DIV/0!</v>
      </c>
      <c r="EP88" s="181" t="e">
        <f t="shared" si="61"/>
        <v>#DIV/0!</v>
      </c>
      <c r="EQ88" s="4"/>
      <c r="ER88" s="40"/>
    </row>
    <row r="89" spans="1:148" s="41" customFormat="1" ht="20.100000000000001" customHeight="1">
      <c r="A89" s="83">
        <v>42725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46"/>
        <v>0</v>
      </c>
      <c r="R89" s="39">
        <f t="shared" si="62"/>
        <v>0</v>
      </c>
      <c r="S89" s="15">
        <f t="shared" si="47"/>
        <v>0</v>
      </c>
      <c r="T89" s="3"/>
      <c r="U89" s="1"/>
      <c r="V89" s="1"/>
      <c r="W89" s="19">
        <f t="shared" si="63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71"/>
        <v>0</v>
      </c>
      <c r="AJ89" s="106" t="e">
        <f t="shared" si="72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64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65"/>
        <v>0</v>
      </c>
      <c r="BX89" s="125">
        <f t="shared" si="66"/>
        <v>0</v>
      </c>
      <c r="BY89" s="133" t="e">
        <f t="shared" si="67"/>
        <v>#DIV/0!</v>
      </c>
      <c r="BZ89" s="133" t="e">
        <f t="shared" si="68"/>
        <v>#DIV/0!</v>
      </c>
      <c r="CA89" s="3"/>
      <c r="CB89" s="1"/>
      <c r="CC89" s="1"/>
      <c r="CD89" s="4"/>
      <c r="CE89" s="6"/>
      <c r="CF89" s="6"/>
      <c r="CG89" s="19" t="e">
        <f t="shared" si="48"/>
        <v>#N/A</v>
      </c>
      <c r="CH89" s="19">
        <f t="shared" si="49"/>
        <v>0</v>
      </c>
      <c r="CI89" s="19" t="e">
        <f t="shared" si="50"/>
        <v>#N/A</v>
      </c>
      <c r="CJ89" s="1"/>
      <c r="CK89" s="15" t="e">
        <f t="shared" si="69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51"/>
        <v>#N/A</v>
      </c>
      <c r="CV89" s="19">
        <f t="shared" si="52"/>
        <v>0</v>
      </c>
      <c r="CW89" s="19" t="e">
        <f t="shared" si="53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54"/>
        <v>#DIV/0!</v>
      </c>
      <c r="DN89" s="96" t="e">
        <f t="shared" si="55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56"/>
        <v>#DIV/0!</v>
      </c>
      <c r="DZ89" s="96" t="e">
        <f t="shared" si="57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70"/>
        <v>0</v>
      </c>
      <c r="EL89" s="180" t="e">
        <f t="shared" si="58"/>
        <v>#DIV/0!</v>
      </c>
      <c r="EM89" s="109" t="e">
        <f t="shared" si="59"/>
        <v>#DIV/0!</v>
      </c>
      <c r="EN89" s="1"/>
      <c r="EO89" s="181" t="e">
        <f t="shared" si="60"/>
        <v>#DIV/0!</v>
      </c>
      <c r="EP89" s="181" t="e">
        <f t="shared" si="61"/>
        <v>#DIV/0!</v>
      </c>
      <c r="EQ89" s="4"/>
      <c r="ER89" s="40"/>
    </row>
    <row r="90" spans="1:148" s="44" customFormat="1" ht="20.100000000000001" customHeight="1">
      <c r="A90" s="84">
        <v>42725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46"/>
        <v>0</v>
      </c>
      <c r="R90" s="42">
        <f t="shared" si="62"/>
        <v>0</v>
      </c>
      <c r="S90" s="16">
        <f t="shared" si="47"/>
        <v>0</v>
      </c>
      <c r="T90" s="10"/>
      <c r="U90" s="8"/>
      <c r="V90" s="8"/>
      <c r="W90" s="20">
        <f t="shared" si="63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71"/>
        <v>0</v>
      </c>
      <c r="AJ90" s="108" t="e">
        <f t="shared" si="72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64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65"/>
        <v>0</v>
      </c>
      <c r="BX90" s="126">
        <f t="shared" si="66"/>
        <v>0</v>
      </c>
      <c r="BY90" s="134" t="e">
        <f t="shared" si="67"/>
        <v>#DIV/0!</v>
      </c>
      <c r="BZ90" s="134" t="e">
        <f t="shared" si="68"/>
        <v>#DIV/0!</v>
      </c>
      <c r="CA90" s="10"/>
      <c r="CB90" s="8"/>
      <c r="CC90" s="8"/>
      <c r="CD90" s="11"/>
      <c r="CE90" s="13"/>
      <c r="CF90" s="13"/>
      <c r="CG90" s="20" t="e">
        <f t="shared" si="48"/>
        <v>#N/A</v>
      </c>
      <c r="CH90" s="20">
        <f t="shared" si="49"/>
        <v>0</v>
      </c>
      <c r="CI90" s="20" t="e">
        <f t="shared" si="50"/>
        <v>#N/A</v>
      </c>
      <c r="CJ90" s="8"/>
      <c r="CK90" s="16" t="e">
        <f t="shared" si="69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51"/>
        <v>#N/A</v>
      </c>
      <c r="CV90" s="20">
        <f t="shared" si="52"/>
        <v>0</v>
      </c>
      <c r="CW90" s="20" t="e">
        <f t="shared" si="53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54"/>
        <v>#DIV/0!</v>
      </c>
      <c r="DN90" s="97" t="e">
        <f t="shared" si="55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56"/>
        <v>#DIV/0!</v>
      </c>
      <c r="DZ90" s="97" t="e">
        <f t="shared" si="57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70"/>
        <v>0</v>
      </c>
      <c r="EL90" s="183" t="e">
        <f t="shared" si="58"/>
        <v>#DIV/0!</v>
      </c>
      <c r="EM90" s="110" t="e">
        <f t="shared" si="59"/>
        <v>#DIV/0!</v>
      </c>
      <c r="EN90" s="8"/>
      <c r="EO90" s="184" t="e">
        <f t="shared" si="60"/>
        <v>#DIV/0!</v>
      </c>
      <c r="EP90" s="184" t="e">
        <f t="shared" si="61"/>
        <v>#DIV/0!</v>
      </c>
      <c r="EQ90" s="11"/>
      <c r="ER90" s="43"/>
    </row>
    <row r="91" spans="1:148" s="44" customFormat="1" ht="20.100000000000001" customHeight="1">
      <c r="A91" s="84">
        <v>42725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46"/>
        <v>0</v>
      </c>
      <c r="R91" s="42">
        <f t="shared" si="62"/>
        <v>0</v>
      </c>
      <c r="S91" s="16">
        <f t="shared" si="47"/>
        <v>0</v>
      </c>
      <c r="T91" s="10"/>
      <c r="U91" s="8"/>
      <c r="V91" s="8"/>
      <c r="W91" s="20">
        <f t="shared" si="63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71"/>
        <v>0</v>
      </c>
      <c r="AJ91" s="108" t="e">
        <f t="shared" si="72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64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65"/>
        <v>0</v>
      </c>
      <c r="BX91" s="126">
        <f t="shared" si="66"/>
        <v>0</v>
      </c>
      <c r="BY91" s="134" t="e">
        <f t="shared" si="67"/>
        <v>#DIV/0!</v>
      </c>
      <c r="BZ91" s="134" t="e">
        <f t="shared" si="68"/>
        <v>#DIV/0!</v>
      </c>
      <c r="CA91" s="10"/>
      <c r="CB91" s="8"/>
      <c r="CC91" s="8"/>
      <c r="CD91" s="11"/>
      <c r="CE91" s="13"/>
      <c r="CF91" s="13"/>
      <c r="CG91" s="20" t="e">
        <f t="shared" si="48"/>
        <v>#N/A</v>
      </c>
      <c r="CH91" s="20">
        <f t="shared" si="49"/>
        <v>0</v>
      </c>
      <c r="CI91" s="20" t="e">
        <f t="shared" si="50"/>
        <v>#N/A</v>
      </c>
      <c r="CJ91" s="8"/>
      <c r="CK91" s="16" t="e">
        <f t="shared" si="69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51"/>
        <v>#N/A</v>
      </c>
      <c r="CV91" s="20">
        <f t="shared" si="52"/>
        <v>0</v>
      </c>
      <c r="CW91" s="20" t="e">
        <f t="shared" si="53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54"/>
        <v>#DIV/0!</v>
      </c>
      <c r="DN91" s="97" t="e">
        <f t="shared" si="55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56"/>
        <v>#DIV/0!</v>
      </c>
      <c r="DZ91" s="97" t="e">
        <f t="shared" si="57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70"/>
        <v>0</v>
      </c>
      <c r="EL91" s="183" t="e">
        <f t="shared" si="58"/>
        <v>#DIV/0!</v>
      </c>
      <c r="EM91" s="110" t="e">
        <f t="shared" si="59"/>
        <v>#DIV/0!</v>
      </c>
      <c r="EN91" s="8"/>
      <c r="EO91" s="184" t="e">
        <f t="shared" si="60"/>
        <v>#DIV/0!</v>
      </c>
      <c r="EP91" s="184" t="e">
        <f t="shared" si="61"/>
        <v>#DIV/0!</v>
      </c>
      <c r="EQ91" s="11"/>
      <c r="ER91" s="43"/>
    </row>
    <row r="92" spans="1:148" s="41" customFormat="1" ht="20.100000000000001" customHeight="1">
      <c r="A92" s="83">
        <v>42726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46"/>
        <v>0</v>
      </c>
      <c r="R92" s="39">
        <f t="shared" si="62"/>
        <v>0</v>
      </c>
      <c r="S92" s="15">
        <f t="shared" si="47"/>
        <v>0</v>
      </c>
      <c r="T92" s="3"/>
      <c r="U92" s="1"/>
      <c r="V92" s="1"/>
      <c r="W92" s="19">
        <f t="shared" si="63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71"/>
        <v>0</v>
      </c>
      <c r="AJ92" s="106" t="e">
        <f t="shared" si="72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64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65"/>
        <v>0</v>
      </c>
      <c r="BX92" s="125">
        <f t="shared" si="66"/>
        <v>0</v>
      </c>
      <c r="BY92" s="133" t="e">
        <f t="shared" si="67"/>
        <v>#DIV/0!</v>
      </c>
      <c r="BZ92" s="133" t="e">
        <f t="shared" si="68"/>
        <v>#DIV/0!</v>
      </c>
      <c r="CA92" s="3"/>
      <c r="CB92" s="1"/>
      <c r="CC92" s="1"/>
      <c r="CD92" s="4"/>
      <c r="CE92" s="6"/>
      <c r="CF92" s="6"/>
      <c r="CG92" s="19" t="e">
        <f t="shared" si="48"/>
        <v>#N/A</v>
      </c>
      <c r="CH92" s="19">
        <f t="shared" si="49"/>
        <v>0</v>
      </c>
      <c r="CI92" s="19" t="e">
        <f t="shared" si="50"/>
        <v>#N/A</v>
      </c>
      <c r="CJ92" s="1"/>
      <c r="CK92" s="15" t="e">
        <f t="shared" si="69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51"/>
        <v>#N/A</v>
      </c>
      <c r="CV92" s="19">
        <f t="shared" si="52"/>
        <v>0</v>
      </c>
      <c r="CW92" s="19" t="e">
        <f t="shared" si="53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54"/>
        <v>#DIV/0!</v>
      </c>
      <c r="DN92" s="96" t="e">
        <f t="shared" si="55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56"/>
        <v>#DIV/0!</v>
      </c>
      <c r="DZ92" s="96" t="e">
        <f t="shared" si="57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70"/>
        <v>0</v>
      </c>
      <c r="EL92" s="180" t="e">
        <f t="shared" si="58"/>
        <v>#DIV/0!</v>
      </c>
      <c r="EM92" s="109" t="e">
        <f t="shared" si="59"/>
        <v>#DIV/0!</v>
      </c>
      <c r="EN92" s="1"/>
      <c r="EO92" s="181" t="e">
        <f t="shared" si="60"/>
        <v>#DIV/0!</v>
      </c>
      <c r="EP92" s="181" t="e">
        <f t="shared" si="61"/>
        <v>#DIV/0!</v>
      </c>
      <c r="EQ92" s="4"/>
      <c r="ER92" s="40"/>
    </row>
    <row r="93" spans="1:148" s="41" customFormat="1" ht="20.100000000000001" customHeight="1">
      <c r="A93" s="83">
        <v>42726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46"/>
        <v>0</v>
      </c>
      <c r="R93" s="39">
        <f t="shared" si="62"/>
        <v>0</v>
      </c>
      <c r="S93" s="15">
        <f t="shared" si="47"/>
        <v>0</v>
      </c>
      <c r="T93" s="3"/>
      <c r="U93" s="1"/>
      <c r="V93" s="1"/>
      <c r="W93" s="19">
        <f t="shared" si="63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71"/>
        <v>0</v>
      </c>
      <c r="AJ93" s="106" t="e">
        <f t="shared" si="72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64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65"/>
        <v>0</v>
      </c>
      <c r="BX93" s="125">
        <f t="shared" si="66"/>
        <v>0</v>
      </c>
      <c r="BY93" s="133" t="e">
        <f t="shared" si="67"/>
        <v>#DIV/0!</v>
      </c>
      <c r="BZ93" s="133" t="e">
        <f t="shared" si="68"/>
        <v>#DIV/0!</v>
      </c>
      <c r="CA93" s="3"/>
      <c r="CB93" s="1"/>
      <c r="CC93" s="1"/>
      <c r="CD93" s="4"/>
      <c r="CE93" s="6"/>
      <c r="CF93" s="6"/>
      <c r="CG93" s="19" t="e">
        <f t="shared" si="48"/>
        <v>#N/A</v>
      </c>
      <c r="CH93" s="19">
        <f t="shared" si="49"/>
        <v>0</v>
      </c>
      <c r="CI93" s="19" t="e">
        <f t="shared" si="50"/>
        <v>#N/A</v>
      </c>
      <c r="CJ93" s="1"/>
      <c r="CK93" s="15" t="e">
        <f t="shared" si="69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51"/>
        <v>#N/A</v>
      </c>
      <c r="CV93" s="19">
        <f t="shared" si="52"/>
        <v>0</v>
      </c>
      <c r="CW93" s="19" t="e">
        <f t="shared" si="53"/>
        <v>#N/A</v>
      </c>
      <c r="CX93" s="1"/>
      <c r="CY93" s="15" t="e">
        <f t="shared" ref="CY93:CY131" si="73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54"/>
        <v>#DIV/0!</v>
      </c>
      <c r="DN93" s="96" t="e">
        <f t="shared" si="55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56"/>
        <v>#DIV/0!</v>
      </c>
      <c r="DZ93" s="96" t="e">
        <f t="shared" si="57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70"/>
        <v>0</v>
      </c>
      <c r="EL93" s="180" t="e">
        <f t="shared" si="58"/>
        <v>#DIV/0!</v>
      </c>
      <c r="EM93" s="109" t="e">
        <f t="shared" si="59"/>
        <v>#DIV/0!</v>
      </c>
      <c r="EN93" s="1"/>
      <c r="EO93" s="181" t="e">
        <f t="shared" si="60"/>
        <v>#DIV/0!</v>
      </c>
      <c r="EP93" s="181" t="e">
        <f t="shared" si="61"/>
        <v>#DIV/0!</v>
      </c>
      <c r="EQ93" s="4"/>
      <c r="ER93" s="40"/>
    </row>
    <row r="94" spans="1:148" s="44" customFormat="1" ht="20.100000000000001" customHeight="1">
      <c r="A94" s="84">
        <v>42726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46"/>
        <v>0</v>
      </c>
      <c r="R94" s="42">
        <f t="shared" si="62"/>
        <v>0</v>
      </c>
      <c r="S94" s="16">
        <f t="shared" si="47"/>
        <v>0</v>
      </c>
      <c r="T94" s="10"/>
      <c r="U94" s="8"/>
      <c r="V94" s="8"/>
      <c r="W94" s="20">
        <f t="shared" si="63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71"/>
        <v>0</v>
      </c>
      <c r="AJ94" s="108" t="e">
        <f t="shared" si="72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64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65"/>
        <v>0</v>
      </c>
      <c r="BX94" s="126">
        <f t="shared" si="66"/>
        <v>0</v>
      </c>
      <c r="BY94" s="134" t="e">
        <f t="shared" si="67"/>
        <v>#DIV/0!</v>
      </c>
      <c r="BZ94" s="134" t="e">
        <f t="shared" si="68"/>
        <v>#DIV/0!</v>
      </c>
      <c r="CA94" s="10"/>
      <c r="CB94" s="8"/>
      <c r="CC94" s="8"/>
      <c r="CD94" s="11"/>
      <c r="CE94" s="13"/>
      <c r="CF94" s="13"/>
      <c r="CG94" s="20" t="e">
        <f t="shared" si="48"/>
        <v>#N/A</v>
      </c>
      <c r="CH94" s="20">
        <f t="shared" si="49"/>
        <v>0</v>
      </c>
      <c r="CI94" s="20" t="e">
        <f t="shared" si="50"/>
        <v>#N/A</v>
      </c>
      <c r="CJ94" s="8"/>
      <c r="CK94" s="16" t="e">
        <f t="shared" si="69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51"/>
        <v>#N/A</v>
      </c>
      <c r="CV94" s="20">
        <f t="shared" si="52"/>
        <v>0</v>
      </c>
      <c r="CW94" s="20" t="e">
        <f t="shared" si="53"/>
        <v>#N/A</v>
      </c>
      <c r="CX94" s="8"/>
      <c r="CY94" s="16" t="e">
        <f t="shared" si="73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54"/>
        <v>#DIV/0!</v>
      </c>
      <c r="DN94" s="97" t="e">
        <f t="shared" si="55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56"/>
        <v>#DIV/0!</v>
      </c>
      <c r="DZ94" s="97" t="e">
        <f t="shared" si="57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70"/>
        <v>0</v>
      </c>
      <c r="EL94" s="183" t="e">
        <f t="shared" si="58"/>
        <v>#DIV/0!</v>
      </c>
      <c r="EM94" s="110" t="e">
        <f t="shared" si="59"/>
        <v>#DIV/0!</v>
      </c>
      <c r="EN94" s="8"/>
      <c r="EO94" s="184" t="e">
        <f t="shared" si="60"/>
        <v>#DIV/0!</v>
      </c>
      <c r="EP94" s="184" t="e">
        <f t="shared" si="61"/>
        <v>#DIV/0!</v>
      </c>
      <c r="EQ94" s="11"/>
      <c r="ER94" s="43"/>
    </row>
    <row r="95" spans="1:148" s="44" customFormat="1" ht="20.100000000000001" customHeight="1">
      <c r="A95" s="84">
        <v>42726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46"/>
        <v>0</v>
      </c>
      <c r="R95" s="42">
        <f t="shared" si="62"/>
        <v>0</v>
      </c>
      <c r="S95" s="16">
        <f t="shared" si="47"/>
        <v>0</v>
      </c>
      <c r="T95" s="10"/>
      <c r="U95" s="8"/>
      <c r="V95" s="8"/>
      <c r="W95" s="20">
        <f t="shared" si="63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71"/>
        <v>0</v>
      </c>
      <c r="AJ95" s="108" t="e">
        <f t="shared" si="72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64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65"/>
        <v>0</v>
      </c>
      <c r="BX95" s="126">
        <f t="shared" si="66"/>
        <v>0</v>
      </c>
      <c r="BY95" s="134" t="e">
        <f t="shared" si="67"/>
        <v>#DIV/0!</v>
      </c>
      <c r="BZ95" s="134" t="e">
        <f t="shared" si="68"/>
        <v>#DIV/0!</v>
      </c>
      <c r="CA95" s="10"/>
      <c r="CB95" s="8"/>
      <c r="CC95" s="8"/>
      <c r="CD95" s="11"/>
      <c r="CE95" s="13"/>
      <c r="CF95" s="13"/>
      <c r="CG95" s="20" t="e">
        <f t="shared" si="48"/>
        <v>#N/A</v>
      </c>
      <c r="CH95" s="20">
        <f t="shared" si="49"/>
        <v>0</v>
      </c>
      <c r="CI95" s="20" t="e">
        <f t="shared" si="50"/>
        <v>#N/A</v>
      </c>
      <c r="CJ95" s="8"/>
      <c r="CK95" s="16" t="e">
        <f t="shared" si="69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51"/>
        <v>#N/A</v>
      </c>
      <c r="CV95" s="20">
        <f t="shared" si="52"/>
        <v>0</v>
      </c>
      <c r="CW95" s="20" t="e">
        <f t="shared" si="53"/>
        <v>#N/A</v>
      </c>
      <c r="CX95" s="8"/>
      <c r="CY95" s="16" t="e">
        <f t="shared" si="73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54"/>
        <v>#DIV/0!</v>
      </c>
      <c r="DN95" s="97" t="e">
        <f t="shared" si="55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56"/>
        <v>#DIV/0!</v>
      </c>
      <c r="DZ95" s="97" t="e">
        <f t="shared" si="57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70"/>
        <v>0</v>
      </c>
      <c r="EL95" s="183" t="e">
        <f t="shared" si="58"/>
        <v>#DIV/0!</v>
      </c>
      <c r="EM95" s="110" t="e">
        <f t="shared" si="59"/>
        <v>#DIV/0!</v>
      </c>
      <c r="EN95" s="8"/>
      <c r="EO95" s="184" t="e">
        <f t="shared" si="60"/>
        <v>#DIV/0!</v>
      </c>
      <c r="EP95" s="184" t="e">
        <f t="shared" si="61"/>
        <v>#DIV/0!</v>
      </c>
      <c r="EQ95" s="11"/>
      <c r="ER95" s="43"/>
    </row>
    <row r="96" spans="1:148" s="41" customFormat="1" ht="20.100000000000001" customHeight="1">
      <c r="A96" s="83">
        <v>42727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46"/>
        <v>0</v>
      </c>
      <c r="R96" s="39">
        <f t="shared" si="62"/>
        <v>0</v>
      </c>
      <c r="S96" s="15">
        <f t="shared" si="47"/>
        <v>0</v>
      </c>
      <c r="T96" s="3"/>
      <c r="U96" s="1"/>
      <c r="V96" s="1"/>
      <c r="W96" s="19">
        <f t="shared" si="63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71"/>
        <v>0</v>
      </c>
      <c r="AJ96" s="106" t="e">
        <f t="shared" si="72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64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65"/>
        <v>0</v>
      </c>
      <c r="BX96" s="125">
        <f t="shared" si="66"/>
        <v>0</v>
      </c>
      <c r="BY96" s="133" t="e">
        <f t="shared" si="67"/>
        <v>#DIV/0!</v>
      </c>
      <c r="BZ96" s="133" t="e">
        <f t="shared" si="68"/>
        <v>#DIV/0!</v>
      </c>
      <c r="CA96" s="3"/>
      <c r="CB96" s="1"/>
      <c r="CC96" s="1"/>
      <c r="CD96" s="4"/>
      <c r="CE96" s="6"/>
      <c r="CF96" s="6"/>
      <c r="CG96" s="19" t="e">
        <f t="shared" si="48"/>
        <v>#N/A</v>
      </c>
      <c r="CH96" s="19">
        <f t="shared" si="49"/>
        <v>0</v>
      </c>
      <c r="CI96" s="19" t="e">
        <f t="shared" si="50"/>
        <v>#N/A</v>
      </c>
      <c r="CJ96" s="1"/>
      <c r="CK96" s="15" t="e">
        <f t="shared" si="69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51"/>
        <v>#N/A</v>
      </c>
      <c r="CV96" s="19">
        <f t="shared" si="52"/>
        <v>0</v>
      </c>
      <c r="CW96" s="19" t="e">
        <f t="shared" si="53"/>
        <v>#N/A</v>
      </c>
      <c r="CX96" s="1"/>
      <c r="CY96" s="15" t="e">
        <f t="shared" si="73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54"/>
        <v>#DIV/0!</v>
      </c>
      <c r="DN96" s="96" t="e">
        <f t="shared" si="55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56"/>
        <v>#DIV/0!</v>
      </c>
      <c r="DZ96" s="96" t="e">
        <f t="shared" si="57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70"/>
        <v>0</v>
      </c>
      <c r="EL96" s="180" t="e">
        <f t="shared" si="58"/>
        <v>#DIV/0!</v>
      </c>
      <c r="EM96" s="109" t="e">
        <f t="shared" si="59"/>
        <v>#DIV/0!</v>
      </c>
      <c r="EN96" s="1"/>
      <c r="EO96" s="181" t="e">
        <f t="shared" si="60"/>
        <v>#DIV/0!</v>
      </c>
      <c r="EP96" s="181" t="e">
        <f t="shared" si="61"/>
        <v>#DIV/0!</v>
      </c>
      <c r="EQ96" s="4"/>
      <c r="ER96" s="40"/>
    </row>
    <row r="97" spans="1:148" s="41" customFormat="1" ht="20.100000000000001" customHeight="1">
      <c r="A97" s="83">
        <v>42727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46"/>
        <v>0</v>
      </c>
      <c r="R97" s="39">
        <f t="shared" si="62"/>
        <v>0</v>
      </c>
      <c r="S97" s="15">
        <f t="shared" si="47"/>
        <v>0</v>
      </c>
      <c r="T97" s="3"/>
      <c r="U97" s="1"/>
      <c r="V97" s="1"/>
      <c r="W97" s="19">
        <f t="shared" si="63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71"/>
        <v>0</v>
      </c>
      <c r="AJ97" s="106" t="e">
        <f t="shared" si="72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74">AQ97-AR97</f>
        <v>0</v>
      </c>
      <c r="AT97" s="123" t="e">
        <f t="shared" si="64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65"/>
        <v>0</v>
      </c>
      <c r="BX97" s="125">
        <f t="shared" si="66"/>
        <v>0</v>
      </c>
      <c r="BY97" s="133" t="e">
        <f t="shared" si="67"/>
        <v>#DIV/0!</v>
      </c>
      <c r="BZ97" s="133" t="e">
        <f t="shared" si="68"/>
        <v>#DIV/0!</v>
      </c>
      <c r="CA97" s="3"/>
      <c r="CB97" s="1"/>
      <c r="CC97" s="1"/>
      <c r="CD97" s="4"/>
      <c r="CE97" s="6"/>
      <c r="CF97" s="6"/>
      <c r="CG97" s="19" t="e">
        <f t="shared" si="48"/>
        <v>#N/A</v>
      </c>
      <c r="CH97" s="19">
        <f t="shared" si="49"/>
        <v>0</v>
      </c>
      <c r="CI97" s="19" t="e">
        <f t="shared" si="50"/>
        <v>#N/A</v>
      </c>
      <c r="CJ97" s="1"/>
      <c r="CK97" s="15" t="e">
        <f t="shared" si="69"/>
        <v>#N/A</v>
      </c>
      <c r="CL97" s="3"/>
      <c r="CM97" s="6"/>
      <c r="CN97" s="1"/>
      <c r="CO97" s="338">
        <v>109</v>
      </c>
      <c r="CP97" s="338">
        <f t="shared" ref="CP97:CP131" si="75">P97*3.38</f>
        <v>0</v>
      </c>
      <c r="CQ97" s="338">
        <f t="shared" ref="CQ97:CQ131" si="76">CO97*CN97/100</f>
        <v>0</v>
      </c>
      <c r="CR97" s="39" t="e">
        <f t="shared" ref="CR97:CR131" si="77">CQ97/CP97*1000</f>
        <v>#DIV/0!</v>
      </c>
      <c r="CS97" s="3"/>
      <c r="CT97" s="6"/>
      <c r="CU97" s="19" t="e">
        <f t="shared" si="51"/>
        <v>#N/A</v>
      </c>
      <c r="CV97" s="19">
        <f t="shared" si="52"/>
        <v>0</v>
      </c>
      <c r="CW97" s="19" t="e">
        <f t="shared" si="53"/>
        <v>#N/A</v>
      </c>
      <c r="CX97" s="1"/>
      <c r="CY97" s="15" t="e">
        <f t="shared" si="73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54"/>
        <v>#DIV/0!</v>
      </c>
      <c r="DN97" s="96" t="e">
        <f t="shared" si="55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56"/>
        <v>#DIV/0!</v>
      </c>
      <c r="DZ97" s="96" t="e">
        <f t="shared" si="57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70"/>
        <v>0</v>
      </c>
      <c r="EL97" s="180" t="e">
        <f t="shared" si="58"/>
        <v>#DIV/0!</v>
      </c>
      <c r="EM97" s="109" t="e">
        <f t="shared" si="59"/>
        <v>#DIV/0!</v>
      </c>
      <c r="EN97" s="1"/>
      <c r="EO97" s="181" t="e">
        <f t="shared" si="60"/>
        <v>#DIV/0!</v>
      </c>
      <c r="EP97" s="181" t="e">
        <f t="shared" si="61"/>
        <v>#DIV/0!</v>
      </c>
      <c r="EQ97" s="4"/>
      <c r="ER97" s="40"/>
    </row>
    <row r="98" spans="1:148" s="44" customFormat="1" ht="20.100000000000001" customHeight="1">
      <c r="A98" s="84">
        <v>42727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46"/>
        <v>0</v>
      </c>
      <c r="R98" s="42">
        <f t="shared" si="62"/>
        <v>0</v>
      </c>
      <c r="S98" s="16">
        <f t="shared" si="47"/>
        <v>0</v>
      </c>
      <c r="T98" s="10"/>
      <c r="U98" s="8"/>
      <c r="V98" s="8"/>
      <c r="W98" s="20">
        <f t="shared" si="63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71"/>
        <v>0</v>
      </c>
      <c r="AJ98" s="108" t="e">
        <f t="shared" si="72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74"/>
        <v>0</v>
      </c>
      <c r="AT98" s="124" t="e">
        <f t="shared" si="64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65"/>
        <v>0</v>
      </c>
      <c r="BX98" s="126">
        <f t="shared" si="66"/>
        <v>0</v>
      </c>
      <c r="BY98" s="134" t="e">
        <f t="shared" si="67"/>
        <v>#DIV/0!</v>
      </c>
      <c r="BZ98" s="134" t="e">
        <f t="shared" si="68"/>
        <v>#DIV/0!</v>
      </c>
      <c r="CA98" s="10"/>
      <c r="CB98" s="8"/>
      <c r="CC98" s="8"/>
      <c r="CD98" s="11"/>
      <c r="CE98" s="13"/>
      <c r="CF98" s="13"/>
      <c r="CG98" s="20" t="e">
        <f t="shared" si="48"/>
        <v>#N/A</v>
      </c>
      <c r="CH98" s="20">
        <f t="shared" si="49"/>
        <v>0</v>
      </c>
      <c r="CI98" s="20" t="e">
        <f t="shared" si="50"/>
        <v>#N/A</v>
      </c>
      <c r="CJ98" s="8"/>
      <c r="CK98" s="16" t="e">
        <f t="shared" si="69"/>
        <v>#N/A</v>
      </c>
      <c r="CL98" s="10"/>
      <c r="CM98" s="13"/>
      <c r="CN98" s="8"/>
      <c r="CO98" s="339">
        <v>109</v>
      </c>
      <c r="CP98" s="339">
        <f t="shared" si="75"/>
        <v>0</v>
      </c>
      <c r="CQ98" s="339">
        <f t="shared" si="76"/>
        <v>0</v>
      </c>
      <c r="CR98" s="42" t="e">
        <f t="shared" si="77"/>
        <v>#DIV/0!</v>
      </c>
      <c r="CS98" s="10"/>
      <c r="CT98" s="13"/>
      <c r="CU98" s="20" t="e">
        <f t="shared" si="51"/>
        <v>#N/A</v>
      </c>
      <c r="CV98" s="20">
        <f t="shared" si="52"/>
        <v>0</v>
      </c>
      <c r="CW98" s="20" t="e">
        <f t="shared" si="53"/>
        <v>#N/A</v>
      </c>
      <c r="CX98" s="8"/>
      <c r="CY98" s="16" t="e">
        <f t="shared" si="73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54"/>
        <v>#DIV/0!</v>
      </c>
      <c r="DN98" s="97" t="e">
        <f t="shared" si="55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56"/>
        <v>#DIV/0!</v>
      </c>
      <c r="DZ98" s="97" t="e">
        <f t="shared" si="57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70"/>
        <v>0</v>
      </c>
      <c r="EL98" s="183" t="e">
        <f t="shared" si="58"/>
        <v>#DIV/0!</v>
      </c>
      <c r="EM98" s="110" t="e">
        <f t="shared" si="59"/>
        <v>#DIV/0!</v>
      </c>
      <c r="EN98" s="8"/>
      <c r="EO98" s="184" t="e">
        <f t="shared" si="60"/>
        <v>#DIV/0!</v>
      </c>
      <c r="EP98" s="184" t="e">
        <f t="shared" si="61"/>
        <v>#DIV/0!</v>
      </c>
      <c r="EQ98" s="11"/>
      <c r="ER98" s="43"/>
    </row>
    <row r="99" spans="1:148" s="44" customFormat="1" ht="20.100000000000001" customHeight="1">
      <c r="A99" s="84">
        <v>42727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46"/>
        <v>0</v>
      </c>
      <c r="R99" s="42">
        <f t="shared" si="62"/>
        <v>0</v>
      </c>
      <c r="S99" s="16">
        <f t="shared" si="47"/>
        <v>0</v>
      </c>
      <c r="T99" s="10"/>
      <c r="U99" s="8"/>
      <c r="V99" s="8"/>
      <c r="W99" s="20">
        <f t="shared" si="63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71"/>
        <v>0</v>
      </c>
      <c r="AJ99" s="108" t="e">
        <f t="shared" si="72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74"/>
        <v>0</v>
      </c>
      <c r="AT99" s="124" t="e">
        <f t="shared" si="64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65"/>
        <v>0</v>
      </c>
      <c r="BX99" s="126">
        <f t="shared" si="66"/>
        <v>0</v>
      </c>
      <c r="BY99" s="134" t="e">
        <f t="shared" si="67"/>
        <v>#DIV/0!</v>
      </c>
      <c r="BZ99" s="134" t="e">
        <f t="shared" si="68"/>
        <v>#DIV/0!</v>
      </c>
      <c r="CA99" s="10"/>
      <c r="CB99" s="8"/>
      <c r="CC99" s="8"/>
      <c r="CD99" s="11"/>
      <c r="CE99" s="13"/>
      <c r="CF99" s="13"/>
      <c r="CG99" s="20" t="e">
        <f t="shared" si="48"/>
        <v>#N/A</v>
      </c>
      <c r="CH99" s="20">
        <f t="shared" si="49"/>
        <v>0</v>
      </c>
      <c r="CI99" s="20" t="e">
        <f t="shared" si="50"/>
        <v>#N/A</v>
      </c>
      <c r="CJ99" s="8"/>
      <c r="CK99" s="16" t="e">
        <f t="shared" si="69"/>
        <v>#N/A</v>
      </c>
      <c r="CL99" s="10"/>
      <c r="CM99" s="13"/>
      <c r="CN99" s="8"/>
      <c r="CO99" s="339">
        <v>109</v>
      </c>
      <c r="CP99" s="339">
        <f t="shared" si="75"/>
        <v>0</v>
      </c>
      <c r="CQ99" s="339">
        <f t="shared" si="76"/>
        <v>0</v>
      </c>
      <c r="CR99" s="42" t="e">
        <f t="shared" si="77"/>
        <v>#DIV/0!</v>
      </c>
      <c r="CS99" s="10"/>
      <c r="CT99" s="13"/>
      <c r="CU99" s="20" t="e">
        <f t="shared" si="51"/>
        <v>#N/A</v>
      </c>
      <c r="CV99" s="20">
        <f t="shared" si="52"/>
        <v>0</v>
      </c>
      <c r="CW99" s="20" t="e">
        <f t="shared" si="53"/>
        <v>#N/A</v>
      </c>
      <c r="CX99" s="8"/>
      <c r="CY99" s="16" t="e">
        <f t="shared" si="73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54"/>
        <v>#DIV/0!</v>
      </c>
      <c r="DN99" s="97" t="e">
        <f t="shared" si="55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56"/>
        <v>#DIV/0!</v>
      </c>
      <c r="DZ99" s="97" t="e">
        <f t="shared" si="57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70"/>
        <v>0</v>
      </c>
      <c r="EL99" s="183" t="e">
        <f t="shared" si="58"/>
        <v>#DIV/0!</v>
      </c>
      <c r="EM99" s="110" t="e">
        <f t="shared" si="59"/>
        <v>#DIV/0!</v>
      </c>
      <c r="EN99" s="8"/>
      <c r="EO99" s="184" t="e">
        <f t="shared" si="60"/>
        <v>#DIV/0!</v>
      </c>
      <c r="EP99" s="184" t="e">
        <f t="shared" si="61"/>
        <v>#DIV/0!</v>
      </c>
      <c r="EQ99" s="11"/>
      <c r="ER99" s="43"/>
    </row>
    <row r="100" spans="1:148" s="41" customFormat="1" ht="20.100000000000001" customHeight="1">
      <c r="A100" s="83">
        <v>42728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46"/>
        <v>0</v>
      </c>
      <c r="R100" s="39">
        <f t="shared" si="62"/>
        <v>0</v>
      </c>
      <c r="S100" s="15">
        <f t="shared" si="47"/>
        <v>0</v>
      </c>
      <c r="T100" s="3"/>
      <c r="U100" s="1"/>
      <c r="V100" s="1"/>
      <c r="W100" s="19">
        <f t="shared" si="63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71"/>
        <v>0</v>
      </c>
      <c r="AJ100" s="106" t="e">
        <f t="shared" si="72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74"/>
        <v>0</v>
      </c>
      <c r="AT100" s="123" t="e">
        <f t="shared" si="64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65"/>
        <v>0</v>
      </c>
      <c r="BX100" s="125">
        <f t="shared" si="66"/>
        <v>0</v>
      </c>
      <c r="BY100" s="133" t="e">
        <f t="shared" si="67"/>
        <v>#DIV/0!</v>
      </c>
      <c r="BZ100" s="133" t="e">
        <f t="shared" si="68"/>
        <v>#DIV/0!</v>
      </c>
      <c r="CA100" s="3"/>
      <c r="CB100" s="1"/>
      <c r="CC100" s="1"/>
      <c r="CD100" s="4"/>
      <c r="CE100" s="6"/>
      <c r="CF100" s="6"/>
      <c r="CG100" s="19" t="e">
        <f t="shared" si="48"/>
        <v>#N/A</v>
      </c>
      <c r="CH100" s="19">
        <f t="shared" si="49"/>
        <v>0</v>
      </c>
      <c r="CI100" s="19" t="e">
        <f t="shared" si="50"/>
        <v>#N/A</v>
      </c>
      <c r="CJ100" s="1"/>
      <c r="CK100" s="15" t="e">
        <f t="shared" si="69"/>
        <v>#N/A</v>
      </c>
      <c r="CL100" s="3"/>
      <c r="CM100" s="6"/>
      <c r="CN100" s="1"/>
      <c r="CO100" s="338">
        <v>109</v>
      </c>
      <c r="CP100" s="338">
        <f t="shared" si="75"/>
        <v>0</v>
      </c>
      <c r="CQ100" s="338">
        <f t="shared" si="76"/>
        <v>0</v>
      </c>
      <c r="CR100" s="39" t="e">
        <f t="shared" si="77"/>
        <v>#DIV/0!</v>
      </c>
      <c r="CS100" s="3"/>
      <c r="CT100" s="6"/>
      <c r="CU100" s="19" t="e">
        <f t="shared" si="51"/>
        <v>#N/A</v>
      </c>
      <c r="CV100" s="19">
        <f t="shared" si="52"/>
        <v>0</v>
      </c>
      <c r="CW100" s="19" t="e">
        <f t="shared" si="53"/>
        <v>#N/A</v>
      </c>
      <c r="CX100" s="1"/>
      <c r="CY100" s="15" t="e">
        <f t="shared" si="73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54"/>
        <v>#DIV/0!</v>
      </c>
      <c r="DN100" s="96" t="e">
        <f t="shared" si="55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56"/>
        <v>#DIV/0!</v>
      </c>
      <c r="DZ100" s="96" t="e">
        <f t="shared" si="57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70"/>
        <v>0</v>
      </c>
      <c r="EL100" s="180" t="e">
        <f t="shared" si="58"/>
        <v>#DIV/0!</v>
      </c>
      <c r="EM100" s="109" t="e">
        <f t="shared" si="59"/>
        <v>#DIV/0!</v>
      </c>
      <c r="EN100" s="1"/>
      <c r="EO100" s="181" t="e">
        <f t="shared" si="60"/>
        <v>#DIV/0!</v>
      </c>
      <c r="EP100" s="181" t="e">
        <f t="shared" si="61"/>
        <v>#DIV/0!</v>
      </c>
      <c r="EQ100" s="4"/>
      <c r="ER100" s="40"/>
    </row>
    <row r="101" spans="1:148" s="41" customFormat="1" ht="20.100000000000001" customHeight="1">
      <c r="A101" s="83">
        <v>42728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46"/>
        <v>0</v>
      </c>
      <c r="R101" s="39">
        <f t="shared" si="62"/>
        <v>0</v>
      </c>
      <c r="S101" s="15">
        <f t="shared" si="47"/>
        <v>0</v>
      </c>
      <c r="T101" s="3"/>
      <c r="U101" s="1"/>
      <c r="V101" s="1"/>
      <c r="W101" s="19">
        <f t="shared" si="63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71"/>
        <v>0</v>
      </c>
      <c r="AJ101" s="106" t="e">
        <f t="shared" si="72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74"/>
        <v>0</v>
      </c>
      <c r="AT101" s="123" t="e">
        <f t="shared" si="64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65"/>
        <v>0</v>
      </c>
      <c r="BX101" s="125">
        <f t="shared" si="66"/>
        <v>0</v>
      </c>
      <c r="BY101" s="133" t="e">
        <f t="shared" si="67"/>
        <v>#DIV/0!</v>
      </c>
      <c r="BZ101" s="133" t="e">
        <f t="shared" si="68"/>
        <v>#DIV/0!</v>
      </c>
      <c r="CA101" s="3"/>
      <c r="CB101" s="1"/>
      <c r="CC101" s="1"/>
      <c r="CD101" s="4"/>
      <c r="CE101" s="6"/>
      <c r="CF101" s="6"/>
      <c r="CG101" s="19" t="e">
        <f t="shared" si="48"/>
        <v>#N/A</v>
      </c>
      <c r="CH101" s="19">
        <f t="shared" si="49"/>
        <v>0</v>
      </c>
      <c r="CI101" s="19" t="e">
        <f t="shared" si="50"/>
        <v>#N/A</v>
      </c>
      <c r="CJ101" s="1"/>
      <c r="CK101" s="15" t="e">
        <f t="shared" si="69"/>
        <v>#N/A</v>
      </c>
      <c r="CL101" s="3"/>
      <c r="CM101" s="6"/>
      <c r="CN101" s="1"/>
      <c r="CO101" s="338">
        <v>109</v>
      </c>
      <c r="CP101" s="338">
        <f t="shared" si="75"/>
        <v>0</v>
      </c>
      <c r="CQ101" s="338">
        <f t="shared" si="76"/>
        <v>0</v>
      </c>
      <c r="CR101" s="39" t="e">
        <f t="shared" si="77"/>
        <v>#DIV/0!</v>
      </c>
      <c r="CS101" s="3"/>
      <c r="CT101" s="6"/>
      <c r="CU101" s="19" t="e">
        <f t="shared" si="51"/>
        <v>#N/A</v>
      </c>
      <c r="CV101" s="19">
        <f t="shared" si="52"/>
        <v>0</v>
      </c>
      <c r="CW101" s="19" t="e">
        <f t="shared" si="53"/>
        <v>#N/A</v>
      </c>
      <c r="CX101" s="1"/>
      <c r="CY101" s="15" t="e">
        <f t="shared" si="73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54"/>
        <v>#DIV/0!</v>
      </c>
      <c r="DN101" s="96" t="e">
        <f t="shared" si="55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56"/>
        <v>#DIV/0!</v>
      </c>
      <c r="DZ101" s="96" t="e">
        <f t="shared" si="57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70"/>
        <v>0</v>
      </c>
      <c r="EL101" s="180" t="e">
        <f t="shared" si="58"/>
        <v>#DIV/0!</v>
      </c>
      <c r="EM101" s="109" t="e">
        <f t="shared" si="59"/>
        <v>#DIV/0!</v>
      </c>
      <c r="EN101" s="1"/>
      <c r="EO101" s="181" t="e">
        <f t="shared" si="60"/>
        <v>#DIV/0!</v>
      </c>
      <c r="EP101" s="181" t="e">
        <f t="shared" si="61"/>
        <v>#DIV/0!</v>
      </c>
      <c r="EQ101" s="4"/>
      <c r="ER101" s="40"/>
    </row>
    <row r="102" spans="1:148" s="44" customFormat="1" ht="20.100000000000001" customHeight="1">
      <c r="A102" s="84">
        <v>42728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46"/>
        <v>0</v>
      </c>
      <c r="R102" s="42">
        <f t="shared" si="62"/>
        <v>0</v>
      </c>
      <c r="S102" s="16">
        <f t="shared" si="47"/>
        <v>0</v>
      </c>
      <c r="T102" s="10"/>
      <c r="U102" s="8"/>
      <c r="V102" s="8"/>
      <c r="W102" s="20">
        <f t="shared" si="63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71"/>
        <v>0</v>
      </c>
      <c r="AJ102" s="108" t="e">
        <f t="shared" si="72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74"/>
        <v>0</v>
      </c>
      <c r="AT102" s="124" t="e">
        <f t="shared" si="64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65"/>
        <v>0</v>
      </c>
      <c r="BX102" s="126">
        <f t="shared" si="66"/>
        <v>0</v>
      </c>
      <c r="BY102" s="134" t="e">
        <f t="shared" si="67"/>
        <v>#DIV/0!</v>
      </c>
      <c r="BZ102" s="134" t="e">
        <f t="shared" si="68"/>
        <v>#DIV/0!</v>
      </c>
      <c r="CA102" s="10"/>
      <c r="CB102" s="8"/>
      <c r="CC102" s="8"/>
      <c r="CD102" s="11"/>
      <c r="CE102" s="13"/>
      <c r="CF102" s="13"/>
      <c r="CG102" s="20" t="e">
        <f t="shared" si="48"/>
        <v>#N/A</v>
      </c>
      <c r="CH102" s="20">
        <f t="shared" si="49"/>
        <v>0</v>
      </c>
      <c r="CI102" s="20" t="e">
        <f t="shared" si="50"/>
        <v>#N/A</v>
      </c>
      <c r="CJ102" s="8"/>
      <c r="CK102" s="16" t="e">
        <f t="shared" si="69"/>
        <v>#N/A</v>
      </c>
      <c r="CL102" s="10"/>
      <c r="CM102" s="13"/>
      <c r="CN102" s="8"/>
      <c r="CO102" s="339">
        <v>109</v>
      </c>
      <c r="CP102" s="339">
        <f t="shared" si="75"/>
        <v>0</v>
      </c>
      <c r="CQ102" s="339">
        <f t="shared" si="76"/>
        <v>0</v>
      </c>
      <c r="CR102" s="42" t="e">
        <f t="shared" si="77"/>
        <v>#DIV/0!</v>
      </c>
      <c r="CS102" s="10"/>
      <c r="CT102" s="13"/>
      <c r="CU102" s="20" t="e">
        <f t="shared" si="51"/>
        <v>#N/A</v>
      </c>
      <c r="CV102" s="20">
        <f t="shared" si="52"/>
        <v>0</v>
      </c>
      <c r="CW102" s="20" t="e">
        <f t="shared" si="53"/>
        <v>#N/A</v>
      </c>
      <c r="CX102" s="8"/>
      <c r="CY102" s="16" t="e">
        <f t="shared" si="73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54"/>
        <v>#DIV/0!</v>
      </c>
      <c r="DN102" s="97" t="e">
        <f t="shared" si="55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56"/>
        <v>#DIV/0!</v>
      </c>
      <c r="DZ102" s="97" t="e">
        <f t="shared" si="57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70"/>
        <v>0</v>
      </c>
      <c r="EL102" s="183" t="e">
        <f t="shared" si="58"/>
        <v>#DIV/0!</v>
      </c>
      <c r="EM102" s="110" t="e">
        <f t="shared" si="59"/>
        <v>#DIV/0!</v>
      </c>
      <c r="EN102" s="8"/>
      <c r="EO102" s="184" t="e">
        <f t="shared" si="60"/>
        <v>#DIV/0!</v>
      </c>
      <c r="EP102" s="184" t="e">
        <f t="shared" si="61"/>
        <v>#DIV/0!</v>
      </c>
      <c r="EQ102" s="11"/>
      <c r="ER102" s="43"/>
    </row>
    <row r="103" spans="1:148" s="44" customFormat="1" ht="20.100000000000001" customHeight="1">
      <c r="A103" s="84">
        <v>42728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46"/>
        <v>0</v>
      </c>
      <c r="R103" s="42">
        <f t="shared" si="62"/>
        <v>0</v>
      </c>
      <c r="S103" s="16">
        <f t="shared" si="47"/>
        <v>0</v>
      </c>
      <c r="T103" s="10"/>
      <c r="U103" s="8"/>
      <c r="V103" s="8"/>
      <c r="W103" s="20">
        <f t="shared" si="63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71"/>
        <v>0</v>
      </c>
      <c r="AJ103" s="108" t="e">
        <f t="shared" si="72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74"/>
        <v>0</v>
      </c>
      <c r="AT103" s="124" t="e">
        <f t="shared" si="64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65"/>
        <v>0</v>
      </c>
      <c r="BX103" s="126">
        <f t="shared" si="66"/>
        <v>0</v>
      </c>
      <c r="BY103" s="134" t="e">
        <f t="shared" si="67"/>
        <v>#DIV/0!</v>
      </c>
      <c r="BZ103" s="134" t="e">
        <f t="shared" si="68"/>
        <v>#DIV/0!</v>
      </c>
      <c r="CA103" s="10"/>
      <c r="CB103" s="8"/>
      <c r="CC103" s="8"/>
      <c r="CD103" s="11"/>
      <c r="CE103" s="13"/>
      <c r="CF103" s="13"/>
      <c r="CG103" s="20" t="e">
        <f t="shared" si="48"/>
        <v>#N/A</v>
      </c>
      <c r="CH103" s="20">
        <f t="shared" si="49"/>
        <v>0</v>
      </c>
      <c r="CI103" s="20" t="e">
        <f t="shared" si="50"/>
        <v>#N/A</v>
      </c>
      <c r="CJ103" s="8"/>
      <c r="CK103" s="16" t="e">
        <f t="shared" si="69"/>
        <v>#N/A</v>
      </c>
      <c r="CL103" s="10"/>
      <c r="CM103" s="13"/>
      <c r="CN103" s="8"/>
      <c r="CO103" s="339">
        <v>109</v>
      </c>
      <c r="CP103" s="339">
        <f t="shared" si="75"/>
        <v>0</v>
      </c>
      <c r="CQ103" s="339">
        <f t="shared" si="76"/>
        <v>0</v>
      </c>
      <c r="CR103" s="42" t="e">
        <f t="shared" si="77"/>
        <v>#DIV/0!</v>
      </c>
      <c r="CS103" s="10"/>
      <c r="CT103" s="13"/>
      <c r="CU103" s="20" t="e">
        <f t="shared" si="51"/>
        <v>#N/A</v>
      </c>
      <c r="CV103" s="20">
        <f t="shared" si="52"/>
        <v>0</v>
      </c>
      <c r="CW103" s="20" t="e">
        <f t="shared" si="53"/>
        <v>#N/A</v>
      </c>
      <c r="CX103" s="8"/>
      <c r="CY103" s="16" t="e">
        <f t="shared" si="73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54"/>
        <v>#DIV/0!</v>
      </c>
      <c r="DN103" s="97" t="e">
        <f t="shared" si="55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56"/>
        <v>#DIV/0!</v>
      </c>
      <c r="DZ103" s="97" t="e">
        <f t="shared" si="57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70"/>
        <v>0</v>
      </c>
      <c r="EL103" s="183" t="e">
        <f t="shared" si="58"/>
        <v>#DIV/0!</v>
      </c>
      <c r="EM103" s="110" t="e">
        <f t="shared" si="59"/>
        <v>#DIV/0!</v>
      </c>
      <c r="EN103" s="8"/>
      <c r="EO103" s="184" t="e">
        <f t="shared" si="60"/>
        <v>#DIV/0!</v>
      </c>
      <c r="EP103" s="184" t="e">
        <f t="shared" si="61"/>
        <v>#DIV/0!</v>
      </c>
      <c r="EQ103" s="11"/>
      <c r="ER103" s="43"/>
    </row>
    <row r="104" spans="1:148" s="41" customFormat="1" ht="20.100000000000001" customHeight="1">
      <c r="A104" s="83">
        <v>42729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46"/>
        <v>0</v>
      </c>
      <c r="R104" s="39">
        <f t="shared" si="62"/>
        <v>0</v>
      </c>
      <c r="S104" s="15">
        <f t="shared" si="47"/>
        <v>0</v>
      </c>
      <c r="T104" s="3"/>
      <c r="U104" s="1"/>
      <c r="V104" s="1"/>
      <c r="W104" s="19">
        <f t="shared" si="63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71"/>
        <v>0</v>
      </c>
      <c r="AJ104" s="106" t="e">
        <f t="shared" si="72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74"/>
        <v>0</v>
      </c>
      <c r="AT104" s="123" t="e">
        <f t="shared" si="64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65"/>
        <v>0</v>
      </c>
      <c r="BX104" s="125">
        <f t="shared" si="66"/>
        <v>0</v>
      </c>
      <c r="BY104" s="133" t="e">
        <f t="shared" si="67"/>
        <v>#DIV/0!</v>
      </c>
      <c r="BZ104" s="133" t="e">
        <f t="shared" si="68"/>
        <v>#DIV/0!</v>
      </c>
      <c r="CA104" s="3"/>
      <c r="CB104" s="1"/>
      <c r="CC104" s="1"/>
      <c r="CD104" s="4"/>
      <c r="CE104" s="6"/>
      <c r="CF104" s="6"/>
      <c r="CG104" s="19" t="e">
        <f t="shared" ref="CG104:CG131" si="78">VLOOKUP(CE104:CE227,$CE$150:$CG$151,3)</f>
        <v>#N/A</v>
      </c>
      <c r="CH104" s="19">
        <f t="shared" ref="CH104:CH131" si="79">P104*3.38</f>
        <v>0</v>
      </c>
      <c r="CI104" s="19" t="e">
        <f t="shared" ref="CI104:CI131" si="80">CG104*CJ104/100</f>
        <v>#N/A</v>
      </c>
      <c r="CJ104" s="1"/>
      <c r="CK104" s="15" t="e">
        <f t="shared" si="69"/>
        <v>#N/A</v>
      </c>
      <c r="CL104" s="3"/>
      <c r="CM104" s="6"/>
      <c r="CN104" s="1"/>
      <c r="CO104" s="338">
        <v>109</v>
      </c>
      <c r="CP104" s="338">
        <f t="shared" si="75"/>
        <v>0</v>
      </c>
      <c r="CQ104" s="338">
        <f t="shared" si="76"/>
        <v>0</v>
      </c>
      <c r="CR104" s="39" t="e">
        <f t="shared" si="77"/>
        <v>#DIV/0!</v>
      </c>
      <c r="CS104" s="3"/>
      <c r="CT104" s="6"/>
      <c r="CU104" s="19" t="e">
        <f t="shared" si="51"/>
        <v>#N/A</v>
      </c>
      <c r="CV104" s="19">
        <f t="shared" si="52"/>
        <v>0</v>
      </c>
      <c r="CW104" s="19" t="e">
        <f t="shared" si="53"/>
        <v>#N/A</v>
      </c>
      <c r="CX104" s="1"/>
      <c r="CY104" s="15" t="e">
        <f t="shared" si="73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ref="DM104:DM131" si="81">DL104/R104</f>
        <v>#DIV/0!</v>
      </c>
      <c r="DN104" s="96" t="e">
        <f t="shared" ref="DN104:DN131" si="82">DL104/S104</f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ref="DY104:DY131" si="83">DX104/R104</f>
        <v>#DIV/0!</v>
      </c>
      <c r="DZ104" s="96" t="e">
        <f t="shared" ref="DZ104:DZ131" si="84">DX104/S104</f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70"/>
        <v>0</v>
      </c>
      <c r="EL104" s="180" t="e">
        <f t="shared" ref="EL104:EL131" si="85">EK104/R104</f>
        <v>#DIV/0!</v>
      </c>
      <c r="EM104" s="109" t="e">
        <f t="shared" ref="EM104:EM131" si="86">EK104/S104</f>
        <v>#DIV/0!</v>
      </c>
      <c r="EN104" s="1"/>
      <c r="EO104" s="181" t="e">
        <f t="shared" ref="EO104:EO131" si="87">EN104/R104</f>
        <v>#DIV/0!</v>
      </c>
      <c r="EP104" s="181" t="e">
        <f t="shared" ref="EP104:EP131" si="88">EN104/S104</f>
        <v>#DIV/0!</v>
      </c>
      <c r="EQ104" s="4"/>
      <c r="ER104" s="40"/>
    </row>
    <row r="105" spans="1:148" s="41" customFormat="1" ht="20.100000000000001" customHeight="1">
      <c r="A105" s="83">
        <v>42729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46"/>
        <v>0</v>
      </c>
      <c r="R105" s="39">
        <f t="shared" si="62"/>
        <v>0</v>
      </c>
      <c r="S105" s="15">
        <f t="shared" si="47"/>
        <v>0</v>
      </c>
      <c r="T105" s="3"/>
      <c r="U105" s="1"/>
      <c r="V105" s="1"/>
      <c r="W105" s="19">
        <f t="shared" si="63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71"/>
        <v>0</v>
      </c>
      <c r="AJ105" s="106" t="e">
        <f t="shared" si="72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74"/>
        <v>0</v>
      </c>
      <c r="AT105" s="123" t="e">
        <f t="shared" si="64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65"/>
        <v>0</v>
      </c>
      <c r="BX105" s="125">
        <f t="shared" si="66"/>
        <v>0</v>
      </c>
      <c r="BY105" s="133" t="e">
        <f t="shared" si="67"/>
        <v>#DIV/0!</v>
      </c>
      <c r="BZ105" s="133" t="e">
        <f t="shared" si="68"/>
        <v>#DIV/0!</v>
      </c>
      <c r="CA105" s="3"/>
      <c r="CB105" s="1"/>
      <c r="CC105" s="1"/>
      <c r="CD105" s="4"/>
      <c r="CE105" s="6"/>
      <c r="CF105" s="6"/>
      <c r="CG105" s="19" t="e">
        <f t="shared" si="78"/>
        <v>#N/A</v>
      </c>
      <c r="CH105" s="19">
        <f t="shared" si="79"/>
        <v>0</v>
      </c>
      <c r="CI105" s="19" t="e">
        <f t="shared" si="80"/>
        <v>#N/A</v>
      </c>
      <c r="CJ105" s="1"/>
      <c r="CK105" s="15" t="e">
        <f t="shared" si="69"/>
        <v>#N/A</v>
      </c>
      <c r="CL105" s="3"/>
      <c r="CM105" s="6"/>
      <c r="CN105" s="1"/>
      <c r="CO105" s="338">
        <v>109</v>
      </c>
      <c r="CP105" s="338">
        <f t="shared" si="75"/>
        <v>0</v>
      </c>
      <c r="CQ105" s="338">
        <f t="shared" si="76"/>
        <v>0</v>
      </c>
      <c r="CR105" s="39" t="e">
        <f t="shared" si="77"/>
        <v>#DIV/0!</v>
      </c>
      <c r="CS105" s="3"/>
      <c r="CT105" s="6"/>
      <c r="CU105" s="19" t="e">
        <f t="shared" si="51"/>
        <v>#N/A</v>
      </c>
      <c r="CV105" s="19">
        <f t="shared" si="52"/>
        <v>0</v>
      </c>
      <c r="CW105" s="19" t="e">
        <f t="shared" si="53"/>
        <v>#N/A</v>
      </c>
      <c r="CX105" s="1"/>
      <c r="CY105" s="15" t="e">
        <f t="shared" si="73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81"/>
        <v>#DIV/0!</v>
      </c>
      <c r="DN105" s="96" t="e">
        <f t="shared" si="82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83"/>
        <v>#DIV/0!</v>
      </c>
      <c r="DZ105" s="96" t="e">
        <f t="shared" si="84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70"/>
        <v>0</v>
      </c>
      <c r="EL105" s="180" t="e">
        <f t="shared" si="85"/>
        <v>#DIV/0!</v>
      </c>
      <c r="EM105" s="109" t="e">
        <f t="shared" si="86"/>
        <v>#DIV/0!</v>
      </c>
      <c r="EN105" s="1"/>
      <c r="EO105" s="181" t="e">
        <f t="shared" si="87"/>
        <v>#DIV/0!</v>
      </c>
      <c r="EP105" s="181" t="e">
        <f t="shared" si="88"/>
        <v>#DIV/0!</v>
      </c>
      <c r="EQ105" s="4"/>
      <c r="ER105" s="40"/>
    </row>
    <row r="106" spans="1:148" s="44" customFormat="1" ht="20.100000000000001" customHeight="1">
      <c r="A106" s="84">
        <v>42729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46"/>
        <v>0</v>
      </c>
      <c r="R106" s="42">
        <f t="shared" si="62"/>
        <v>0</v>
      </c>
      <c r="S106" s="16">
        <f t="shared" si="47"/>
        <v>0</v>
      </c>
      <c r="T106" s="10"/>
      <c r="U106" s="8"/>
      <c r="V106" s="8"/>
      <c r="W106" s="20">
        <f t="shared" si="63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71"/>
        <v>0</v>
      </c>
      <c r="AJ106" s="108" t="e">
        <f t="shared" si="72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74"/>
        <v>0</v>
      </c>
      <c r="AT106" s="124" t="e">
        <f t="shared" si="64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65"/>
        <v>0</v>
      </c>
      <c r="BX106" s="126">
        <f t="shared" si="66"/>
        <v>0</v>
      </c>
      <c r="BY106" s="134" t="e">
        <f t="shared" si="67"/>
        <v>#DIV/0!</v>
      </c>
      <c r="BZ106" s="134" t="e">
        <f t="shared" si="68"/>
        <v>#DIV/0!</v>
      </c>
      <c r="CA106" s="10"/>
      <c r="CB106" s="8"/>
      <c r="CC106" s="8"/>
      <c r="CD106" s="11"/>
      <c r="CE106" s="13"/>
      <c r="CF106" s="13"/>
      <c r="CG106" s="20" t="e">
        <f t="shared" si="78"/>
        <v>#N/A</v>
      </c>
      <c r="CH106" s="20">
        <f t="shared" si="79"/>
        <v>0</v>
      </c>
      <c r="CI106" s="20" t="e">
        <f t="shared" si="80"/>
        <v>#N/A</v>
      </c>
      <c r="CJ106" s="8"/>
      <c r="CK106" s="16" t="e">
        <f t="shared" si="69"/>
        <v>#N/A</v>
      </c>
      <c r="CL106" s="10"/>
      <c r="CM106" s="13"/>
      <c r="CN106" s="8"/>
      <c r="CO106" s="339">
        <v>109</v>
      </c>
      <c r="CP106" s="339">
        <f t="shared" si="75"/>
        <v>0</v>
      </c>
      <c r="CQ106" s="339">
        <f t="shared" si="76"/>
        <v>0</v>
      </c>
      <c r="CR106" s="42" t="e">
        <f t="shared" si="77"/>
        <v>#DIV/0!</v>
      </c>
      <c r="CS106" s="10"/>
      <c r="CT106" s="13"/>
      <c r="CU106" s="20" t="e">
        <f t="shared" si="51"/>
        <v>#N/A</v>
      </c>
      <c r="CV106" s="20">
        <f t="shared" si="52"/>
        <v>0</v>
      </c>
      <c r="CW106" s="20" t="e">
        <f t="shared" si="53"/>
        <v>#N/A</v>
      </c>
      <c r="CX106" s="8"/>
      <c r="CY106" s="16" t="e">
        <f t="shared" si="73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81"/>
        <v>#DIV/0!</v>
      </c>
      <c r="DN106" s="97" t="e">
        <f t="shared" si="82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83"/>
        <v>#DIV/0!</v>
      </c>
      <c r="DZ106" s="97" t="e">
        <f t="shared" si="84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70"/>
        <v>0</v>
      </c>
      <c r="EL106" s="183" t="e">
        <f t="shared" si="85"/>
        <v>#DIV/0!</v>
      </c>
      <c r="EM106" s="110" t="e">
        <f t="shared" si="86"/>
        <v>#DIV/0!</v>
      </c>
      <c r="EN106" s="8"/>
      <c r="EO106" s="184" t="e">
        <f t="shared" si="87"/>
        <v>#DIV/0!</v>
      </c>
      <c r="EP106" s="184" t="e">
        <f t="shared" si="88"/>
        <v>#DIV/0!</v>
      </c>
      <c r="EQ106" s="11"/>
      <c r="ER106" s="43"/>
    </row>
    <row r="107" spans="1:148" s="44" customFormat="1" ht="20.100000000000001" customHeight="1">
      <c r="A107" s="84">
        <v>42729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46"/>
        <v>0</v>
      </c>
      <c r="R107" s="42">
        <f t="shared" si="62"/>
        <v>0</v>
      </c>
      <c r="S107" s="16">
        <f t="shared" si="47"/>
        <v>0</v>
      </c>
      <c r="T107" s="10"/>
      <c r="U107" s="8"/>
      <c r="V107" s="8"/>
      <c r="W107" s="20">
        <f t="shared" si="63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71"/>
        <v>0</v>
      </c>
      <c r="AJ107" s="108" t="e">
        <f t="shared" si="72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74"/>
        <v>0</v>
      </c>
      <c r="AT107" s="124" t="e">
        <f t="shared" si="64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65"/>
        <v>0</v>
      </c>
      <c r="BX107" s="126">
        <f t="shared" si="66"/>
        <v>0</v>
      </c>
      <c r="BY107" s="134" t="e">
        <f t="shared" si="67"/>
        <v>#DIV/0!</v>
      </c>
      <c r="BZ107" s="134" t="e">
        <f t="shared" si="68"/>
        <v>#DIV/0!</v>
      </c>
      <c r="CA107" s="10"/>
      <c r="CB107" s="8"/>
      <c r="CC107" s="8"/>
      <c r="CD107" s="11"/>
      <c r="CE107" s="13"/>
      <c r="CF107" s="13"/>
      <c r="CG107" s="20" t="e">
        <f t="shared" si="78"/>
        <v>#N/A</v>
      </c>
      <c r="CH107" s="20">
        <f t="shared" si="79"/>
        <v>0</v>
      </c>
      <c r="CI107" s="20" t="e">
        <f t="shared" si="80"/>
        <v>#N/A</v>
      </c>
      <c r="CJ107" s="8"/>
      <c r="CK107" s="16" t="e">
        <f t="shared" si="69"/>
        <v>#N/A</v>
      </c>
      <c r="CL107" s="10"/>
      <c r="CM107" s="13"/>
      <c r="CN107" s="8"/>
      <c r="CO107" s="339">
        <v>109</v>
      </c>
      <c r="CP107" s="339">
        <f t="shared" si="75"/>
        <v>0</v>
      </c>
      <c r="CQ107" s="339">
        <f t="shared" si="76"/>
        <v>0</v>
      </c>
      <c r="CR107" s="42" t="e">
        <f t="shared" si="77"/>
        <v>#DIV/0!</v>
      </c>
      <c r="CS107" s="10"/>
      <c r="CT107" s="13"/>
      <c r="CU107" s="20" t="e">
        <f t="shared" si="51"/>
        <v>#N/A</v>
      </c>
      <c r="CV107" s="20">
        <f t="shared" si="52"/>
        <v>0</v>
      </c>
      <c r="CW107" s="20" t="e">
        <f t="shared" si="53"/>
        <v>#N/A</v>
      </c>
      <c r="CX107" s="8"/>
      <c r="CY107" s="16" t="e">
        <f t="shared" si="73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81"/>
        <v>#DIV/0!</v>
      </c>
      <c r="DN107" s="97" t="e">
        <f t="shared" si="82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83"/>
        <v>#DIV/0!</v>
      </c>
      <c r="DZ107" s="97" t="e">
        <f t="shared" si="84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70"/>
        <v>0</v>
      </c>
      <c r="EL107" s="183" t="e">
        <f t="shared" si="85"/>
        <v>#DIV/0!</v>
      </c>
      <c r="EM107" s="110" t="e">
        <f t="shared" si="86"/>
        <v>#DIV/0!</v>
      </c>
      <c r="EN107" s="8"/>
      <c r="EO107" s="184" t="e">
        <f t="shared" si="87"/>
        <v>#DIV/0!</v>
      </c>
      <c r="EP107" s="184" t="e">
        <f t="shared" si="88"/>
        <v>#DIV/0!</v>
      </c>
      <c r="EQ107" s="11"/>
      <c r="ER107" s="43"/>
    </row>
    <row r="108" spans="1:148" s="41" customFormat="1" ht="20.100000000000001" customHeight="1">
      <c r="A108" s="83">
        <v>42730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46"/>
        <v>0</v>
      </c>
      <c r="R108" s="39">
        <f t="shared" si="62"/>
        <v>0</v>
      </c>
      <c r="S108" s="15">
        <f t="shared" si="47"/>
        <v>0</v>
      </c>
      <c r="T108" s="3"/>
      <c r="U108" s="1"/>
      <c r="V108" s="1"/>
      <c r="W108" s="19">
        <f t="shared" si="63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71"/>
        <v>0</v>
      </c>
      <c r="AJ108" s="106" t="e">
        <f t="shared" si="72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74"/>
        <v>0</v>
      </c>
      <c r="AT108" s="123" t="e">
        <f t="shared" si="64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65"/>
        <v>0</v>
      </c>
      <c r="BX108" s="125">
        <f t="shared" si="66"/>
        <v>0</v>
      </c>
      <c r="BY108" s="133" t="e">
        <f t="shared" si="67"/>
        <v>#DIV/0!</v>
      </c>
      <c r="BZ108" s="133" t="e">
        <f t="shared" si="68"/>
        <v>#DIV/0!</v>
      </c>
      <c r="CA108" s="3"/>
      <c r="CB108" s="1"/>
      <c r="CC108" s="1"/>
      <c r="CD108" s="4"/>
      <c r="CE108" s="6"/>
      <c r="CF108" s="6"/>
      <c r="CG108" s="19" t="e">
        <f t="shared" si="78"/>
        <v>#N/A</v>
      </c>
      <c r="CH108" s="19">
        <f t="shared" si="79"/>
        <v>0</v>
      </c>
      <c r="CI108" s="19" t="e">
        <f t="shared" si="80"/>
        <v>#N/A</v>
      </c>
      <c r="CJ108" s="1"/>
      <c r="CK108" s="15" t="e">
        <f t="shared" si="69"/>
        <v>#N/A</v>
      </c>
      <c r="CL108" s="3"/>
      <c r="CM108" s="6"/>
      <c r="CN108" s="1"/>
      <c r="CO108" s="338">
        <v>109</v>
      </c>
      <c r="CP108" s="338">
        <f t="shared" si="75"/>
        <v>0</v>
      </c>
      <c r="CQ108" s="338">
        <f t="shared" si="76"/>
        <v>0</v>
      </c>
      <c r="CR108" s="39" t="e">
        <f t="shared" si="77"/>
        <v>#DIV/0!</v>
      </c>
      <c r="CS108" s="3"/>
      <c r="CT108" s="6"/>
      <c r="CU108" s="19" t="e">
        <f t="shared" si="51"/>
        <v>#N/A</v>
      </c>
      <c r="CV108" s="19">
        <f t="shared" si="52"/>
        <v>0</v>
      </c>
      <c r="CW108" s="19" t="e">
        <f t="shared" si="53"/>
        <v>#N/A</v>
      </c>
      <c r="CX108" s="1"/>
      <c r="CY108" s="15" t="e">
        <f t="shared" si="73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81"/>
        <v>#DIV/0!</v>
      </c>
      <c r="DN108" s="96" t="e">
        <f t="shared" si="82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83"/>
        <v>#DIV/0!</v>
      </c>
      <c r="DZ108" s="96" t="e">
        <f t="shared" si="84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70"/>
        <v>0</v>
      </c>
      <c r="EL108" s="180" t="e">
        <f t="shared" si="85"/>
        <v>#DIV/0!</v>
      </c>
      <c r="EM108" s="109" t="e">
        <f t="shared" si="86"/>
        <v>#DIV/0!</v>
      </c>
      <c r="EN108" s="1"/>
      <c r="EO108" s="181" t="e">
        <f t="shared" si="87"/>
        <v>#DIV/0!</v>
      </c>
      <c r="EP108" s="181" t="e">
        <f t="shared" si="88"/>
        <v>#DIV/0!</v>
      </c>
      <c r="EQ108" s="4"/>
      <c r="ER108" s="40"/>
    </row>
    <row r="109" spans="1:148" s="41" customFormat="1" ht="20.100000000000001" customHeight="1">
      <c r="A109" s="83">
        <v>42730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46"/>
        <v>0</v>
      </c>
      <c r="R109" s="39">
        <f t="shared" si="62"/>
        <v>0</v>
      </c>
      <c r="S109" s="15">
        <f t="shared" si="47"/>
        <v>0</v>
      </c>
      <c r="T109" s="3"/>
      <c r="U109" s="1"/>
      <c r="V109" s="1"/>
      <c r="W109" s="19">
        <f t="shared" si="63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71"/>
        <v>0</v>
      </c>
      <c r="AJ109" s="106" t="e">
        <f t="shared" si="72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74"/>
        <v>0</v>
      </c>
      <c r="AT109" s="123" t="e">
        <f t="shared" si="64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65"/>
        <v>0</v>
      </c>
      <c r="BX109" s="125">
        <f t="shared" si="66"/>
        <v>0</v>
      </c>
      <c r="BY109" s="133" t="e">
        <f t="shared" si="67"/>
        <v>#DIV/0!</v>
      </c>
      <c r="BZ109" s="133" t="e">
        <f t="shared" si="68"/>
        <v>#DIV/0!</v>
      </c>
      <c r="CA109" s="3"/>
      <c r="CB109" s="1"/>
      <c r="CC109" s="1"/>
      <c r="CD109" s="4"/>
      <c r="CE109" s="6"/>
      <c r="CF109" s="6"/>
      <c r="CG109" s="19" t="e">
        <f t="shared" si="78"/>
        <v>#N/A</v>
      </c>
      <c r="CH109" s="19">
        <f t="shared" si="79"/>
        <v>0</v>
      </c>
      <c r="CI109" s="19" t="e">
        <f t="shared" si="80"/>
        <v>#N/A</v>
      </c>
      <c r="CJ109" s="1"/>
      <c r="CK109" s="15" t="e">
        <f t="shared" si="69"/>
        <v>#N/A</v>
      </c>
      <c r="CL109" s="3"/>
      <c r="CM109" s="6"/>
      <c r="CN109" s="1"/>
      <c r="CO109" s="338">
        <v>109</v>
      </c>
      <c r="CP109" s="338">
        <f t="shared" si="75"/>
        <v>0</v>
      </c>
      <c r="CQ109" s="338">
        <f t="shared" si="76"/>
        <v>0</v>
      </c>
      <c r="CR109" s="39" t="e">
        <f t="shared" si="77"/>
        <v>#DIV/0!</v>
      </c>
      <c r="CS109" s="3"/>
      <c r="CT109" s="6"/>
      <c r="CU109" s="19" t="e">
        <f t="shared" si="51"/>
        <v>#N/A</v>
      </c>
      <c r="CV109" s="19">
        <f t="shared" si="52"/>
        <v>0</v>
      </c>
      <c r="CW109" s="19" t="e">
        <f t="shared" si="53"/>
        <v>#N/A</v>
      </c>
      <c r="CX109" s="1"/>
      <c r="CY109" s="15" t="e">
        <f t="shared" si="73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81"/>
        <v>#DIV/0!</v>
      </c>
      <c r="DN109" s="96" t="e">
        <f t="shared" si="82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83"/>
        <v>#DIV/0!</v>
      </c>
      <c r="DZ109" s="96" t="e">
        <f t="shared" si="84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70"/>
        <v>0</v>
      </c>
      <c r="EL109" s="180" t="e">
        <f t="shared" si="85"/>
        <v>#DIV/0!</v>
      </c>
      <c r="EM109" s="109" t="e">
        <f t="shared" si="86"/>
        <v>#DIV/0!</v>
      </c>
      <c r="EN109" s="1"/>
      <c r="EO109" s="181" t="e">
        <f t="shared" si="87"/>
        <v>#DIV/0!</v>
      </c>
      <c r="EP109" s="181" t="e">
        <f t="shared" si="88"/>
        <v>#DIV/0!</v>
      </c>
      <c r="EQ109" s="4"/>
      <c r="ER109" s="40"/>
    </row>
    <row r="110" spans="1:148" s="44" customFormat="1" ht="20.100000000000001" customHeight="1">
      <c r="A110" s="84">
        <v>42730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46"/>
        <v>0</v>
      </c>
      <c r="R110" s="42">
        <f t="shared" si="62"/>
        <v>0</v>
      </c>
      <c r="S110" s="16">
        <f t="shared" si="47"/>
        <v>0</v>
      </c>
      <c r="T110" s="10"/>
      <c r="U110" s="8"/>
      <c r="V110" s="8"/>
      <c r="W110" s="20">
        <f t="shared" si="63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71"/>
        <v>0</v>
      </c>
      <c r="AJ110" s="108" t="e">
        <f t="shared" si="72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74"/>
        <v>0</v>
      </c>
      <c r="AT110" s="124" t="e">
        <f t="shared" si="64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65"/>
        <v>0</v>
      </c>
      <c r="BX110" s="126">
        <f t="shared" si="66"/>
        <v>0</v>
      </c>
      <c r="BY110" s="134" t="e">
        <f t="shared" si="67"/>
        <v>#DIV/0!</v>
      </c>
      <c r="BZ110" s="134" t="e">
        <f t="shared" si="68"/>
        <v>#DIV/0!</v>
      </c>
      <c r="CA110" s="10"/>
      <c r="CB110" s="8"/>
      <c r="CC110" s="8"/>
      <c r="CD110" s="11"/>
      <c r="CE110" s="13"/>
      <c r="CF110" s="13"/>
      <c r="CG110" s="20" t="e">
        <f t="shared" si="78"/>
        <v>#N/A</v>
      </c>
      <c r="CH110" s="20">
        <f t="shared" si="79"/>
        <v>0</v>
      </c>
      <c r="CI110" s="20" t="e">
        <f t="shared" si="80"/>
        <v>#N/A</v>
      </c>
      <c r="CJ110" s="8"/>
      <c r="CK110" s="16" t="e">
        <f t="shared" si="69"/>
        <v>#N/A</v>
      </c>
      <c r="CL110" s="10"/>
      <c r="CM110" s="13"/>
      <c r="CN110" s="8"/>
      <c r="CO110" s="339">
        <v>109</v>
      </c>
      <c r="CP110" s="339">
        <f t="shared" si="75"/>
        <v>0</v>
      </c>
      <c r="CQ110" s="339">
        <f t="shared" si="76"/>
        <v>0</v>
      </c>
      <c r="CR110" s="42" t="e">
        <f t="shared" si="77"/>
        <v>#DIV/0!</v>
      </c>
      <c r="CS110" s="10"/>
      <c r="CT110" s="13"/>
      <c r="CU110" s="20" t="e">
        <f t="shared" si="51"/>
        <v>#N/A</v>
      </c>
      <c r="CV110" s="20">
        <f t="shared" si="52"/>
        <v>0</v>
      </c>
      <c r="CW110" s="20" t="e">
        <f t="shared" si="53"/>
        <v>#N/A</v>
      </c>
      <c r="CX110" s="8"/>
      <c r="CY110" s="16" t="e">
        <f t="shared" si="73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81"/>
        <v>#DIV/0!</v>
      </c>
      <c r="DN110" s="97" t="e">
        <f t="shared" si="82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83"/>
        <v>#DIV/0!</v>
      </c>
      <c r="DZ110" s="97" t="e">
        <f t="shared" si="84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70"/>
        <v>0</v>
      </c>
      <c r="EL110" s="183" t="e">
        <f t="shared" si="85"/>
        <v>#DIV/0!</v>
      </c>
      <c r="EM110" s="110" t="e">
        <f t="shared" si="86"/>
        <v>#DIV/0!</v>
      </c>
      <c r="EN110" s="8"/>
      <c r="EO110" s="184" t="e">
        <f t="shared" si="87"/>
        <v>#DIV/0!</v>
      </c>
      <c r="EP110" s="184" t="e">
        <f t="shared" si="88"/>
        <v>#DIV/0!</v>
      </c>
      <c r="EQ110" s="11"/>
      <c r="ER110" s="43"/>
    </row>
    <row r="111" spans="1:148" s="44" customFormat="1" ht="20.100000000000001" customHeight="1">
      <c r="A111" s="84">
        <v>42730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46"/>
        <v>0</v>
      </c>
      <c r="R111" s="42">
        <f t="shared" si="62"/>
        <v>0</v>
      </c>
      <c r="S111" s="16">
        <f t="shared" si="47"/>
        <v>0</v>
      </c>
      <c r="T111" s="10"/>
      <c r="U111" s="8"/>
      <c r="V111" s="8"/>
      <c r="W111" s="20">
        <f t="shared" si="63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71"/>
        <v>0</v>
      </c>
      <c r="AJ111" s="108" t="e">
        <f t="shared" si="72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74"/>
        <v>0</v>
      </c>
      <c r="AT111" s="124" t="e">
        <f t="shared" si="64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65"/>
        <v>0</v>
      </c>
      <c r="BX111" s="126">
        <f t="shared" si="66"/>
        <v>0</v>
      </c>
      <c r="BY111" s="134" t="e">
        <f t="shared" si="67"/>
        <v>#DIV/0!</v>
      </c>
      <c r="BZ111" s="134" t="e">
        <f t="shared" si="68"/>
        <v>#DIV/0!</v>
      </c>
      <c r="CA111" s="10"/>
      <c r="CB111" s="8"/>
      <c r="CC111" s="8"/>
      <c r="CD111" s="11"/>
      <c r="CE111" s="13"/>
      <c r="CF111" s="13"/>
      <c r="CG111" s="20" t="e">
        <f t="shared" si="78"/>
        <v>#N/A</v>
      </c>
      <c r="CH111" s="20">
        <f t="shared" si="79"/>
        <v>0</v>
      </c>
      <c r="CI111" s="20" t="e">
        <f t="shared" si="80"/>
        <v>#N/A</v>
      </c>
      <c r="CJ111" s="8"/>
      <c r="CK111" s="16" t="e">
        <f t="shared" si="69"/>
        <v>#N/A</v>
      </c>
      <c r="CL111" s="10"/>
      <c r="CM111" s="13"/>
      <c r="CN111" s="8"/>
      <c r="CO111" s="339">
        <v>109</v>
      </c>
      <c r="CP111" s="339">
        <f t="shared" si="75"/>
        <v>0</v>
      </c>
      <c r="CQ111" s="339">
        <f t="shared" si="76"/>
        <v>0</v>
      </c>
      <c r="CR111" s="42" t="e">
        <f t="shared" si="77"/>
        <v>#DIV/0!</v>
      </c>
      <c r="CS111" s="10"/>
      <c r="CT111" s="13"/>
      <c r="CU111" s="20" t="e">
        <f t="shared" si="51"/>
        <v>#N/A</v>
      </c>
      <c r="CV111" s="20">
        <f t="shared" si="52"/>
        <v>0</v>
      </c>
      <c r="CW111" s="20" t="e">
        <f t="shared" si="53"/>
        <v>#N/A</v>
      </c>
      <c r="CX111" s="8"/>
      <c r="CY111" s="16" t="e">
        <f t="shared" si="73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81"/>
        <v>#DIV/0!</v>
      </c>
      <c r="DN111" s="97" t="e">
        <f t="shared" si="82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83"/>
        <v>#DIV/0!</v>
      </c>
      <c r="DZ111" s="97" t="e">
        <f t="shared" si="84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70"/>
        <v>0</v>
      </c>
      <c r="EL111" s="183" t="e">
        <f t="shared" si="85"/>
        <v>#DIV/0!</v>
      </c>
      <c r="EM111" s="110" t="e">
        <f t="shared" si="86"/>
        <v>#DIV/0!</v>
      </c>
      <c r="EN111" s="8"/>
      <c r="EO111" s="184" t="e">
        <f t="shared" si="87"/>
        <v>#DIV/0!</v>
      </c>
      <c r="EP111" s="184" t="e">
        <f t="shared" si="88"/>
        <v>#DIV/0!</v>
      </c>
      <c r="EQ111" s="11"/>
      <c r="ER111" s="43"/>
    </row>
    <row r="112" spans="1:148" s="41" customFormat="1" ht="20.100000000000001" customHeight="1">
      <c r="A112" s="83">
        <v>42731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46"/>
        <v>0</v>
      </c>
      <c r="R112" s="39">
        <f t="shared" si="62"/>
        <v>0</v>
      </c>
      <c r="S112" s="15">
        <f t="shared" si="47"/>
        <v>0</v>
      </c>
      <c r="T112" s="3"/>
      <c r="U112" s="1"/>
      <c r="V112" s="1"/>
      <c r="W112" s="19">
        <f t="shared" si="63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71"/>
        <v>0</v>
      </c>
      <c r="AJ112" s="106" t="e">
        <f t="shared" si="72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74"/>
        <v>0</v>
      </c>
      <c r="AT112" s="123" t="e">
        <f t="shared" si="64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65"/>
        <v>0</v>
      </c>
      <c r="BX112" s="125">
        <f t="shared" si="66"/>
        <v>0</v>
      </c>
      <c r="BY112" s="133" t="e">
        <f t="shared" si="67"/>
        <v>#DIV/0!</v>
      </c>
      <c r="BZ112" s="133" t="e">
        <f t="shared" si="68"/>
        <v>#DIV/0!</v>
      </c>
      <c r="CA112" s="3"/>
      <c r="CB112" s="1"/>
      <c r="CC112" s="1"/>
      <c r="CD112" s="4"/>
      <c r="CE112" s="6"/>
      <c r="CF112" s="6"/>
      <c r="CG112" s="19" t="e">
        <f t="shared" si="78"/>
        <v>#N/A</v>
      </c>
      <c r="CH112" s="19">
        <f t="shared" si="79"/>
        <v>0</v>
      </c>
      <c r="CI112" s="19" t="e">
        <f t="shared" si="80"/>
        <v>#N/A</v>
      </c>
      <c r="CJ112" s="1"/>
      <c r="CK112" s="15" t="e">
        <f t="shared" si="69"/>
        <v>#N/A</v>
      </c>
      <c r="CL112" s="3"/>
      <c r="CM112" s="6"/>
      <c r="CN112" s="1"/>
      <c r="CO112" s="338">
        <v>109</v>
      </c>
      <c r="CP112" s="338">
        <f t="shared" si="75"/>
        <v>0</v>
      </c>
      <c r="CQ112" s="338">
        <f t="shared" si="76"/>
        <v>0</v>
      </c>
      <c r="CR112" s="39" t="e">
        <f t="shared" si="77"/>
        <v>#DIV/0!</v>
      </c>
      <c r="CS112" s="3"/>
      <c r="CT112" s="6"/>
      <c r="CU112" s="19" t="e">
        <f t="shared" si="51"/>
        <v>#N/A</v>
      </c>
      <c r="CV112" s="19">
        <f t="shared" si="52"/>
        <v>0</v>
      </c>
      <c r="CW112" s="19" t="e">
        <f t="shared" si="53"/>
        <v>#N/A</v>
      </c>
      <c r="CX112" s="1"/>
      <c r="CY112" s="15" t="e">
        <f t="shared" si="73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81"/>
        <v>#DIV/0!</v>
      </c>
      <c r="DN112" s="96" t="e">
        <f t="shared" si="82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83"/>
        <v>#DIV/0!</v>
      </c>
      <c r="DZ112" s="96" t="e">
        <f t="shared" si="84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70"/>
        <v>0</v>
      </c>
      <c r="EL112" s="180" t="e">
        <f t="shared" si="85"/>
        <v>#DIV/0!</v>
      </c>
      <c r="EM112" s="109" t="e">
        <f t="shared" si="86"/>
        <v>#DIV/0!</v>
      </c>
      <c r="EN112" s="1"/>
      <c r="EO112" s="181" t="e">
        <f t="shared" si="87"/>
        <v>#DIV/0!</v>
      </c>
      <c r="EP112" s="181" t="e">
        <f t="shared" si="88"/>
        <v>#DIV/0!</v>
      </c>
      <c r="EQ112" s="4"/>
      <c r="ER112" s="40"/>
    </row>
    <row r="113" spans="1:148" s="41" customFormat="1" ht="20.100000000000001" customHeight="1">
      <c r="A113" s="83">
        <v>42731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46"/>
        <v>0</v>
      </c>
      <c r="R113" s="39">
        <f t="shared" si="62"/>
        <v>0</v>
      </c>
      <c r="S113" s="15">
        <f t="shared" si="47"/>
        <v>0</v>
      </c>
      <c r="T113" s="3"/>
      <c r="U113" s="1"/>
      <c r="V113" s="1"/>
      <c r="W113" s="19">
        <f t="shared" si="63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71"/>
        <v>0</v>
      </c>
      <c r="AJ113" s="106" t="e">
        <f t="shared" si="72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74"/>
        <v>0</v>
      </c>
      <c r="AT113" s="123" t="e">
        <f t="shared" si="64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65"/>
        <v>0</v>
      </c>
      <c r="BX113" s="125">
        <f t="shared" si="66"/>
        <v>0</v>
      </c>
      <c r="BY113" s="133" t="e">
        <f t="shared" si="67"/>
        <v>#DIV/0!</v>
      </c>
      <c r="BZ113" s="133" t="e">
        <f t="shared" si="68"/>
        <v>#DIV/0!</v>
      </c>
      <c r="CA113" s="3"/>
      <c r="CB113" s="1"/>
      <c r="CC113" s="1"/>
      <c r="CD113" s="4"/>
      <c r="CE113" s="6"/>
      <c r="CF113" s="6"/>
      <c r="CG113" s="19" t="e">
        <f t="shared" si="78"/>
        <v>#N/A</v>
      </c>
      <c r="CH113" s="19">
        <f t="shared" si="79"/>
        <v>0</v>
      </c>
      <c r="CI113" s="19" t="e">
        <f t="shared" si="80"/>
        <v>#N/A</v>
      </c>
      <c r="CJ113" s="1"/>
      <c r="CK113" s="15" t="e">
        <f t="shared" si="69"/>
        <v>#N/A</v>
      </c>
      <c r="CL113" s="3"/>
      <c r="CM113" s="6"/>
      <c r="CN113" s="1"/>
      <c r="CO113" s="338">
        <v>109</v>
      </c>
      <c r="CP113" s="338">
        <f t="shared" si="75"/>
        <v>0</v>
      </c>
      <c r="CQ113" s="338">
        <f t="shared" si="76"/>
        <v>0</v>
      </c>
      <c r="CR113" s="39" t="e">
        <f t="shared" si="77"/>
        <v>#DIV/0!</v>
      </c>
      <c r="CS113" s="3"/>
      <c r="CT113" s="6"/>
      <c r="CU113" s="19" t="e">
        <f t="shared" si="51"/>
        <v>#N/A</v>
      </c>
      <c r="CV113" s="19">
        <f t="shared" si="52"/>
        <v>0</v>
      </c>
      <c r="CW113" s="19" t="e">
        <f t="shared" si="53"/>
        <v>#N/A</v>
      </c>
      <c r="CX113" s="1"/>
      <c r="CY113" s="15" t="e">
        <f t="shared" si="73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81"/>
        <v>#DIV/0!</v>
      </c>
      <c r="DN113" s="96" t="e">
        <f t="shared" si="82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83"/>
        <v>#DIV/0!</v>
      </c>
      <c r="DZ113" s="96" t="e">
        <f t="shared" si="84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70"/>
        <v>0</v>
      </c>
      <c r="EL113" s="180" t="e">
        <f t="shared" si="85"/>
        <v>#DIV/0!</v>
      </c>
      <c r="EM113" s="109" t="e">
        <f t="shared" si="86"/>
        <v>#DIV/0!</v>
      </c>
      <c r="EN113" s="1"/>
      <c r="EO113" s="181" t="e">
        <f t="shared" si="87"/>
        <v>#DIV/0!</v>
      </c>
      <c r="EP113" s="181" t="e">
        <f t="shared" si="88"/>
        <v>#DIV/0!</v>
      </c>
      <c r="EQ113" s="4"/>
      <c r="ER113" s="40"/>
    </row>
    <row r="114" spans="1:148" s="44" customFormat="1" ht="20.100000000000001" customHeight="1">
      <c r="A114" s="84">
        <v>42731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46"/>
        <v>0</v>
      </c>
      <c r="R114" s="42">
        <f t="shared" si="62"/>
        <v>0</v>
      </c>
      <c r="S114" s="16">
        <f t="shared" si="47"/>
        <v>0</v>
      </c>
      <c r="T114" s="10"/>
      <c r="U114" s="8"/>
      <c r="V114" s="8"/>
      <c r="W114" s="20">
        <f t="shared" si="63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71"/>
        <v>0</v>
      </c>
      <c r="AJ114" s="108" t="e">
        <f t="shared" si="72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74"/>
        <v>0</v>
      </c>
      <c r="AT114" s="124" t="e">
        <f t="shared" si="64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65"/>
        <v>0</v>
      </c>
      <c r="BX114" s="126">
        <f t="shared" si="66"/>
        <v>0</v>
      </c>
      <c r="BY114" s="134" t="e">
        <f t="shared" si="67"/>
        <v>#DIV/0!</v>
      </c>
      <c r="BZ114" s="134" t="e">
        <f t="shared" si="68"/>
        <v>#DIV/0!</v>
      </c>
      <c r="CA114" s="10"/>
      <c r="CB114" s="8"/>
      <c r="CC114" s="8"/>
      <c r="CD114" s="11"/>
      <c r="CE114" s="13"/>
      <c r="CF114" s="13"/>
      <c r="CG114" s="20" t="e">
        <f t="shared" si="78"/>
        <v>#N/A</v>
      </c>
      <c r="CH114" s="20">
        <f t="shared" si="79"/>
        <v>0</v>
      </c>
      <c r="CI114" s="20" t="e">
        <f t="shared" si="80"/>
        <v>#N/A</v>
      </c>
      <c r="CJ114" s="8"/>
      <c r="CK114" s="16" t="e">
        <f t="shared" si="69"/>
        <v>#N/A</v>
      </c>
      <c r="CL114" s="10"/>
      <c r="CM114" s="13"/>
      <c r="CN114" s="8"/>
      <c r="CO114" s="339">
        <v>109</v>
      </c>
      <c r="CP114" s="339">
        <f t="shared" si="75"/>
        <v>0</v>
      </c>
      <c r="CQ114" s="339">
        <f t="shared" si="76"/>
        <v>0</v>
      </c>
      <c r="CR114" s="42" t="e">
        <f t="shared" si="77"/>
        <v>#DIV/0!</v>
      </c>
      <c r="CS114" s="10"/>
      <c r="CT114" s="13"/>
      <c r="CU114" s="20" t="e">
        <f t="shared" si="51"/>
        <v>#N/A</v>
      </c>
      <c r="CV114" s="20">
        <f t="shared" si="52"/>
        <v>0</v>
      </c>
      <c r="CW114" s="20" t="e">
        <f t="shared" si="53"/>
        <v>#N/A</v>
      </c>
      <c r="CX114" s="8"/>
      <c r="CY114" s="16" t="e">
        <f t="shared" si="73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81"/>
        <v>#DIV/0!</v>
      </c>
      <c r="DN114" s="97" t="e">
        <f t="shared" si="82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83"/>
        <v>#DIV/0!</v>
      </c>
      <c r="DZ114" s="97" t="e">
        <f t="shared" si="84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70"/>
        <v>0</v>
      </c>
      <c r="EL114" s="183" t="e">
        <f t="shared" si="85"/>
        <v>#DIV/0!</v>
      </c>
      <c r="EM114" s="110" t="e">
        <f t="shared" si="86"/>
        <v>#DIV/0!</v>
      </c>
      <c r="EN114" s="8"/>
      <c r="EO114" s="184" t="e">
        <f t="shared" si="87"/>
        <v>#DIV/0!</v>
      </c>
      <c r="EP114" s="184" t="e">
        <f t="shared" si="88"/>
        <v>#DIV/0!</v>
      </c>
      <c r="EQ114" s="11"/>
      <c r="ER114" s="43"/>
    </row>
    <row r="115" spans="1:148" s="44" customFormat="1" ht="20.100000000000001" customHeight="1">
      <c r="A115" s="84">
        <v>42731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46"/>
        <v>0</v>
      </c>
      <c r="R115" s="42">
        <f t="shared" si="62"/>
        <v>0</v>
      </c>
      <c r="S115" s="16">
        <f t="shared" si="47"/>
        <v>0</v>
      </c>
      <c r="T115" s="10"/>
      <c r="U115" s="8"/>
      <c r="V115" s="8"/>
      <c r="W115" s="20">
        <f t="shared" si="63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71"/>
        <v>0</v>
      </c>
      <c r="AJ115" s="108" t="e">
        <f t="shared" si="72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74"/>
        <v>0</v>
      </c>
      <c r="AT115" s="124" t="e">
        <f t="shared" si="64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65"/>
        <v>0</v>
      </c>
      <c r="BX115" s="126">
        <f t="shared" si="66"/>
        <v>0</v>
      </c>
      <c r="BY115" s="134" t="e">
        <f t="shared" si="67"/>
        <v>#DIV/0!</v>
      </c>
      <c r="BZ115" s="134" t="e">
        <f t="shared" si="68"/>
        <v>#DIV/0!</v>
      </c>
      <c r="CA115" s="10"/>
      <c r="CB115" s="8"/>
      <c r="CC115" s="8"/>
      <c r="CD115" s="11"/>
      <c r="CE115" s="13"/>
      <c r="CF115" s="13"/>
      <c r="CG115" s="20" t="e">
        <f t="shared" si="78"/>
        <v>#N/A</v>
      </c>
      <c r="CH115" s="20">
        <f t="shared" si="79"/>
        <v>0</v>
      </c>
      <c r="CI115" s="20" t="e">
        <f t="shared" si="80"/>
        <v>#N/A</v>
      </c>
      <c r="CJ115" s="8"/>
      <c r="CK115" s="16" t="e">
        <f t="shared" si="69"/>
        <v>#N/A</v>
      </c>
      <c r="CL115" s="10"/>
      <c r="CM115" s="13"/>
      <c r="CN115" s="8"/>
      <c r="CO115" s="339">
        <v>109</v>
      </c>
      <c r="CP115" s="339">
        <f t="shared" si="75"/>
        <v>0</v>
      </c>
      <c r="CQ115" s="339">
        <f t="shared" si="76"/>
        <v>0</v>
      </c>
      <c r="CR115" s="42" t="e">
        <f t="shared" si="77"/>
        <v>#DIV/0!</v>
      </c>
      <c r="CS115" s="10"/>
      <c r="CT115" s="13"/>
      <c r="CU115" s="20" t="e">
        <f t="shared" si="51"/>
        <v>#N/A</v>
      </c>
      <c r="CV115" s="20">
        <f t="shared" si="52"/>
        <v>0</v>
      </c>
      <c r="CW115" s="20" t="e">
        <f t="shared" si="53"/>
        <v>#N/A</v>
      </c>
      <c r="CX115" s="8"/>
      <c r="CY115" s="16" t="e">
        <f t="shared" si="73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81"/>
        <v>#DIV/0!</v>
      </c>
      <c r="DN115" s="97" t="e">
        <f t="shared" si="82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83"/>
        <v>#DIV/0!</v>
      </c>
      <c r="DZ115" s="97" t="e">
        <f t="shared" si="84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70"/>
        <v>0</v>
      </c>
      <c r="EL115" s="183" t="e">
        <f t="shared" si="85"/>
        <v>#DIV/0!</v>
      </c>
      <c r="EM115" s="110" t="e">
        <f t="shared" si="86"/>
        <v>#DIV/0!</v>
      </c>
      <c r="EN115" s="8"/>
      <c r="EO115" s="184" t="e">
        <f t="shared" si="87"/>
        <v>#DIV/0!</v>
      </c>
      <c r="EP115" s="184" t="e">
        <f t="shared" si="88"/>
        <v>#DIV/0!</v>
      </c>
      <c r="EQ115" s="11"/>
      <c r="ER115" s="43"/>
    </row>
    <row r="116" spans="1:148" s="41" customFormat="1" ht="20.100000000000001" customHeight="1">
      <c r="A116" s="83">
        <v>42732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46"/>
        <v>0</v>
      </c>
      <c r="R116" s="39">
        <f t="shared" si="62"/>
        <v>0</v>
      </c>
      <c r="S116" s="15">
        <f t="shared" si="47"/>
        <v>0</v>
      </c>
      <c r="T116" s="3"/>
      <c r="U116" s="1"/>
      <c r="V116" s="1"/>
      <c r="W116" s="19">
        <f t="shared" si="63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71"/>
        <v>0</v>
      </c>
      <c r="AJ116" s="106" t="e">
        <f t="shared" si="72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74"/>
        <v>0</v>
      </c>
      <c r="AT116" s="123" t="e">
        <f t="shared" si="64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65"/>
        <v>0</v>
      </c>
      <c r="BX116" s="125">
        <f t="shared" si="66"/>
        <v>0</v>
      </c>
      <c r="BY116" s="133" t="e">
        <f t="shared" si="67"/>
        <v>#DIV/0!</v>
      </c>
      <c r="BZ116" s="133" t="e">
        <f t="shared" si="68"/>
        <v>#DIV/0!</v>
      </c>
      <c r="CA116" s="3"/>
      <c r="CB116" s="1"/>
      <c r="CC116" s="1"/>
      <c r="CD116" s="4"/>
      <c r="CE116" s="6"/>
      <c r="CF116" s="6"/>
      <c r="CG116" s="19" t="e">
        <f t="shared" si="78"/>
        <v>#N/A</v>
      </c>
      <c r="CH116" s="19">
        <f t="shared" si="79"/>
        <v>0</v>
      </c>
      <c r="CI116" s="19" t="e">
        <f t="shared" si="80"/>
        <v>#N/A</v>
      </c>
      <c r="CJ116" s="1"/>
      <c r="CK116" s="15" t="e">
        <f t="shared" si="69"/>
        <v>#N/A</v>
      </c>
      <c r="CL116" s="3"/>
      <c r="CM116" s="6"/>
      <c r="CN116" s="1"/>
      <c r="CO116" s="338">
        <v>109</v>
      </c>
      <c r="CP116" s="338">
        <f t="shared" si="75"/>
        <v>0</v>
      </c>
      <c r="CQ116" s="338">
        <f t="shared" si="76"/>
        <v>0</v>
      </c>
      <c r="CR116" s="39" t="e">
        <f t="shared" si="77"/>
        <v>#DIV/0!</v>
      </c>
      <c r="CS116" s="3"/>
      <c r="CT116" s="6"/>
      <c r="CU116" s="19" t="e">
        <f t="shared" si="51"/>
        <v>#N/A</v>
      </c>
      <c r="CV116" s="19">
        <f t="shared" si="52"/>
        <v>0</v>
      </c>
      <c r="CW116" s="19" t="e">
        <f t="shared" si="53"/>
        <v>#N/A</v>
      </c>
      <c r="CX116" s="1"/>
      <c r="CY116" s="15" t="e">
        <f t="shared" si="73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81"/>
        <v>#DIV/0!</v>
      </c>
      <c r="DN116" s="96" t="e">
        <f t="shared" si="82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83"/>
        <v>#DIV/0!</v>
      </c>
      <c r="DZ116" s="96" t="e">
        <f t="shared" si="84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70"/>
        <v>0</v>
      </c>
      <c r="EL116" s="180" t="e">
        <f t="shared" si="85"/>
        <v>#DIV/0!</v>
      </c>
      <c r="EM116" s="109" t="e">
        <f t="shared" si="86"/>
        <v>#DIV/0!</v>
      </c>
      <c r="EN116" s="1"/>
      <c r="EO116" s="181" t="e">
        <f t="shared" si="87"/>
        <v>#DIV/0!</v>
      </c>
      <c r="EP116" s="181" t="e">
        <f t="shared" si="88"/>
        <v>#DIV/0!</v>
      </c>
      <c r="EQ116" s="4"/>
      <c r="ER116" s="40"/>
    </row>
    <row r="117" spans="1:148" s="41" customFormat="1" ht="20.100000000000001" customHeight="1">
      <c r="A117" s="83">
        <v>42732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46"/>
        <v>0</v>
      </c>
      <c r="R117" s="39">
        <f t="shared" si="62"/>
        <v>0</v>
      </c>
      <c r="S117" s="15">
        <f t="shared" si="47"/>
        <v>0</v>
      </c>
      <c r="T117" s="3"/>
      <c r="U117" s="1"/>
      <c r="V117" s="1"/>
      <c r="W117" s="19">
        <f t="shared" si="63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71"/>
        <v>0</v>
      </c>
      <c r="AJ117" s="106" t="e">
        <f t="shared" si="72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74"/>
        <v>0</v>
      </c>
      <c r="AT117" s="123" t="e">
        <f t="shared" si="64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65"/>
        <v>0</v>
      </c>
      <c r="BX117" s="125">
        <f t="shared" si="66"/>
        <v>0</v>
      </c>
      <c r="BY117" s="133" t="e">
        <f t="shared" si="67"/>
        <v>#DIV/0!</v>
      </c>
      <c r="BZ117" s="133" t="e">
        <f t="shared" si="68"/>
        <v>#DIV/0!</v>
      </c>
      <c r="CA117" s="3"/>
      <c r="CB117" s="1"/>
      <c r="CC117" s="1"/>
      <c r="CD117" s="4"/>
      <c r="CE117" s="6"/>
      <c r="CF117" s="6"/>
      <c r="CG117" s="19" t="e">
        <f t="shared" si="78"/>
        <v>#N/A</v>
      </c>
      <c r="CH117" s="19">
        <f t="shared" si="79"/>
        <v>0</v>
      </c>
      <c r="CI117" s="19" t="e">
        <f t="shared" si="80"/>
        <v>#N/A</v>
      </c>
      <c r="CJ117" s="1"/>
      <c r="CK117" s="15" t="e">
        <f t="shared" si="69"/>
        <v>#N/A</v>
      </c>
      <c r="CL117" s="3"/>
      <c r="CM117" s="6"/>
      <c r="CN117" s="1"/>
      <c r="CO117" s="338">
        <v>109</v>
      </c>
      <c r="CP117" s="338">
        <f t="shared" si="75"/>
        <v>0</v>
      </c>
      <c r="CQ117" s="338">
        <f t="shared" si="76"/>
        <v>0</v>
      </c>
      <c r="CR117" s="39" t="e">
        <f t="shared" si="77"/>
        <v>#DIV/0!</v>
      </c>
      <c r="CS117" s="3"/>
      <c r="CT117" s="6"/>
      <c r="CU117" s="19" t="e">
        <f t="shared" si="51"/>
        <v>#N/A</v>
      </c>
      <c r="CV117" s="19">
        <f t="shared" si="52"/>
        <v>0</v>
      </c>
      <c r="CW117" s="19" t="e">
        <f t="shared" si="53"/>
        <v>#N/A</v>
      </c>
      <c r="CX117" s="1"/>
      <c r="CY117" s="15" t="e">
        <f t="shared" si="73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81"/>
        <v>#DIV/0!</v>
      </c>
      <c r="DN117" s="96" t="e">
        <f t="shared" si="82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83"/>
        <v>#DIV/0!</v>
      </c>
      <c r="DZ117" s="96" t="e">
        <f t="shared" si="84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70"/>
        <v>0</v>
      </c>
      <c r="EL117" s="180" t="e">
        <f t="shared" si="85"/>
        <v>#DIV/0!</v>
      </c>
      <c r="EM117" s="109" t="e">
        <f t="shared" si="86"/>
        <v>#DIV/0!</v>
      </c>
      <c r="EN117" s="1"/>
      <c r="EO117" s="181" t="e">
        <f t="shared" si="87"/>
        <v>#DIV/0!</v>
      </c>
      <c r="EP117" s="181" t="e">
        <f t="shared" si="88"/>
        <v>#DIV/0!</v>
      </c>
      <c r="EQ117" s="4"/>
      <c r="ER117" s="40"/>
    </row>
    <row r="118" spans="1:148" s="44" customFormat="1" ht="20.100000000000001" customHeight="1">
      <c r="A118" s="84">
        <v>42732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46"/>
        <v>0</v>
      </c>
      <c r="R118" s="42">
        <f t="shared" si="62"/>
        <v>0</v>
      </c>
      <c r="S118" s="16">
        <f t="shared" si="47"/>
        <v>0</v>
      </c>
      <c r="T118" s="10"/>
      <c r="U118" s="8"/>
      <c r="V118" s="8"/>
      <c r="W118" s="20">
        <f t="shared" si="63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71"/>
        <v>0</v>
      </c>
      <c r="AJ118" s="108" t="e">
        <f t="shared" si="72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74"/>
        <v>0</v>
      </c>
      <c r="AT118" s="124" t="e">
        <f t="shared" si="64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65"/>
        <v>0</v>
      </c>
      <c r="BX118" s="126">
        <f t="shared" si="66"/>
        <v>0</v>
      </c>
      <c r="BY118" s="134" t="e">
        <f t="shared" si="67"/>
        <v>#DIV/0!</v>
      </c>
      <c r="BZ118" s="134" t="e">
        <f t="shared" si="68"/>
        <v>#DIV/0!</v>
      </c>
      <c r="CA118" s="10"/>
      <c r="CB118" s="8"/>
      <c r="CC118" s="8"/>
      <c r="CD118" s="11"/>
      <c r="CE118" s="13"/>
      <c r="CF118" s="13"/>
      <c r="CG118" s="20" t="e">
        <f t="shared" si="78"/>
        <v>#N/A</v>
      </c>
      <c r="CH118" s="20">
        <f t="shared" si="79"/>
        <v>0</v>
      </c>
      <c r="CI118" s="20" t="e">
        <f t="shared" si="80"/>
        <v>#N/A</v>
      </c>
      <c r="CJ118" s="8"/>
      <c r="CK118" s="16" t="e">
        <f t="shared" si="69"/>
        <v>#N/A</v>
      </c>
      <c r="CL118" s="10"/>
      <c r="CM118" s="13"/>
      <c r="CN118" s="8"/>
      <c r="CO118" s="339">
        <v>109</v>
      </c>
      <c r="CP118" s="339">
        <f t="shared" si="75"/>
        <v>0</v>
      </c>
      <c r="CQ118" s="339">
        <f t="shared" si="76"/>
        <v>0</v>
      </c>
      <c r="CR118" s="42" t="e">
        <f t="shared" si="77"/>
        <v>#DIV/0!</v>
      </c>
      <c r="CS118" s="10"/>
      <c r="CT118" s="13"/>
      <c r="CU118" s="20" t="e">
        <f t="shared" si="51"/>
        <v>#N/A</v>
      </c>
      <c r="CV118" s="20">
        <f t="shared" si="52"/>
        <v>0</v>
      </c>
      <c r="CW118" s="20" t="e">
        <f t="shared" si="53"/>
        <v>#N/A</v>
      </c>
      <c r="CX118" s="8"/>
      <c r="CY118" s="16" t="e">
        <f t="shared" si="73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81"/>
        <v>#DIV/0!</v>
      </c>
      <c r="DN118" s="97" t="e">
        <f t="shared" si="82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83"/>
        <v>#DIV/0!</v>
      </c>
      <c r="DZ118" s="97" t="e">
        <f t="shared" si="84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70"/>
        <v>0</v>
      </c>
      <c r="EL118" s="183" t="e">
        <f t="shared" si="85"/>
        <v>#DIV/0!</v>
      </c>
      <c r="EM118" s="110" t="e">
        <f t="shared" si="86"/>
        <v>#DIV/0!</v>
      </c>
      <c r="EN118" s="8"/>
      <c r="EO118" s="184" t="e">
        <f t="shared" si="87"/>
        <v>#DIV/0!</v>
      </c>
      <c r="EP118" s="184" t="e">
        <f t="shared" si="88"/>
        <v>#DIV/0!</v>
      </c>
      <c r="EQ118" s="11"/>
      <c r="ER118" s="43"/>
    </row>
    <row r="119" spans="1:148" s="44" customFormat="1" ht="20.100000000000001" customHeight="1">
      <c r="A119" s="84">
        <v>42732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46"/>
        <v>0</v>
      </c>
      <c r="R119" s="42">
        <f t="shared" si="62"/>
        <v>0</v>
      </c>
      <c r="S119" s="16">
        <f t="shared" si="47"/>
        <v>0</v>
      </c>
      <c r="T119" s="10"/>
      <c r="U119" s="8"/>
      <c r="V119" s="8"/>
      <c r="W119" s="20">
        <f t="shared" si="63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71"/>
        <v>0</v>
      </c>
      <c r="AJ119" s="108" t="e">
        <f t="shared" si="72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74"/>
        <v>0</v>
      </c>
      <c r="AT119" s="124" t="e">
        <f t="shared" si="64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65"/>
        <v>0</v>
      </c>
      <c r="BX119" s="126">
        <f t="shared" si="66"/>
        <v>0</v>
      </c>
      <c r="BY119" s="134" t="e">
        <f t="shared" si="67"/>
        <v>#DIV/0!</v>
      </c>
      <c r="BZ119" s="134" t="e">
        <f t="shared" si="68"/>
        <v>#DIV/0!</v>
      </c>
      <c r="CA119" s="10"/>
      <c r="CB119" s="8"/>
      <c r="CC119" s="8"/>
      <c r="CD119" s="11"/>
      <c r="CE119" s="13"/>
      <c r="CF119" s="13"/>
      <c r="CG119" s="20" t="e">
        <f t="shared" si="78"/>
        <v>#N/A</v>
      </c>
      <c r="CH119" s="20">
        <f t="shared" si="79"/>
        <v>0</v>
      </c>
      <c r="CI119" s="20" t="e">
        <f t="shared" si="80"/>
        <v>#N/A</v>
      </c>
      <c r="CJ119" s="8"/>
      <c r="CK119" s="16" t="e">
        <f t="shared" si="69"/>
        <v>#N/A</v>
      </c>
      <c r="CL119" s="10"/>
      <c r="CM119" s="13"/>
      <c r="CN119" s="8"/>
      <c r="CO119" s="339">
        <v>109</v>
      </c>
      <c r="CP119" s="339">
        <f t="shared" si="75"/>
        <v>0</v>
      </c>
      <c r="CQ119" s="339">
        <f t="shared" si="76"/>
        <v>0</v>
      </c>
      <c r="CR119" s="42" t="e">
        <f t="shared" si="77"/>
        <v>#DIV/0!</v>
      </c>
      <c r="CS119" s="10"/>
      <c r="CT119" s="13"/>
      <c r="CU119" s="20" t="e">
        <f t="shared" si="51"/>
        <v>#N/A</v>
      </c>
      <c r="CV119" s="20">
        <f t="shared" si="52"/>
        <v>0</v>
      </c>
      <c r="CW119" s="20" t="e">
        <f t="shared" si="53"/>
        <v>#N/A</v>
      </c>
      <c r="CX119" s="8"/>
      <c r="CY119" s="16" t="e">
        <f t="shared" si="73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81"/>
        <v>#DIV/0!</v>
      </c>
      <c r="DN119" s="97" t="e">
        <f t="shared" si="82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83"/>
        <v>#DIV/0!</v>
      </c>
      <c r="DZ119" s="97" t="e">
        <f t="shared" si="84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70"/>
        <v>0</v>
      </c>
      <c r="EL119" s="183" t="e">
        <f t="shared" si="85"/>
        <v>#DIV/0!</v>
      </c>
      <c r="EM119" s="110" t="e">
        <f t="shared" si="86"/>
        <v>#DIV/0!</v>
      </c>
      <c r="EN119" s="8"/>
      <c r="EO119" s="184" t="e">
        <f t="shared" si="87"/>
        <v>#DIV/0!</v>
      </c>
      <c r="EP119" s="184" t="e">
        <f t="shared" si="88"/>
        <v>#DIV/0!</v>
      </c>
      <c r="EQ119" s="11"/>
      <c r="ER119" s="43"/>
    </row>
    <row r="120" spans="1:148" s="41" customFormat="1" ht="20.100000000000001" customHeight="1">
      <c r="A120" s="83">
        <v>42733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46"/>
        <v>0</v>
      </c>
      <c r="R120" s="39">
        <f t="shared" si="62"/>
        <v>0</v>
      </c>
      <c r="S120" s="15">
        <f t="shared" si="47"/>
        <v>0</v>
      </c>
      <c r="T120" s="3"/>
      <c r="U120" s="1"/>
      <c r="V120" s="1"/>
      <c r="W120" s="19">
        <f t="shared" si="63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71"/>
        <v>0</v>
      </c>
      <c r="AJ120" s="106" t="e">
        <f t="shared" si="72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74"/>
        <v>0</v>
      </c>
      <c r="AT120" s="123" t="e">
        <f t="shared" si="64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65"/>
        <v>0</v>
      </c>
      <c r="BX120" s="125">
        <f t="shared" si="66"/>
        <v>0</v>
      </c>
      <c r="BY120" s="133" t="e">
        <f t="shared" si="67"/>
        <v>#DIV/0!</v>
      </c>
      <c r="BZ120" s="133" t="e">
        <f t="shared" si="68"/>
        <v>#DIV/0!</v>
      </c>
      <c r="CA120" s="3"/>
      <c r="CB120" s="1"/>
      <c r="CC120" s="1"/>
      <c r="CD120" s="4"/>
      <c r="CE120" s="6"/>
      <c r="CF120" s="6"/>
      <c r="CG120" s="19" t="e">
        <f t="shared" si="78"/>
        <v>#N/A</v>
      </c>
      <c r="CH120" s="19">
        <f t="shared" si="79"/>
        <v>0</v>
      </c>
      <c r="CI120" s="19" t="e">
        <f t="shared" si="80"/>
        <v>#N/A</v>
      </c>
      <c r="CJ120" s="1"/>
      <c r="CK120" s="15" t="e">
        <f t="shared" si="69"/>
        <v>#N/A</v>
      </c>
      <c r="CL120" s="3"/>
      <c r="CM120" s="6"/>
      <c r="CN120" s="1"/>
      <c r="CO120" s="338">
        <v>109</v>
      </c>
      <c r="CP120" s="338">
        <f t="shared" si="75"/>
        <v>0</v>
      </c>
      <c r="CQ120" s="338">
        <f t="shared" si="76"/>
        <v>0</v>
      </c>
      <c r="CR120" s="39" t="e">
        <f t="shared" si="77"/>
        <v>#DIV/0!</v>
      </c>
      <c r="CS120" s="3"/>
      <c r="CT120" s="6"/>
      <c r="CU120" s="19" t="e">
        <f t="shared" si="51"/>
        <v>#N/A</v>
      </c>
      <c r="CV120" s="19">
        <f t="shared" si="52"/>
        <v>0</v>
      </c>
      <c r="CW120" s="19" t="e">
        <f t="shared" si="53"/>
        <v>#N/A</v>
      </c>
      <c r="CX120" s="1"/>
      <c r="CY120" s="15" t="e">
        <f t="shared" si="73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81"/>
        <v>#DIV/0!</v>
      </c>
      <c r="DN120" s="96" t="e">
        <f t="shared" si="82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83"/>
        <v>#DIV/0!</v>
      </c>
      <c r="DZ120" s="96" t="e">
        <f t="shared" si="84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70"/>
        <v>0</v>
      </c>
      <c r="EL120" s="180" t="e">
        <f t="shared" si="85"/>
        <v>#DIV/0!</v>
      </c>
      <c r="EM120" s="109" t="e">
        <f t="shared" si="86"/>
        <v>#DIV/0!</v>
      </c>
      <c r="EN120" s="1"/>
      <c r="EO120" s="181" t="e">
        <f t="shared" si="87"/>
        <v>#DIV/0!</v>
      </c>
      <c r="EP120" s="181" t="e">
        <f t="shared" si="88"/>
        <v>#DIV/0!</v>
      </c>
      <c r="EQ120" s="4"/>
      <c r="ER120" s="40"/>
    </row>
    <row r="121" spans="1:148" s="41" customFormat="1" ht="20.100000000000001" customHeight="1">
      <c r="A121" s="83">
        <v>42733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46"/>
        <v>0</v>
      </c>
      <c r="R121" s="39">
        <f t="shared" si="62"/>
        <v>0</v>
      </c>
      <c r="S121" s="15">
        <f t="shared" si="47"/>
        <v>0</v>
      </c>
      <c r="T121" s="3"/>
      <c r="U121" s="1"/>
      <c r="V121" s="1"/>
      <c r="W121" s="19">
        <f t="shared" si="63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71"/>
        <v>0</v>
      </c>
      <c r="AJ121" s="106" t="e">
        <f t="shared" si="72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74"/>
        <v>0</v>
      </c>
      <c r="AT121" s="123" t="e">
        <f t="shared" si="64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65"/>
        <v>0</v>
      </c>
      <c r="BX121" s="125">
        <f t="shared" si="66"/>
        <v>0</v>
      </c>
      <c r="BY121" s="133" t="e">
        <f t="shared" si="67"/>
        <v>#DIV/0!</v>
      </c>
      <c r="BZ121" s="133" t="e">
        <f t="shared" si="68"/>
        <v>#DIV/0!</v>
      </c>
      <c r="CA121" s="3"/>
      <c r="CB121" s="1"/>
      <c r="CC121" s="1"/>
      <c r="CD121" s="4"/>
      <c r="CE121" s="6"/>
      <c r="CF121" s="6"/>
      <c r="CG121" s="19" t="e">
        <f t="shared" si="78"/>
        <v>#N/A</v>
      </c>
      <c r="CH121" s="19">
        <f t="shared" si="79"/>
        <v>0</v>
      </c>
      <c r="CI121" s="19" t="e">
        <f t="shared" si="80"/>
        <v>#N/A</v>
      </c>
      <c r="CJ121" s="1"/>
      <c r="CK121" s="15" t="e">
        <f t="shared" si="69"/>
        <v>#N/A</v>
      </c>
      <c r="CL121" s="3"/>
      <c r="CM121" s="6"/>
      <c r="CN121" s="1"/>
      <c r="CO121" s="338">
        <v>109</v>
      </c>
      <c r="CP121" s="338">
        <f t="shared" si="75"/>
        <v>0</v>
      </c>
      <c r="CQ121" s="338">
        <f t="shared" si="76"/>
        <v>0</v>
      </c>
      <c r="CR121" s="39" t="e">
        <f t="shared" si="77"/>
        <v>#DIV/0!</v>
      </c>
      <c r="CS121" s="3"/>
      <c r="CT121" s="6"/>
      <c r="CU121" s="19" t="e">
        <f t="shared" si="51"/>
        <v>#N/A</v>
      </c>
      <c r="CV121" s="19">
        <f t="shared" si="52"/>
        <v>0</v>
      </c>
      <c r="CW121" s="19" t="e">
        <f t="shared" si="53"/>
        <v>#N/A</v>
      </c>
      <c r="CX121" s="1"/>
      <c r="CY121" s="15" t="e">
        <f t="shared" si="73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81"/>
        <v>#DIV/0!</v>
      </c>
      <c r="DN121" s="96" t="e">
        <f t="shared" si="82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83"/>
        <v>#DIV/0!</v>
      </c>
      <c r="DZ121" s="96" t="e">
        <f t="shared" si="84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70"/>
        <v>0</v>
      </c>
      <c r="EL121" s="180" t="e">
        <f t="shared" si="85"/>
        <v>#DIV/0!</v>
      </c>
      <c r="EM121" s="109" t="e">
        <f t="shared" si="86"/>
        <v>#DIV/0!</v>
      </c>
      <c r="EN121" s="1"/>
      <c r="EO121" s="181" t="e">
        <f t="shared" si="87"/>
        <v>#DIV/0!</v>
      </c>
      <c r="EP121" s="181" t="e">
        <f t="shared" si="88"/>
        <v>#DIV/0!</v>
      </c>
      <c r="EQ121" s="4"/>
      <c r="ER121" s="40"/>
    </row>
    <row r="122" spans="1:148" s="44" customFormat="1" ht="20.100000000000001" customHeight="1">
      <c r="A122" s="84">
        <v>42733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46"/>
        <v>0</v>
      </c>
      <c r="R122" s="42">
        <f t="shared" si="62"/>
        <v>0</v>
      </c>
      <c r="S122" s="16">
        <f t="shared" si="47"/>
        <v>0</v>
      </c>
      <c r="T122" s="10"/>
      <c r="U122" s="8"/>
      <c r="V122" s="8"/>
      <c r="W122" s="20">
        <f t="shared" si="63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71"/>
        <v>0</v>
      </c>
      <c r="AJ122" s="108" t="e">
        <f t="shared" si="72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74"/>
        <v>0</v>
      </c>
      <c r="AT122" s="124" t="e">
        <f t="shared" si="64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65"/>
        <v>0</v>
      </c>
      <c r="BX122" s="126">
        <f t="shared" si="66"/>
        <v>0</v>
      </c>
      <c r="BY122" s="134" t="e">
        <f t="shared" si="67"/>
        <v>#DIV/0!</v>
      </c>
      <c r="BZ122" s="134" t="e">
        <f t="shared" si="68"/>
        <v>#DIV/0!</v>
      </c>
      <c r="CA122" s="10"/>
      <c r="CB122" s="8"/>
      <c r="CC122" s="8"/>
      <c r="CD122" s="11"/>
      <c r="CE122" s="13"/>
      <c r="CF122" s="13"/>
      <c r="CG122" s="20" t="e">
        <f t="shared" si="78"/>
        <v>#N/A</v>
      </c>
      <c r="CH122" s="20">
        <f t="shared" si="79"/>
        <v>0</v>
      </c>
      <c r="CI122" s="20" t="e">
        <f t="shared" si="80"/>
        <v>#N/A</v>
      </c>
      <c r="CJ122" s="8"/>
      <c r="CK122" s="16" t="e">
        <f t="shared" si="69"/>
        <v>#N/A</v>
      </c>
      <c r="CL122" s="10"/>
      <c r="CM122" s="13"/>
      <c r="CN122" s="8"/>
      <c r="CO122" s="339">
        <v>109</v>
      </c>
      <c r="CP122" s="339">
        <f t="shared" si="75"/>
        <v>0</v>
      </c>
      <c r="CQ122" s="339">
        <f t="shared" si="76"/>
        <v>0</v>
      </c>
      <c r="CR122" s="42" t="e">
        <f t="shared" si="77"/>
        <v>#DIV/0!</v>
      </c>
      <c r="CS122" s="10"/>
      <c r="CT122" s="13"/>
      <c r="CU122" s="20" t="e">
        <f t="shared" si="51"/>
        <v>#N/A</v>
      </c>
      <c r="CV122" s="20">
        <f t="shared" si="52"/>
        <v>0</v>
      </c>
      <c r="CW122" s="20" t="e">
        <f t="shared" si="53"/>
        <v>#N/A</v>
      </c>
      <c r="CX122" s="8"/>
      <c r="CY122" s="16" t="e">
        <f t="shared" si="73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81"/>
        <v>#DIV/0!</v>
      </c>
      <c r="DN122" s="97" t="e">
        <f t="shared" si="82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83"/>
        <v>#DIV/0!</v>
      </c>
      <c r="DZ122" s="97" t="e">
        <f t="shared" si="84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70"/>
        <v>0</v>
      </c>
      <c r="EL122" s="183" t="e">
        <f t="shared" si="85"/>
        <v>#DIV/0!</v>
      </c>
      <c r="EM122" s="110" t="e">
        <f t="shared" si="86"/>
        <v>#DIV/0!</v>
      </c>
      <c r="EN122" s="8"/>
      <c r="EO122" s="184" t="e">
        <f t="shared" si="87"/>
        <v>#DIV/0!</v>
      </c>
      <c r="EP122" s="184" t="e">
        <f t="shared" si="88"/>
        <v>#DIV/0!</v>
      </c>
      <c r="EQ122" s="11"/>
      <c r="ER122" s="43"/>
    </row>
    <row r="123" spans="1:148" s="44" customFormat="1" ht="20.100000000000001" customHeight="1">
      <c r="A123" s="84">
        <v>42733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46"/>
        <v>0</v>
      </c>
      <c r="R123" s="42">
        <f t="shared" si="62"/>
        <v>0</v>
      </c>
      <c r="S123" s="16">
        <f t="shared" si="47"/>
        <v>0</v>
      </c>
      <c r="T123" s="10"/>
      <c r="U123" s="8"/>
      <c r="V123" s="8"/>
      <c r="W123" s="20">
        <f t="shared" si="63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71"/>
        <v>0</v>
      </c>
      <c r="AJ123" s="108" t="e">
        <f t="shared" si="72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74"/>
        <v>0</v>
      </c>
      <c r="AT123" s="124" t="e">
        <f t="shared" si="64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65"/>
        <v>0</v>
      </c>
      <c r="BX123" s="126">
        <f t="shared" si="66"/>
        <v>0</v>
      </c>
      <c r="BY123" s="134" t="e">
        <f t="shared" si="67"/>
        <v>#DIV/0!</v>
      </c>
      <c r="BZ123" s="134" t="e">
        <f t="shared" si="68"/>
        <v>#DIV/0!</v>
      </c>
      <c r="CA123" s="10"/>
      <c r="CB123" s="8"/>
      <c r="CC123" s="8"/>
      <c r="CD123" s="11"/>
      <c r="CE123" s="13"/>
      <c r="CF123" s="13"/>
      <c r="CG123" s="20" t="e">
        <f t="shared" si="78"/>
        <v>#N/A</v>
      </c>
      <c r="CH123" s="20">
        <f t="shared" si="79"/>
        <v>0</v>
      </c>
      <c r="CI123" s="20" t="e">
        <f t="shared" si="80"/>
        <v>#N/A</v>
      </c>
      <c r="CJ123" s="8"/>
      <c r="CK123" s="16" t="e">
        <f t="shared" si="69"/>
        <v>#N/A</v>
      </c>
      <c r="CL123" s="10"/>
      <c r="CM123" s="13"/>
      <c r="CN123" s="8"/>
      <c r="CO123" s="339">
        <v>109</v>
      </c>
      <c r="CP123" s="339">
        <f t="shared" si="75"/>
        <v>0</v>
      </c>
      <c r="CQ123" s="339">
        <f t="shared" si="76"/>
        <v>0</v>
      </c>
      <c r="CR123" s="42" t="e">
        <f t="shared" si="77"/>
        <v>#DIV/0!</v>
      </c>
      <c r="CS123" s="10"/>
      <c r="CT123" s="13"/>
      <c r="CU123" s="20" t="e">
        <f t="shared" si="51"/>
        <v>#N/A</v>
      </c>
      <c r="CV123" s="20">
        <f t="shared" si="52"/>
        <v>0</v>
      </c>
      <c r="CW123" s="20" t="e">
        <f t="shared" si="53"/>
        <v>#N/A</v>
      </c>
      <c r="CX123" s="8"/>
      <c r="CY123" s="16" t="e">
        <f t="shared" si="73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81"/>
        <v>#DIV/0!</v>
      </c>
      <c r="DN123" s="97" t="e">
        <f t="shared" si="82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83"/>
        <v>#DIV/0!</v>
      </c>
      <c r="DZ123" s="97" t="e">
        <f t="shared" si="84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70"/>
        <v>0</v>
      </c>
      <c r="EL123" s="183" t="e">
        <f t="shared" si="85"/>
        <v>#DIV/0!</v>
      </c>
      <c r="EM123" s="110" t="e">
        <f t="shared" si="86"/>
        <v>#DIV/0!</v>
      </c>
      <c r="EN123" s="8"/>
      <c r="EO123" s="184" t="e">
        <f t="shared" si="87"/>
        <v>#DIV/0!</v>
      </c>
      <c r="EP123" s="184" t="e">
        <f t="shared" si="88"/>
        <v>#DIV/0!</v>
      </c>
      <c r="EQ123" s="11"/>
      <c r="ER123" s="43"/>
    </row>
    <row r="124" spans="1:148" s="41" customFormat="1" ht="20.100000000000001" customHeight="1">
      <c r="A124" s="83">
        <v>42734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46"/>
        <v>0</v>
      </c>
      <c r="R124" s="39">
        <f t="shared" si="62"/>
        <v>0</v>
      </c>
      <c r="S124" s="15">
        <f t="shared" si="47"/>
        <v>0</v>
      </c>
      <c r="T124" s="3"/>
      <c r="U124" s="1"/>
      <c r="V124" s="1"/>
      <c r="W124" s="19">
        <f t="shared" si="63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71"/>
        <v>0</v>
      </c>
      <c r="AJ124" s="106" t="e">
        <f t="shared" si="72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74"/>
        <v>0</v>
      </c>
      <c r="AT124" s="123" t="e">
        <f t="shared" si="64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65"/>
        <v>0</v>
      </c>
      <c r="BX124" s="125">
        <f t="shared" si="66"/>
        <v>0</v>
      </c>
      <c r="BY124" s="133" t="e">
        <f t="shared" si="67"/>
        <v>#DIV/0!</v>
      </c>
      <c r="BZ124" s="133" t="e">
        <f t="shared" si="68"/>
        <v>#DIV/0!</v>
      </c>
      <c r="CA124" s="3"/>
      <c r="CB124" s="1"/>
      <c r="CC124" s="1"/>
      <c r="CD124" s="4"/>
      <c r="CE124" s="6"/>
      <c r="CF124" s="6"/>
      <c r="CG124" s="19" t="e">
        <f t="shared" si="78"/>
        <v>#N/A</v>
      </c>
      <c r="CH124" s="19">
        <f t="shared" si="79"/>
        <v>0</v>
      </c>
      <c r="CI124" s="19" t="e">
        <f t="shared" si="80"/>
        <v>#N/A</v>
      </c>
      <c r="CJ124" s="1"/>
      <c r="CK124" s="15" t="e">
        <f t="shared" si="69"/>
        <v>#N/A</v>
      </c>
      <c r="CL124" s="3"/>
      <c r="CM124" s="6"/>
      <c r="CN124" s="1"/>
      <c r="CO124" s="338">
        <v>109</v>
      </c>
      <c r="CP124" s="338">
        <f t="shared" si="75"/>
        <v>0</v>
      </c>
      <c r="CQ124" s="338">
        <f t="shared" si="76"/>
        <v>0</v>
      </c>
      <c r="CR124" s="39" t="e">
        <f t="shared" si="77"/>
        <v>#DIV/0!</v>
      </c>
      <c r="CS124" s="3"/>
      <c r="CT124" s="6"/>
      <c r="CU124" s="19" t="e">
        <f t="shared" si="51"/>
        <v>#N/A</v>
      </c>
      <c r="CV124" s="19">
        <f t="shared" si="52"/>
        <v>0</v>
      </c>
      <c r="CW124" s="19" t="e">
        <f t="shared" si="53"/>
        <v>#N/A</v>
      </c>
      <c r="CX124" s="1"/>
      <c r="CY124" s="15" t="e">
        <f t="shared" si="73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81"/>
        <v>#DIV/0!</v>
      </c>
      <c r="DN124" s="96" t="e">
        <f t="shared" si="82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83"/>
        <v>#DIV/0!</v>
      </c>
      <c r="DZ124" s="96" t="e">
        <f t="shared" si="84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70"/>
        <v>0</v>
      </c>
      <c r="EL124" s="180" t="e">
        <f t="shared" si="85"/>
        <v>#DIV/0!</v>
      </c>
      <c r="EM124" s="109" t="e">
        <f t="shared" si="86"/>
        <v>#DIV/0!</v>
      </c>
      <c r="EN124" s="1"/>
      <c r="EO124" s="181" t="e">
        <f t="shared" si="87"/>
        <v>#DIV/0!</v>
      </c>
      <c r="EP124" s="181" t="e">
        <f t="shared" si="88"/>
        <v>#DIV/0!</v>
      </c>
      <c r="EQ124" s="4"/>
      <c r="ER124" s="40"/>
    </row>
    <row r="125" spans="1:148" s="41" customFormat="1" ht="20.100000000000001" customHeight="1">
      <c r="A125" s="83">
        <v>42734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46"/>
        <v>0</v>
      </c>
      <c r="R125" s="39">
        <f t="shared" si="62"/>
        <v>0</v>
      </c>
      <c r="S125" s="15">
        <f t="shared" si="47"/>
        <v>0</v>
      </c>
      <c r="T125" s="3"/>
      <c r="U125" s="1"/>
      <c r="V125" s="1"/>
      <c r="W125" s="19">
        <f t="shared" si="63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71"/>
        <v>0</v>
      </c>
      <c r="AJ125" s="106" t="e">
        <f t="shared" si="72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74"/>
        <v>0</v>
      </c>
      <c r="AT125" s="123" t="e">
        <f t="shared" si="64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65"/>
        <v>0</v>
      </c>
      <c r="BX125" s="125">
        <f t="shared" si="66"/>
        <v>0</v>
      </c>
      <c r="BY125" s="133" t="e">
        <f t="shared" si="67"/>
        <v>#DIV/0!</v>
      </c>
      <c r="BZ125" s="133" t="e">
        <f t="shared" si="68"/>
        <v>#DIV/0!</v>
      </c>
      <c r="CA125" s="3"/>
      <c r="CB125" s="1"/>
      <c r="CC125" s="1"/>
      <c r="CD125" s="4"/>
      <c r="CE125" s="6"/>
      <c r="CF125" s="6"/>
      <c r="CG125" s="19" t="e">
        <f t="shared" si="78"/>
        <v>#N/A</v>
      </c>
      <c r="CH125" s="19">
        <f t="shared" si="79"/>
        <v>0</v>
      </c>
      <c r="CI125" s="19" t="e">
        <f t="shared" si="80"/>
        <v>#N/A</v>
      </c>
      <c r="CJ125" s="1"/>
      <c r="CK125" s="15" t="e">
        <f t="shared" si="69"/>
        <v>#N/A</v>
      </c>
      <c r="CL125" s="3"/>
      <c r="CM125" s="6"/>
      <c r="CN125" s="1"/>
      <c r="CO125" s="338">
        <v>109</v>
      </c>
      <c r="CP125" s="338">
        <f t="shared" si="75"/>
        <v>0</v>
      </c>
      <c r="CQ125" s="338">
        <f t="shared" si="76"/>
        <v>0</v>
      </c>
      <c r="CR125" s="39" t="e">
        <f t="shared" si="77"/>
        <v>#DIV/0!</v>
      </c>
      <c r="CS125" s="3"/>
      <c r="CT125" s="6"/>
      <c r="CU125" s="19" t="e">
        <f t="shared" si="51"/>
        <v>#N/A</v>
      </c>
      <c r="CV125" s="19">
        <f t="shared" si="52"/>
        <v>0</v>
      </c>
      <c r="CW125" s="19" t="e">
        <f t="shared" si="53"/>
        <v>#N/A</v>
      </c>
      <c r="CX125" s="1"/>
      <c r="CY125" s="15" t="e">
        <f t="shared" si="73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81"/>
        <v>#DIV/0!</v>
      </c>
      <c r="DN125" s="96" t="e">
        <f t="shared" si="82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83"/>
        <v>#DIV/0!</v>
      </c>
      <c r="DZ125" s="96" t="e">
        <f t="shared" si="84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70"/>
        <v>0</v>
      </c>
      <c r="EL125" s="180" t="e">
        <f t="shared" si="85"/>
        <v>#DIV/0!</v>
      </c>
      <c r="EM125" s="109" t="e">
        <f t="shared" si="86"/>
        <v>#DIV/0!</v>
      </c>
      <c r="EN125" s="1"/>
      <c r="EO125" s="181" t="e">
        <f t="shared" si="87"/>
        <v>#DIV/0!</v>
      </c>
      <c r="EP125" s="181" t="e">
        <f t="shared" si="88"/>
        <v>#DIV/0!</v>
      </c>
      <c r="EQ125" s="4"/>
      <c r="ER125" s="40"/>
    </row>
    <row r="126" spans="1:148" s="44" customFormat="1" ht="20.100000000000001" customHeight="1">
      <c r="A126" s="84">
        <v>42734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46"/>
        <v>0</v>
      </c>
      <c r="R126" s="42">
        <f t="shared" si="62"/>
        <v>0</v>
      </c>
      <c r="S126" s="16">
        <f t="shared" si="47"/>
        <v>0</v>
      </c>
      <c r="T126" s="10"/>
      <c r="U126" s="8"/>
      <c r="V126" s="8"/>
      <c r="W126" s="20">
        <f t="shared" si="63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71"/>
        <v>0</v>
      </c>
      <c r="AJ126" s="108" t="e">
        <f t="shared" si="72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74"/>
        <v>0</v>
      </c>
      <c r="AT126" s="124" t="e">
        <f t="shared" si="64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65"/>
        <v>0</v>
      </c>
      <c r="BX126" s="126">
        <f t="shared" si="66"/>
        <v>0</v>
      </c>
      <c r="BY126" s="134" t="e">
        <f t="shared" si="67"/>
        <v>#DIV/0!</v>
      </c>
      <c r="BZ126" s="134" t="e">
        <f t="shared" si="68"/>
        <v>#DIV/0!</v>
      </c>
      <c r="CA126" s="10"/>
      <c r="CB126" s="8"/>
      <c r="CC126" s="8"/>
      <c r="CD126" s="11"/>
      <c r="CE126" s="13"/>
      <c r="CF126" s="13"/>
      <c r="CG126" s="20" t="e">
        <f t="shared" si="78"/>
        <v>#N/A</v>
      </c>
      <c r="CH126" s="20">
        <f t="shared" si="79"/>
        <v>0</v>
      </c>
      <c r="CI126" s="20" t="e">
        <f t="shared" si="80"/>
        <v>#N/A</v>
      </c>
      <c r="CJ126" s="8"/>
      <c r="CK126" s="16" t="e">
        <f t="shared" si="69"/>
        <v>#N/A</v>
      </c>
      <c r="CL126" s="10"/>
      <c r="CM126" s="13"/>
      <c r="CN126" s="8"/>
      <c r="CO126" s="339">
        <v>109</v>
      </c>
      <c r="CP126" s="339">
        <f t="shared" si="75"/>
        <v>0</v>
      </c>
      <c r="CQ126" s="339">
        <f t="shared" si="76"/>
        <v>0</v>
      </c>
      <c r="CR126" s="42" t="e">
        <f t="shared" si="77"/>
        <v>#DIV/0!</v>
      </c>
      <c r="CS126" s="10"/>
      <c r="CT126" s="13"/>
      <c r="CU126" s="20" t="e">
        <f t="shared" si="51"/>
        <v>#N/A</v>
      </c>
      <c r="CV126" s="20">
        <f t="shared" si="52"/>
        <v>0</v>
      </c>
      <c r="CW126" s="20" t="e">
        <f t="shared" si="53"/>
        <v>#N/A</v>
      </c>
      <c r="CX126" s="8"/>
      <c r="CY126" s="16" t="e">
        <f t="shared" si="73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81"/>
        <v>#DIV/0!</v>
      </c>
      <c r="DN126" s="97" t="e">
        <f t="shared" si="82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83"/>
        <v>#DIV/0!</v>
      </c>
      <c r="DZ126" s="97" t="e">
        <f t="shared" si="84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70"/>
        <v>0</v>
      </c>
      <c r="EL126" s="183" t="e">
        <f t="shared" si="85"/>
        <v>#DIV/0!</v>
      </c>
      <c r="EM126" s="110" t="e">
        <f t="shared" si="86"/>
        <v>#DIV/0!</v>
      </c>
      <c r="EN126" s="8"/>
      <c r="EO126" s="184" t="e">
        <f t="shared" si="87"/>
        <v>#DIV/0!</v>
      </c>
      <c r="EP126" s="184" t="e">
        <f t="shared" si="88"/>
        <v>#DIV/0!</v>
      </c>
      <c r="EQ126" s="11"/>
      <c r="ER126" s="43"/>
    </row>
    <row r="127" spans="1:148" s="44" customFormat="1" ht="20.100000000000001" customHeight="1">
      <c r="A127" s="84">
        <v>42734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46"/>
        <v>0</v>
      </c>
      <c r="R127" s="42">
        <f t="shared" si="62"/>
        <v>0</v>
      </c>
      <c r="S127" s="16">
        <f t="shared" si="47"/>
        <v>0</v>
      </c>
      <c r="T127" s="10"/>
      <c r="U127" s="8"/>
      <c r="V127" s="8"/>
      <c r="W127" s="20">
        <f t="shared" si="63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71"/>
        <v>0</v>
      </c>
      <c r="AJ127" s="108" t="e">
        <f t="shared" si="72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74"/>
        <v>0</v>
      </c>
      <c r="AT127" s="124" t="e">
        <f t="shared" si="64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65"/>
        <v>0</v>
      </c>
      <c r="BX127" s="126">
        <f t="shared" si="66"/>
        <v>0</v>
      </c>
      <c r="BY127" s="134" t="e">
        <f t="shared" si="67"/>
        <v>#DIV/0!</v>
      </c>
      <c r="BZ127" s="134" t="e">
        <f t="shared" si="68"/>
        <v>#DIV/0!</v>
      </c>
      <c r="CA127" s="10"/>
      <c r="CB127" s="8"/>
      <c r="CC127" s="8"/>
      <c r="CD127" s="11"/>
      <c r="CE127" s="13"/>
      <c r="CF127" s="13"/>
      <c r="CG127" s="20" t="e">
        <f t="shared" si="78"/>
        <v>#N/A</v>
      </c>
      <c r="CH127" s="20">
        <f t="shared" si="79"/>
        <v>0</v>
      </c>
      <c r="CI127" s="20" t="e">
        <f t="shared" si="80"/>
        <v>#N/A</v>
      </c>
      <c r="CJ127" s="8"/>
      <c r="CK127" s="16" t="e">
        <f t="shared" si="69"/>
        <v>#N/A</v>
      </c>
      <c r="CL127" s="10"/>
      <c r="CM127" s="13"/>
      <c r="CN127" s="8"/>
      <c r="CO127" s="339">
        <v>109</v>
      </c>
      <c r="CP127" s="339">
        <f t="shared" si="75"/>
        <v>0</v>
      </c>
      <c r="CQ127" s="339">
        <f t="shared" si="76"/>
        <v>0</v>
      </c>
      <c r="CR127" s="42" t="e">
        <f t="shared" si="77"/>
        <v>#DIV/0!</v>
      </c>
      <c r="CS127" s="10"/>
      <c r="CT127" s="13"/>
      <c r="CU127" s="20" t="e">
        <f t="shared" si="51"/>
        <v>#N/A</v>
      </c>
      <c r="CV127" s="20">
        <f t="shared" si="52"/>
        <v>0</v>
      </c>
      <c r="CW127" s="20" t="e">
        <f t="shared" si="53"/>
        <v>#N/A</v>
      </c>
      <c r="CX127" s="8"/>
      <c r="CY127" s="16" t="e">
        <f t="shared" si="73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81"/>
        <v>#DIV/0!</v>
      </c>
      <c r="DN127" s="97" t="e">
        <f t="shared" si="82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83"/>
        <v>#DIV/0!</v>
      </c>
      <c r="DZ127" s="97" t="e">
        <f t="shared" si="84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70"/>
        <v>0</v>
      </c>
      <c r="EL127" s="183" t="e">
        <f t="shared" si="85"/>
        <v>#DIV/0!</v>
      </c>
      <c r="EM127" s="110" t="e">
        <f t="shared" si="86"/>
        <v>#DIV/0!</v>
      </c>
      <c r="EN127" s="8"/>
      <c r="EO127" s="184" t="e">
        <f t="shared" si="87"/>
        <v>#DIV/0!</v>
      </c>
      <c r="EP127" s="184" t="e">
        <f t="shared" si="88"/>
        <v>#DIV/0!</v>
      </c>
      <c r="EQ127" s="11"/>
      <c r="ER127" s="43"/>
    </row>
    <row r="128" spans="1:148" s="41" customFormat="1" ht="20.100000000000001" customHeight="1">
      <c r="A128" s="83">
        <v>42735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46"/>
        <v>0</v>
      </c>
      <c r="R128" s="39">
        <f t="shared" si="62"/>
        <v>0</v>
      </c>
      <c r="S128" s="15">
        <f t="shared" si="47"/>
        <v>0</v>
      </c>
      <c r="T128" s="3"/>
      <c r="U128" s="1"/>
      <c r="V128" s="1"/>
      <c r="W128" s="19">
        <f t="shared" si="63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71"/>
        <v>0</v>
      </c>
      <c r="AJ128" s="106" t="e">
        <f t="shared" si="72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74"/>
        <v>0</v>
      </c>
      <c r="AT128" s="123" t="e">
        <f t="shared" si="64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65"/>
        <v>0</v>
      </c>
      <c r="BX128" s="125">
        <f t="shared" si="66"/>
        <v>0</v>
      </c>
      <c r="BY128" s="133" t="e">
        <f t="shared" si="67"/>
        <v>#DIV/0!</v>
      </c>
      <c r="BZ128" s="133" t="e">
        <f t="shared" si="68"/>
        <v>#DIV/0!</v>
      </c>
      <c r="CA128" s="3"/>
      <c r="CB128" s="1"/>
      <c r="CC128" s="1"/>
      <c r="CD128" s="4"/>
      <c r="CE128" s="6"/>
      <c r="CF128" s="6"/>
      <c r="CG128" s="19" t="e">
        <f t="shared" si="78"/>
        <v>#N/A</v>
      </c>
      <c r="CH128" s="19">
        <f t="shared" si="79"/>
        <v>0</v>
      </c>
      <c r="CI128" s="19" t="e">
        <f t="shared" si="80"/>
        <v>#N/A</v>
      </c>
      <c r="CJ128" s="1"/>
      <c r="CK128" s="15" t="e">
        <f t="shared" si="69"/>
        <v>#N/A</v>
      </c>
      <c r="CL128" s="3"/>
      <c r="CM128" s="6"/>
      <c r="CN128" s="1"/>
      <c r="CO128" s="338">
        <v>109</v>
      </c>
      <c r="CP128" s="338">
        <f t="shared" si="75"/>
        <v>0</v>
      </c>
      <c r="CQ128" s="338">
        <f t="shared" si="76"/>
        <v>0</v>
      </c>
      <c r="CR128" s="39" t="e">
        <f t="shared" si="77"/>
        <v>#DIV/0!</v>
      </c>
      <c r="CS128" s="3"/>
      <c r="CT128" s="6"/>
      <c r="CU128" s="19" t="e">
        <f t="shared" si="51"/>
        <v>#N/A</v>
      </c>
      <c r="CV128" s="19">
        <f t="shared" si="52"/>
        <v>0</v>
      </c>
      <c r="CW128" s="19" t="e">
        <f t="shared" si="53"/>
        <v>#N/A</v>
      </c>
      <c r="CX128" s="1"/>
      <c r="CY128" s="15" t="e">
        <f t="shared" si="73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81"/>
        <v>#DIV/0!</v>
      </c>
      <c r="DN128" s="96" t="e">
        <f t="shared" si="82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83"/>
        <v>#DIV/0!</v>
      </c>
      <c r="DZ128" s="96" t="e">
        <f t="shared" si="84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70"/>
        <v>0</v>
      </c>
      <c r="EL128" s="180" t="e">
        <f t="shared" si="85"/>
        <v>#DIV/0!</v>
      </c>
      <c r="EM128" s="109" t="e">
        <f t="shared" si="86"/>
        <v>#DIV/0!</v>
      </c>
      <c r="EN128" s="1"/>
      <c r="EO128" s="181" t="e">
        <f t="shared" si="87"/>
        <v>#DIV/0!</v>
      </c>
      <c r="EP128" s="181" t="e">
        <f t="shared" si="88"/>
        <v>#DIV/0!</v>
      </c>
      <c r="EQ128" s="4"/>
      <c r="ER128" s="40"/>
    </row>
    <row r="129" spans="1:148" s="41" customFormat="1" ht="20.100000000000001" customHeight="1">
      <c r="A129" s="83">
        <v>42735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46"/>
        <v>0</v>
      </c>
      <c r="R129" s="39">
        <f t="shared" si="62"/>
        <v>0</v>
      </c>
      <c r="S129" s="15">
        <f t="shared" si="47"/>
        <v>0</v>
      </c>
      <c r="T129" s="3"/>
      <c r="U129" s="1"/>
      <c r="V129" s="1"/>
      <c r="W129" s="19">
        <f t="shared" si="63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71"/>
        <v>0</v>
      </c>
      <c r="AJ129" s="106" t="e">
        <f t="shared" si="72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74"/>
        <v>0</v>
      </c>
      <c r="AT129" s="123" t="e">
        <f t="shared" si="64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65"/>
        <v>0</v>
      </c>
      <c r="BX129" s="125">
        <f t="shared" si="66"/>
        <v>0</v>
      </c>
      <c r="BY129" s="133" t="e">
        <f t="shared" si="67"/>
        <v>#DIV/0!</v>
      </c>
      <c r="BZ129" s="133" t="e">
        <f t="shared" si="68"/>
        <v>#DIV/0!</v>
      </c>
      <c r="CA129" s="3"/>
      <c r="CB129" s="1"/>
      <c r="CC129" s="1"/>
      <c r="CD129" s="4"/>
      <c r="CE129" s="6"/>
      <c r="CF129" s="6"/>
      <c r="CG129" s="19" t="e">
        <f t="shared" si="78"/>
        <v>#N/A</v>
      </c>
      <c r="CH129" s="19">
        <f t="shared" si="79"/>
        <v>0</v>
      </c>
      <c r="CI129" s="19" t="e">
        <f t="shared" si="80"/>
        <v>#N/A</v>
      </c>
      <c r="CJ129" s="1"/>
      <c r="CK129" s="15" t="e">
        <f t="shared" si="69"/>
        <v>#N/A</v>
      </c>
      <c r="CL129" s="3"/>
      <c r="CM129" s="6"/>
      <c r="CN129" s="1"/>
      <c r="CO129" s="338">
        <v>109</v>
      </c>
      <c r="CP129" s="338">
        <f t="shared" si="75"/>
        <v>0</v>
      </c>
      <c r="CQ129" s="338">
        <f t="shared" si="76"/>
        <v>0</v>
      </c>
      <c r="CR129" s="39" t="e">
        <f t="shared" si="77"/>
        <v>#DIV/0!</v>
      </c>
      <c r="CS129" s="3"/>
      <c r="CT129" s="6"/>
      <c r="CU129" s="19" t="e">
        <f t="shared" si="51"/>
        <v>#N/A</v>
      </c>
      <c r="CV129" s="19">
        <f t="shared" si="52"/>
        <v>0</v>
      </c>
      <c r="CW129" s="19" t="e">
        <f t="shared" si="53"/>
        <v>#N/A</v>
      </c>
      <c r="CX129" s="1"/>
      <c r="CY129" s="15" t="e">
        <f t="shared" si="73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81"/>
        <v>#DIV/0!</v>
      </c>
      <c r="DN129" s="96" t="e">
        <f t="shared" si="82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83"/>
        <v>#DIV/0!</v>
      </c>
      <c r="DZ129" s="96" t="e">
        <f t="shared" si="84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70"/>
        <v>0</v>
      </c>
      <c r="EL129" s="180" t="e">
        <f t="shared" si="85"/>
        <v>#DIV/0!</v>
      </c>
      <c r="EM129" s="109" t="e">
        <f t="shared" si="86"/>
        <v>#DIV/0!</v>
      </c>
      <c r="EN129" s="1"/>
      <c r="EO129" s="181" t="e">
        <f t="shared" si="87"/>
        <v>#DIV/0!</v>
      </c>
      <c r="EP129" s="181" t="e">
        <f t="shared" si="88"/>
        <v>#DIV/0!</v>
      </c>
      <c r="EQ129" s="4"/>
      <c r="ER129" s="40"/>
    </row>
    <row r="130" spans="1:148" s="44" customFormat="1" ht="20.100000000000001" customHeight="1">
      <c r="A130" s="84">
        <v>42735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46"/>
        <v>0</v>
      </c>
      <c r="R130" s="42">
        <f t="shared" si="62"/>
        <v>0</v>
      </c>
      <c r="S130" s="16">
        <f t="shared" si="47"/>
        <v>0</v>
      </c>
      <c r="T130" s="10"/>
      <c r="U130" s="8"/>
      <c r="V130" s="8"/>
      <c r="W130" s="20">
        <f t="shared" si="63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71"/>
        <v>0</v>
      </c>
      <c r="AJ130" s="108" t="e">
        <f t="shared" si="72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74"/>
        <v>0</v>
      </c>
      <c r="AT130" s="124" t="e">
        <f t="shared" si="64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65"/>
        <v>0</v>
      </c>
      <c r="BX130" s="126">
        <f t="shared" si="66"/>
        <v>0</v>
      </c>
      <c r="BY130" s="134" t="e">
        <f t="shared" si="67"/>
        <v>#DIV/0!</v>
      </c>
      <c r="BZ130" s="134" t="e">
        <f t="shared" si="68"/>
        <v>#DIV/0!</v>
      </c>
      <c r="CA130" s="10"/>
      <c r="CB130" s="8"/>
      <c r="CC130" s="8"/>
      <c r="CD130" s="11"/>
      <c r="CE130" s="13"/>
      <c r="CF130" s="13"/>
      <c r="CG130" s="20" t="e">
        <f t="shared" si="78"/>
        <v>#N/A</v>
      </c>
      <c r="CH130" s="20">
        <f t="shared" si="79"/>
        <v>0</v>
      </c>
      <c r="CI130" s="20" t="e">
        <f t="shared" si="80"/>
        <v>#N/A</v>
      </c>
      <c r="CJ130" s="8"/>
      <c r="CK130" s="16" t="e">
        <f t="shared" si="69"/>
        <v>#N/A</v>
      </c>
      <c r="CL130" s="10"/>
      <c r="CM130" s="13"/>
      <c r="CN130" s="8"/>
      <c r="CO130" s="339">
        <v>109</v>
      </c>
      <c r="CP130" s="339">
        <f t="shared" si="75"/>
        <v>0</v>
      </c>
      <c r="CQ130" s="339">
        <f t="shared" si="76"/>
        <v>0</v>
      </c>
      <c r="CR130" s="42" t="e">
        <f t="shared" si="77"/>
        <v>#DIV/0!</v>
      </c>
      <c r="CS130" s="10"/>
      <c r="CT130" s="13"/>
      <c r="CU130" s="20" t="e">
        <f t="shared" si="51"/>
        <v>#N/A</v>
      </c>
      <c r="CV130" s="20">
        <f t="shared" si="52"/>
        <v>0</v>
      </c>
      <c r="CW130" s="20" t="e">
        <f t="shared" si="53"/>
        <v>#N/A</v>
      </c>
      <c r="CX130" s="8"/>
      <c r="CY130" s="16" t="e">
        <f t="shared" si="73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81"/>
        <v>#DIV/0!</v>
      </c>
      <c r="DN130" s="97" t="e">
        <f t="shared" si="82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83"/>
        <v>#DIV/0!</v>
      </c>
      <c r="DZ130" s="97" t="e">
        <f t="shared" si="84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70"/>
        <v>0</v>
      </c>
      <c r="EL130" s="183" t="e">
        <f t="shared" si="85"/>
        <v>#DIV/0!</v>
      </c>
      <c r="EM130" s="110" t="e">
        <f t="shared" si="86"/>
        <v>#DIV/0!</v>
      </c>
      <c r="EN130" s="8"/>
      <c r="EO130" s="184" t="e">
        <f t="shared" si="87"/>
        <v>#DIV/0!</v>
      </c>
      <c r="EP130" s="184" t="e">
        <f t="shared" si="88"/>
        <v>#DIV/0!</v>
      </c>
      <c r="EQ130" s="11"/>
      <c r="ER130" s="43"/>
    </row>
    <row r="131" spans="1:148" s="333" customFormat="1" ht="20.100000000000001" customHeight="1" thickBot="1">
      <c r="A131" s="303">
        <v>42735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46"/>
        <v>0</v>
      </c>
      <c r="R131" s="312">
        <f t="shared" si="62"/>
        <v>0</v>
      </c>
      <c r="S131" s="313">
        <f t="shared" si="47"/>
        <v>0</v>
      </c>
      <c r="T131" s="308"/>
      <c r="U131" s="306"/>
      <c r="V131" s="306"/>
      <c r="W131" s="311">
        <f t="shared" si="63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71"/>
        <v>0</v>
      </c>
      <c r="AJ131" s="316" t="e">
        <f t="shared" si="72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74"/>
        <v>0</v>
      </c>
      <c r="AT131" s="317" t="e">
        <f t="shared" si="64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65"/>
        <v>0</v>
      </c>
      <c r="BX131" s="321">
        <f t="shared" si="66"/>
        <v>0</v>
      </c>
      <c r="BY131" s="322" t="e">
        <f t="shared" si="67"/>
        <v>#DIV/0!</v>
      </c>
      <c r="BZ131" s="322" t="e">
        <f t="shared" si="68"/>
        <v>#DIV/0!</v>
      </c>
      <c r="CA131" s="308"/>
      <c r="CB131" s="306"/>
      <c r="CC131" s="306"/>
      <c r="CD131" s="307"/>
      <c r="CE131" s="305"/>
      <c r="CF131" s="305"/>
      <c r="CG131" s="311" t="e">
        <f t="shared" si="78"/>
        <v>#N/A</v>
      </c>
      <c r="CH131" s="311">
        <f t="shared" si="79"/>
        <v>0</v>
      </c>
      <c r="CI131" s="311" t="e">
        <f t="shared" si="80"/>
        <v>#N/A</v>
      </c>
      <c r="CJ131" s="306"/>
      <c r="CK131" s="313" t="e">
        <f t="shared" si="69"/>
        <v>#N/A</v>
      </c>
      <c r="CL131" s="308"/>
      <c r="CM131" s="305"/>
      <c r="CN131" s="306"/>
      <c r="CO131" s="340">
        <v>109</v>
      </c>
      <c r="CP131" s="340">
        <f t="shared" si="75"/>
        <v>0</v>
      </c>
      <c r="CQ131" s="340">
        <f t="shared" si="76"/>
        <v>0</v>
      </c>
      <c r="CR131" s="312" t="e">
        <f t="shared" si="77"/>
        <v>#DIV/0!</v>
      </c>
      <c r="CS131" s="308"/>
      <c r="CT131" s="305"/>
      <c r="CU131" s="311" t="e">
        <f t="shared" si="51"/>
        <v>#N/A</v>
      </c>
      <c r="CV131" s="311">
        <f t="shared" si="52"/>
        <v>0</v>
      </c>
      <c r="CW131" s="311" t="e">
        <f t="shared" si="53"/>
        <v>#N/A</v>
      </c>
      <c r="CX131" s="306"/>
      <c r="CY131" s="313" t="e">
        <f t="shared" si="73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81"/>
        <v>#DIV/0!</v>
      </c>
      <c r="DN131" s="324" t="e">
        <f t="shared" si="82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83"/>
        <v>#DIV/0!</v>
      </c>
      <c r="DZ131" s="324" t="e">
        <f t="shared" si="84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70"/>
        <v>0</v>
      </c>
      <c r="EL131" s="330" t="e">
        <f t="shared" si="85"/>
        <v>#DIV/0!</v>
      </c>
      <c r="EM131" s="315" t="e">
        <f t="shared" si="86"/>
        <v>#DIV/0!</v>
      </c>
      <c r="EN131" s="306"/>
      <c r="EO131" s="331" t="e">
        <f t="shared" si="87"/>
        <v>#DIV/0!</v>
      </c>
      <c r="EP131" s="331" t="e">
        <f t="shared" si="88"/>
        <v>#DIV/0!</v>
      </c>
      <c r="EQ131" s="307"/>
      <c r="ER131" s="332"/>
    </row>
    <row r="132" spans="1:148" s="280" customFormat="1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>
      <c r="A149" s="262">
        <f ca="1">TODAY()</f>
        <v>42550</v>
      </c>
      <c r="B149" s="263">
        <f ca="1">--TEXT(NOW(),"чч:мм:сс")</f>
        <v>0.64900462962962957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>
      <c r="A198" s="258"/>
      <c r="B198" s="265">
        <f ca="1">--TEXT(NOW(),"чч:мм:сс")</f>
        <v>0.64900462962962957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CA2:CD2"/>
    <mergeCell ref="CE2:CK2"/>
    <mergeCell ref="CJ3:CK3"/>
    <mergeCell ref="CL2:CR2"/>
    <mergeCell ref="F2:F3"/>
    <mergeCell ref="CE1:CY1"/>
    <mergeCell ref="CZ1:DJ1"/>
    <mergeCell ref="DK1:EJ1"/>
    <mergeCell ref="EK1:EQ1"/>
    <mergeCell ref="BE1:BI2"/>
    <mergeCell ref="BJ1:CD1"/>
    <mergeCell ref="EN2:EP2"/>
    <mergeCell ref="CZ2:DC2"/>
    <mergeCell ref="DD2:DJ2"/>
    <mergeCell ref="DK2:DN2"/>
    <mergeCell ref="DO2:DP2"/>
    <mergeCell ref="DQ2:DR2"/>
    <mergeCell ref="DT2:DU2"/>
    <mergeCell ref="DW2:DZ2"/>
    <mergeCell ref="EA2:EB2"/>
    <mergeCell ref="EC2:EJ2"/>
    <mergeCell ref="EK2:EM2"/>
    <mergeCell ref="A4:B4"/>
    <mergeCell ref="BY4:BZ4"/>
    <mergeCell ref="A5:B5"/>
    <mergeCell ref="BY5:BZ5"/>
    <mergeCell ref="AQ2:AZ2"/>
    <mergeCell ref="BA2:BB2"/>
    <mergeCell ref="BC2:BD2"/>
    <mergeCell ref="BJ2:BN2"/>
    <mergeCell ref="BO2:BQ2"/>
    <mergeCell ref="BR2:BT2"/>
    <mergeCell ref="CN3:CR3"/>
    <mergeCell ref="BV2:BV3"/>
    <mergeCell ref="BW2:BW3"/>
    <mergeCell ref="BX2:BX3"/>
    <mergeCell ref="BY2:BZ2"/>
    <mergeCell ref="A6:B6"/>
    <mergeCell ref="BY6:BZ6"/>
    <mergeCell ref="CS2:CY2"/>
    <mergeCell ref="CX3:CY3"/>
    <mergeCell ref="A7:B7"/>
    <mergeCell ref="BY7:BZ7"/>
    <mergeCell ref="L2:L3"/>
    <mergeCell ref="M2:M3"/>
    <mergeCell ref="N2:N3"/>
    <mergeCell ref="O2:O3"/>
    <mergeCell ref="BU2:BU3"/>
    <mergeCell ref="Q2:Q3"/>
    <mergeCell ref="R2:R3"/>
    <mergeCell ref="S2:S3"/>
    <mergeCell ref="T2:AC2"/>
    <mergeCell ref="AD2:AP2"/>
  </mergeCells>
  <conditionalFormatting sqref="U8:U131">
    <cfRule type="cellIs" dxfId="52" priority="58" operator="lessThan">
      <formula>$U$7</formula>
    </cfRule>
    <cfRule type="cellIs" dxfId="51" priority="59" operator="greaterThan">
      <formula>$U$5</formula>
    </cfRule>
  </conditionalFormatting>
  <conditionalFormatting sqref="AD8:AD131">
    <cfRule type="cellIs" dxfId="50" priority="56" operator="lessThan">
      <formula>$AD$7</formula>
    </cfRule>
    <cfRule type="cellIs" dxfId="49" priority="57" operator="greaterThan">
      <formula>$AD$5</formula>
    </cfRule>
  </conditionalFormatting>
  <conditionalFormatting sqref="AC8:AC131">
    <cfRule type="cellIs" dxfId="48" priority="54" operator="lessThan">
      <formula>$AC$7</formula>
    </cfRule>
    <cfRule type="cellIs" dxfId="47" priority="55" operator="greaterThan">
      <formula>$AC$5</formula>
    </cfRule>
  </conditionalFormatting>
  <conditionalFormatting sqref="AW8:AW131">
    <cfRule type="cellIs" dxfId="46" priority="52" operator="lessThan">
      <formula>$AW$7</formula>
    </cfRule>
    <cfRule type="cellIs" dxfId="45" priority="53" operator="greaterThan">
      <formula>$AW$5</formula>
    </cfRule>
  </conditionalFormatting>
  <conditionalFormatting sqref="BJ8:BJ131">
    <cfRule type="cellIs" dxfId="44" priority="50" operator="lessThan">
      <formula>$BJ$7</formula>
    </cfRule>
    <cfRule type="cellIs" dxfId="43" priority="51" operator="greaterThan">
      <formula>$BJ$5</formula>
    </cfRule>
  </conditionalFormatting>
  <conditionalFormatting sqref="BV8:BV131">
    <cfRule type="cellIs" dxfId="42" priority="48" operator="lessThan">
      <formula>$BV$7</formula>
    </cfRule>
    <cfRule type="cellIs" dxfId="41" priority="49" operator="greaterThan">
      <formula>$BV$5</formula>
    </cfRule>
  </conditionalFormatting>
  <conditionalFormatting sqref="BY8:BZ131">
    <cfRule type="cellIs" dxfId="40" priority="46" operator="lessThan">
      <formula>$BY$7</formula>
    </cfRule>
    <cfRule type="cellIs" dxfId="39" priority="47" operator="greaterThan">
      <formula>$BY$5</formula>
    </cfRule>
  </conditionalFormatting>
  <conditionalFormatting sqref="CA8:CA131">
    <cfRule type="cellIs" dxfId="38" priority="44" operator="lessThan">
      <formula>$CA$7</formula>
    </cfRule>
    <cfRule type="cellIs" dxfId="37" priority="45" operator="greaterThan">
      <formula>$CA$5</formula>
    </cfRule>
  </conditionalFormatting>
  <conditionalFormatting sqref="CB8:CB131">
    <cfRule type="cellIs" dxfId="36" priority="42" operator="lessThan">
      <formula>$CB$7</formula>
    </cfRule>
    <cfRule type="cellIs" dxfId="35" priority="43" operator="greaterThan">
      <formula>$CB$5</formula>
    </cfRule>
  </conditionalFormatting>
  <conditionalFormatting sqref="CC8:CC131">
    <cfRule type="cellIs" dxfId="34" priority="40" operator="lessThan">
      <formula>$CC$7</formula>
    </cfRule>
    <cfRule type="cellIs" dxfId="33" priority="41" operator="greaterThan">
      <formula>$CC$5</formula>
    </cfRule>
  </conditionalFormatting>
  <conditionalFormatting sqref="CD8:CD131">
    <cfRule type="cellIs" dxfId="32" priority="38" operator="lessThan">
      <formula>$CD$7</formula>
    </cfRule>
    <cfRule type="cellIs" dxfId="31" priority="39" operator="greaterThan">
      <formula>$CD$5</formula>
    </cfRule>
  </conditionalFormatting>
  <conditionalFormatting sqref="CK8:CK131 CY8:CY131">
    <cfRule type="cellIs" dxfId="30" priority="36" operator="lessThan">
      <formula>$CK$7</formula>
    </cfRule>
    <cfRule type="cellIs" dxfId="29" priority="37" operator="greaterThan">
      <formula>$CK$5</formula>
    </cfRule>
  </conditionalFormatting>
  <conditionalFormatting sqref="CW8:CW131">
    <cfRule type="cellIs" dxfId="28" priority="34" operator="lessThan">
      <formula>$CW$7</formula>
    </cfRule>
    <cfRule type="cellIs" dxfId="27" priority="35" operator="greaterThan">
      <formula>$CW$5</formula>
    </cfRule>
  </conditionalFormatting>
  <conditionalFormatting sqref="DZ8:EB131">
    <cfRule type="cellIs" dxfId="26" priority="33" operator="greaterThan">
      <formula>$DZ$5</formula>
    </cfRule>
  </conditionalFormatting>
  <conditionalFormatting sqref="V8:V131">
    <cfRule type="cellIs" dxfId="25" priority="29" operator="lessThan">
      <formula>$V$7</formula>
    </cfRule>
    <cfRule type="cellIs" dxfId="24" priority="30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3" stopIfTrue="1">
      <formula>LEN(TRIM(A1))=0</formula>
    </cfRule>
  </conditionalFormatting>
  <conditionalFormatting sqref="X8:X131">
    <cfRule type="cellIs" dxfId="23" priority="27" operator="lessThan">
      <formula>$X$7</formula>
    </cfRule>
    <cfRule type="cellIs" dxfId="22" priority="28" operator="greaterThan">
      <formula>$X$5</formula>
    </cfRule>
  </conditionalFormatting>
  <conditionalFormatting sqref="AE8:AE131">
    <cfRule type="cellIs" dxfId="21" priority="25" operator="lessThan">
      <formula>$AE$5</formula>
    </cfRule>
    <cfRule type="cellIs" dxfId="20" priority="26" operator="greaterThan">
      <formula>$AE$7</formula>
    </cfRule>
  </conditionalFormatting>
  <conditionalFormatting sqref="AF8:AF131">
    <cfRule type="cellIs" dxfId="19" priority="23" operator="lessThan">
      <formula>$AF$5</formula>
    </cfRule>
    <cfRule type="cellIs" dxfId="18" priority="24" operator="greaterThan">
      <formula>$AF$7</formula>
    </cfRule>
  </conditionalFormatting>
  <conditionalFormatting sqref="AG8:AG131">
    <cfRule type="cellIs" dxfId="17" priority="21" operator="lessThan">
      <formula>$AG$5</formula>
    </cfRule>
    <cfRule type="cellIs" dxfId="16" priority="22" operator="greaterThan">
      <formula>$AG$7</formula>
    </cfRule>
  </conditionalFormatting>
  <conditionalFormatting sqref="AH8:AH131">
    <cfRule type="cellIs" dxfId="15" priority="19" operator="lessThan">
      <formula>$AH$5</formula>
    </cfRule>
    <cfRule type="cellIs" dxfId="14" priority="20" operator="greaterThan">
      <formula>$AH$7</formula>
    </cfRule>
  </conditionalFormatting>
  <conditionalFormatting sqref="AM8:AM131">
    <cfRule type="cellIs" dxfId="13" priority="17" operator="lessThan">
      <formula>$AM$7</formula>
    </cfRule>
    <cfRule type="cellIs" dxfId="12" priority="18" operator="greaterThan">
      <formula>$AM$5</formula>
    </cfRule>
  </conditionalFormatting>
  <conditionalFormatting sqref="AP8:AP131">
    <cfRule type="cellIs" dxfId="11" priority="16" operator="greaterThan">
      <formula>$AP$5</formula>
    </cfRule>
  </conditionalFormatting>
  <conditionalFormatting sqref="AA8:AA131">
    <cfRule type="cellIs" dxfId="10" priority="15" operator="greaterThan">
      <formula>$AA$5</formula>
    </cfRule>
  </conditionalFormatting>
  <conditionalFormatting sqref="AB8:AB131">
    <cfRule type="cellIs" dxfId="9" priority="13" operator="lessThan">
      <formula>$AB$7</formula>
    </cfRule>
    <cfRule type="cellIs" dxfId="8" priority="14" operator="greaterThan">
      <formula>$AB$5</formula>
    </cfRule>
  </conditionalFormatting>
  <conditionalFormatting sqref="DN8:DN131">
    <cfRule type="cellIs" dxfId="7" priority="11" operator="greaterThan">
      <formula>$DN$5</formula>
    </cfRule>
  </conditionalFormatting>
  <conditionalFormatting sqref="EQ8:EQ131">
    <cfRule type="cellIs" dxfId="6" priority="10" operator="greaterThan">
      <formula>$EQ$5</formula>
    </cfRule>
  </conditionalFormatting>
  <conditionalFormatting sqref="DM8:DM131">
    <cfRule type="cellIs" dxfId="5" priority="9" operator="greaterThan">
      <formula>$DM$5</formula>
    </cfRule>
  </conditionalFormatting>
  <conditionalFormatting sqref="DY8:DY131">
    <cfRule type="cellIs" dxfId="4" priority="8" operator="greaterThan">
      <formula>$DY$5</formula>
    </cfRule>
  </conditionalFormatting>
  <conditionalFormatting sqref="A8:A131">
    <cfRule type="cellIs" dxfId="3" priority="6" operator="greaterThan">
      <formula>TODAY()</formula>
    </cfRule>
    <cfRule type="cellIs" dxfId="2" priority="7" operator="equal">
      <formula>$A$149</formula>
    </cfRule>
  </conditionalFormatting>
  <conditionalFormatting sqref="AN8:AN131">
    <cfRule type="cellIs" dxfId="1" priority="4" operator="lessThan">
      <formula>$AN$7</formula>
    </cfRule>
    <cfRule type="cellIs" dxfId="0" priority="5" operator="greaterThan">
      <formula>$AN$5</formula>
    </cfRule>
  </conditionalFormatting>
  <dataValidations count="29">
    <dataValidation type="list" allowBlank="1" showInputMessage="1" showErrorMessage="1" sqref="CE8:CE131">
      <formula1>$CE$150:$CE$154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E8:E131">
      <formula1>$E$150:$E$157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C8:C131">
      <formula1>$C$150:$C$153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whole" allowBlank="1" showInputMessage="1" showErrorMessage="1" sqref="AE8:AH129">
      <formula1>-100</formula1>
      <formula2>0</formula2>
    </dataValidation>
    <dataValidation type="decimal" allowBlank="1" showInputMessage="1" showErrorMessage="1" sqref="I8:I131">
      <formula1>10</formula1>
      <formula2>40</formula2>
    </dataValidation>
    <dataValidation type="decimal" allowBlank="1" showInputMessage="1" showErrorMessage="1" sqref="K8:K129">
      <formula1>0</formula1>
      <formula2>30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P8:P131">
      <formula1>0</formula1>
      <formula2>2000</formula2>
    </dataValidation>
    <dataValidation type="decimal" allowBlank="1" showInputMessage="1" showErrorMessage="1" sqref="T8:T131">
      <formula1>0</formula1>
      <formula2>5000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CJ8:CJ131 CX8:CX131 CM8:CM131">
      <formula1>0</formula1>
      <formula2>200</formula2>
    </dataValidation>
    <dataValidation type="whole" allowBlank="1" showInputMessage="1" showErrorMessage="1" sqref="CN8:CN131">
      <formula1>0</formula1>
      <formula2>100</formula2>
    </dataValidation>
    <dataValidation type="list" allowBlank="1" showInputMessage="1" showErrorMessage="1" sqref="CS8:CS131">
      <formula1>$CS$150:$CS$155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permida165</cp:lastModifiedBy>
  <cp:revision/>
  <dcterms:created xsi:type="dcterms:W3CDTF">2006-09-28T05:33:49Z</dcterms:created>
  <dcterms:modified xsi:type="dcterms:W3CDTF">2016-06-29T15:36:30Z</dcterms:modified>
  <cp:category/>
  <cp:contentStatus/>
</cp:coreProperties>
</file>