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127"/>
  <workbookPr filterPrivacy="1" codeName="ЭтаКнига" defaultThemeVersion="124226"/>
  <bookViews>
    <workbookView xWindow="120" yWindow="105" windowWidth="15120" windowHeight="8010" tabRatio="491"/>
  </bookViews>
  <sheets>
    <sheet name="Январь" sheetId="21" r:id="rId1"/>
    <sheet name="Февраль" sheetId="22" r:id="rId2"/>
    <sheet name="Март" sheetId="23" r:id="rId3"/>
    <sheet name="Апрель" sheetId="24" r:id="rId4"/>
    <sheet name="Май" sheetId="25" r:id="rId5"/>
    <sheet name="Июнь" sheetId="26" r:id="rId6"/>
    <sheet name="Июль" sheetId="27" r:id="rId7"/>
    <sheet name="Август" sheetId="28" r:id="rId8"/>
    <sheet name="Сентябрь" sheetId="29" r:id="rId9"/>
    <sheet name="Октябрь" sheetId="30" r:id="rId10"/>
    <sheet name="Ноябрь" sheetId="31" r:id="rId11"/>
    <sheet name="Декабрь" sheetId="20" r:id="rId12"/>
    <sheet name="Лист1" sheetId="32" r:id="rId13"/>
  </sheets>
  <definedNames>
    <definedName name="_xlnm._FilterDatabase" localSheetId="7" hidden="1">Август!$A$3:$FD$131</definedName>
    <definedName name="_xlnm._FilterDatabase" localSheetId="3" hidden="1">Апрель!$A$3:$FD$131</definedName>
    <definedName name="_xlnm._FilterDatabase" localSheetId="11" hidden="1">Декабрь!$A$3:$FD$131</definedName>
    <definedName name="_xlnm._FilterDatabase" localSheetId="6" hidden="1">Июль!$A$3:$FD$131</definedName>
    <definedName name="_xlnm._FilterDatabase" localSheetId="5" hidden="1">Июнь!$A$3:$FD$131</definedName>
    <definedName name="_xlnm._FilterDatabase" localSheetId="4" hidden="1">Май!$A$3:$FD$131</definedName>
    <definedName name="_xlnm._FilterDatabase" localSheetId="2" hidden="1">Март!$A$3:$FD$131</definedName>
    <definedName name="_xlnm._FilterDatabase" localSheetId="10" hidden="1">Ноябрь!$A$3:$FD$131</definedName>
    <definedName name="_xlnm._FilterDatabase" localSheetId="9" hidden="1">Октябрь!$A$3:$FD$131</definedName>
    <definedName name="_xlnm._FilterDatabase" localSheetId="8" hidden="1">Сентябрь!$A$3:$FD$131</definedName>
    <definedName name="_xlnm._FilterDatabase" localSheetId="1" hidden="1">Февраль!$A$3:$FD$131</definedName>
    <definedName name="_xlnm._FilterDatabase" localSheetId="0" hidden="1">Январь!$A$3:$FD$131</definedName>
  </definedNames>
  <calcPr calcId="171026"/>
</workbook>
</file>

<file path=xl/calcChain.xml><?xml version="1.0" encoding="utf-8"?>
<calcChain xmlns="http://schemas.openxmlformats.org/spreadsheetml/2006/main">
  <c r="EK74" i="23" l="1"/>
  <c r="Q74" i="23"/>
  <c r="S74" i="23"/>
  <c r="EM74" i="23"/>
  <c r="R74" i="23"/>
  <c r="EO74" i="23"/>
  <c r="EP74" i="23"/>
  <c r="BX74" i="23"/>
  <c r="BW74" i="23"/>
  <c r="BZ74" i="23"/>
  <c r="BY74" i="23"/>
  <c r="AI73" i="23"/>
  <c r="AJ74" i="23"/>
  <c r="W74" i="23"/>
  <c r="EK70" i="23"/>
  <c r="Q70" i="23"/>
  <c r="R70" i="23"/>
  <c r="EL70" i="23"/>
  <c r="CU70" i="23"/>
  <c r="CW70" i="23"/>
  <c r="CV70" i="23"/>
  <c r="CY70" i="23"/>
  <c r="CQ70" i="23"/>
  <c r="CP70" i="23"/>
  <c r="CR70" i="23"/>
  <c r="CH70" i="23"/>
  <c r="CG70" i="23"/>
  <c r="CI70" i="23"/>
  <c r="CK70" i="23"/>
  <c r="BX70" i="23"/>
  <c r="BW70" i="23"/>
  <c r="BZ70" i="23"/>
  <c r="BY70" i="23"/>
  <c r="AS70" i="23"/>
  <c r="AT70" i="23"/>
  <c r="AI70" i="23"/>
  <c r="AI69" i="23"/>
  <c r="AJ70" i="23"/>
  <c r="W70" i="23"/>
  <c r="EO70" i="23"/>
  <c r="S70" i="23"/>
  <c r="EL74" i="23"/>
  <c r="DN70" i="23"/>
  <c r="EM70" i="23"/>
  <c r="DZ70" i="23"/>
  <c r="EP70" i="23"/>
  <c r="DY70" i="23"/>
  <c r="DM70" i="23"/>
  <c r="CG114" i="22"/>
  <c r="CG76" i="22"/>
  <c r="CH10" i="21"/>
  <c r="CH11" i="21"/>
  <c r="CG10" i="21"/>
  <c r="CG11" i="21"/>
  <c r="CH8" i="21"/>
  <c r="B198" i="31"/>
  <c r="B149" i="31"/>
  <c r="A149" i="31"/>
  <c r="Q131" i="31"/>
  <c r="R131" i="31"/>
  <c r="EO131" i="31"/>
  <c r="EK131" i="31"/>
  <c r="S131" i="31"/>
  <c r="EM131" i="31"/>
  <c r="EL131" i="31"/>
  <c r="DY131" i="31"/>
  <c r="CU131" i="31"/>
  <c r="CW131" i="31"/>
  <c r="CV131" i="31"/>
  <c r="CY131" i="31"/>
  <c r="CQ131" i="31"/>
  <c r="CP131" i="31"/>
  <c r="CR131" i="31"/>
  <c r="CG131" i="31"/>
  <c r="CI131" i="31"/>
  <c r="CH131" i="31"/>
  <c r="BX131" i="31"/>
  <c r="BW131" i="31"/>
  <c r="BZ131" i="31"/>
  <c r="AS131" i="31"/>
  <c r="AT131" i="31"/>
  <c r="AI131" i="31"/>
  <c r="AI130" i="31"/>
  <c r="AJ131" i="31"/>
  <c r="W131" i="31"/>
  <c r="DM131" i="31"/>
  <c r="Q130" i="31"/>
  <c r="R130" i="31"/>
  <c r="EO130" i="31"/>
  <c r="EK130" i="31"/>
  <c r="S130" i="31"/>
  <c r="EM130" i="31"/>
  <c r="DZ130" i="31"/>
  <c r="DY130" i="31"/>
  <c r="CU130" i="31"/>
  <c r="CW130" i="31"/>
  <c r="CV130" i="31"/>
  <c r="CY130" i="31"/>
  <c r="CQ130" i="31"/>
  <c r="CP130" i="31"/>
  <c r="CR130" i="31"/>
  <c r="CG130" i="31"/>
  <c r="CI130" i="31"/>
  <c r="CH130" i="31"/>
  <c r="BX130" i="31"/>
  <c r="BW130" i="31"/>
  <c r="AS130" i="31"/>
  <c r="AT130" i="31"/>
  <c r="AI129" i="31"/>
  <c r="AJ130" i="31"/>
  <c r="W130" i="31"/>
  <c r="DM130" i="31"/>
  <c r="EK129" i="31"/>
  <c r="Q129" i="31"/>
  <c r="S129" i="31"/>
  <c r="DZ129" i="31"/>
  <c r="R129" i="31"/>
  <c r="DY129" i="31"/>
  <c r="CU129" i="31"/>
  <c r="CW129" i="31"/>
  <c r="CV129" i="31"/>
  <c r="CY129" i="31"/>
  <c r="CQ129" i="31"/>
  <c r="CP129" i="31"/>
  <c r="CR129" i="31"/>
  <c r="CG129" i="31"/>
  <c r="CI129" i="31"/>
  <c r="CH129" i="31"/>
  <c r="CK129" i="31"/>
  <c r="BX129" i="31"/>
  <c r="BW129" i="31"/>
  <c r="BZ129" i="31"/>
  <c r="AS129" i="31"/>
  <c r="AT129" i="31"/>
  <c r="AI128" i="31"/>
  <c r="AJ129" i="31"/>
  <c r="W129" i="31"/>
  <c r="EM129" i="31"/>
  <c r="DM129" i="31"/>
  <c r="EK128" i="31"/>
  <c r="Q128" i="31"/>
  <c r="R128" i="31"/>
  <c r="EL128" i="31"/>
  <c r="CU128" i="31"/>
  <c r="CW128" i="31"/>
  <c r="CV128" i="31"/>
  <c r="CY128" i="31"/>
  <c r="CQ128" i="31"/>
  <c r="CP128" i="31"/>
  <c r="CR128" i="31"/>
  <c r="CG128" i="31"/>
  <c r="CI128" i="31"/>
  <c r="CH128" i="31"/>
  <c r="BW128" i="31"/>
  <c r="BX128" i="31"/>
  <c r="BY128" i="31"/>
  <c r="BZ128" i="31"/>
  <c r="AS128" i="31"/>
  <c r="AT128" i="31"/>
  <c r="AI127" i="31"/>
  <c r="AJ128" i="31"/>
  <c r="W128" i="31"/>
  <c r="S128" i="31"/>
  <c r="Q127" i="31"/>
  <c r="R127" i="31"/>
  <c r="EO127" i="31"/>
  <c r="EK127" i="31"/>
  <c r="EL127" i="31"/>
  <c r="DY127" i="31"/>
  <c r="CU127" i="31"/>
  <c r="CW127" i="31"/>
  <c r="CV127" i="31"/>
  <c r="CY127" i="31"/>
  <c r="CQ127" i="31"/>
  <c r="CP127" i="31"/>
  <c r="CR127" i="31"/>
  <c r="CG127" i="31"/>
  <c r="CI127" i="31"/>
  <c r="CH127" i="31"/>
  <c r="BX127" i="31"/>
  <c r="BW127" i="31"/>
  <c r="BZ127" i="31"/>
  <c r="AS127" i="31"/>
  <c r="AT127" i="31"/>
  <c r="AI126" i="31"/>
  <c r="AJ127" i="31"/>
  <c r="W127" i="31"/>
  <c r="S127" i="31"/>
  <c r="DM127" i="31"/>
  <c r="Q126" i="31"/>
  <c r="R126" i="31"/>
  <c r="EO126" i="31"/>
  <c r="EK126" i="31"/>
  <c r="S126" i="31"/>
  <c r="EM126" i="31"/>
  <c r="DZ126" i="31"/>
  <c r="DY126" i="31"/>
  <c r="CU126" i="31"/>
  <c r="CW126" i="31"/>
  <c r="CV126" i="31"/>
  <c r="CY126" i="31"/>
  <c r="CQ126" i="31"/>
  <c r="CP126" i="31"/>
  <c r="CR126" i="31"/>
  <c r="CG126" i="31"/>
  <c r="CI126" i="31"/>
  <c r="CH126" i="31"/>
  <c r="BX126" i="31"/>
  <c r="BW126" i="31"/>
  <c r="AS126" i="31"/>
  <c r="AT126" i="31"/>
  <c r="AI125" i="31"/>
  <c r="AJ126" i="31"/>
  <c r="W126" i="31"/>
  <c r="DM126" i="31"/>
  <c r="EK125" i="31"/>
  <c r="Q125" i="31"/>
  <c r="S125" i="31"/>
  <c r="DZ125" i="31"/>
  <c r="CU125" i="31"/>
  <c r="CW125" i="31"/>
  <c r="CV125" i="31"/>
  <c r="CY125" i="31"/>
  <c r="CQ125" i="31"/>
  <c r="CP125" i="31"/>
  <c r="CR125" i="31"/>
  <c r="CG125" i="31"/>
  <c r="CI125" i="31"/>
  <c r="CH125" i="31"/>
  <c r="CK125" i="31"/>
  <c r="BX125" i="31"/>
  <c r="BW125" i="31"/>
  <c r="BZ125" i="31"/>
  <c r="AS125" i="31"/>
  <c r="AT125" i="31"/>
  <c r="AI124" i="31"/>
  <c r="AJ125" i="31"/>
  <c r="W125" i="31"/>
  <c r="EM125" i="31"/>
  <c r="R125" i="31"/>
  <c r="DM125" i="31"/>
  <c r="EK124" i="31"/>
  <c r="Q124" i="31"/>
  <c r="R124" i="31"/>
  <c r="EL124" i="31"/>
  <c r="CU124" i="31"/>
  <c r="CW124" i="31"/>
  <c r="CV124" i="31"/>
  <c r="CY124" i="31"/>
  <c r="CQ124" i="31"/>
  <c r="CP124" i="31"/>
  <c r="CR124" i="31"/>
  <c r="CG124" i="31"/>
  <c r="CI124" i="31"/>
  <c r="CH124" i="31"/>
  <c r="BW124" i="31"/>
  <c r="BX124" i="31"/>
  <c r="BY124" i="31"/>
  <c r="BZ124" i="31"/>
  <c r="AS124" i="31"/>
  <c r="AT124" i="31"/>
  <c r="AI123" i="31"/>
  <c r="AJ124" i="31"/>
  <c r="W124" i="31"/>
  <c r="S124" i="31"/>
  <c r="Q123" i="31"/>
  <c r="R123" i="31"/>
  <c r="EO123" i="31"/>
  <c r="EK123" i="31"/>
  <c r="EL123" i="31"/>
  <c r="DY123" i="31"/>
  <c r="CU123" i="31"/>
  <c r="CW123" i="31"/>
  <c r="CV123" i="31"/>
  <c r="CY123" i="31"/>
  <c r="CQ123" i="31"/>
  <c r="CP123" i="31"/>
  <c r="CR123" i="31"/>
  <c r="CG123" i="31"/>
  <c r="CI123" i="31"/>
  <c r="CH123" i="31"/>
  <c r="BX123" i="31"/>
  <c r="BW123" i="31"/>
  <c r="BZ123" i="31"/>
  <c r="AS123" i="31"/>
  <c r="AT123" i="31"/>
  <c r="AI122" i="31"/>
  <c r="AJ123" i="31"/>
  <c r="W123" i="31"/>
  <c r="S123" i="31"/>
  <c r="EM123" i="31"/>
  <c r="DM123" i="31"/>
  <c r="Q122" i="31"/>
  <c r="R122" i="31"/>
  <c r="EO122" i="31"/>
  <c r="EK122" i="31"/>
  <c r="S122" i="31"/>
  <c r="EM122" i="31"/>
  <c r="DZ122" i="31"/>
  <c r="DY122" i="31"/>
  <c r="CU122" i="31"/>
  <c r="CW122" i="31"/>
  <c r="CV122" i="31"/>
  <c r="CY122" i="31"/>
  <c r="CQ122" i="31"/>
  <c r="CP122" i="31"/>
  <c r="CR122" i="31"/>
  <c r="CG122" i="31"/>
  <c r="CI122" i="31"/>
  <c r="CH122" i="31"/>
  <c r="CK122" i="31"/>
  <c r="BX122" i="31"/>
  <c r="BW122" i="31"/>
  <c r="AS122" i="31"/>
  <c r="AT122" i="31"/>
  <c r="AI121" i="31"/>
  <c r="AJ122" i="31"/>
  <c r="W122" i="31"/>
  <c r="DM122" i="31"/>
  <c r="EK121" i="31"/>
  <c r="Q121" i="31"/>
  <c r="S121" i="31"/>
  <c r="DZ121" i="31"/>
  <c r="CU121" i="31"/>
  <c r="CW121" i="31"/>
  <c r="CV121" i="31"/>
  <c r="CY121" i="31"/>
  <c r="CQ121" i="31"/>
  <c r="CP121" i="31"/>
  <c r="CR121" i="31"/>
  <c r="CG121" i="31"/>
  <c r="CI121" i="31"/>
  <c r="CH121" i="31"/>
  <c r="CK121" i="31"/>
  <c r="BW121" i="31"/>
  <c r="BX121" i="31"/>
  <c r="BY121" i="31"/>
  <c r="BZ121" i="31"/>
  <c r="AS121" i="31"/>
  <c r="AT121" i="31"/>
  <c r="AI120" i="31"/>
  <c r="AJ121" i="31"/>
  <c r="W121" i="31"/>
  <c r="EM121" i="31"/>
  <c r="R121" i="31"/>
  <c r="DM121" i="31"/>
  <c r="EK120" i="31"/>
  <c r="CU120" i="31"/>
  <c r="CW120" i="31"/>
  <c r="CV120" i="31"/>
  <c r="CY120" i="31"/>
  <c r="CQ120" i="31"/>
  <c r="CP120" i="31"/>
  <c r="CR120" i="31"/>
  <c r="CG120" i="31"/>
  <c r="CI120" i="31"/>
  <c r="CH120" i="31"/>
  <c r="BW120" i="31"/>
  <c r="BX120" i="31"/>
  <c r="BY120" i="31"/>
  <c r="BZ120" i="31"/>
  <c r="AS120" i="31"/>
  <c r="AT120" i="31"/>
  <c r="AI119" i="31"/>
  <c r="AJ120" i="31"/>
  <c r="W120" i="31"/>
  <c r="Q120" i="31"/>
  <c r="S120" i="31"/>
  <c r="R120" i="31"/>
  <c r="Q119" i="31"/>
  <c r="R119" i="31"/>
  <c r="EO119" i="31"/>
  <c r="EK119" i="31"/>
  <c r="S119" i="31"/>
  <c r="EM119" i="31"/>
  <c r="EL119" i="31"/>
  <c r="DY119" i="31"/>
  <c r="CU119" i="31"/>
  <c r="CW119" i="31"/>
  <c r="CV119" i="31"/>
  <c r="CY119" i="31"/>
  <c r="CQ119" i="31"/>
  <c r="CP119" i="31"/>
  <c r="CR119" i="31"/>
  <c r="CG119" i="31"/>
  <c r="CI119" i="31"/>
  <c r="CH119" i="31"/>
  <c r="BX119" i="31"/>
  <c r="BW119" i="31"/>
  <c r="BZ119" i="31"/>
  <c r="AS119" i="31"/>
  <c r="AT119" i="31"/>
  <c r="AI118" i="31"/>
  <c r="AJ119" i="31"/>
  <c r="W119" i="31"/>
  <c r="DM119" i="31"/>
  <c r="Q118" i="31"/>
  <c r="R118" i="31"/>
  <c r="EO118" i="31"/>
  <c r="EK118" i="31"/>
  <c r="S118" i="31"/>
  <c r="EM118" i="31"/>
  <c r="DZ118" i="31"/>
  <c r="DY118" i="31"/>
  <c r="CU118" i="31"/>
  <c r="CW118" i="31"/>
  <c r="CV118" i="31"/>
  <c r="CY118" i="31"/>
  <c r="CQ118" i="31"/>
  <c r="CP118" i="31"/>
  <c r="CR118" i="31"/>
  <c r="CG118" i="31"/>
  <c r="CI118" i="31"/>
  <c r="CH118" i="31"/>
  <c r="CK118" i="31"/>
  <c r="BX118" i="31"/>
  <c r="BW118" i="31"/>
  <c r="AS118" i="31"/>
  <c r="AT118" i="31"/>
  <c r="AI117" i="31"/>
  <c r="AJ118" i="31"/>
  <c r="W118" i="31"/>
  <c r="DM118" i="31"/>
  <c r="EK117" i="31"/>
  <c r="Q117" i="31"/>
  <c r="S117" i="31"/>
  <c r="DZ117" i="31"/>
  <c r="R117" i="31"/>
  <c r="DY117" i="31"/>
  <c r="CU117" i="31"/>
  <c r="CW117" i="31"/>
  <c r="CV117" i="31"/>
  <c r="CY117" i="31"/>
  <c r="CQ117" i="31"/>
  <c r="CP117" i="31"/>
  <c r="CR117" i="31"/>
  <c r="CG117" i="31"/>
  <c r="CI117" i="31"/>
  <c r="CH117" i="31"/>
  <c r="CK117" i="31"/>
  <c r="BW117" i="31"/>
  <c r="BX117" i="31"/>
  <c r="BY117" i="31"/>
  <c r="BZ117" i="31"/>
  <c r="AS117" i="31"/>
  <c r="AT117" i="31"/>
  <c r="AI116" i="31"/>
  <c r="AJ117" i="31"/>
  <c r="W117" i="31"/>
  <c r="EM117" i="31"/>
  <c r="DM117" i="31"/>
  <c r="EK116" i="31"/>
  <c r="CU116" i="31"/>
  <c r="CW116" i="31"/>
  <c r="CV116" i="31"/>
  <c r="CY116" i="31"/>
  <c r="CQ116" i="31"/>
  <c r="CP116" i="31"/>
  <c r="CR116" i="31"/>
  <c r="CG116" i="31"/>
  <c r="CI116" i="31"/>
  <c r="CH116" i="31"/>
  <c r="BW116" i="31"/>
  <c r="BX116" i="31"/>
  <c r="BY116" i="31"/>
  <c r="BZ116" i="31"/>
  <c r="AS116" i="31"/>
  <c r="AT116" i="31"/>
  <c r="AI115" i="31"/>
  <c r="AJ116" i="31"/>
  <c r="W116" i="31"/>
  <c r="Q116" i="31"/>
  <c r="S116" i="31"/>
  <c r="R116" i="31"/>
  <c r="Q115" i="31"/>
  <c r="R115" i="31"/>
  <c r="EO115" i="31"/>
  <c r="EK115" i="31"/>
  <c r="S115" i="31"/>
  <c r="EM115" i="31"/>
  <c r="EL115" i="31"/>
  <c r="DY115" i="31"/>
  <c r="CU115" i="31"/>
  <c r="CW115" i="31"/>
  <c r="CV115" i="31"/>
  <c r="CY115" i="31"/>
  <c r="CQ115" i="31"/>
  <c r="CP115" i="31"/>
  <c r="CR115" i="31"/>
  <c r="CG115" i="31"/>
  <c r="CI115" i="31"/>
  <c r="CH115" i="31"/>
  <c r="BX115" i="31"/>
  <c r="BW115" i="31"/>
  <c r="BZ115" i="31"/>
  <c r="AS115" i="31"/>
  <c r="AT115" i="31"/>
  <c r="AI114" i="31"/>
  <c r="AJ115" i="31"/>
  <c r="W115" i="31"/>
  <c r="DM115" i="31"/>
  <c r="Q114" i="31"/>
  <c r="R114" i="31"/>
  <c r="EO114" i="31"/>
  <c r="EK114" i="31"/>
  <c r="S114" i="31"/>
  <c r="EM114" i="31"/>
  <c r="DZ114" i="31"/>
  <c r="DY114" i="31"/>
  <c r="CU114" i="31"/>
  <c r="CW114" i="31"/>
  <c r="CV114" i="31"/>
  <c r="CY114" i="31"/>
  <c r="CQ114" i="31"/>
  <c r="CP114" i="31"/>
  <c r="CR114" i="31"/>
  <c r="CG114" i="31"/>
  <c r="CI114" i="31"/>
  <c r="CH114" i="31"/>
  <c r="BX114" i="31"/>
  <c r="BW114" i="31"/>
  <c r="AS114" i="31"/>
  <c r="AT114" i="31"/>
  <c r="AI113" i="31"/>
  <c r="AJ114" i="31"/>
  <c r="W114" i="31"/>
  <c r="DM114" i="31"/>
  <c r="EK113" i="31"/>
  <c r="Q113" i="31"/>
  <c r="S113" i="31"/>
  <c r="DZ113" i="31"/>
  <c r="R113" i="31"/>
  <c r="DY113" i="31"/>
  <c r="CU113" i="31"/>
  <c r="CW113" i="31"/>
  <c r="CV113" i="31"/>
  <c r="CY113" i="31"/>
  <c r="CQ113" i="31"/>
  <c r="CP113" i="31"/>
  <c r="CR113" i="31"/>
  <c r="CG113" i="31"/>
  <c r="CI113" i="31"/>
  <c r="CH113" i="31"/>
  <c r="CK113" i="31"/>
  <c r="BX113" i="31"/>
  <c r="BW113" i="31"/>
  <c r="BZ113" i="31"/>
  <c r="AS113" i="31"/>
  <c r="AT113" i="31"/>
  <c r="AI112" i="31"/>
  <c r="AJ113" i="31"/>
  <c r="W113" i="31"/>
  <c r="EM113" i="31"/>
  <c r="DM113" i="31"/>
  <c r="EK112" i="31"/>
  <c r="Q112" i="31"/>
  <c r="R112" i="31"/>
  <c r="EL112" i="31"/>
  <c r="CU112" i="31"/>
  <c r="CW112" i="31"/>
  <c r="CV112" i="31"/>
  <c r="CY112" i="31"/>
  <c r="CQ112" i="31"/>
  <c r="CP112" i="31"/>
  <c r="CR112" i="31"/>
  <c r="CG112" i="31"/>
  <c r="CI112" i="31"/>
  <c r="CH112" i="31"/>
  <c r="BW112" i="31"/>
  <c r="BX112" i="31"/>
  <c r="BY112" i="31"/>
  <c r="BZ112" i="31"/>
  <c r="AS112" i="31"/>
  <c r="AT112" i="31"/>
  <c r="AI111" i="31"/>
  <c r="AJ112" i="31"/>
  <c r="W112" i="31"/>
  <c r="S112" i="31"/>
  <c r="Q111" i="31"/>
  <c r="R111" i="31"/>
  <c r="EO111" i="31"/>
  <c r="EK111" i="31"/>
  <c r="EL111" i="31"/>
  <c r="DY111" i="31"/>
  <c r="CU111" i="31"/>
  <c r="CW111" i="31"/>
  <c r="CV111" i="31"/>
  <c r="CY111" i="31"/>
  <c r="CQ111" i="31"/>
  <c r="CP111" i="31"/>
  <c r="CR111" i="31"/>
  <c r="CG111" i="31"/>
  <c r="CI111" i="31"/>
  <c r="CH111" i="31"/>
  <c r="BX111" i="31"/>
  <c r="BW111" i="31"/>
  <c r="BZ111" i="31"/>
  <c r="AS111" i="31"/>
  <c r="AT111" i="31"/>
  <c r="AI110" i="31"/>
  <c r="AJ111" i="31"/>
  <c r="W111" i="31"/>
  <c r="S111" i="31"/>
  <c r="DM111" i="31"/>
  <c r="Q110" i="31"/>
  <c r="R110" i="31"/>
  <c r="EO110" i="31"/>
  <c r="EK110" i="31"/>
  <c r="S110" i="31"/>
  <c r="EM110" i="31"/>
  <c r="DZ110" i="31"/>
  <c r="DY110" i="31"/>
  <c r="CU110" i="31"/>
  <c r="CW110" i="31"/>
  <c r="CV110" i="31"/>
  <c r="CY110" i="31"/>
  <c r="CQ110" i="31"/>
  <c r="CP110" i="31"/>
  <c r="CR110" i="31"/>
  <c r="CG110" i="31"/>
  <c r="CI110" i="31"/>
  <c r="CH110" i="31"/>
  <c r="BX110" i="31"/>
  <c r="BW110" i="31"/>
  <c r="AS110" i="31"/>
  <c r="AT110" i="31"/>
  <c r="AI109" i="31"/>
  <c r="AJ110" i="31"/>
  <c r="W110" i="31"/>
  <c r="DM110" i="31"/>
  <c r="EK109" i="31"/>
  <c r="Q109" i="31"/>
  <c r="S109" i="31"/>
  <c r="DZ109" i="31"/>
  <c r="CU109" i="31"/>
  <c r="CW109" i="31"/>
  <c r="CV109" i="31"/>
  <c r="CY109" i="31"/>
  <c r="CQ109" i="31"/>
  <c r="CP109" i="31"/>
  <c r="CR109" i="31"/>
  <c r="CG109" i="31"/>
  <c r="CI109" i="31"/>
  <c r="CH109" i="31"/>
  <c r="CK109" i="31"/>
  <c r="BX109" i="31"/>
  <c r="BW109" i="31"/>
  <c r="BZ109" i="31"/>
  <c r="AS109" i="31"/>
  <c r="AT109" i="31"/>
  <c r="AI108" i="31"/>
  <c r="AJ109" i="31"/>
  <c r="W109" i="31"/>
  <c r="EM109" i="31"/>
  <c r="R109" i="31"/>
  <c r="DM109" i="31"/>
  <c r="EK108" i="31"/>
  <c r="Q108" i="31"/>
  <c r="R108" i="31"/>
  <c r="EL108" i="31"/>
  <c r="CU108" i="31"/>
  <c r="CW108" i="31"/>
  <c r="CV108" i="31"/>
  <c r="CY108" i="31"/>
  <c r="CQ108" i="31"/>
  <c r="CP108" i="31"/>
  <c r="CR108" i="31"/>
  <c r="CG108" i="31"/>
  <c r="CI108" i="31"/>
  <c r="CH108" i="31"/>
  <c r="BW108" i="31"/>
  <c r="BX108" i="31"/>
  <c r="BY108" i="31"/>
  <c r="BZ108" i="31"/>
  <c r="AS108" i="31"/>
  <c r="AT108" i="31"/>
  <c r="AI107" i="31"/>
  <c r="AJ108" i="31"/>
  <c r="W108" i="31"/>
  <c r="S108" i="31"/>
  <c r="Q107" i="31"/>
  <c r="R107" i="31"/>
  <c r="EO107" i="31"/>
  <c r="EK107" i="31"/>
  <c r="EL107" i="31"/>
  <c r="DY107" i="31"/>
  <c r="CU107" i="31"/>
  <c r="CW107" i="31"/>
  <c r="CV107" i="31"/>
  <c r="CY107" i="31"/>
  <c r="CQ107" i="31"/>
  <c r="CP107" i="31"/>
  <c r="CR107" i="31"/>
  <c r="CG107" i="31"/>
  <c r="CI107" i="31"/>
  <c r="CH107" i="31"/>
  <c r="BX107" i="31"/>
  <c r="BW107" i="31"/>
  <c r="BZ107" i="31"/>
  <c r="AS107" i="31"/>
  <c r="AT107" i="31"/>
  <c r="AI106" i="31"/>
  <c r="AJ107" i="31"/>
  <c r="W107" i="31"/>
  <c r="S107" i="31"/>
  <c r="EM107" i="31"/>
  <c r="DM107" i="31"/>
  <c r="Q106" i="31"/>
  <c r="R106" i="31"/>
  <c r="EO106" i="31"/>
  <c r="EK106" i="31"/>
  <c r="S106" i="31"/>
  <c r="EM106" i="31"/>
  <c r="DZ106" i="31"/>
  <c r="DY106" i="31"/>
  <c r="CU106" i="31"/>
  <c r="CW106" i="31"/>
  <c r="CV106" i="31"/>
  <c r="CY106" i="31"/>
  <c r="CQ106" i="31"/>
  <c r="CP106" i="31"/>
  <c r="CR106" i="31"/>
  <c r="CG106" i="31"/>
  <c r="CI106" i="31"/>
  <c r="CH106" i="31"/>
  <c r="CK106" i="31"/>
  <c r="BX106" i="31"/>
  <c r="BW106" i="31"/>
  <c r="AS106" i="31"/>
  <c r="AT106" i="31"/>
  <c r="AI105" i="31"/>
  <c r="AJ106" i="31"/>
  <c r="W106" i="31"/>
  <c r="DM106" i="31"/>
  <c r="EK105" i="31"/>
  <c r="Q105" i="31"/>
  <c r="S105" i="31"/>
  <c r="DZ105" i="31"/>
  <c r="CU105" i="31"/>
  <c r="CW105" i="31"/>
  <c r="CV105" i="31"/>
  <c r="CY105" i="31"/>
  <c r="CQ105" i="31"/>
  <c r="CP105" i="31"/>
  <c r="CR105" i="31"/>
  <c r="CG105" i="31"/>
  <c r="CI105" i="31"/>
  <c r="CH105" i="31"/>
  <c r="CK105" i="31"/>
  <c r="BW105" i="31"/>
  <c r="BX105" i="31"/>
  <c r="BY105" i="31"/>
  <c r="BZ105" i="31"/>
  <c r="AS105" i="31"/>
  <c r="AT105" i="31"/>
  <c r="AI104" i="31"/>
  <c r="AJ105" i="31"/>
  <c r="W105" i="31"/>
  <c r="EM105" i="31"/>
  <c r="R105" i="31"/>
  <c r="DM105" i="31"/>
  <c r="EK104" i="31"/>
  <c r="CU104" i="31"/>
  <c r="CW104" i="31"/>
  <c r="CV104" i="31"/>
  <c r="CY104" i="31"/>
  <c r="CQ104" i="31"/>
  <c r="CP104" i="31"/>
  <c r="CR104" i="31"/>
  <c r="CG104" i="31"/>
  <c r="CI104" i="31"/>
  <c r="CH104" i="31"/>
  <c r="BW104" i="31"/>
  <c r="BX104" i="31"/>
  <c r="BY104" i="31"/>
  <c r="BZ104" i="31"/>
  <c r="AS104" i="31"/>
  <c r="AT104" i="31"/>
  <c r="AI103" i="31"/>
  <c r="AJ104" i="31"/>
  <c r="W104" i="31"/>
  <c r="Q104" i="31"/>
  <c r="S104" i="31"/>
  <c r="R104" i="31"/>
  <c r="Q103" i="31"/>
  <c r="R103" i="31"/>
  <c r="EO103" i="31"/>
  <c r="EK103" i="31"/>
  <c r="S103" i="31"/>
  <c r="EM103" i="31"/>
  <c r="EL103" i="31"/>
  <c r="DY103" i="31"/>
  <c r="CU103" i="31"/>
  <c r="CW103" i="31"/>
  <c r="CV103" i="31"/>
  <c r="CY103" i="31"/>
  <c r="CQ103" i="31"/>
  <c r="CP103" i="31"/>
  <c r="CR103" i="31"/>
  <c r="CG103" i="31"/>
  <c r="CI103" i="31"/>
  <c r="CH103" i="31"/>
  <c r="BX103" i="31"/>
  <c r="BW103" i="31"/>
  <c r="BZ103" i="31"/>
  <c r="AS103" i="31"/>
  <c r="AT103" i="31"/>
  <c r="AI102" i="31"/>
  <c r="AJ103" i="31"/>
  <c r="W103" i="31"/>
  <c r="DM103" i="31"/>
  <c r="Q102" i="31"/>
  <c r="R102" i="31"/>
  <c r="EO102" i="31"/>
  <c r="EK102" i="31"/>
  <c r="S102" i="31"/>
  <c r="EM102" i="31"/>
  <c r="DZ102" i="31"/>
  <c r="DY102" i="31"/>
  <c r="CU102" i="31"/>
  <c r="CW102" i="31"/>
  <c r="CV102" i="31"/>
  <c r="CY102" i="31"/>
  <c r="CQ102" i="31"/>
  <c r="CP102" i="31"/>
  <c r="CR102" i="31"/>
  <c r="CG102" i="31"/>
  <c r="CI102" i="31"/>
  <c r="CH102" i="31"/>
  <c r="CK102" i="31"/>
  <c r="BX102" i="31"/>
  <c r="BW102" i="31"/>
  <c r="AS102" i="31"/>
  <c r="AT102" i="31"/>
  <c r="AI101" i="31"/>
  <c r="AJ102" i="31"/>
  <c r="W102" i="31"/>
  <c r="DM102" i="31"/>
  <c r="EK101" i="31"/>
  <c r="Q101" i="31"/>
  <c r="S101" i="31"/>
  <c r="DZ101" i="31"/>
  <c r="R101" i="31"/>
  <c r="DY101" i="31"/>
  <c r="CU101" i="31"/>
  <c r="CW101" i="31"/>
  <c r="CV101" i="31"/>
  <c r="CY101" i="31"/>
  <c r="CQ101" i="31"/>
  <c r="CP101" i="31"/>
  <c r="CR101" i="31"/>
  <c r="CG101" i="31"/>
  <c r="CI101" i="31"/>
  <c r="CH101" i="31"/>
  <c r="CK101" i="31"/>
  <c r="BW101" i="31"/>
  <c r="BX101" i="31"/>
  <c r="BY101" i="31"/>
  <c r="BZ101" i="31"/>
  <c r="AS101" i="31"/>
  <c r="AT101" i="31"/>
  <c r="AI100" i="31"/>
  <c r="AJ101" i="31"/>
  <c r="W101" i="31"/>
  <c r="EM101" i="31"/>
  <c r="DM101" i="31"/>
  <c r="EK100" i="31"/>
  <c r="CU100" i="31"/>
  <c r="CW100" i="31"/>
  <c r="CV100" i="31"/>
  <c r="CY100" i="31"/>
  <c r="CQ100" i="31"/>
  <c r="CP100" i="31"/>
  <c r="CR100" i="31"/>
  <c r="CG100" i="31"/>
  <c r="CI100" i="31"/>
  <c r="CH100" i="31"/>
  <c r="BW100" i="31"/>
  <c r="BX100" i="31"/>
  <c r="BY100" i="31"/>
  <c r="BZ100" i="31"/>
  <c r="AS100" i="31"/>
  <c r="AT100" i="31"/>
  <c r="AI99" i="31"/>
  <c r="AJ100" i="31"/>
  <c r="W100" i="31"/>
  <c r="Q100" i="31"/>
  <c r="S100" i="31"/>
  <c r="R100" i="31"/>
  <c r="Q99" i="31"/>
  <c r="R99" i="31"/>
  <c r="EO99" i="31"/>
  <c r="EK99" i="31"/>
  <c r="S99" i="31"/>
  <c r="EM99" i="31"/>
  <c r="EL99" i="31"/>
  <c r="DY99" i="31"/>
  <c r="CU99" i="31"/>
  <c r="CW99" i="31"/>
  <c r="CV99" i="31"/>
  <c r="CY99" i="31"/>
  <c r="CQ99" i="31"/>
  <c r="CP99" i="31"/>
  <c r="CR99" i="31"/>
  <c r="CG99" i="31"/>
  <c r="CI99" i="31"/>
  <c r="CH99" i="31"/>
  <c r="BX99" i="31"/>
  <c r="BW99" i="31"/>
  <c r="BZ99" i="31"/>
  <c r="AS99" i="31"/>
  <c r="AT99" i="31"/>
  <c r="AI98" i="31"/>
  <c r="AJ99" i="31"/>
  <c r="W99" i="31"/>
  <c r="DM99" i="31"/>
  <c r="Q98" i="31"/>
  <c r="R98" i="31"/>
  <c r="EO98" i="31"/>
  <c r="EK98" i="31"/>
  <c r="S98" i="31"/>
  <c r="EM98" i="31"/>
  <c r="DZ98" i="31"/>
  <c r="DY98" i="31"/>
  <c r="CU98" i="31"/>
  <c r="CW98" i="31"/>
  <c r="CV98" i="31"/>
  <c r="CY98" i="31"/>
  <c r="CQ98" i="31"/>
  <c r="CP98" i="31"/>
  <c r="CR98" i="31"/>
  <c r="CG98" i="31"/>
  <c r="CI98" i="31"/>
  <c r="CH98" i="31"/>
  <c r="BX98" i="31"/>
  <c r="BW98" i="31"/>
  <c r="AS98" i="31"/>
  <c r="AT98" i="31"/>
  <c r="AI97" i="31"/>
  <c r="AJ98" i="31"/>
  <c r="W98" i="31"/>
  <c r="DM98" i="31"/>
  <c r="EK97" i="31"/>
  <c r="Q97" i="31"/>
  <c r="S97" i="31"/>
  <c r="DZ97" i="31"/>
  <c r="R97" i="31"/>
  <c r="DY97" i="31"/>
  <c r="CU97" i="31"/>
  <c r="CW97" i="31"/>
  <c r="CV97" i="31"/>
  <c r="CY97" i="31"/>
  <c r="CQ97" i="31"/>
  <c r="CP97" i="31"/>
  <c r="CR97" i="31"/>
  <c r="CG97" i="31"/>
  <c r="CI97" i="31"/>
  <c r="CH97" i="31"/>
  <c r="CK97" i="31"/>
  <c r="BX97" i="31"/>
  <c r="BW97" i="31"/>
  <c r="BZ97" i="31"/>
  <c r="AS97" i="31"/>
  <c r="AT97" i="31"/>
  <c r="AI96" i="31"/>
  <c r="AJ97" i="31"/>
  <c r="W97" i="31"/>
  <c r="EM97" i="31"/>
  <c r="DM97" i="31"/>
  <c r="EK96" i="31"/>
  <c r="Q96" i="31"/>
  <c r="R96" i="31"/>
  <c r="EL96" i="31"/>
  <c r="CU96" i="31"/>
  <c r="CW96" i="31"/>
  <c r="CV96" i="31"/>
  <c r="CY96" i="31"/>
  <c r="CQ96" i="31"/>
  <c r="CP96" i="31"/>
  <c r="CR96" i="31"/>
  <c r="CG96" i="31"/>
  <c r="CI96" i="31"/>
  <c r="CH96" i="31"/>
  <c r="BW96" i="31"/>
  <c r="BX96" i="31"/>
  <c r="BY96" i="31"/>
  <c r="BZ96" i="31"/>
  <c r="AS96" i="31"/>
  <c r="AT96" i="31"/>
  <c r="AI95" i="31"/>
  <c r="AJ96" i="31"/>
  <c r="W96" i="31"/>
  <c r="S96" i="31"/>
  <c r="Q95" i="31"/>
  <c r="R95" i="31"/>
  <c r="EO95" i="31"/>
  <c r="EK95" i="31"/>
  <c r="EL95" i="31"/>
  <c r="DY95" i="31"/>
  <c r="CU95" i="31"/>
  <c r="CW95" i="31"/>
  <c r="CV95" i="31"/>
  <c r="CY95" i="31"/>
  <c r="CQ95" i="31"/>
  <c r="CP95" i="31"/>
  <c r="CR95" i="31"/>
  <c r="CG95" i="31"/>
  <c r="CI95" i="31"/>
  <c r="CH95" i="31"/>
  <c r="BX95" i="31"/>
  <c r="BW95" i="31"/>
  <c r="BZ95" i="31"/>
  <c r="AS95" i="31"/>
  <c r="AT95" i="31"/>
  <c r="AI94" i="31"/>
  <c r="AJ95" i="31"/>
  <c r="W95" i="31"/>
  <c r="S95" i="31"/>
  <c r="DM95" i="31"/>
  <c r="Q94" i="31"/>
  <c r="R94" i="31"/>
  <c r="EO94" i="31"/>
  <c r="EK94" i="31"/>
  <c r="S94" i="31"/>
  <c r="EM94" i="31"/>
  <c r="DZ94" i="31"/>
  <c r="DY94" i="31"/>
  <c r="CU94" i="31"/>
  <c r="CW94" i="31"/>
  <c r="CV94" i="31"/>
  <c r="CY94" i="31"/>
  <c r="CQ94" i="31"/>
  <c r="CP94" i="31"/>
  <c r="CR94" i="31"/>
  <c r="CG94" i="31"/>
  <c r="CI94" i="31"/>
  <c r="CH94" i="31"/>
  <c r="BX94" i="31"/>
  <c r="BW94" i="31"/>
  <c r="AS94" i="31"/>
  <c r="AT94" i="31"/>
  <c r="AI93" i="31"/>
  <c r="AJ94" i="31"/>
  <c r="W94" i="31"/>
  <c r="DM94" i="31"/>
  <c r="EK93" i="31"/>
  <c r="Q93" i="31"/>
  <c r="S93" i="31"/>
  <c r="DZ93" i="31"/>
  <c r="CU93" i="31"/>
  <c r="CW93" i="31"/>
  <c r="CV93" i="31"/>
  <c r="CY93" i="31"/>
  <c r="CQ93" i="31"/>
  <c r="CP93" i="31"/>
  <c r="CR93" i="31"/>
  <c r="CG93" i="31"/>
  <c r="CI93" i="31"/>
  <c r="CH93" i="31"/>
  <c r="CK93" i="31"/>
  <c r="BX93" i="31"/>
  <c r="BW93" i="31"/>
  <c r="BZ93" i="31"/>
  <c r="AS93" i="31"/>
  <c r="AT93" i="31"/>
  <c r="AI92" i="31"/>
  <c r="AJ93" i="31"/>
  <c r="W93" i="31"/>
  <c r="EM93" i="31"/>
  <c r="R93" i="31"/>
  <c r="DM93" i="31"/>
  <c r="EK92" i="31"/>
  <c r="Q92" i="31"/>
  <c r="R92" i="31"/>
  <c r="EL92" i="31"/>
  <c r="CU92" i="31"/>
  <c r="CW92" i="31"/>
  <c r="CV92" i="31"/>
  <c r="CY92" i="31"/>
  <c r="CQ92" i="31"/>
  <c r="CP92" i="31"/>
  <c r="CR92" i="31"/>
  <c r="CG92" i="31"/>
  <c r="CI92" i="31"/>
  <c r="CH92" i="31"/>
  <c r="BW92" i="31"/>
  <c r="BX92" i="31"/>
  <c r="BY92" i="31"/>
  <c r="BZ92" i="31"/>
  <c r="AS92" i="31"/>
  <c r="AT92" i="31"/>
  <c r="AI91" i="31"/>
  <c r="AJ92" i="31"/>
  <c r="W92" i="31"/>
  <c r="S92" i="31"/>
  <c r="Q91" i="31"/>
  <c r="R91" i="31"/>
  <c r="EO91" i="31"/>
  <c r="EK91" i="31"/>
  <c r="EL91" i="31"/>
  <c r="DY91" i="31"/>
  <c r="CU91" i="31"/>
  <c r="CW91" i="31"/>
  <c r="CV91" i="31"/>
  <c r="CY91" i="31"/>
  <c r="CQ91" i="31"/>
  <c r="CP91" i="31"/>
  <c r="CR91" i="31"/>
  <c r="CG91" i="31"/>
  <c r="CI91" i="31"/>
  <c r="CH91" i="31"/>
  <c r="BX91" i="31"/>
  <c r="BW91" i="31"/>
  <c r="BZ91" i="31"/>
  <c r="AS91" i="31"/>
  <c r="AT91" i="31"/>
  <c r="AI90" i="31"/>
  <c r="AJ91" i="31"/>
  <c r="W91" i="31"/>
  <c r="S91" i="31"/>
  <c r="EM91" i="31"/>
  <c r="DM91" i="31"/>
  <c r="Q90" i="31"/>
  <c r="R90" i="31"/>
  <c r="EO90" i="31"/>
  <c r="EK90" i="31"/>
  <c r="S90" i="31"/>
  <c r="EM90" i="31"/>
  <c r="DZ90" i="31"/>
  <c r="DY90" i="31"/>
  <c r="CU90" i="31"/>
  <c r="CW90" i="31"/>
  <c r="CV90" i="31"/>
  <c r="CY90" i="31"/>
  <c r="CQ90" i="31"/>
  <c r="CP90" i="31"/>
  <c r="CR90" i="31"/>
  <c r="CG90" i="31"/>
  <c r="CI90" i="31"/>
  <c r="CH90" i="31"/>
  <c r="CK90" i="31"/>
  <c r="BX90" i="31"/>
  <c r="BW90" i="31"/>
  <c r="AS90" i="31"/>
  <c r="AT90" i="31"/>
  <c r="AI89" i="31"/>
  <c r="AJ90" i="31"/>
  <c r="W90" i="31"/>
  <c r="DM90" i="31"/>
  <c r="EK89" i="31"/>
  <c r="Q89" i="31"/>
  <c r="S89" i="31"/>
  <c r="DZ89" i="31"/>
  <c r="CU89" i="31"/>
  <c r="CW89" i="31"/>
  <c r="CV89" i="31"/>
  <c r="CY89" i="31"/>
  <c r="CQ89" i="31"/>
  <c r="CP89" i="31"/>
  <c r="CR89" i="31"/>
  <c r="CG89" i="31"/>
  <c r="CI89" i="31"/>
  <c r="CH89" i="31"/>
  <c r="CK89" i="31"/>
  <c r="BW89" i="31"/>
  <c r="BX89" i="31"/>
  <c r="BY89" i="31"/>
  <c r="BZ89" i="31"/>
  <c r="AS89" i="31"/>
  <c r="AT89" i="31"/>
  <c r="AI88" i="31"/>
  <c r="AJ89" i="31"/>
  <c r="W89" i="31"/>
  <c r="EM89" i="31"/>
  <c r="R89" i="31"/>
  <c r="DM89" i="31"/>
  <c r="EK88" i="31"/>
  <c r="CU88" i="31"/>
  <c r="CW88" i="31"/>
  <c r="CV88" i="31"/>
  <c r="CY88" i="31"/>
  <c r="CQ88" i="31"/>
  <c r="CP88" i="31"/>
  <c r="CR88" i="31"/>
  <c r="CG88" i="31"/>
  <c r="CI88" i="31"/>
  <c r="CH88" i="31"/>
  <c r="BW88" i="31"/>
  <c r="BX88" i="31"/>
  <c r="BY88" i="31"/>
  <c r="BZ88" i="31"/>
  <c r="AS88" i="31"/>
  <c r="AT88" i="31"/>
  <c r="AI87" i="31"/>
  <c r="AJ88" i="31"/>
  <c r="W88" i="31"/>
  <c r="Q88" i="31"/>
  <c r="S88" i="31"/>
  <c r="R88" i="31"/>
  <c r="Q87" i="31"/>
  <c r="R87" i="31"/>
  <c r="EO87" i="31"/>
  <c r="EK87" i="31"/>
  <c r="S87" i="31"/>
  <c r="EM87" i="31"/>
  <c r="EL87" i="31"/>
  <c r="DY87" i="31"/>
  <c r="CU87" i="31"/>
  <c r="CW87" i="31"/>
  <c r="CV87" i="31"/>
  <c r="CY87" i="31"/>
  <c r="CQ87" i="31"/>
  <c r="CP87" i="31"/>
  <c r="CR87" i="31"/>
  <c r="CG87" i="31"/>
  <c r="CI87" i="31"/>
  <c r="CH87" i="31"/>
  <c r="BX87" i="31"/>
  <c r="BW87" i="31"/>
  <c r="BZ87" i="31"/>
  <c r="AS87" i="31"/>
  <c r="AT87" i="31"/>
  <c r="AI86" i="31"/>
  <c r="AJ87" i="31"/>
  <c r="W87" i="31"/>
  <c r="DM87" i="31"/>
  <c r="EK86" i="31"/>
  <c r="CU86" i="31"/>
  <c r="CW86" i="31"/>
  <c r="CV86" i="31"/>
  <c r="CY86" i="31"/>
  <c r="CQ86" i="31"/>
  <c r="CP86" i="31"/>
  <c r="CR86" i="31"/>
  <c r="CG86" i="31"/>
  <c r="CI86" i="31"/>
  <c r="CH86" i="31"/>
  <c r="BX86" i="31"/>
  <c r="BW86" i="31"/>
  <c r="AS86" i="31"/>
  <c r="AT86" i="31"/>
  <c r="AI85" i="31"/>
  <c r="AJ86" i="31"/>
  <c r="W86" i="31"/>
  <c r="Q86" i="31"/>
  <c r="R86" i="31"/>
  <c r="DM86" i="31"/>
  <c r="S86" i="31"/>
  <c r="EK85" i="31"/>
  <c r="Q85" i="31"/>
  <c r="S85" i="31"/>
  <c r="DZ85" i="31"/>
  <c r="R85" i="31"/>
  <c r="DY85" i="31"/>
  <c r="CU85" i="31"/>
  <c r="CW85" i="31"/>
  <c r="CV85" i="31"/>
  <c r="CY85" i="31"/>
  <c r="CQ85" i="31"/>
  <c r="CP85" i="31"/>
  <c r="CR85" i="31"/>
  <c r="CG85" i="31"/>
  <c r="CI85" i="31"/>
  <c r="CH85" i="31"/>
  <c r="CK85" i="31"/>
  <c r="BW85" i="31"/>
  <c r="BX85" i="31"/>
  <c r="BY85" i="31"/>
  <c r="BZ85" i="31"/>
  <c r="AS85" i="31"/>
  <c r="AT85" i="31"/>
  <c r="AI84" i="31"/>
  <c r="AJ85" i="31"/>
  <c r="W85" i="31"/>
  <c r="EM85" i="31"/>
  <c r="DM85" i="31"/>
  <c r="EK84" i="31"/>
  <c r="CU84" i="31"/>
  <c r="CW84" i="31"/>
  <c r="CV84" i="31"/>
  <c r="CY84" i="31"/>
  <c r="CQ84" i="31"/>
  <c r="CP84" i="31"/>
  <c r="CR84" i="31"/>
  <c r="CG84" i="31"/>
  <c r="CI84" i="31"/>
  <c r="CH84" i="31"/>
  <c r="BW84" i="31"/>
  <c r="BX84" i="31"/>
  <c r="BY84" i="31"/>
  <c r="BZ84" i="31"/>
  <c r="AS84" i="31"/>
  <c r="AT84" i="31"/>
  <c r="AI83" i="31"/>
  <c r="AJ84" i="31"/>
  <c r="W84" i="31"/>
  <c r="Q84" i="31"/>
  <c r="S84" i="31"/>
  <c r="R84" i="31"/>
  <c r="Q83" i="31"/>
  <c r="R83" i="31"/>
  <c r="EO83" i="31"/>
  <c r="EK83" i="31"/>
  <c r="S83" i="31"/>
  <c r="EM83" i="31"/>
  <c r="EL83" i="31"/>
  <c r="DY83" i="31"/>
  <c r="CU83" i="31"/>
  <c r="CW83" i="31"/>
  <c r="CV83" i="31"/>
  <c r="CY83" i="31"/>
  <c r="CQ83" i="31"/>
  <c r="CP83" i="31"/>
  <c r="CR83" i="31"/>
  <c r="CG83" i="31"/>
  <c r="CI83" i="31"/>
  <c r="CH83" i="31"/>
  <c r="BX83" i="31"/>
  <c r="BW83" i="31"/>
  <c r="BZ83" i="31"/>
  <c r="AS83" i="31"/>
  <c r="AT83" i="31"/>
  <c r="AI82" i="31"/>
  <c r="AJ83" i="31"/>
  <c r="W83" i="31"/>
  <c r="DM83" i="31"/>
  <c r="Q82" i="31"/>
  <c r="R82" i="31"/>
  <c r="EO82" i="31"/>
  <c r="EK82" i="31"/>
  <c r="S82" i="31"/>
  <c r="EM82" i="31"/>
  <c r="DZ82" i="31"/>
  <c r="DY82" i="31"/>
  <c r="CU82" i="31"/>
  <c r="CW82" i="31"/>
  <c r="CV82" i="31"/>
  <c r="CY82" i="31"/>
  <c r="CQ82" i="31"/>
  <c r="CP82" i="31"/>
  <c r="CR82" i="31"/>
  <c r="CG82" i="31"/>
  <c r="CI82" i="31"/>
  <c r="CH82" i="31"/>
  <c r="BX82" i="31"/>
  <c r="BW82" i="31"/>
  <c r="AS82" i="31"/>
  <c r="AT82" i="31"/>
  <c r="AI81" i="31"/>
  <c r="AJ82" i="31"/>
  <c r="W82" i="31"/>
  <c r="DM82" i="31"/>
  <c r="EK81" i="31"/>
  <c r="Q81" i="31"/>
  <c r="S81" i="31"/>
  <c r="DZ81" i="31"/>
  <c r="R81" i="31"/>
  <c r="DY81" i="31"/>
  <c r="CU81" i="31"/>
  <c r="CW81" i="31"/>
  <c r="CV81" i="31"/>
  <c r="CY81" i="31"/>
  <c r="CQ81" i="31"/>
  <c r="CP81" i="31"/>
  <c r="CR81" i="31"/>
  <c r="CG81" i="31"/>
  <c r="CI81" i="31"/>
  <c r="CH81" i="31"/>
  <c r="CK81" i="31"/>
  <c r="BX81" i="31"/>
  <c r="BW81" i="31"/>
  <c r="BZ81" i="31"/>
  <c r="AS81" i="31"/>
  <c r="AT81" i="31"/>
  <c r="AI80" i="31"/>
  <c r="AJ81" i="31"/>
  <c r="W81" i="31"/>
  <c r="EM81" i="31"/>
  <c r="DM81" i="31"/>
  <c r="EK80" i="31"/>
  <c r="Q80" i="31"/>
  <c r="S80" i="31"/>
  <c r="DZ80" i="31"/>
  <c r="CU80" i="31"/>
  <c r="CW80" i="31"/>
  <c r="CV80" i="31"/>
  <c r="CY80" i="31"/>
  <c r="CQ80" i="31"/>
  <c r="CP80" i="31"/>
  <c r="CR80" i="31"/>
  <c r="CG80" i="31"/>
  <c r="CI80" i="31"/>
  <c r="CH80" i="31"/>
  <c r="CK80" i="31"/>
  <c r="BX80" i="31"/>
  <c r="BW80" i="31"/>
  <c r="BY80" i="31"/>
  <c r="AS80" i="31"/>
  <c r="AT80" i="31"/>
  <c r="AI79" i="31"/>
  <c r="AJ80" i="31"/>
  <c r="W80" i="31"/>
  <c r="R80" i="31"/>
  <c r="DM80" i="31"/>
  <c r="Q79" i="31"/>
  <c r="S79" i="31"/>
  <c r="EP79" i="31"/>
  <c r="EK79" i="31"/>
  <c r="EM79" i="31"/>
  <c r="DZ79" i="31"/>
  <c r="R79" i="31"/>
  <c r="DM79" i="31"/>
  <c r="CU79" i="31"/>
  <c r="CW79" i="31"/>
  <c r="CV79" i="31"/>
  <c r="CY79" i="31"/>
  <c r="CQ79" i="31"/>
  <c r="CP79" i="31"/>
  <c r="CR79" i="31"/>
  <c r="CG79" i="31"/>
  <c r="CI79" i="31"/>
  <c r="CH79" i="31"/>
  <c r="CK79" i="31"/>
  <c r="BX79" i="31"/>
  <c r="BW79" i="31"/>
  <c r="BY79" i="31"/>
  <c r="AS79" i="31"/>
  <c r="AT79" i="31"/>
  <c r="AI78" i="31"/>
  <c r="AJ79" i="31"/>
  <c r="W79" i="31"/>
  <c r="DN79" i="31"/>
  <c r="EO79" i="31"/>
  <c r="Q78" i="31"/>
  <c r="S78" i="31"/>
  <c r="EP78" i="31"/>
  <c r="EK78" i="31"/>
  <c r="EM78" i="31"/>
  <c r="DZ78" i="31"/>
  <c r="R78" i="31"/>
  <c r="DM78" i="31"/>
  <c r="CV78" i="31"/>
  <c r="CU78" i="31"/>
  <c r="CW78" i="31"/>
  <c r="CY78" i="31"/>
  <c r="CQ78" i="31"/>
  <c r="CP78" i="31"/>
  <c r="CR78" i="31"/>
  <c r="CG78" i="31"/>
  <c r="CI78" i="31"/>
  <c r="CH78" i="31"/>
  <c r="CK78" i="31"/>
  <c r="BX78" i="31"/>
  <c r="BW78" i="31"/>
  <c r="BZ78" i="31"/>
  <c r="BY78" i="31"/>
  <c r="AS78" i="31"/>
  <c r="AT78" i="31"/>
  <c r="AI77" i="31"/>
  <c r="AJ78" i="31"/>
  <c r="W78" i="31"/>
  <c r="DN78" i="31"/>
  <c r="Q77" i="31"/>
  <c r="S77" i="31"/>
  <c r="EP77" i="31"/>
  <c r="EK77" i="31"/>
  <c r="EM77" i="31"/>
  <c r="DZ77" i="31"/>
  <c r="R77" i="31"/>
  <c r="DM77" i="31"/>
  <c r="CU77" i="31"/>
  <c r="CW77" i="31"/>
  <c r="CV77" i="31"/>
  <c r="CY77" i="31"/>
  <c r="CQ77" i="31"/>
  <c r="CP77" i="31"/>
  <c r="CR77" i="31"/>
  <c r="CG77" i="31"/>
  <c r="CI77" i="31"/>
  <c r="CH77" i="31"/>
  <c r="CK77" i="31"/>
  <c r="BX77" i="31"/>
  <c r="BW77" i="31"/>
  <c r="BZ77" i="31"/>
  <c r="BY77" i="31"/>
  <c r="AS77" i="31"/>
  <c r="AT77" i="31"/>
  <c r="W77" i="31"/>
  <c r="DN77" i="31"/>
  <c r="EO77" i="31"/>
  <c r="EK76" i="31"/>
  <c r="CV76" i="31"/>
  <c r="CU76" i="31"/>
  <c r="CW76" i="31"/>
  <c r="CY76" i="31"/>
  <c r="CQ76" i="31"/>
  <c r="CP76" i="31"/>
  <c r="CG76" i="31"/>
  <c r="CI76" i="31"/>
  <c r="CH76" i="31"/>
  <c r="CK76" i="31"/>
  <c r="BX76" i="31"/>
  <c r="BW76" i="31"/>
  <c r="BZ76" i="31"/>
  <c r="AS76" i="31"/>
  <c r="AT76" i="31"/>
  <c r="AI76" i="31"/>
  <c r="AI75" i="31"/>
  <c r="AJ76" i="31"/>
  <c r="AJ77" i="31"/>
  <c r="W76" i="31"/>
  <c r="Q76" i="31"/>
  <c r="S76" i="31"/>
  <c r="DZ76" i="31"/>
  <c r="EK75" i="31"/>
  <c r="Q75" i="31"/>
  <c r="R75" i="31"/>
  <c r="EL75" i="31"/>
  <c r="CU75" i="31"/>
  <c r="CW75" i="31"/>
  <c r="CV75" i="31"/>
  <c r="CY75" i="31"/>
  <c r="CQ75" i="31"/>
  <c r="CP75" i="31"/>
  <c r="CG75" i="31"/>
  <c r="CI75" i="31"/>
  <c r="CH75" i="31"/>
  <c r="CK75" i="31"/>
  <c r="BX75" i="31"/>
  <c r="BW75" i="31"/>
  <c r="BZ75" i="31"/>
  <c r="AS75" i="31"/>
  <c r="AT75" i="31"/>
  <c r="AI74" i="31"/>
  <c r="AJ75" i="31"/>
  <c r="W75" i="31"/>
  <c r="EO75" i="31"/>
  <c r="S75" i="31"/>
  <c r="DZ75" i="31"/>
  <c r="EK74" i="31"/>
  <c r="Q74" i="31"/>
  <c r="R74" i="31"/>
  <c r="EL74" i="31"/>
  <c r="S74" i="31"/>
  <c r="EM74" i="31"/>
  <c r="DN74" i="31"/>
  <c r="DM74" i="31"/>
  <c r="CU74" i="31"/>
  <c r="CW74" i="31"/>
  <c r="CV74" i="31"/>
  <c r="CY74" i="31"/>
  <c r="CQ74" i="31"/>
  <c r="CP74" i="31"/>
  <c r="CR74" i="31"/>
  <c r="CH74" i="31"/>
  <c r="CG74" i="31"/>
  <c r="CI74" i="31"/>
  <c r="CK74" i="31"/>
  <c r="BX74" i="31"/>
  <c r="BW74" i="31"/>
  <c r="BZ74" i="31"/>
  <c r="BY74" i="31"/>
  <c r="AS74" i="31"/>
  <c r="AT74" i="31"/>
  <c r="AI73" i="31"/>
  <c r="AJ74" i="31"/>
  <c r="W74" i="31"/>
  <c r="EO74" i="31"/>
  <c r="DZ74" i="31"/>
  <c r="EK73" i="31"/>
  <c r="Q73" i="31"/>
  <c r="S73" i="31"/>
  <c r="EM73" i="31"/>
  <c r="DN73" i="31"/>
  <c r="CV73" i="31"/>
  <c r="CU73" i="31"/>
  <c r="CW73" i="31"/>
  <c r="CY73" i="31"/>
  <c r="CQ73" i="31"/>
  <c r="CP73" i="31"/>
  <c r="CR73" i="31"/>
  <c r="CH73" i="31"/>
  <c r="CG73" i="31"/>
  <c r="CI73" i="31"/>
  <c r="CK73" i="31"/>
  <c r="BX73" i="31"/>
  <c r="BW73" i="31"/>
  <c r="BZ73" i="31"/>
  <c r="BY73" i="31"/>
  <c r="AS73" i="31"/>
  <c r="AT73" i="31"/>
  <c r="AI72" i="31"/>
  <c r="AJ73" i="31"/>
  <c r="W73" i="31"/>
  <c r="DZ73" i="31"/>
  <c r="EK72" i="31"/>
  <c r="CV72" i="31"/>
  <c r="CU72" i="31"/>
  <c r="CW72" i="31"/>
  <c r="CY72" i="31"/>
  <c r="CQ72" i="31"/>
  <c r="CP72" i="31"/>
  <c r="CG72" i="31"/>
  <c r="CI72" i="31"/>
  <c r="CH72" i="31"/>
  <c r="CK72" i="31"/>
  <c r="BX72" i="31"/>
  <c r="BW72" i="31"/>
  <c r="BZ72" i="31"/>
  <c r="AS72" i="31"/>
  <c r="AT72" i="31"/>
  <c r="AI71" i="31"/>
  <c r="AJ72" i="31"/>
  <c r="W72" i="31"/>
  <c r="Q72" i="31"/>
  <c r="S72" i="31"/>
  <c r="DZ72" i="31"/>
  <c r="EK71" i="31"/>
  <c r="Q71" i="31"/>
  <c r="R71" i="31"/>
  <c r="EL71" i="31"/>
  <c r="CU71" i="31"/>
  <c r="CW71" i="31"/>
  <c r="CV71" i="31"/>
  <c r="CY71" i="31"/>
  <c r="CQ71" i="31"/>
  <c r="CP71" i="31"/>
  <c r="CG71" i="31"/>
  <c r="CI71" i="31"/>
  <c r="CH71" i="31"/>
  <c r="CK71" i="31"/>
  <c r="BX71" i="31"/>
  <c r="BW71" i="31"/>
  <c r="BZ71" i="31"/>
  <c r="AS71" i="31"/>
  <c r="AT71" i="31"/>
  <c r="AI70" i="31"/>
  <c r="AJ71" i="31"/>
  <c r="W71" i="31"/>
  <c r="EO71" i="31"/>
  <c r="S71" i="31"/>
  <c r="DZ71" i="31"/>
  <c r="EK70" i="31"/>
  <c r="Q70" i="31"/>
  <c r="R70" i="31"/>
  <c r="EL70" i="31"/>
  <c r="S70" i="31"/>
  <c r="EM70" i="31"/>
  <c r="DN70" i="31"/>
  <c r="DM70" i="31"/>
  <c r="CU70" i="31"/>
  <c r="CW70" i="31"/>
  <c r="CV70" i="31"/>
  <c r="CY70" i="31"/>
  <c r="CQ70" i="31"/>
  <c r="CP70" i="31"/>
  <c r="CR70" i="31"/>
  <c r="CH70" i="31"/>
  <c r="CG70" i="31"/>
  <c r="CI70" i="31"/>
  <c r="CK70" i="31"/>
  <c r="BX70" i="31"/>
  <c r="BW70" i="31"/>
  <c r="BZ70" i="31"/>
  <c r="BY70" i="31"/>
  <c r="AS70" i="31"/>
  <c r="AT70" i="31"/>
  <c r="AI69" i="31"/>
  <c r="AJ70" i="31"/>
  <c r="W70" i="31"/>
  <c r="EO70" i="31"/>
  <c r="DZ70" i="31"/>
  <c r="EK69" i="31"/>
  <c r="Q69" i="31"/>
  <c r="S69" i="31"/>
  <c r="EM69" i="31"/>
  <c r="DN69" i="31"/>
  <c r="CV69" i="31"/>
  <c r="CU69" i="31"/>
  <c r="CW69" i="31"/>
  <c r="CY69" i="31"/>
  <c r="CQ69" i="31"/>
  <c r="CP69" i="31"/>
  <c r="CR69" i="31"/>
  <c r="CH69" i="31"/>
  <c r="CG69" i="31"/>
  <c r="CI69" i="31"/>
  <c r="CK69" i="31"/>
  <c r="BX69" i="31"/>
  <c r="BW69" i="31"/>
  <c r="BZ69" i="31"/>
  <c r="BY69" i="31"/>
  <c r="AS69" i="31"/>
  <c r="AT69" i="31"/>
  <c r="AI68" i="31"/>
  <c r="AJ69" i="31"/>
  <c r="W69" i="31"/>
  <c r="DZ69" i="31"/>
  <c r="EK68" i="31"/>
  <c r="CV68" i="31"/>
  <c r="CU68" i="31"/>
  <c r="CW68" i="31"/>
  <c r="CY68" i="31"/>
  <c r="CQ68" i="31"/>
  <c r="CP68" i="31"/>
  <c r="CG68" i="31"/>
  <c r="CI68" i="31"/>
  <c r="CH68" i="31"/>
  <c r="CK68" i="31"/>
  <c r="BX68" i="31"/>
  <c r="BW68" i="31"/>
  <c r="BZ68" i="31"/>
  <c r="AS68" i="31"/>
  <c r="AT68" i="31"/>
  <c r="AI67" i="31"/>
  <c r="AJ68" i="31"/>
  <c r="W68" i="31"/>
  <c r="Q68" i="31"/>
  <c r="S68" i="31"/>
  <c r="DZ68" i="31"/>
  <c r="EK67" i="31"/>
  <c r="Q67" i="31"/>
  <c r="R67" i="31"/>
  <c r="EL67" i="31"/>
  <c r="CU67" i="31"/>
  <c r="CW67" i="31"/>
  <c r="CV67" i="31"/>
  <c r="CY67" i="31"/>
  <c r="CQ67" i="31"/>
  <c r="CP67" i="31"/>
  <c r="CG67" i="31"/>
  <c r="CI67" i="31"/>
  <c r="CH67" i="31"/>
  <c r="CK67" i="31"/>
  <c r="BX67" i="31"/>
  <c r="BW67" i="31"/>
  <c r="BZ67" i="31"/>
  <c r="AS67" i="31"/>
  <c r="AT67" i="31"/>
  <c r="AI66" i="31"/>
  <c r="AJ67" i="31"/>
  <c r="W67" i="31"/>
  <c r="EO67" i="31"/>
  <c r="S67" i="31"/>
  <c r="DZ67" i="31"/>
  <c r="EK66" i="31"/>
  <c r="Q66" i="31"/>
  <c r="R66" i="31"/>
  <c r="EL66" i="31"/>
  <c r="S66" i="31"/>
  <c r="EM66" i="31"/>
  <c r="DN66" i="31"/>
  <c r="DM66" i="31"/>
  <c r="CU66" i="31"/>
  <c r="CW66" i="31"/>
  <c r="CV66" i="31"/>
  <c r="CY66" i="31"/>
  <c r="CQ66" i="31"/>
  <c r="CP66" i="31"/>
  <c r="CR66" i="31"/>
  <c r="CH66" i="31"/>
  <c r="CG66" i="31"/>
  <c r="CI66" i="31"/>
  <c r="CK66" i="31"/>
  <c r="BX66" i="31"/>
  <c r="BW66" i="31"/>
  <c r="BZ66" i="31"/>
  <c r="BY66" i="31"/>
  <c r="AS66" i="31"/>
  <c r="AT66" i="31"/>
  <c r="AI65" i="31"/>
  <c r="AJ66" i="31"/>
  <c r="W66" i="31"/>
  <c r="EO66" i="31"/>
  <c r="DZ66" i="31"/>
  <c r="EK65" i="31"/>
  <c r="Q65" i="31"/>
  <c r="S65" i="31"/>
  <c r="EM65" i="31"/>
  <c r="DN65" i="31"/>
  <c r="CV65" i="31"/>
  <c r="CU65" i="31"/>
  <c r="CW65" i="31"/>
  <c r="CY65" i="31"/>
  <c r="CQ65" i="31"/>
  <c r="CP65" i="31"/>
  <c r="CR65" i="31"/>
  <c r="CH65" i="31"/>
  <c r="CG65" i="31"/>
  <c r="CI65" i="31"/>
  <c r="CK65" i="31"/>
  <c r="BX65" i="31"/>
  <c r="BW65" i="31"/>
  <c r="BZ65" i="31"/>
  <c r="BY65" i="31"/>
  <c r="AS65" i="31"/>
  <c r="AT65" i="31"/>
  <c r="AI64" i="31"/>
  <c r="AJ65" i="31"/>
  <c r="W65" i="31"/>
  <c r="DZ65" i="31"/>
  <c r="EK64" i="31"/>
  <c r="CV64" i="31"/>
  <c r="CU64" i="31"/>
  <c r="CW64" i="31"/>
  <c r="CY64" i="31"/>
  <c r="CQ64" i="31"/>
  <c r="CP64" i="31"/>
  <c r="CG64" i="31"/>
  <c r="CI64" i="31"/>
  <c r="CH64" i="31"/>
  <c r="CK64" i="31"/>
  <c r="BX64" i="31"/>
  <c r="BW64" i="31"/>
  <c r="BZ64" i="31"/>
  <c r="AS64" i="31"/>
  <c r="AT64" i="31"/>
  <c r="AI63" i="31"/>
  <c r="AJ64" i="31"/>
  <c r="W64" i="31"/>
  <c r="Q64" i="31"/>
  <c r="S64" i="31"/>
  <c r="DZ64" i="31"/>
  <c r="EK63" i="31"/>
  <c r="Q63" i="31"/>
  <c r="R63" i="31"/>
  <c r="EL63" i="31"/>
  <c r="CU63" i="31"/>
  <c r="CW63" i="31"/>
  <c r="CV63" i="31"/>
  <c r="CY63" i="31"/>
  <c r="CQ63" i="31"/>
  <c r="CP63" i="31"/>
  <c r="CG63" i="31"/>
  <c r="CI63" i="31"/>
  <c r="CH63" i="31"/>
  <c r="CK63" i="31"/>
  <c r="BX63" i="31"/>
  <c r="BW63" i="31"/>
  <c r="BZ63" i="31"/>
  <c r="AS63" i="31"/>
  <c r="AT63" i="31"/>
  <c r="AI62" i="31"/>
  <c r="AJ63" i="31"/>
  <c r="W63" i="31"/>
  <c r="EO63" i="31"/>
  <c r="S63" i="31"/>
  <c r="DZ63" i="31"/>
  <c r="EK62" i="31"/>
  <c r="Q62" i="31"/>
  <c r="R62" i="31"/>
  <c r="EL62" i="31"/>
  <c r="S62" i="31"/>
  <c r="EM62" i="31"/>
  <c r="DN62" i="31"/>
  <c r="DM62" i="31"/>
  <c r="CU62" i="31"/>
  <c r="CW62" i="31"/>
  <c r="CV62" i="31"/>
  <c r="CY62" i="31"/>
  <c r="CQ62" i="31"/>
  <c r="CP62" i="31"/>
  <c r="CR62" i="31"/>
  <c r="CH62" i="31"/>
  <c r="CG62" i="31"/>
  <c r="CI62" i="31"/>
  <c r="CK62" i="31"/>
  <c r="BX62" i="31"/>
  <c r="BW62" i="31"/>
  <c r="BZ62" i="31"/>
  <c r="BY62" i="31"/>
  <c r="AS62" i="31"/>
  <c r="AT62" i="31"/>
  <c r="AI61" i="31"/>
  <c r="AJ62" i="31"/>
  <c r="W62" i="31"/>
  <c r="EO62" i="31"/>
  <c r="DZ62" i="31"/>
  <c r="EK61" i="31"/>
  <c r="Q61" i="31"/>
  <c r="S61" i="31"/>
  <c r="EM61" i="31"/>
  <c r="DN61" i="31"/>
  <c r="CV61" i="31"/>
  <c r="CU61" i="31"/>
  <c r="CW61" i="31"/>
  <c r="CY61" i="31"/>
  <c r="CQ61" i="31"/>
  <c r="CP61" i="31"/>
  <c r="CR61" i="31"/>
  <c r="CH61" i="31"/>
  <c r="CG61" i="31"/>
  <c r="CI61" i="31"/>
  <c r="CK61" i="31"/>
  <c r="BX61" i="31"/>
  <c r="BW61" i="31"/>
  <c r="BZ61" i="31"/>
  <c r="BY61" i="31"/>
  <c r="AS61" i="31"/>
  <c r="AT61" i="31"/>
  <c r="AI60" i="31"/>
  <c r="AJ61" i="31"/>
  <c r="W61" i="31"/>
  <c r="DZ61" i="31"/>
  <c r="EK60" i="31"/>
  <c r="CV60" i="31"/>
  <c r="CU60" i="31"/>
  <c r="CW60" i="31"/>
  <c r="CY60" i="31"/>
  <c r="CQ60" i="31"/>
  <c r="CP60" i="31"/>
  <c r="CG60" i="31"/>
  <c r="CI60" i="31"/>
  <c r="CH60" i="31"/>
  <c r="CK60" i="31"/>
  <c r="BX60" i="31"/>
  <c r="BW60" i="31"/>
  <c r="BZ60" i="31"/>
  <c r="AS60" i="31"/>
  <c r="AT60" i="31"/>
  <c r="AI59" i="31"/>
  <c r="AJ60" i="31"/>
  <c r="W60" i="31"/>
  <c r="Q60" i="31"/>
  <c r="S60" i="31"/>
  <c r="DZ60" i="31"/>
  <c r="EK59" i="31"/>
  <c r="Q59" i="31"/>
  <c r="R59" i="31"/>
  <c r="EL59" i="31"/>
  <c r="CU59" i="31"/>
  <c r="CW59" i="31"/>
  <c r="CV59" i="31"/>
  <c r="CY59" i="31"/>
  <c r="CQ59" i="31"/>
  <c r="CP59" i="31"/>
  <c r="CG59" i="31"/>
  <c r="CI59" i="31"/>
  <c r="CH59" i="31"/>
  <c r="CK59" i="31"/>
  <c r="BX59" i="31"/>
  <c r="BW59" i="31"/>
  <c r="BZ59" i="31"/>
  <c r="AS59" i="31"/>
  <c r="AT59" i="31"/>
  <c r="W59" i="31"/>
  <c r="EO59" i="31"/>
  <c r="S59" i="31"/>
  <c r="DZ59" i="31"/>
  <c r="EK58" i="31"/>
  <c r="CU58" i="31"/>
  <c r="CW58" i="31"/>
  <c r="CV58" i="31"/>
  <c r="CY58" i="31"/>
  <c r="CQ58" i="31"/>
  <c r="CP58" i="31"/>
  <c r="CR58" i="31"/>
  <c r="CH58" i="31"/>
  <c r="CG58" i="31"/>
  <c r="CI58" i="31"/>
  <c r="CK58" i="31"/>
  <c r="BX58" i="31"/>
  <c r="BW58" i="31"/>
  <c r="BZ58" i="31"/>
  <c r="BY58" i="31"/>
  <c r="AS58" i="31"/>
  <c r="AT58" i="31"/>
  <c r="AI58" i="31"/>
  <c r="AI57" i="31"/>
  <c r="AJ58" i="31"/>
  <c r="AJ59" i="31"/>
  <c r="W58" i="31"/>
  <c r="Q58" i="31"/>
  <c r="R58" i="31"/>
  <c r="EO58" i="31"/>
  <c r="S58" i="31"/>
  <c r="EK57" i="31"/>
  <c r="CU57" i="31"/>
  <c r="CW57" i="31"/>
  <c r="CV57" i="31"/>
  <c r="CY57" i="31"/>
  <c r="CQ57" i="31"/>
  <c r="CP57" i="31"/>
  <c r="CR57" i="31"/>
  <c r="CH57" i="31"/>
  <c r="CG57" i="31"/>
  <c r="CI57" i="31"/>
  <c r="CK57" i="31"/>
  <c r="BX57" i="31"/>
  <c r="BW57" i="31"/>
  <c r="BZ57" i="31"/>
  <c r="AS57" i="31"/>
  <c r="AT57" i="31"/>
  <c r="AI56" i="31"/>
  <c r="AJ57" i="31"/>
  <c r="W57" i="31"/>
  <c r="Q57" i="31"/>
  <c r="R57" i="31"/>
  <c r="S57" i="31"/>
  <c r="EK56" i="31"/>
  <c r="Q56" i="31"/>
  <c r="S56" i="31"/>
  <c r="EM56" i="31"/>
  <c r="CU56" i="31"/>
  <c r="CW56" i="31"/>
  <c r="CV56" i="31"/>
  <c r="CY56" i="31"/>
  <c r="CQ56" i="31"/>
  <c r="CP56" i="31"/>
  <c r="CR56" i="31"/>
  <c r="CH56" i="31"/>
  <c r="CG56" i="31"/>
  <c r="CI56" i="31"/>
  <c r="BX56" i="31"/>
  <c r="BW56" i="31"/>
  <c r="BZ56" i="31"/>
  <c r="BY56" i="31"/>
  <c r="AS56" i="31"/>
  <c r="AT56" i="31"/>
  <c r="AI55" i="31"/>
  <c r="AJ56" i="31"/>
  <c r="W56" i="31"/>
  <c r="R56" i="31"/>
  <c r="EK55" i="31"/>
  <c r="Q55" i="31"/>
  <c r="R55" i="31"/>
  <c r="DY55" i="31"/>
  <c r="CU55" i="31"/>
  <c r="CW55" i="31"/>
  <c r="CV55" i="31"/>
  <c r="CY55" i="31"/>
  <c r="CQ55" i="31"/>
  <c r="CP55" i="31"/>
  <c r="CR55" i="31"/>
  <c r="CH55" i="31"/>
  <c r="CG55" i="31"/>
  <c r="CI55" i="31"/>
  <c r="CK55" i="31"/>
  <c r="BX55" i="31"/>
  <c r="BW55" i="31"/>
  <c r="BZ55" i="31"/>
  <c r="AS55" i="31"/>
  <c r="AT55" i="31"/>
  <c r="AI54" i="31"/>
  <c r="AJ55" i="31"/>
  <c r="W55" i="31"/>
  <c r="S55" i="31"/>
  <c r="EK54" i="31"/>
  <c r="Q54" i="31"/>
  <c r="S54" i="31"/>
  <c r="EM54" i="31"/>
  <c r="CU54" i="31"/>
  <c r="CW54" i="31"/>
  <c r="CV54" i="31"/>
  <c r="CY54" i="31"/>
  <c r="CQ54" i="31"/>
  <c r="CP54" i="31"/>
  <c r="CR54" i="31"/>
  <c r="CH54" i="31"/>
  <c r="CG54" i="31"/>
  <c r="CI54" i="31"/>
  <c r="BX54" i="31"/>
  <c r="BW54" i="31"/>
  <c r="BZ54" i="31"/>
  <c r="BY54" i="31"/>
  <c r="AS54" i="31"/>
  <c r="AT54" i="31"/>
  <c r="AI53" i="31"/>
  <c r="AJ54" i="31"/>
  <c r="W54" i="31"/>
  <c r="R54" i="31"/>
  <c r="EK53" i="31"/>
  <c r="Q53" i="31"/>
  <c r="R53" i="31"/>
  <c r="DY53" i="31"/>
  <c r="CU53" i="31"/>
  <c r="CW53" i="31"/>
  <c r="CV53" i="31"/>
  <c r="CY53" i="31"/>
  <c r="CQ53" i="31"/>
  <c r="CP53" i="31"/>
  <c r="CR53" i="31"/>
  <c r="CH53" i="31"/>
  <c r="CG53" i="31"/>
  <c r="CI53" i="31"/>
  <c r="CK53" i="31"/>
  <c r="BX53" i="31"/>
  <c r="BW53" i="31"/>
  <c r="BZ53" i="31"/>
  <c r="AS53" i="31"/>
  <c r="AT53" i="31"/>
  <c r="AI52" i="31"/>
  <c r="AJ53" i="31"/>
  <c r="W53" i="31"/>
  <c r="S53" i="31"/>
  <c r="EK52" i="31"/>
  <c r="Q52" i="31"/>
  <c r="S52" i="31"/>
  <c r="EM52" i="31"/>
  <c r="CU52" i="31"/>
  <c r="CW52" i="31"/>
  <c r="CV52" i="31"/>
  <c r="CY52" i="31"/>
  <c r="CQ52" i="31"/>
  <c r="CP52" i="31"/>
  <c r="CR52" i="31"/>
  <c r="CH52" i="31"/>
  <c r="CG52" i="31"/>
  <c r="CI52" i="31"/>
  <c r="BX52" i="31"/>
  <c r="BW52" i="31"/>
  <c r="BZ52" i="31"/>
  <c r="BY52" i="31"/>
  <c r="AS52" i="31"/>
  <c r="AT52" i="31"/>
  <c r="AI51" i="31"/>
  <c r="AJ52" i="31"/>
  <c r="W52" i="31"/>
  <c r="R52" i="31"/>
  <c r="EK51" i="31"/>
  <c r="Q51" i="31"/>
  <c r="R51" i="31"/>
  <c r="DY51" i="31"/>
  <c r="CU51" i="31"/>
  <c r="CW51" i="31"/>
  <c r="CV51" i="31"/>
  <c r="CY51" i="31"/>
  <c r="CQ51" i="31"/>
  <c r="CP51" i="31"/>
  <c r="CR51" i="31"/>
  <c r="CH51" i="31"/>
  <c r="CG51" i="31"/>
  <c r="CI51" i="31"/>
  <c r="CK51" i="31"/>
  <c r="BX51" i="31"/>
  <c r="BW51" i="31"/>
  <c r="BZ51" i="31"/>
  <c r="AS51" i="31"/>
  <c r="AT51" i="31"/>
  <c r="AI50" i="31"/>
  <c r="AJ51" i="31"/>
  <c r="W51" i="31"/>
  <c r="S51" i="31"/>
  <c r="EK50" i="31"/>
  <c r="Q50" i="31"/>
  <c r="S50" i="31"/>
  <c r="EM50" i="31"/>
  <c r="CU50" i="31"/>
  <c r="CW50" i="31"/>
  <c r="CV50" i="31"/>
  <c r="CY50" i="31"/>
  <c r="CQ50" i="31"/>
  <c r="CP50" i="31"/>
  <c r="CR50" i="31"/>
  <c r="CH50" i="31"/>
  <c r="CG50" i="31"/>
  <c r="CI50" i="31"/>
  <c r="BX50" i="31"/>
  <c r="BW50" i="31"/>
  <c r="BZ50" i="31"/>
  <c r="BY50" i="31"/>
  <c r="AS50" i="31"/>
  <c r="AT50" i="31"/>
  <c r="AI49" i="31"/>
  <c r="AJ50" i="31"/>
  <c r="W50" i="31"/>
  <c r="R50" i="31"/>
  <c r="EK49" i="31"/>
  <c r="Q49" i="31"/>
  <c r="R49" i="31"/>
  <c r="DY49" i="31"/>
  <c r="CU49" i="31"/>
  <c r="CW49" i="31"/>
  <c r="CV49" i="31"/>
  <c r="CY49" i="31"/>
  <c r="CQ49" i="31"/>
  <c r="CP49" i="31"/>
  <c r="CR49" i="31"/>
  <c r="CH49" i="31"/>
  <c r="CG49" i="31"/>
  <c r="CI49" i="31"/>
  <c r="CK49" i="31"/>
  <c r="BX49" i="31"/>
  <c r="BW49" i="31"/>
  <c r="BZ49" i="31"/>
  <c r="AS49" i="31"/>
  <c r="AT49" i="31"/>
  <c r="AI48" i="31"/>
  <c r="AJ49" i="31"/>
  <c r="W49" i="31"/>
  <c r="S49" i="31"/>
  <c r="EK48" i="31"/>
  <c r="Q48" i="31"/>
  <c r="S48" i="31"/>
  <c r="EM48" i="31"/>
  <c r="CU48" i="31"/>
  <c r="CW48" i="31"/>
  <c r="CV48" i="31"/>
  <c r="CY48" i="31"/>
  <c r="CQ48" i="31"/>
  <c r="CP48" i="31"/>
  <c r="CR48" i="31"/>
  <c r="CH48" i="31"/>
  <c r="CG48" i="31"/>
  <c r="CI48" i="31"/>
  <c r="BX48" i="31"/>
  <c r="BW48" i="31"/>
  <c r="BZ48" i="31"/>
  <c r="BY48" i="31"/>
  <c r="AS48" i="31"/>
  <c r="AT48" i="31"/>
  <c r="AI47" i="31"/>
  <c r="AJ48" i="31"/>
  <c r="W48" i="31"/>
  <c r="R48" i="31"/>
  <c r="EK47" i="31"/>
  <c r="Q47" i="31"/>
  <c r="R47" i="31"/>
  <c r="DY47" i="31"/>
  <c r="CU47" i="31"/>
  <c r="CW47" i="31"/>
  <c r="CV47" i="31"/>
  <c r="CY47" i="31"/>
  <c r="CQ47" i="31"/>
  <c r="CP47" i="31"/>
  <c r="CR47" i="31"/>
  <c r="CH47" i="31"/>
  <c r="CG47" i="31"/>
  <c r="CI47" i="31"/>
  <c r="CK47" i="31"/>
  <c r="BX47" i="31"/>
  <c r="BW47" i="31"/>
  <c r="BZ47" i="31"/>
  <c r="AS47" i="31"/>
  <c r="AT47" i="31"/>
  <c r="AI46" i="31"/>
  <c r="AJ47" i="31"/>
  <c r="W47" i="31"/>
  <c r="S47" i="31"/>
  <c r="EK46" i="31"/>
  <c r="Q46" i="31"/>
  <c r="S46" i="31"/>
  <c r="EM46" i="31"/>
  <c r="CU46" i="31"/>
  <c r="CW46" i="31"/>
  <c r="CV46" i="31"/>
  <c r="CY46" i="31"/>
  <c r="CQ46" i="31"/>
  <c r="CP46" i="31"/>
  <c r="CR46" i="31"/>
  <c r="CH46" i="31"/>
  <c r="CG46" i="31"/>
  <c r="CI46" i="31"/>
  <c r="BX46" i="31"/>
  <c r="BW46" i="31"/>
  <c r="BZ46" i="31"/>
  <c r="BY46" i="31"/>
  <c r="AS46" i="31"/>
  <c r="AT46" i="31"/>
  <c r="AI45" i="31"/>
  <c r="AJ46" i="31"/>
  <c r="W46" i="31"/>
  <c r="R46" i="31"/>
  <c r="EK45" i="31"/>
  <c r="Q45" i="31"/>
  <c r="R45" i="31"/>
  <c r="DY45" i="31"/>
  <c r="CU45" i="31"/>
  <c r="CW45" i="31"/>
  <c r="CV45" i="31"/>
  <c r="CY45" i="31"/>
  <c r="CQ45" i="31"/>
  <c r="CP45" i="31"/>
  <c r="CR45" i="31"/>
  <c r="CH45" i="31"/>
  <c r="CG45" i="31"/>
  <c r="CI45" i="31"/>
  <c r="CK45" i="31"/>
  <c r="BX45" i="31"/>
  <c r="BW45" i="31"/>
  <c r="BZ45" i="31"/>
  <c r="AS45" i="31"/>
  <c r="AT45" i="31"/>
  <c r="AI44" i="31"/>
  <c r="AJ45" i="31"/>
  <c r="W45" i="31"/>
  <c r="S45" i="31"/>
  <c r="EK44" i="31"/>
  <c r="Q44" i="31"/>
  <c r="S44" i="31"/>
  <c r="EM44" i="31"/>
  <c r="CU44" i="31"/>
  <c r="CW44" i="31"/>
  <c r="CV44" i="31"/>
  <c r="CY44" i="31"/>
  <c r="CQ44" i="31"/>
  <c r="CP44" i="31"/>
  <c r="CR44" i="31"/>
  <c r="CH44" i="31"/>
  <c r="CG44" i="31"/>
  <c r="CI44" i="31"/>
  <c r="BX44" i="31"/>
  <c r="BW44" i="31"/>
  <c r="BZ44" i="31"/>
  <c r="BY44" i="31"/>
  <c r="AS44" i="31"/>
  <c r="AT44" i="31"/>
  <c r="AI43" i="31"/>
  <c r="AJ44" i="31"/>
  <c r="W44" i="31"/>
  <c r="R44" i="31"/>
  <c r="EK43" i="31"/>
  <c r="Q43" i="31"/>
  <c r="R43" i="31"/>
  <c r="DY43" i="31"/>
  <c r="CU43" i="31"/>
  <c r="CW43" i="31"/>
  <c r="CV43" i="31"/>
  <c r="CY43" i="31"/>
  <c r="CQ43" i="31"/>
  <c r="CP43" i="31"/>
  <c r="CR43" i="31"/>
  <c r="CH43" i="31"/>
  <c r="CG43" i="31"/>
  <c r="CI43" i="31"/>
  <c r="CK43" i="31"/>
  <c r="BX43" i="31"/>
  <c r="BW43" i="31"/>
  <c r="BZ43" i="31"/>
  <c r="AS43" i="31"/>
  <c r="AT43" i="31"/>
  <c r="AI42" i="31"/>
  <c r="AJ43" i="31"/>
  <c r="W43" i="31"/>
  <c r="S43" i="31"/>
  <c r="EK42" i="31"/>
  <c r="Q42" i="31"/>
  <c r="S42" i="31"/>
  <c r="EM42" i="31"/>
  <c r="CU42" i="31"/>
  <c r="CW42" i="31"/>
  <c r="CV42" i="31"/>
  <c r="CY42" i="31"/>
  <c r="CQ42" i="31"/>
  <c r="CP42" i="31"/>
  <c r="CR42" i="31"/>
  <c r="CH42" i="31"/>
  <c r="CG42" i="31"/>
  <c r="CI42" i="31"/>
  <c r="BX42" i="31"/>
  <c r="BW42" i="31"/>
  <c r="BZ42" i="31"/>
  <c r="BY42" i="31"/>
  <c r="AS42" i="31"/>
  <c r="AT42" i="31"/>
  <c r="AI41" i="31"/>
  <c r="AJ42" i="31"/>
  <c r="W42" i="31"/>
  <c r="R42" i="31"/>
  <c r="EK41" i="31"/>
  <c r="Q41" i="31"/>
  <c r="R41" i="31"/>
  <c r="DY41" i="31"/>
  <c r="CU41" i="31"/>
  <c r="CW41" i="31"/>
  <c r="CV41" i="31"/>
  <c r="CY41" i="31"/>
  <c r="CQ41" i="31"/>
  <c r="CP41" i="31"/>
  <c r="CR41" i="31"/>
  <c r="CH41" i="31"/>
  <c r="CG41" i="31"/>
  <c r="CI41" i="31"/>
  <c r="CK41" i="31"/>
  <c r="BX41" i="31"/>
  <c r="BW41" i="31"/>
  <c r="BZ41" i="31"/>
  <c r="AS41" i="31"/>
  <c r="AT41" i="31"/>
  <c r="AI40" i="31"/>
  <c r="AJ41" i="31"/>
  <c r="W41" i="31"/>
  <c r="S41" i="31"/>
  <c r="EK40" i="31"/>
  <c r="Q40" i="31"/>
  <c r="S40" i="31"/>
  <c r="EM40" i="31"/>
  <c r="CU40" i="31"/>
  <c r="CW40" i="31"/>
  <c r="CV40" i="31"/>
  <c r="CY40" i="31"/>
  <c r="CQ40" i="31"/>
  <c r="CP40" i="31"/>
  <c r="CR40" i="31"/>
  <c r="CH40" i="31"/>
  <c r="CG40" i="31"/>
  <c r="CI40" i="31"/>
  <c r="BX40" i="31"/>
  <c r="BW40" i="31"/>
  <c r="BZ40" i="31"/>
  <c r="BY40" i="31"/>
  <c r="AS40" i="31"/>
  <c r="AT40" i="31"/>
  <c r="AI39" i="31"/>
  <c r="AJ40" i="31"/>
  <c r="W40" i="31"/>
  <c r="R40" i="31"/>
  <c r="EK39" i="31"/>
  <c r="Q39" i="31"/>
  <c r="R39" i="31"/>
  <c r="DY39" i="31"/>
  <c r="CU39" i="31"/>
  <c r="CW39" i="31"/>
  <c r="CV39" i="31"/>
  <c r="CY39" i="31"/>
  <c r="CQ39" i="31"/>
  <c r="CP39" i="31"/>
  <c r="CR39" i="31"/>
  <c r="CH39" i="31"/>
  <c r="CG39" i="31"/>
  <c r="CI39" i="31"/>
  <c r="CK39" i="31"/>
  <c r="BX39" i="31"/>
  <c r="BW39" i="31"/>
  <c r="BZ39" i="31"/>
  <c r="AS39" i="31"/>
  <c r="AT39" i="31"/>
  <c r="AI38" i="31"/>
  <c r="AJ39" i="31"/>
  <c r="W39" i="31"/>
  <c r="S39" i="31"/>
  <c r="EK38" i="31"/>
  <c r="Q38" i="31"/>
  <c r="S38" i="31"/>
  <c r="EM38" i="31"/>
  <c r="CU38" i="31"/>
  <c r="CW38" i="31"/>
  <c r="CV38" i="31"/>
  <c r="CY38" i="31"/>
  <c r="CQ38" i="31"/>
  <c r="CP38" i="31"/>
  <c r="CR38" i="31"/>
  <c r="CH38" i="31"/>
  <c r="CG38" i="31"/>
  <c r="CI38" i="31"/>
  <c r="BX38" i="31"/>
  <c r="BW38" i="31"/>
  <c r="BZ38" i="31"/>
  <c r="BY38" i="31"/>
  <c r="AS38" i="31"/>
  <c r="AT38" i="31"/>
  <c r="AI37" i="31"/>
  <c r="AJ38" i="31"/>
  <c r="W38" i="31"/>
  <c r="R38" i="31"/>
  <c r="EK37" i="31"/>
  <c r="Q37" i="31"/>
  <c r="R37" i="31"/>
  <c r="DY37" i="31"/>
  <c r="CU37" i="31"/>
  <c r="CW37" i="31"/>
  <c r="CV37" i="31"/>
  <c r="CY37" i="31"/>
  <c r="CQ37" i="31"/>
  <c r="CP37" i="31"/>
  <c r="CR37" i="31"/>
  <c r="CH37" i="31"/>
  <c r="CG37" i="31"/>
  <c r="CI37" i="31"/>
  <c r="CK37" i="31"/>
  <c r="BX37" i="31"/>
  <c r="BW37" i="31"/>
  <c r="BZ37" i="31"/>
  <c r="AS37" i="31"/>
  <c r="AT37" i="31"/>
  <c r="AI36" i="31"/>
  <c r="AJ37" i="31"/>
  <c r="W37" i="31"/>
  <c r="S37" i="31"/>
  <c r="EK36" i="31"/>
  <c r="Q36" i="31"/>
  <c r="S36" i="31"/>
  <c r="EM36" i="31"/>
  <c r="CU36" i="31"/>
  <c r="CW36" i="31"/>
  <c r="CV36" i="31"/>
  <c r="CY36" i="31"/>
  <c r="CQ36" i="31"/>
  <c r="CP36" i="31"/>
  <c r="CR36" i="31"/>
  <c r="CH36" i="31"/>
  <c r="CG36" i="31"/>
  <c r="CI36" i="31"/>
  <c r="BX36" i="31"/>
  <c r="BW36" i="31"/>
  <c r="BZ36" i="31"/>
  <c r="BY36" i="31"/>
  <c r="AS36" i="31"/>
  <c r="AT36" i="31"/>
  <c r="AI35" i="31"/>
  <c r="AJ36" i="31"/>
  <c r="W36" i="31"/>
  <c r="R36" i="31"/>
  <c r="EK35" i="31"/>
  <c r="Q35" i="31"/>
  <c r="R35" i="31"/>
  <c r="DY35" i="31"/>
  <c r="CU35" i="31"/>
  <c r="CW35" i="31"/>
  <c r="CV35" i="31"/>
  <c r="CY35" i="31"/>
  <c r="CQ35" i="31"/>
  <c r="CP35" i="31"/>
  <c r="CR35" i="31"/>
  <c r="CH35" i="31"/>
  <c r="CG35" i="31"/>
  <c r="CI35" i="31"/>
  <c r="CK35" i="31"/>
  <c r="BX35" i="31"/>
  <c r="BW35" i="31"/>
  <c r="BZ35" i="31"/>
  <c r="AS35" i="31"/>
  <c r="AT35" i="31"/>
  <c r="AI34" i="31"/>
  <c r="AJ35" i="31"/>
  <c r="W35" i="31"/>
  <c r="S35" i="31"/>
  <c r="EK34" i="31"/>
  <c r="Q34" i="31"/>
  <c r="S34" i="31"/>
  <c r="EM34" i="31"/>
  <c r="CU34" i="31"/>
  <c r="CW34" i="31"/>
  <c r="CV34" i="31"/>
  <c r="CY34" i="31"/>
  <c r="CQ34" i="31"/>
  <c r="CP34" i="31"/>
  <c r="CR34" i="31"/>
  <c r="CH34" i="31"/>
  <c r="CG34" i="31"/>
  <c r="CI34" i="31"/>
  <c r="BX34" i="31"/>
  <c r="BW34" i="31"/>
  <c r="BZ34" i="31"/>
  <c r="BY34" i="31"/>
  <c r="AS34" i="31"/>
  <c r="AT34" i="31"/>
  <c r="AI33" i="31"/>
  <c r="AJ34" i="31"/>
  <c r="W34" i="31"/>
  <c r="R34" i="31"/>
  <c r="EK33" i="31"/>
  <c r="Q33" i="31"/>
  <c r="R33" i="31"/>
  <c r="DY33" i="31"/>
  <c r="CU33" i="31"/>
  <c r="CW33" i="31"/>
  <c r="CV33" i="31"/>
  <c r="CY33" i="31"/>
  <c r="CQ33" i="31"/>
  <c r="CP33" i="31"/>
  <c r="CR33" i="31"/>
  <c r="CH33" i="31"/>
  <c r="CG33" i="31"/>
  <c r="CI33" i="31"/>
  <c r="CK33" i="31"/>
  <c r="BX33" i="31"/>
  <c r="BW33" i="31"/>
  <c r="BZ33" i="31"/>
  <c r="AS33" i="31"/>
  <c r="AT33" i="31"/>
  <c r="AI32" i="31"/>
  <c r="AJ33" i="31"/>
  <c r="W33" i="31"/>
  <c r="S33" i="31"/>
  <c r="EK32" i="31"/>
  <c r="Q32" i="31"/>
  <c r="S32" i="31"/>
  <c r="EM32" i="31"/>
  <c r="CU32" i="31"/>
  <c r="CW32" i="31"/>
  <c r="CV32" i="31"/>
  <c r="CY32" i="31"/>
  <c r="CQ32" i="31"/>
  <c r="CP32" i="31"/>
  <c r="CR32" i="31"/>
  <c r="CH32" i="31"/>
  <c r="CG32" i="31"/>
  <c r="CI32" i="31"/>
  <c r="BX32" i="31"/>
  <c r="BW32" i="31"/>
  <c r="BZ32" i="31"/>
  <c r="BY32" i="31"/>
  <c r="AS32" i="31"/>
  <c r="AT32" i="31"/>
  <c r="W32" i="31"/>
  <c r="R32" i="31"/>
  <c r="EK31" i="31"/>
  <c r="CU31" i="31"/>
  <c r="CW31" i="31"/>
  <c r="CV31" i="31"/>
  <c r="CY31" i="31"/>
  <c r="CQ31" i="31"/>
  <c r="CP31" i="31"/>
  <c r="CR31" i="31"/>
  <c r="CH31" i="31"/>
  <c r="CG31" i="31"/>
  <c r="CI31" i="31"/>
  <c r="CK31" i="31"/>
  <c r="BX31" i="31"/>
  <c r="BW31" i="31"/>
  <c r="BZ31" i="31"/>
  <c r="AT31" i="31"/>
  <c r="AI31" i="31"/>
  <c r="AI30" i="31"/>
  <c r="AJ31" i="31"/>
  <c r="W31" i="31"/>
  <c r="Q31" i="31"/>
  <c r="EK30" i="31"/>
  <c r="Q30" i="31"/>
  <c r="S30" i="31"/>
  <c r="EM30" i="31"/>
  <c r="DN30" i="31"/>
  <c r="CV30" i="31"/>
  <c r="CU30" i="31"/>
  <c r="CW30" i="31"/>
  <c r="CQ30" i="31"/>
  <c r="CP30" i="31"/>
  <c r="CR30" i="31"/>
  <c r="CH30" i="31"/>
  <c r="CG30" i="31"/>
  <c r="CI30" i="31"/>
  <c r="CK30" i="31"/>
  <c r="BX30" i="31"/>
  <c r="BW30" i="31"/>
  <c r="AT30" i="31"/>
  <c r="AI29" i="31"/>
  <c r="AJ30" i="31"/>
  <c r="W30" i="31"/>
  <c r="EP30" i="31"/>
  <c r="R30" i="31"/>
  <c r="Q29" i="31"/>
  <c r="S29" i="31"/>
  <c r="EP29" i="31"/>
  <c r="EK29" i="31"/>
  <c r="CV29" i="31"/>
  <c r="CU29" i="31"/>
  <c r="CW29" i="31"/>
  <c r="CY29" i="31"/>
  <c r="CQ29" i="31"/>
  <c r="CP29" i="31"/>
  <c r="CR29" i="31"/>
  <c r="CG29" i="31"/>
  <c r="CI29" i="31"/>
  <c r="CH29" i="31"/>
  <c r="CK29" i="31"/>
  <c r="BX29" i="31"/>
  <c r="BW29" i="31"/>
  <c r="BZ29" i="31"/>
  <c r="BY29" i="31"/>
  <c r="AS29" i="31"/>
  <c r="AT29" i="31"/>
  <c r="AI28" i="31"/>
  <c r="AJ29" i="31"/>
  <c r="W29" i="31"/>
  <c r="DN29" i="31"/>
  <c r="R29" i="31"/>
  <c r="Q28" i="31"/>
  <c r="S28" i="31"/>
  <c r="EP28" i="31"/>
  <c r="EK28" i="31"/>
  <c r="CV28" i="31"/>
  <c r="CU28" i="31"/>
  <c r="CW28" i="31"/>
  <c r="CY28" i="31"/>
  <c r="CQ28" i="31"/>
  <c r="CP28" i="31"/>
  <c r="CR28" i="31"/>
  <c r="CG28" i="31"/>
  <c r="CI28" i="31"/>
  <c r="CH28" i="31"/>
  <c r="CK28" i="31"/>
  <c r="BX28" i="31"/>
  <c r="BW28" i="31"/>
  <c r="BZ28" i="31"/>
  <c r="BY28" i="31"/>
  <c r="AS28" i="31"/>
  <c r="AT28" i="31"/>
  <c r="AI27" i="31"/>
  <c r="AJ28" i="31"/>
  <c r="W28" i="31"/>
  <c r="DN28" i="31"/>
  <c r="R28" i="31"/>
  <c r="Q27" i="31"/>
  <c r="S27" i="31"/>
  <c r="EP27" i="31"/>
  <c r="EK27" i="31"/>
  <c r="CV27" i="31"/>
  <c r="CU27" i="31"/>
  <c r="CW27" i="31"/>
  <c r="CY27" i="31"/>
  <c r="CQ27" i="31"/>
  <c r="CP27" i="31"/>
  <c r="CR27" i="31"/>
  <c r="CG27" i="31"/>
  <c r="CI27" i="31"/>
  <c r="CH27" i="31"/>
  <c r="CK27" i="31"/>
  <c r="BX27" i="31"/>
  <c r="BW27" i="31"/>
  <c r="BZ27" i="31"/>
  <c r="BY27" i="31"/>
  <c r="AS27" i="31"/>
  <c r="AT27" i="31"/>
  <c r="AI26" i="31"/>
  <c r="AJ27" i="31"/>
  <c r="W27" i="31"/>
  <c r="DN27" i="31"/>
  <c r="R27" i="31"/>
  <c r="DM27" i="31"/>
  <c r="Q26" i="31"/>
  <c r="S26" i="31"/>
  <c r="EP26" i="31"/>
  <c r="EK26" i="31"/>
  <c r="CV26" i="31"/>
  <c r="CU26" i="31"/>
  <c r="CW26" i="31"/>
  <c r="CY26" i="31"/>
  <c r="CQ26" i="31"/>
  <c r="CP26" i="31"/>
  <c r="CR26" i="31"/>
  <c r="CG26" i="31"/>
  <c r="CI26" i="31"/>
  <c r="CH26" i="31"/>
  <c r="CK26" i="31"/>
  <c r="BX26" i="31"/>
  <c r="BW26" i="31"/>
  <c r="BZ26" i="31"/>
  <c r="BY26" i="31"/>
  <c r="AS26" i="31"/>
  <c r="AT26" i="31"/>
  <c r="AI25" i="31"/>
  <c r="AJ26" i="31"/>
  <c r="W26" i="31"/>
  <c r="DN26" i="31"/>
  <c r="R26" i="31"/>
  <c r="Q25" i="31"/>
  <c r="S25" i="31"/>
  <c r="EP25" i="31"/>
  <c r="EK25" i="31"/>
  <c r="CV25" i="31"/>
  <c r="CU25" i="31"/>
  <c r="CW25" i="31"/>
  <c r="CY25" i="31"/>
  <c r="CQ25" i="31"/>
  <c r="CP25" i="31"/>
  <c r="CR25" i="31"/>
  <c r="CG25" i="31"/>
  <c r="CI25" i="31"/>
  <c r="CH25" i="31"/>
  <c r="CK25" i="31"/>
  <c r="BX25" i="31"/>
  <c r="BW25" i="31"/>
  <c r="BZ25" i="31"/>
  <c r="BY25" i="31"/>
  <c r="AS25" i="31"/>
  <c r="AT25" i="31"/>
  <c r="AI24" i="31"/>
  <c r="AJ25" i="31"/>
  <c r="W25" i="31"/>
  <c r="DN25" i="31"/>
  <c r="R25" i="31"/>
  <c r="Q24" i="31"/>
  <c r="S24" i="31"/>
  <c r="EP24" i="31"/>
  <c r="EK24" i="31"/>
  <c r="CV24" i="31"/>
  <c r="CU24" i="31"/>
  <c r="CW24" i="31"/>
  <c r="CY24" i="31"/>
  <c r="CQ24" i="31"/>
  <c r="CP24" i="31"/>
  <c r="CR24" i="31"/>
  <c r="CG24" i="31"/>
  <c r="CI24" i="31"/>
  <c r="CH24" i="31"/>
  <c r="CK24" i="31"/>
  <c r="BX24" i="31"/>
  <c r="BW24" i="31"/>
  <c r="BZ24" i="31"/>
  <c r="BY24" i="31"/>
  <c r="AS24" i="31"/>
  <c r="AT24" i="31"/>
  <c r="AI23" i="31"/>
  <c r="AJ24" i="31"/>
  <c r="W24" i="31"/>
  <c r="DN24" i="31"/>
  <c r="R24" i="31"/>
  <c r="Q23" i="31"/>
  <c r="S23" i="31"/>
  <c r="EP23" i="31"/>
  <c r="EK23" i="31"/>
  <c r="CV23" i="31"/>
  <c r="CU23" i="31"/>
  <c r="CW23" i="31"/>
  <c r="CY23" i="31"/>
  <c r="CQ23" i="31"/>
  <c r="CP23" i="31"/>
  <c r="CR23" i="31"/>
  <c r="CG23" i="31"/>
  <c r="CI23" i="31"/>
  <c r="CH23" i="31"/>
  <c r="CK23" i="31"/>
  <c r="BX23" i="31"/>
  <c r="BW23" i="31"/>
  <c r="BZ23" i="31"/>
  <c r="BY23" i="31"/>
  <c r="AS23" i="31"/>
  <c r="AT23" i="31"/>
  <c r="AI22" i="31"/>
  <c r="AJ23" i="31"/>
  <c r="W23" i="31"/>
  <c r="DN23" i="31"/>
  <c r="R23" i="31"/>
  <c r="Q22" i="31"/>
  <c r="S22" i="31"/>
  <c r="EP22" i="31"/>
  <c r="EK22" i="31"/>
  <c r="CV22" i="31"/>
  <c r="CU22" i="31"/>
  <c r="CW22" i="31"/>
  <c r="CY22" i="31"/>
  <c r="CQ22" i="31"/>
  <c r="CP22" i="31"/>
  <c r="CR22" i="31"/>
  <c r="CG22" i="31"/>
  <c r="CI22" i="31"/>
  <c r="CH22" i="31"/>
  <c r="CK22" i="31"/>
  <c r="BX22" i="31"/>
  <c r="BW22" i="31"/>
  <c r="BZ22" i="31"/>
  <c r="BY22" i="31"/>
  <c r="AS22" i="31"/>
  <c r="AT22" i="31"/>
  <c r="AI21" i="31"/>
  <c r="AJ22" i="31"/>
  <c r="W22" i="31"/>
  <c r="DN22" i="31"/>
  <c r="R22" i="31"/>
  <c r="Q21" i="31"/>
  <c r="S21" i="31"/>
  <c r="EP21" i="31"/>
  <c r="EK21" i="31"/>
  <c r="CV21" i="31"/>
  <c r="CU21" i="31"/>
  <c r="CW21" i="31"/>
  <c r="CY21" i="31"/>
  <c r="CQ21" i="31"/>
  <c r="CP21" i="31"/>
  <c r="CR21" i="31"/>
  <c r="CG21" i="31"/>
  <c r="CI21" i="31"/>
  <c r="CH21" i="31"/>
  <c r="CK21" i="31"/>
  <c r="BX21" i="31"/>
  <c r="BW21" i="31"/>
  <c r="BZ21" i="31"/>
  <c r="BY21" i="31"/>
  <c r="AS21" i="31"/>
  <c r="AT21" i="31"/>
  <c r="AI20" i="31"/>
  <c r="AJ21" i="31"/>
  <c r="W21" i="31"/>
  <c r="DN21" i="31"/>
  <c r="R21" i="31"/>
  <c r="Q20" i="31"/>
  <c r="S20" i="31"/>
  <c r="EP20" i="31"/>
  <c r="EK20" i="31"/>
  <c r="CV20" i="31"/>
  <c r="CU20" i="31"/>
  <c r="CW20" i="31"/>
  <c r="CY20" i="31"/>
  <c r="CQ20" i="31"/>
  <c r="CP20" i="31"/>
  <c r="CR20" i="31"/>
  <c r="CG20" i="31"/>
  <c r="CI20" i="31"/>
  <c r="CH20" i="31"/>
  <c r="CK20" i="31"/>
  <c r="BX20" i="31"/>
  <c r="BW20" i="31"/>
  <c r="BZ20" i="31"/>
  <c r="BY20" i="31"/>
  <c r="AS20" i="31"/>
  <c r="AT20" i="31"/>
  <c r="AI19" i="31"/>
  <c r="AJ20" i="31"/>
  <c r="W20" i="31"/>
  <c r="DN20" i="31"/>
  <c r="R20" i="31"/>
  <c r="Q19" i="31"/>
  <c r="S19" i="31"/>
  <c r="EP19" i="31"/>
  <c r="EK19" i="31"/>
  <c r="CV19" i="31"/>
  <c r="CU19" i="31"/>
  <c r="CW19" i="31"/>
  <c r="CY19" i="31"/>
  <c r="CQ19" i="31"/>
  <c r="CP19" i="31"/>
  <c r="CR19" i="31"/>
  <c r="CG19" i="31"/>
  <c r="CI19" i="31"/>
  <c r="CH19" i="31"/>
  <c r="CK19" i="31"/>
  <c r="BX19" i="31"/>
  <c r="BW19" i="31"/>
  <c r="BZ19" i="31"/>
  <c r="BY19" i="31"/>
  <c r="AS19" i="31"/>
  <c r="AT19" i="31"/>
  <c r="AI18" i="31"/>
  <c r="AJ19" i="31"/>
  <c r="W19" i="31"/>
  <c r="DN19" i="31"/>
  <c r="R19" i="31"/>
  <c r="Q18" i="31"/>
  <c r="S18" i="31"/>
  <c r="EP18" i="31"/>
  <c r="EK18" i="31"/>
  <c r="CV18" i="31"/>
  <c r="CU18" i="31"/>
  <c r="CW18" i="31"/>
  <c r="CY18" i="31"/>
  <c r="CQ18" i="31"/>
  <c r="CP18" i="31"/>
  <c r="CR18" i="31"/>
  <c r="CG18" i="31"/>
  <c r="CI18" i="31"/>
  <c r="CH18" i="31"/>
  <c r="CK18" i="31"/>
  <c r="BX18" i="31"/>
  <c r="BW18" i="31"/>
  <c r="BZ18" i="31"/>
  <c r="BY18" i="31"/>
  <c r="AS18" i="31"/>
  <c r="AT18" i="31"/>
  <c r="AI17" i="31"/>
  <c r="AJ18" i="31"/>
  <c r="W18" i="31"/>
  <c r="DN18" i="31"/>
  <c r="R18" i="31"/>
  <c r="Q17" i="31"/>
  <c r="S17" i="31"/>
  <c r="EP17" i="31"/>
  <c r="EK17" i="31"/>
  <c r="CV17" i="31"/>
  <c r="CU17" i="31"/>
  <c r="CW17" i="31"/>
  <c r="CY17" i="31"/>
  <c r="CQ17" i="31"/>
  <c r="CP17" i="31"/>
  <c r="CR17" i="31"/>
  <c r="CG17" i="31"/>
  <c r="CI17" i="31"/>
  <c r="CH17" i="31"/>
  <c r="CK17" i="31"/>
  <c r="BX17" i="31"/>
  <c r="BW17" i="31"/>
  <c r="BZ17" i="31"/>
  <c r="BY17" i="31"/>
  <c r="AS17" i="31"/>
  <c r="AT17" i="31"/>
  <c r="AI16" i="31"/>
  <c r="AJ17" i="31"/>
  <c r="W17" i="31"/>
  <c r="DN17" i="31"/>
  <c r="R17" i="31"/>
  <c r="Q16" i="31"/>
  <c r="S16" i="31"/>
  <c r="EP16" i="31"/>
  <c r="EK16" i="31"/>
  <c r="CV16" i="31"/>
  <c r="CU16" i="31"/>
  <c r="CW16" i="31"/>
  <c r="CY16" i="31"/>
  <c r="CQ16" i="31"/>
  <c r="CP16" i="31"/>
  <c r="CR16" i="31"/>
  <c r="CG16" i="31"/>
  <c r="CI16" i="31"/>
  <c r="CH16" i="31"/>
  <c r="CK16" i="31"/>
  <c r="BX16" i="31"/>
  <c r="BW16" i="31"/>
  <c r="BZ16" i="31"/>
  <c r="BY16" i="31"/>
  <c r="AS16" i="31"/>
  <c r="AT16" i="31"/>
  <c r="AI15" i="31"/>
  <c r="AJ16" i="31"/>
  <c r="W16" i="31"/>
  <c r="DN16" i="31"/>
  <c r="R16" i="31"/>
  <c r="Q15" i="31"/>
  <c r="S15" i="31"/>
  <c r="EP15" i="31"/>
  <c r="EK15" i="31"/>
  <c r="CV15" i="31"/>
  <c r="CU15" i="31"/>
  <c r="CW15" i="31"/>
  <c r="CY15" i="31"/>
  <c r="CQ15" i="31"/>
  <c r="CP15" i="31"/>
  <c r="CR15" i="31"/>
  <c r="CG15" i="31"/>
  <c r="CI15" i="31"/>
  <c r="CH15" i="31"/>
  <c r="CK15" i="31"/>
  <c r="BX15" i="31"/>
  <c r="BW15" i="31"/>
  <c r="BZ15" i="31"/>
  <c r="BY15" i="31"/>
  <c r="AS15" i="31"/>
  <c r="AT15" i="31"/>
  <c r="AI14" i="31"/>
  <c r="AJ15" i="31"/>
  <c r="W15" i="31"/>
  <c r="DN15" i="31"/>
  <c r="R15" i="31"/>
  <c r="DM15" i="31"/>
  <c r="Q14" i="31"/>
  <c r="S14" i="31"/>
  <c r="EP14" i="31"/>
  <c r="EK14" i="31"/>
  <c r="CV14" i="31"/>
  <c r="CU14" i="31"/>
  <c r="CW14" i="31"/>
  <c r="CY14" i="31"/>
  <c r="CQ14" i="31"/>
  <c r="CP14" i="31"/>
  <c r="CR14" i="31"/>
  <c r="CG14" i="31"/>
  <c r="CI14" i="31"/>
  <c r="CH14" i="31"/>
  <c r="CK14" i="31"/>
  <c r="BX14" i="31"/>
  <c r="BW14" i="31"/>
  <c r="BZ14" i="31"/>
  <c r="BY14" i="31"/>
  <c r="AS14" i="31"/>
  <c r="AT14" i="31"/>
  <c r="AI13" i="31"/>
  <c r="AJ14" i="31"/>
  <c r="W14" i="31"/>
  <c r="DN14" i="31"/>
  <c r="R14" i="31"/>
  <c r="Q13" i="31"/>
  <c r="S13" i="31"/>
  <c r="EP13" i="31"/>
  <c r="EK13" i="31"/>
  <c r="CV13" i="31"/>
  <c r="CU13" i="31"/>
  <c r="CW13" i="31"/>
  <c r="CY13" i="31"/>
  <c r="CQ13" i="31"/>
  <c r="CP13" i="31"/>
  <c r="CR13" i="31"/>
  <c r="CG13" i="31"/>
  <c r="CI13" i="31"/>
  <c r="CH13" i="31"/>
  <c r="CK13" i="31"/>
  <c r="BX13" i="31"/>
  <c r="BW13" i="31"/>
  <c r="BZ13" i="31"/>
  <c r="BY13" i="31"/>
  <c r="AS13" i="31"/>
  <c r="AT13" i="31"/>
  <c r="AI12" i="31"/>
  <c r="AJ13" i="31"/>
  <c r="W13" i="31"/>
  <c r="DN13" i="31"/>
  <c r="R13" i="31"/>
  <c r="Q12" i="31"/>
  <c r="S12" i="31"/>
  <c r="EP12" i="31"/>
  <c r="EK12" i="31"/>
  <c r="CV12" i="31"/>
  <c r="CU12" i="31"/>
  <c r="CW12" i="31"/>
  <c r="CY12" i="31"/>
  <c r="CQ12" i="31"/>
  <c r="CP12" i="31"/>
  <c r="CR12" i="31"/>
  <c r="CG12" i="31"/>
  <c r="CI12" i="31"/>
  <c r="CH12" i="31"/>
  <c r="CK12" i="31"/>
  <c r="BX12" i="31"/>
  <c r="BW12" i="31"/>
  <c r="BZ12" i="31"/>
  <c r="BY12" i="31"/>
  <c r="AS12" i="31"/>
  <c r="AT12" i="31"/>
  <c r="AI11" i="31"/>
  <c r="AJ12" i="31"/>
  <c r="W12" i="31"/>
  <c r="DN12" i="31"/>
  <c r="R12" i="31"/>
  <c r="Q11" i="31"/>
  <c r="S11" i="31"/>
  <c r="EP11" i="31"/>
  <c r="EK11" i="31"/>
  <c r="CV11" i="31"/>
  <c r="CU11" i="31"/>
  <c r="CW11" i="31"/>
  <c r="CY11" i="31"/>
  <c r="CQ11" i="31"/>
  <c r="CP11" i="31"/>
  <c r="CR11" i="31"/>
  <c r="CG11" i="31"/>
  <c r="CI11" i="31"/>
  <c r="CH11" i="31"/>
  <c r="CK11" i="31"/>
  <c r="BX11" i="31"/>
  <c r="BW11" i="31"/>
  <c r="BZ11" i="31"/>
  <c r="BY11" i="31"/>
  <c r="AS11" i="31"/>
  <c r="AT11" i="31"/>
  <c r="AI10" i="31"/>
  <c r="AJ11" i="31"/>
  <c r="W11" i="31"/>
  <c r="DN11" i="31"/>
  <c r="R11" i="31"/>
  <c r="Q10" i="31"/>
  <c r="S10" i="31"/>
  <c r="EP10" i="31"/>
  <c r="EK10" i="31"/>
  <c r="CV10" i="31"/>
  <c r="CU10" i="31"/>
  <c r="CW10" i="31"/>
  <c r="CY10" i="31"/>
  <c r="CQ10" i="31"/>
  <c r="CP10" i="31"/>
  <c r="CR10" i="31"/>
  <c r="CG10" i="31"/>
  <c r="CI10" i="31"/>
  <c r="CH10" i="31"/>
  <c r="CK10" i="31"/>
  <c r="BX10" i="31"/>
  <c r="BW10" i="31"/>
  <c r="BZ10" i="31"/>
  <c r="BY10" i="31"/>
  <c r="AS10" i="31"/>
  <c r="AT10" i="31"/>
  <c r="AI9" i="31"/>
  <c r="AJ10" i="31"/>
  <c r="W10" i="31"/>
  <c r="DN10" i="31"/>
  <c r="R10" i="31"/>
  <c r="Q9" i="31"/>
  <c r="S9" i="31"/>
  <c r="EP9" i="31"/>
  <c r="EK9" i="31"/>
  <c r="CV9" i="31"/>
  <c r="CU9" i="31"/>
  <c r="CW9" i="31"/>
  <c r="CY9" i="31"/>
  <c r="CQ9" i="31"/>
  <c r="CP9" i="31"/>
  <c r="CR9" i="31"/>
  <c r="CG9" i="31"/>
  <c r="CI9" i="31"/>
  <c r="CH9" i="31"/>
  <c r="CK9" i="31"/>
  <c r="BX9" i="31"/>
  <c r="BW9" i="31"/>
  <c r="BZ9" i="31"/>
  <c r="BY9" i="31"/>
  <c r="AS9" i="31"/>
  <c r="AT9" i="31"/>
  <c r="AI8" i="31"/>
  <c r="AJ9" i="31"/>
  <c r="W9" i="31"/>
  <c r="DN9" i="31"/>
  <c r="R9" i="31"/>
  <c r="EK8" i="31"/>
  <c r="Q8" i="31"/>
  <c r="R8" i="31"/>
  <c r="DM8" i="31"/>
  <c r="CV8" i="31"/>
  <c r="CU8" i="31"/>
  <c r="CW8" i="31"/>
  <c r="CY8" i="31"/>
  <c r="CQ8" i="31"/>
  <c r="CP8" i="31"/>
  <c r="CR8" i="31"/>
  <c r="CG8" i="31"/>
  <c r="CI8" i="31"/>
  <c r="CH8" i="31"/>
  <c r="CK8" i="31"/>
  <c r="BX8" i="31"/>
  <c r="BW8" i="31"/>
  <c r="BZ8" i="31"/>
  <c r="BY8" i="31"/>
  <c r="AS8" i="31"/>
  <c r="AT8" i="31"/>
  <c r="W8" i="31"/>
  <c r="S8" i="31"/>
  <c r="EO8" i="31"/>
  <c r="B198" i="30"/>
  <c r="B149" i="30"/>
  <c r="A149" i="30"/>
  <c r="Q131" i="30"/>
  <c r="R131" i="30"/>
  <c r="EO131" i="30"/>
  <c r="EK131" i="30"/>
  <c r="S131" i="30"/>
  <c r="EM131" i="30"/>
  <c r="EL131" i="30"/>
  <c r="DY131" i="30"/>
  <c r="CU131" i="30"/>
  <c r="CW131" i="30"/>
  <c r="CV131" i="30"/>
  <c r="CY131" i="30"/>
  <c r="CQ131" i="30"/>
  <c r="CP131" i="30"/>
  <c r="CR131" i="30"/>
  <c r="CG131" i="30"/>
  <c r="CI131" i="30"/>
  <c r="CH131" i="30"/>
  <c r="BX131" i="30"/>
  <c r="BW131" i="30"/>
  <c r="BZ131" i="30"/>
  <c r="AS131" i="30"/>
  <c r="AT131" i="30"/>
  <c r="AI131" i="30"/>
  <c r="AI130" i="30"/>
  <c r="AJ131" i="30"/>
  <c r="W131" i="30"/>
  <c r="DM131" i="30"/>
  <c r="Q130" i="30"/>
  <c r="R130" i="30"/>
  <c r="EO130" i="30"/>
  <c r="EK130" i="30"/>
  <c r="S130" i="30"/>
  <c r="EM130" i="30"/>
  <c r="DZ130" i="30"/>
  <c r="DY130" i="30"/>
  <c r="CU130" i="30"/>
  <c r="CW130" i="30"/>
  <c r="CV130" i="30"/>
  <c r="CY130" i="30"/>
  <c r="CQ130" i="30"/>
  <c r="CP130" i="30"/>
  <c r="CR130" i="30"/>
  <c r="CG130" i="30"/>
  <c r="CI130" i="30"/>
  <c r="CH130" i="30"/>
  <c r="BX130" i="30"/>
  <c r="BW130" i="30"/>
  <c r="AS130" i="30"/>
  <c r="AT130" i="30"/>
  <c r="AI129" i="30"/>
  <c r="AJ130" i="30"/>
  <c r="W130" i="30"/>
  <c r="DM130" i="30"/>
  <c r="EK129" i="30"/>
  <c r="Q129" i="30"/>
  <c r="S129" i="30"/>
  <c r="DZ129" i="30"/>
  <c r="R129" i="30"/>
  <c r="DY129" i="30"/>
  <c r="CU129" i="30"/>
  <c r="CW129" i="30"/>
  <c r="CV129" i="30"/>
  <c r="CY129" i="30"/>
  <c r="CQ129" i="30"/>
  <c r="CP129" i="30"/>
  <c r="CR129" i="30"/>
  <c r="CG129" i="30"/>
  <c r="CI129" i="30"/>
  <c r="CH129" i="30"/>
  <c r="CK129" i="30"/>
  <c r="BX129" i="30"/>
  <c r="BW129" i="30"/>
  <c r="BZ129" i="30"/>
  <c r="AS129" i="30"/>
  <c r="AT129" i="30"/>
  <c r="AI128" i="30"/>
  <c r="AJ129" i="30"/>
  <c r="W129" i="30"/>
  <c r="EM129" i="30"/>
  <c r="DM129" i="30"/>
  <c r="EK128" i="30"/>
  <c r="Q128" i="30"/>
  <c r="R128" i="30"/>
  <c r="EL128" i="30"/>
  <c r="CU128" i="30"/>
  <c r="CW128" i="30"/>
  <c r="CV128" i="30"/>
  <c r="CY128" i="30"/>
  <c r="CQ128" i="30"/>
  <c r="CP128" i="30"/>
  <c r="CR128" i="30"/>
  <c r="CG128" i="30"/>
  <c r="CI128" i="30"/>
  <c r="CH128" i="30"/>
  <c r="BW128" i="30"/>
  <c r="BX128" i="30"/>
  <c r="BY128" i="30"/>
  <c r="BZ128" i="30"/>
  <c r="AS128" i="30"/>
  <c r="AT128" i="30"/>
  <c r="AI127" i="30"/>
  <c r="AJ128" i="30"/>
  <c r="W128" i="30"/>
  <c r="S128" i="30"/>
  <c r="Q127" i="30"/>
  <c r="R127" i="30"/>
  <c r="EO127" i="30"/>
  <c r="EK127" i="30"/>
  <c r="EL127" i="30"/>
  <c r="DY127" i="30"/>
  <c r="CU127" i="30"/>
  <c r="CW127" i="30"/>
  <c r="CV127" i="30"/>
  <c r="CY127" i="30"/>
  <c r="CQ127" i="30"/>
  <c r="CP127" i="30"/>
  <c r="CR127" i="30"/>
  <c r="CG127" i="30"/>
  <c r="CI127" i="30"/>
  <c r="CH127" i="30"/>
  <c r="BX127" i="30"/>
  <c r="BW127" i="30"/>
  <c r="BZ127" i="30"/>
  <c r="AS127" i="30"/>
  <c r="AT127" i="30"/>
  <c r="AI126" i="30"/>
  <c r="AJ127" i="30"/>
  <c r="W127" i="30"/>
  <c r="S127" i="30"/>
  <c r="DM127" i="30"/>
  <c r="Q126" i="30"/>
  <c r="R126" i="30"/>
  <c r="EO126" i="30"/>
  <c r="EK126" i="30"/>
  <c r="S126" i="30"/>
  <c r="EM126" i="30"/>
  <c r="DZ126" i="30"/>
  <c r="DY126" i="30"/>
  <c r="CU126" i="30"/>
  <c r="CW126" i="30"/>
  <c r="CV126" i="30"/>
  <c r="CY126" i="30"/>
  <c r="CQ126" i="30"/>
  <c r="CP126" i="30"/>
  <c r="CR126" i="30"/>
  <c r="CG126" i="30"/>
  <c r="CI126" i="30"/>
  <c r="CH126" i="30"/>
  <c r="BX126" i="30"/>
  <c r="BW126" i="30"/>
  <c r="AS126" i="30"/>
  <c r="AT126" i="30"/>
  <c r="AI125" i="30"/>
  <c r="AJ126" i="30"/>
  <c r="W126" i="30"/>
  <c r="DM126" i="30"/>
  <c r="EK125" i="30"/>
  <c r="Q125" i="30"/>
  <c r="S125" i="30"/>
  <c r="DZ125" i="30"/>
  <c r="CU125" i="30"/>
  <c r="CW125" i="30"/>
  <c r="CV125" i="30"/>
  <c r="CY125" i="30"/>
  <c r="CQ125" i="30"/>
  <c r="CP125" i="30"/>
  <c r="CR125" i="30"/>
  <c r="CG125" i="30"/>
  <c r="CI125" i="30"/>
  <c r="CH125" i="30"/>
  <c r="CK125" i="30"/>
  <c r="BX125" i="30"/>
  <c r="BW125" i="30"/>
  <c r="BZ125" i="30"/>
  <c r="AS125" i="30"/>
  <c r="AT125" i="30"/>
  <c r="AI124" i="30"/>
  <c r="AJ125" i="30"/>
  <c r="W125" i="30"/>
  <c r="EM125" i="30"/>
  <c r="R125" i="30"/>
  <c r="DM125" i="30"/>
  <c r="EK124" i="30"/>
  <c r="Q124" i="30"/>
  <c r="R124" i="30"/>
  <c r="EL124" i="30"/>
  <c r="CU124" i="30"/>
  <c r="CW124" i="30"/>
  <c r="CV124" i="30"/>
  <c r="CY124" i="30"/>
  <c r="CQ124" i="30"/>
  <c r="CP124" i="30"/>
  <c r="CR124" i="30"/>
  <c r="CG124" i="30"/>
  <c r="CI124" i="30"/>
  <c r="CH124" i="30"/>
  <c r="BW124" i="30"/>
  <c r="BX124" i="30"/>
  <c r="BY124" i="30"/>
  <c r="BZ124" i="30"/>
  <c r="AS124" i="30"/>
  <c r="AT124" i="30"/>
  <c r="AI123" i="30"/>
  <c r="AJ124" i="30"/>
  <c r="W124" i="30"/>
  <c r="S124" i="30"/>
  <c r="Q123" i="30"/>
  <c r="R123" i="30"/>
  <c r="EO123" i="30"/>
  <c r="EK123" i="30"/>
  <c r="EL123" i="30"/>
  <c r="DY123" i="30"/>
  <c r="CU123" i="30"/>
  <c r="CW123" i="30"/>
  <c r="CV123" i="30"/>
  <c r="CY123" i="30"/>
  <c r="CQ123" i="30"/>
  <c r="CP123" i="30"/>
  <c r="CR123" i="30"/>
  <c r="CG123" i="30"/>
  <c r="CI123" i="30"/>
  <c r="CH123" i="30"/>
  <c r="BX123" i="30"/>
  <c r="BW123" i="30"/>
  <c r="BZ123" i="30"/>
  <c r="AS123" i="30"/>
  <c r="AT123" i="30"/>
  <c r="AI122" i="30"/>
  <c r="AJ123" i="30"/>
  <c r="W123" i="30"/>
  <c r="S123" i="30"/>
  <c r="EM123" i="30"/>
  <c r="DM123" i="30"/>
  <c r="Q122" i="30"/>
  <c r="R122" i="30"/>
  <c r="EO122" i="30"/>
  <c r="EK122" i="30"/>
  <c r="S122" i="30"/>
  <c r="EM122" i="30"/>
  <c r="DZ122" i="30"/>
  <c r="DY122" i="30"/>
  <c r="CU122" i="30"/>
  <c r="CW122" i="30"/>
  <c r="CV122" i="30"/>
  <c r="CY122" i="30"/>
  <c r="CQ122" i="30"/>
  <c r="CP122" i="30"/>
  <c r="CR122" i="30"/>
  <c r="CG122" i="30"/>
  <c r="CI122" i="30"/>
  <c r="CH122" i="30"/>
  <c r="CK122" i="30"/>
  <c r="BX122" i="30"/>
  <c r="BW122" i="30"/>
  <c r="AS122" i="30"/>
  <c r="AT122" i="30"/>
  <c r="AI121" i="30"/>
  <c r="AJ122" i="30"/>
  <c r="W122" i="30"/>
  <c r="DM122" i="30"/>
  <c r="EK121" i="30"/>
  <c r="Q121" i="30"/>
  <c r="S121" i="30"/>
  <c r="DZ121" i="30"/>
  <c r="CU121" i="30"/>
  <c r="CW121" i="30"/>
  <c r="CV121" i="30"/>
  <c r="CY121" i="30"/>
  <c r="CQ121" i="30"/>
  <c r="CP121" i="30"/>
  <c r="CR121" i="30"/>
  <c r="CG121" i="30"/>
  <c r="CI121" i="30"/>
  <c r="CH121" i="30"/>
  <c r="CK121" i="30"/>
  <c r="BW121" i="30"/>
  <c r="BX121" i="30"/>
  <c r="BY121" i="30"/>
  <c r="BZ121" i="30"/>
  <c r="AS121" i="30"/>
  <c r="AT121" i="30"/>
  <c r="AI120" i="30"/>
  <c r="AJ121" i="30"/>
  <c r="W121" i="30"/>
  <c r="EM121" i="30"/>
  <c r="R121" i="30"/>
  <c r="DM121" i="30"/>
  <c r="EK120" i="30"/>
  <c r="CU120" i="30"/>
  <c r="CW120" i="30"/>
  <c r="CV120" i="30"/>
  <c r="CY120" i="30"/>
  <c r="CQ120" i="30"/>
  <c r="CP120" i="30"/>
  <c r="CR120" i="30"/>
  <c r="CG120" i="30"/>
  <c r="CI120" i="30"/>
  <c r="CH120" i="30"/>
  <c r="BW120" i="30"/>
  <c r="BX120" i="30"/>
  <c r="BY120" i="30"/>
  <c r="BZ120" i="30"/>
  <c r="AS120" i="30"/>
  <c r="AT120" i="30"/>
  <c r="AI119" i="30"/>
  <c r="AJ120" i="30"/>
  <c r="W120" i="30"/>
  <c r="Q120" i="30"/>
  <c r="S120" i="30"/>
  <c r="R120" i="30"/>
  <c r="Q119" i="30"/>
  <c r="R119" i="30"/>
  <c r="EO119" i="30"/>
  <c r="EK119" i="30"/>
  <c r="S119" i="30"/>
  <c r="EM119" i="30"/>
  <c r="EL119" i="30"/>
  <c r="DY119" i="30"/>
  <c r="CU119" i="30"/>
  <c r="CW119" i="30"/>
  <c r="CV119" i="30"/>
  <c r="CY119" i="30"/>
  <c r="CQ119" i="30"/>
  <c r="CP119" i="30"/>
  <c r="CR119" i="30"/>
  <c r="CG119" i="30"/>
  <c r="CI119" i="30"/>
  <c r="CH119" i="30"/>
  <c r="BX119" i="30"/>
  <c r="BW119" i="30"/>
  <c r="BZ119" i="30"/>
  <c r="AS119" i="30"/>
  <c r="AT119" i="30"/>
  <c r="AI118" i="30"/>
  <c r="AJ119" i="30"/>
  <c r="W119" i="30"/>
  <c r="DM119" i="30"/>
  <c r="Q118" i="30"/>
  <c r="R118" i="30"/>
  <c r="EO118" i="30"/>
  <c r="EK118" i="30"/>
  <c r="S118" i="30"/>
  <c r="EM118" i="30"/>
  <c r="DZ118" i="30"/>
  <c r="DY118" i="30"/>
  <c r="CU118" i="30"/>
  <c r="CW118" i="30"/>
  <c r="CV118" i="30"/>
  <c r="CY118" i="30"/>
  <c r="CQ118" i="30"/>
  <c r="CP118" i="30"/>
  <c r="CR118" i="30"/>
  <c r="CG118" i="30"/>
  <c r="CI118" i="30"/>
  <c r="CH118" i="30"/>
  <c r="CK118" i="30"/>
  <c r="BX118" i="30"/>
  <c r="BW118" i="30"/>
  <c r="AS118" i="30"/>
  <c r="AT118" i="30"/>
  <c r="AI117" i="30"/>
  <c r="AJ118" i="30"/>
  <c r="W118" i="30"/>
  <c r="DM118" i="30"/>
  <c r="EK117" i="30"/>
  <c r="Q117" i="30"/>
  <c r="S117" i="30"/>
  <c r="DZ117" i="30"/>
  <c r="R117" i="30"/>
  <c r="DY117" i="30"/>
  <c r="CU117" i="30"/>
  <c r="CW117" i="30"/>
  <c r="CV117" i="30"/>
  <c r="CY117" i="30"/>
  <c r="CQ117" i="30"/>
  <c r="CP117" i="30"/>
  <c r="CR117" i="30"/>
  <c r="CG117" i="30"/>
  <c r="CI117" i="30"/>
  <c r="CH117" i="30"/>
  <c r="CK117" i="30"/>
  <c r="BW117" i="30"/>
  <c r="BX117" i="30"/>
  <c r="BY117" i="30"/>
  <c r="BZ117" i="30"/>
  <c r="AS117" i="30"/>
  <c r="AT117" i="30"/>
  <c r="AI116" i="30"/>
  <c r="AJ117" i="30"/>
  <c r="W117" i="30"/>
  <c r="EM117" i="30"/>
  <c r="DM117" i="30"/>
  <c r="EK116" i="30"/>
  <c r="CU116" i="30"/>
  <c r="CW116" i="30"/>
  <c r="CV116" i="30"/>
  <c r="CY116" i="30"/>
  <c r="CQ116" i="30"/>
  <c r="CP116" i="30"/>
  <c r="CR116" i="30"/>
  <c r="CG116" i="30"/>
  <c r="CI116" i="30"/>
  <c r="CH116" i="30"/>
  <c r="BW116" i="30"/>
  <c r="BX116" i="30"/>
  <c r="BY116" i="30"/>
  <c r="BZ116" i="30"/>
  <c r="AS116" i="30"/>
  <c r="AT116" i="30"/>
  <c r="AI115" i="30"/>
  <c r="AJ116" i="30"/>
  <c r="W116" i="30"/>
  <c r="Q116" i="30"/>
  <c r="S116" i="30"/>
  <c r="R116" i="30"/>
  <c r="Q115" i="30"/>
  <c r="R115" i="30"/>
  <c r="EO115" i="30"/>
  <c r="EK115" i="30"/>
  <c r="S115" i="30"/>
  <c r="EM115" i="30"/>
  <c r="EL115" i="30"/>
  <c r="DY115" i="30"/>
  <c r="CU115" i="30"/>
  <c r="CW115" i="30"/>
  <c r="CV115" i="30"/>
  <c r="CY115" i="30"/>
  <c r="CQ115" i="30"/>
  <c r="CP115" i="30"/>
  <c r="CR115" i="30"/>
  <c r="CG115" i="30"/>
  <c r="CI115" i="30"/>
  <c r="CH115" i="30"/>
  <c r="BX115" i="30"/>
  <c r="BW115" i="30"/>
  <c r="BZ115" i="30"/>
  <c r="AS115" i="30"/>
  <c r="AT115" i="30"/>
  <c r="AI114" i="30"/>
  <c r="AJ115" i="30"/>
  <c r="W115" i="30"/>
  <c r="DM115" i="30"/>
  <c r="Q114" i="30"/>
  <c r="R114" i="30"/>
  <c r="EO114" i="30"/>
  <c r="EK114" i="30"/>
  <c r="S114" i="30"/>
  <c r="EM114" i="30"/>
  <c r="DZ114" i="30"/>
  <c r="DY114" i="30"/>
  <c r="CU114" i="30"/>
  <c r="CW114" i="30"/>
  <c r="CV114" i="30"/>
  <c r="CY114" i="30"/>
  <c r="CQ114" i="30"/>
  <c r="CP114" i="30"/>
  <c r="CR114" i="30"/>
  <c r="CG114" i="30"/>
  <c r="CI114" i="30"/>
  <c r="CH114" i="30"/>
  <c r="BX114" i="30"/>
  <c r="BW114" i="30"/>
  <c r="AS114" i="30"/>
  <c r="AT114" i="30"/>
  <c r="AI113" i="30"/>
  <c r="AJ114" i="30"/>
  <c r="W114" i="30"/>
  <c r="DM114" i="30"/>
  <c r="EK113" i="30"/>
  <c r="Q113" i="30"/>
  <c r="S113" i="30"/>
  <c r="DZ113" i="30"/>
  <c r="R113" i="30"/>
  <c r="DY113" i="30"/>
  <c r="CU113" i="30"/>
  <c r="CW113" i="30"/>
  <c r="CV113" i="30"/>
  <c r="CY113" i="30"/>
  <c r="CQ113" i="30"/>
  <c r="CP113" i="30"/>
  <c r="CR113" i="30"/>
  <c r="CG113" i="30"/>
  <c r="CI113" i="30"/>
  <c r="CH113" i="30"/>
  <c r="CK113" i="30"/>
  <c r="BX113" i="30"/>
  <c r="BW113" i="30"/>
  <c r="BZ113" i="30"/>
  <c r="AS113" i="30"/>
  <c r="AT113" i="30"/>
  <c r="AI112" i="30"/>
  <c r="AJ113" i="30"/>
  <c r="W113" i="30"/>
  <c r="EM113" i="30"/>
  <c r="DM113" i="30"/>
  <c r="EK112" i="30"/>
  <c r="Q112" i="30"/>
  <c r="R112" i="30"/>
  <c r="EL112" i="30"/>
  <c r="CU112" i="30"/>
  <c r="CW112" i="30"/>
  <c r="CV112" i="30"/>
  <c r="CY112" i="30"/>
  <c r="CQ112" i="30"/>
  <c r="CP112" i="30"/>
  <c r="CR112" i="30"/>
  <c r="CG112" i="30"/>
  <c r="CI112" i="30"/>
  <c r="CH112" i="30"/>
  <c r="BW112" i="30"/>
  <c r="BX112" i="30"/>
  <c r="BY112" i="30"/>
  <c r="BZ112" i="30"/>
  <c r="AS112" i="30"/>
  <c r="AT112" i="30"/>
  <c r="AI111" i="30"/>
  <c r="AJ112" i="30"/>
  <c r="W112" i="30"/>
  <c r="S112" i="30"/>
  <c r="Q111" i="30"/>
  <c r="R111" i="30"/>
  <c r="EO111" i="30"/>
  <c r="EK111" i="30"/>
  <c r="EL111" i="30"/>
  <c r="DY111" i="30"/>
  <c r="CU111" i="30"/>
  <c r="CW111" i="30"/>
  <c r="CV111" i="30"/>
  <c r="CY111" i="30"/>
  <c r="CQ111" i="30"/>
  <c r="CP111" i="30"/>
  <c r="CR111" i="30"/>
  <c r="CG111" i="30"/>
  <c r="CI111" i="30"/>
  <c r="CH111" i="30"/>
  <c r="BX111" i="30"/>
  <c r="BW111" i="30"/>
  <c r="BZ111" i="30"/>
  <c r="AS111" i="30"/>
  <c r="AT111" i="30"/>
  <c r="AI110" i="30"/>
  <c r="AJ111" i="30"/>
  <c r="W111" i="30"/>
  <c r="S111" i="30"/>
  <c r="DM111" i="30"/>
  <c r="Q110" i="30"/>
  <c r="R110" i="30"/>
  <c r="EO110" i="30"/>
  <c r="EK110" i="30"/>
  <c r="S110" i="30"/>
  <c r="EM110" i="30"/>
  <c r="DZ110" i="30"/>
  <c r="DY110" i="30"/>
  <c r="CU110" i="30"/>
  <c r="CW110" i="30"/>
  <c r="CV110" i="30"/>
  <c r="CY110" i="30"/>
  <c r="CQ110" i="30"/>
  <c r="CP110" i="30"/>
  <c r="CR110" i="30"/>
  <c r="CG110" i="30"/>
  <c r="CI110" i="30"/>
  <c r="CH110" i="30"/>
  <c r="BX110" i="30"/>
  <c r="BW110" i="30"/>
  <c r="AS110" i="30"/>
  <c r="AT110" i="30"/>
  <c r="AI109" i="30"/>
  <c r="AJ110" i="30"/>
  <c r="W110" i="30"/>
  <c r="DM110" i="30"/>
  <c r="EK109" i="30"/>
  <c r="Q109" i="30"/>
  <c r="S109" i="30"/>
  <c r="DZ109" i="30"/>
  <c r="CU109" i="30"/>
  <c r="CW109" i="30"/>
  <c r="CV109" i="30"/>
  <c r="CY109" i="30"/>
  <c r="CQ109" i="30"/>
  <c r="CP109" i="30"/>
  <c r="CR109" i="30"/>
  <c r="CG109" i="30"/>
  <c r="CI109" i="30"/>
  <c r="CH109" i="30"/>
  <c r="CK109" i="30"/>
  <c r="BX109" i="30"/>
  <c r="BW109" i="30"/>
  <c r="BZ109" i="30"/>
  <c r="AS109" i="30"/>
  <c r="AT109" i="30"/>
  <c r="AI108" i="30"/>
  <c r="AJ109" i="30"/>
  <c r="W109" i="30"/>
  <c r="EM109" i="30"/>
  <c r="R109" i="30"/>
  <c r="DM109" i="30"/>
  <c r="EK108" i="30"/>
  <c r="Q108" i="30"/>
  <c r="R108" i="30"/>
  <c r="EL108" i="30"/>
  <c r="CU108" i="30"/>
  <c r="CW108" i="30"/>
  <c r="CV108" i="30"/>
  <c r="CY108" i="30"/>
  <c r="CQ108" i="30"/>
  <c r="CP108" i="30"/>
  <c r="CR108" i="30"/>
  <c r="CG108" i="30"/>
  <c r="CI108" i="30"/>
  <c r="CH108" i="30"/>
  <c r="BW108" i="30"/>
  <c r="BX108" i="30"/>
  <c r="BY108" i="30"/>
  <c r="BZ108" i="30"/>
  <c r="AS108" i="30"/>
  <c r="AT108" i="30"/>
  <c r="AI107" i="30"/>
  <c r="AJ108" i="30"/>
  <c r="W108" i="30"/>
  <c r="S108" i="30"/>
  <c r="Q107" i="30"/>
  <c r="R107" i="30"/>
  <c r="EO107" i="30"/>
  <c r="EK107" i="30"/>
  <c r="EL107" i="30"/>
  <c r="DY107" i="30"/>
  <c r="CU107" i="30"/>
  <c r="CW107" i="30"/>
  <c r="CV107" i="30"/>
  <c r="CY107" i="30"/>
  <c r="CQ107" i="30"/>
  <c r="CP107" i="30"/>
  <c r="CR107" i="30"/>
  <c r="CG107" i="30"/>
  <c r="CI107" i="30"/>
  <c r="CH107" i="30"/>
  <c r="BX107" i="30"/>
  <c r="BW107" i="30"/>
  <c r="BZ107" i="30"/>
  <c r="AS107" i="30"/>
  <c r="AT107" i="30"/>
  <c r="AI106" i="30"/>
  <c r="AJ107" i="30"/>
  <c r="W107" i="30"/>
  <c r="S107" i="30"/>
  <c r="EM107" i="30"/>
  <c r="DM107" i="30"/>
  <c r="Q106" i="30"/>
  <c r="R106" i="30"/>
  <c r="EO106" i="30"/>
  <c r="EK106" i="30"/>
  <c r="S106" i="30"/>
  <c r="EM106" i="30"/>
  <c r="DZ106" i="30"/>
  <c r="DY106" i="30"/>
  <c r="CU106" i="30"/>
  <c r="CW106" i="30"/>
  <c r="CV106" i="30"/>
  <c r="CY106" i="30"/>
  <c r="CQ106" i="30"/>
  <c r="CP106" i="30"/>
  <c r="CR106" i="30"/>
  <c r="CG106" i="30"/>
  <c r="CI106" i="30"/>
  <c r="CH106" i="30"/>
  <c r="CK106" i="30"/>
  <c r="BX106" i="30"/>
  <c r="BW106" i="30"/>
  <c r="AS106" i="30"/>
  <c r="AT106" i="30"/>
  <c r="AI105" i="30"/>
  <c r="AJ106" i="30"/>
  <c r="W106" i="30"/>
  <c r="DM106" i="30"/>
  <c r="EK105" i="30"/>
  <c r="Q105" i="30"/>
  <c r="S105" i="30"/>
  <c r="DZ105" i="30"/>
  <c r="CU105" i="30"/>
  <c r="CW105" i="30"/>
  <c r="CV105" i="30"/>
  <c r="CY105" i="30"/>
  <c r="CQ105" i="30"/>
  <c r="CP105" i="30"/>
  <c r="CR105" i="30"/>
  <c r="CG105" i="30"/>
  <c r="CI105" i="30"/>
  <c r="CH105" i="30"/>
  <c r="CK105" i="30"/>
  <c r="BW105" i="30"/>
  <c r="BX105" i="30"/>
  <c r="BY105" i="30"/>
  <c r="BZ105" i="30"/>
  <c r="AS105" i="30"/>
  <c r="AT105" i="30"/>
  <c r="AI104" i="30"/>
  <c r="AJ105" i="30"/>
  <c r="W105" i="30"/>
  <c r="EM105" i="30"/>
  <c r="R105" i="30"/>
  <c r="DM105" i="30"/>
  <c r="EK104" i="30"/>
  <c r="CU104" i="30"/>
  <c r="CW104" i="30"/>
  <c r="CV104" i="30"/>
  <c r="CY104" i="30"/>
  <c r="CQ104" i="30"/>
  <c r="CP104" i="30"/>
  <c r="CR104" i="30"/>
  <c r="CG104" i="30"/>
  <c r="CI104" i="30"/>
  <c r="CH104" i="30"/>
  <c r="BW104" i="30"/>
  <c r="BX104" i="30"/>
  <c r="BY104" i="30"/>
  <c r="BZ104" i="30"/>
  <c r="AS104" i="30"/>
  <c r="AT104" i="30"/>
  <c r="AI103" i="30"/>
  <c r="AJ104" i="30"/>
  <c r="W104" i="30"/>
  <c r="Q104" i="30"/>
  <c r="S104" i="30"/>
  <c r="R104" i="30"/>
  <c r="Q103" i="30"/>
  <c r="R103" i="30"/>
  <c r="EO103" i="30"/>
  <c r="EK103" i="30"/>
  <c r="S103" i="30"/>
  <c r="EM103" i="30"/>
  <c r="EL103" i="30"/>
  <c r="DY103" i="30"/>
  <c r="CU103" i="30"/>
  <c r="CW103" i="30"/>
  <c r="CV103" i="30"/>
  <c r="CY103" i="30"/>
  <c r="CQ103" i="30"/>
  <c r="CP103" i="30"/>
  <c r="CR103" i="30"/>
  <c r="CG103" i="30"/>
  <c r="CI103" i="30"/>
  <c r="CH103" i="30"/>
  <c r="BX103" i="30"/>
  <c r="BW103" i="30"/>
  <c r="BZ103" i="30"/>
  <c r="AS103" i="30"/>
  <c r="AT103" i="30"/>
  <c r="AI102" i="30"/>
  <c r="AJ103" i="30"/>
  <c r="W103" i="30"/>
  <c r="DM103" i="30"/>
  <c r="Q102" i="30"/>
  <c r="R102" i="30"/>
  <c r="EO102" i="30"/>
  <c r="EK102" i="30"/>
  <c r="S102" i="30"/>
  <c r="EM102" i="30"/>
  <c r="DZ102" i="30"/>
  <c r="DY102" i="30"/>
  <c r="CU102" i="30"/>
  <c r="CW102" i="30"/>
  <c r="CV102" i="30"/>
  <c r="CY102" i="30"/>
  <c r="CQ102" i="30"/>
  <c r="CP102" i="30"/>
  <c r="CR102" i="30"/>
  <c r="CG102" i="30"/>
  <c r="CI102" i="30"/>
  <c r="CH102" i="30"/>
  <c r="CK102" i="30"/>
  <c r="BX102" i="30"/>
  <c r="BW102" i="30"/>
  <c r="AS102" i="30"/>
  <c r="AT102" i="30"/>
  <c r="AI101" i="30"/>
  <c r="AJ102" i="30"/>
  <c r="W102" i="30"/>
  <c r="DM102" i="30"/>
  <c r="EK101" i="30"/>
  <c r="Q101" i="30"/>
  <c r="S101" i="30"/>
  <c r="DZ101" i="30"/>
  <c r="R101" i="30"/>
  <c r="DY101" i="30"/>
  <c r="CU101" i="30"/>
  <c r="CW101" i="30"/>
  <c r="CV101" i="30"/>
  <c r="CY101" i="30"/>
  <c r="CQ101" i="30"/>
  <c r="CP101" i="30"/>
  <c r="CR101" i="30"/>
  <c r="CG101" i="30"/>
  <c r="CI101" i="30"/>
  <c r="CH101" i="30"/>
  <c r="CK101" i="30"/>
  <c r="BW101" i="30"/>
  <c r="BX101" i="30"/>
  <c r="BY101" i="30"/>
  <c r="BZ101" i="30"/>
  <c r="AS101" i="30"/>
  <c r="AT101" i="30"/>
  <c r="AI100" i="30"/>
  <c r="AJ101" i="30"/>
  <c r="W101" i="30"/>
  <c r="EM101" i="30"/>
  <c r="DM101" i="30"/>
  <c r="EK100" i="30"/>
  <c r="CU100" i="30"/>
  <c r="CW100" i="30"/>
  <c r="CV100" i="30"/>
  <c r="CY100" i="30"/>
  <c r="CQ100" i="30"/>
  <c r="CP100" i="30"/>
  <c r="CR100" i="30"/>
  <c r="CG100" i="30"/>
  <c r="CI100" i="30"/>
  <c r="CH100" i="30"/>
  <c r="BW100" i="30"/>
  <c r="BX100" i="30"/>
  <c r="BY100" i="30"/>
  <c r="BZ100" i="30"/>
  <c r="AS100" i="30"/>
  <c r="AT100" i="30"/>
  <c r="AI99" i="30"/>
  <c r="AJ100" i="30"/>
  <c r="W100" i="30"/>
  <c r="Q100" i="30"/>
  <c r="S100" i="30"/>
  <c r="R100" i="30"/>
  <c r="Q99" i="30"/>
  <c r="R99" i="30"/>
  <c r="EO99" i="30"/>
  <c r="EK99" i="30"/>
  <c r="S99" i="30"/>
  <c r="EM99" i="30"/>
  <c r="EL99" i="30"/>
  <c r="DY99" i="30"/>
  <c r="CU99" i="30"/>
  <c r="CW99" i="30"/>
  <c r="CV99" i="30"/>
  <c r="CY99" i="30"/>
  <c r="CQ99" i="30"/>
  <c r="CP99" i="30"/>
  <c r="CR99" i="30"/>
  <c r="CG99" i="30"/>
  <c r="CI99" i="30"/>
  <c r="CH99" i="30"/>
  <c r="BX99" i="30"/>
  <c r="BW99" i="30"/>
  <c r="BZ99" i="30"/>
  <c r="AS99" i="30"/>
  <c r="AT99" i="30"/>
  <c r="AI98" i="30"/>
  <c r="AJ99" i="30"/>
  <c r="W99" i="30"/>
  <c r="DM99" i="30"/>
  <c r="Q98" i="30"/>
  <c r="R98" i="30"/>
  <c r="EO98" i="30"/>
  <c r="EK98" i="30"/>
  <c r="S98" i="30"/>
  <c r="EM98" i="30"/>
  <c r="DZ98" i="30"/>
  <c r="DY98" i="30"/>
  <c r="CU98" i="30"/>
  <c r="CW98" i="30"/>
  <c r="CV98" i="30"/>
  <c r="CY98" i="30"/>
  <c r="CQ98" i="30"/>
  <c r="CP98" i="30"/>
  <c r="CR98" i="30"/>
  <c r="CG98" i="30"/>
  <c r="CI98" i="30"/>
  <c r="CH98" i="30"/>
  <c r="BX98" i="30"/>
  <c r="BW98" i="30"/>
  <c r="AS98" i="30"/>
  <c r="AT98" i="30"/>
  <c r="AI97" i="30"/>
  <c r="AJ98" i="30"/>
  <c r="W98" i="30"/>
  <c r="DM98" i="30"/>
  <c r="EK97" i="30"/>
  <c r="Q97" i="30"/>
  <c r="S97" i="30"/>
  <c r="DZ97" i="30"/>
  <c r="R97" i="30"/>
  <c r="DY97" i="30"/>
  <c r="CU97" i="30"/>
  <c r="CW97" i="30"/>
  <c r="CV97" i="30"/>
  <c r="CY97" i="30"/>
  <c r="CQ97" i="30"/>
  <c r="CP97" i="30"/>
  <c r="CR97" i="30"/>
  <c r="CG97" i="30"/>
  <c r="CI97" i="30"/>
  <c r="CH97" i="30"/>
  <c r="CK97" i="30"/>
  <c r="BX97" i="30"/>
  <c r="BW97" i="30"/>
  <c r="BZ97" i="30"/>
  <c r="AS97" i="30"/>
  <c r="AT97" i="30"/>
  <c r="AI96" i="30"/>
  <c r="AJ97" i="30"/>
  <c r="W97" i="30"/>
  <c r="EM97" i="30"/>
  <c r="DM97" i="30"/>
  <c r="EK96" i="30"/>
  <c r="Q96" i="30"/>
  <c r="R96" i="30"/>
  <c r="EL96" i="30"/>
  <c r="CU96" i="30"/>
  <c r="CW96" i="30"/>
  <c r="CV96" i="30"/>
  <c r="CY96" i="30"/>
  <c r="CQ96" i="30"/>
  <c r="CP96" i="30"/>
  <c r="CR96" i="30"/>
  <c r="CG96" i="30"/>
  <c r="CI96" i="30"/>
  <c r="CH96" i="30"/>
  <c r="BW96" i="30"/>
  <c r="BX96" i="30"/>
  <c r="BY96" i="30"/>
  <c r="BZ96" i="30"/>
  <c r="AS96" i="30"/>
  <c r="AT96" i="30"/>
  <c r="AI95" i="30"/>
  <c r="AJ96" i="30"/>
  <c r="W96" i="30"/>
  <c r="S96" i="30"/>
  <c r="DZ96" i="30"/>
  <c r="Q95" i="30"/>
  <c r="R95" i="30"/>
  <c r="EO95" i="30"/>
  <c r="EK95" i="30"/>
  <c r="EL95" i="30"/>
  <c r="DY95" i="30"/>
  <c r="CU95" i="30"/>
  <c r="CW95" i="30"/>
  <c r="CV95" i="30"/>
  <c r="CY95" i="30"/>
  <c r="CQ95" i="30"/>
  <c r="CP95" i="30"/>
  <c r="CR95" i="30"/>
  <c r="CG95" i="30"/>
  <c r="CI95" i="30"/>
  <c r="CH95" i="30"/>
  <c r="BX95" i="30"/>
  <c r="BW95" i="30"/>
  <c r="BZ95" i="30"/>
  <c r="AS95" i="30"/>
  <c r="AT95" i="30"/>
  <c r="AI94" i="30"/>
  <c r="AJ95" i="30"/>
  <c r="W95" i="30"/>
  <c r="S95" i="30"/>
  <c r="DM95" i="30"/>
  <c r="Q94" i="30"/>
  <c r="R94" i="30"/>
  <c r="EO94" i="30"/>
  <c r="EK94" i="30"/>
  <c r="S94" i="30"/>
  <c r="EM94" i="30"/>
  <c r="DZ94" i="30"/>
  <c r="DY94" i="30"/>
  <c r="CU94" i="30"/>
  <c r="CW94" i="30"/>
  <c r="CV94" i="30"/>
  <c r="CY94" i="30"/>
  <c r="CQ94" i="30"/>
  <c r="CP94" i="30"/>
  <c r="CR94" i="30"/>
  <c r="CG94" i="30"/>
  <c r="CI94" i="30"/>
  <c r="CH94" i="30"/>
  <c r="BX94" i="30"/>
  <c r="BW94" i="30"/>
  <c r="AS94" i="30"/>
  <c r="AT94" i="30"/>
  <c r="AI93" i="30"/>
  <c r="AJ94" i="30"/>
  <c r="W94" i="30"/>
  <c r="DM94" i="30"/>
  <c r="EK93" i="30"/>
  <c r="Q93" i="30"/>
  <c r="S93" i="30"/>
  <c r="DZ93" i="30"/>
  <c r="CU93" i="30"/>
  <c r="CW93" i="30"/>
  <c r="CV93" i="30"/>
  <c r="CY93" i="30"/>
  <c r="CQ93" i="30"/>
  <c r="CP93" i="30"/>
  <c r="CR93" i="30"/>
  <c r="CG93" i="30"/>
  <c r="CI93" i="30"/>
  <c r="CH93" i="30"/>
  <c r="CK93" i="30"/>
  <c r="BX93" i="30"/>
  <c r="BW93" i="30"/>
  <c r="BZ93" i="30"/>
  <c r="AS93" i="30"/>
  <c r="AT93" i="30"/>
  <c r="AI92" i="30"/>
  <c r="AJ93" i="30"/>
  <c r="W93" i="30"/>
  <c r="EM93" i="30"/>
  <c r="R93" i="30"/>
  <c r="DM93" i="30"/>
  <c r="EK92" i="30"/>
  <c r="Q92" i="30"/>
  <c r="R92" i="30"/>
  <c r="EL92" i="30"/>
  <c r="CU92" i="30"/>
  <c r="CW92" i="30"/>
  <c r="CV92" i="30"/>
  <c r="CY92" i="30"/>
  <c r="CQ92" i="30"/>
  <c r="CP92" i="30"/>
  <c r="CR92" i="30"/>
  <c r="CG92" i="30"/>
  <c r="CI92" i="30"/>
  <c r="CH92" i="30"/>
  <c r="BW92" i="30"/>
  <c r="BX92" i="30"/>
  <c r="BY92" i="30"/>
  <c r="BZ92" i="30"/>
  <c r="AS92" i="30"/>
  <c r="AT92" i="30"/>
  <c r="AI91" i="30"/>
  <c r="AJ92" i="30"/>
  <c r="W92" i="30"/>
  <c r="S92" i="30"/>
  <c r="Q91" i="30"/>
  <c r="R91" i="30"/>
  <c r="EO91" i="30"/>
  <c r="EK91" i="30"/>
  <c r="EL91" i="30"/>
  <c r="DY91" i="30"/>
  <c r="CU91" i="30"/>
  <c r="CW91" i="30"/>
  <c r="CV91" i="30"/>
  <c r="CY91" i="30"/>
  <c r="CQ91" i="30"/>
  <c r="CP91" i="30"/>
  <c r="CR91" i="30"/>
  <c r="CG91" i="30"/>
  <c r="CI91" i="30"/>
  <c r="CH91" i="30"/>
  <c r="BX91" i="30"/>
  <c r="BW91" i="30"/>
  <c r="BZ91" i="30"/>
  <c r="AS91" i="30"/>
  <c r="AT91" i="30"/>
  <c r="AI90" i="30"/>
  <c r="AJ91" i="30"/>
  <c r="W91" i="30"/>
  <c r="S91" i="30"/>
  <c r="DM91" i="30"/>
  <c r="Q90" i="30"/>
  <c r="R90" i="30"/>
  <c r="EO90" i="30"/>
  <c r="EK90" i="30"/>
  <c r="S90" i="30"/>
  <c r="EM90" i="30"/>
  <c r="DZ90" i="30"/>
  <c r="DY90" i="30"/>
  <c r="CU90" i="30"/>
  <c r="CW90" i="30"/>
  <c r="CV90" i="30"/>
  <c r="CY90" i="30"/>
  <c r="CQ90" i="30"/>
  <c r="CP90" i="30"/>
  <c r="CR90" i="30"/>
  <c r="CG90" i="30"/>
  <c r="CI90" i="30"/>
  <c r="CH90" i="30"/>
  <c r="CK90" i="30"/>
  <c r="BX90" i="30"/>
  <c r="BW90" i="30"/>
  <c r="AS90" i="30"/>
  <c r="AT90" i="30"/>
  <c r="AI89" i="30"/>
  <c r="AJ90" i="30"/>
  <c r="W90" i="30"/>
  <c r="DM90" i="30"/>
  <c r="EK89" i="30"/>
  <c r="Q89" i="30"/>
  <c r="S89" i="30"/>
  <c r="DZ89" i="30"/>
  <c r="CU89" i="30"/>
  <c r="CW89" i="30"/>
  <c r="CV89" i="30"/>
  <c r="CY89" i="30"/>
  <c r="CQ89" i="30"/>
  <c r="CP89" i="30"/>
  <c r="CR89" i="30"/>
  <c r="CG89" i="30"/>
  <c r="CI89" i="30"/>
  <c r="CH89" i="30"/>
  <c r="CK89" i="30"/>
  <c r="BW89" i="30"/>
  <c r="BX89" i="30"/>
  <c r="BY89" i="30"/>
  <c r="BZ89" i="30"/>
  <c r="AS89" i="30"/>
  <c r="AT89" i="30"/>
  <c r="AI88" i="30"/>
  <c r="AJ89" i="30"/>
  <c r="W89" i="30"/>
  <c r="EM89" i="30"/>
  <c r="R89" i="30"/>
  <c r="DM89" i="30"/>
  <c r="EK88" i="30"/>
  <c r="CU88" i="30"/>
  <c r="CW88" i="30"/>
  <c r="CV88" i="30"/>
  <c r="CY88" i="30"/>
  <c r="CQ88" i="30"/>
  <c r="CP88" i="30"/>
  <c r="CR88" i="30"/>
  <c r="CG88" i="30"/>
  <c r="CI88" i="30"/>
  <c r="CH88" i="30"/>
  <c r="BW88" i="30"/>
  <c r="BX88" i="30"/>
  <c r="BY88" i="30"/>
  <c r="BZ88" i="30"/>
  <c r="AS88" i="30"/>
  <c r="AT88" i="30"/>
  <c r="AI87" i="30"/>
  <c r="AJ88" i="30"/>
  <c r="W88" i="30"/>
  <c r="Q88" i="30"/>
  <c r="S88" i="30"/>
  <c r="R88" i="30"/>
  <c r="Q87" i="30"/>
  <c r="R87" i="30"/>
  <c r="EO87" i="30"/>
  <c r="EK87" i="30"/>
  <c r="S87" i="30"/>
  <c r="EM87" i="30"/>
  <c r="EL87" i="30"/>
  <c r="DY87" i="30"/>
  <c r="CU87" i="30"/>
  <c r="CW87" i="30"/>
  <c r="CV87" i="30"/>
  <c r="CY87" i="30"/>
  <c r="CQ87" i="30"/>
  <c r="CP87" i="30"/>
  <c r="CR87" i="30"/>
  <c r="CG87" i="30"/>
  <c r="CI87" i="30"/>
  <c r="CH87" i="30"/>
  <c r="BX87" i="30"/>
  <c r="BW87" i="30"/>
  <c r="BZ87" i="30"/>
  <c r="AS87" i="30"/>
  <c r="AT87" i="30"/>
  <c r="AI86" i="30"/>
  <c r="AJ87" i="30"/>
  <c r="W87" i="30"/>
  <c r="DM87" i="30"/>
  <c r="EK86" i="30"/>
  <c r="CU86" i="30"/>
  <c r="CW86" i="30"/>
  <c r="CV86" i="30"/>
  <c r="CY86" i="30"/>
  <c r="CQ86" i="30"/>
  <c r="CP86" i="30"/>
  <c r="CR86" i="30"/>
  <c r="CG86" i="30"/>
  <c r="CI86" i="30"/>
  <c r="CH86" i="30"/>
  <c r="BX86" i="30"/>
  <c r="BW86" i="30"/>
  <c r="AS86" i="30"/>
  <c r="AT86" i="30"/>
  <c r="AI85" i="30"/>
  <c r="AJ86" i="30"/>
  <c r="W86" i="30"/>
  <c r="Q86" i="30"/>
  <c r="S86" i="30"/>
  <c r="EM86" i="30"/>
  <c r="R86" i="30"/>
  <c r="DM86" i="30"/>
  <c r="EK85" i="30"/>
  <c r="Q85" i="30"/>
  <c r="S85" i="30"/>
  <c r="DZ85" i="30"/>
  <c r="R85" i="30"/>
  <c r="DY85" i="30"/>
  <c r="CU85" i="30"/>
  <c r="CW85" i="30"/>
  <c r="CV85" i="30"/>
  <c r="CY85" i="30"/>
  <c r="CQ85" i="30"/>
  <c r="CP85" i="30"/>
  <c r="CR85" i="30"/>
  <c r="CG85" i="30"/>
  <c r="CI85" i="30"/>
  <c r="CH85" i="30"/>
  <c r="CK85" i="30"/>
  <c r="BW85" i="30"/>
  <c r="BX85" i="30"/>
  <c r="BY85" i="30"/>
  <c r="BZ85" i="30"/>
  <c r="AS85" i="30"/>
  <c r="AT85" i="30"/>
  <c r="AI84" i="30"/>
  <c r="AJ85" i="30"/>
  <c r="W85" i="30"/>
  <c r="EM85" i="30"/>
  <c r="DM85" i="30"/>
  <c r="EK84" i="30"/>
  <c r="CU84" i="30"/>
  <c r="CW84" i="30"/>
  <c r="CV84" i="30"/>
  <c r="CY84" i="30"/>
  <c r="CQ84" i="30"/>
  <c r="CP84" i="30"/>
  <c r="CR84" i="30"/>
  <c r="CG84" i="30"/>
  <c r="CI84" i="30"/>
  <c r="CH84" i="30"/>
  <c r="BW84" i="30"/>
  <c r="BX84" i="30"/>
  <c r="BY84" i="30"/>
  <c r="BZ84" i="30"/>
  <c r="AS84" i="30"/>
  <c r="AT84" i="30"/>
  <c r="AI83" i="30"/>
  <c r="AJ84" i="30"/>
  <c r="W84" i="30"/>
  <c r="Q84" i="30"/>
  <c r="S84" i="30"/>
  <c r="R84" i="30"/>
  <c r="Q83" i="30"/>
  <c r="R83" i="30"/>
  <c r="EO83" i="30"/>
  <c r="EK83" i="30"/>
  <c r="S83" i="30"/>
  <c r="EM83" i="30"/>
  <c r="EL83" i="30"/>
  <c r="DY83" i="30"/>
  <c r="CU83" i="30"/>
  <c r="CW83" i="30"/>
  <c r="CV83" i="30"/>
  <c r="CY83" i="30"/>
  <c r="CQ83" i="30"/>
  <c r="CP83" i="30"/>
  <c r="CR83" i="30"/>
  <c r="CG83" i="30"/>
  <c r="CI83" i="30"/>
  <c r="CH83" i="30"/>
  <c r="BX83" i="30"/>
  <c r="BW83" i="30"/>
  <c r="BZ83" i="30"/>
  <c r="AS83" i="30"/>
  <c r="AT83" i="30"/>
  <c r="AI82" i="30"/>
  <c r="AJ83" i="30"/>
  <c r="W83" i="30"/>
  <c r="DM83" i="30"/>
  <c r="Q82" i="30"/>
  <c r="R82" i="30"/>
  <c r="EO82" i="30"/>
  <c r="EK82" i="30"/>
  <c r="S82" i="30"/>
  <c r="EM82" i="30"/>
  <c r="DZ82" i="30"/>
  <c r="DY82" i="30"/>
  <c r="CU82" i="30"/>
  <c r="CW82" i="30"/>
  <c r="CV82" i="30"/>
  <c r="CY82" i="30"/>
  <c r="CQ82" i="30"/>
  <c r="CP82" i="30"/>
  <c r="CR82" i="30"/>
  <c r="CG82" i="30"/>
  <c r="CI82" i="30"/>
  <c r="CH82" i="30"/>
  <c r="BX82" i="30"/>
  <c r="BW82" i="30"/>
  <c r="AS82" i="30"/>
  <c r="AT82" i="30"/>
  <c r="AI81" i="30"/>
  <c r="AJ82" i="30"/>
  <c r="W82" i="30"/>
  <c r="DM82" i="30"/>
  <c r="EK81" i="30"/>
  <c r="Q81" i="30"/>
  <c r="S81" i="30"/>
  <c r="DZ81" i="30"/>
  <c r="R81" i="30"/>
  <c r="DY81" i="30"/>
  <c r="CU81" i="30"/>
  <c r="CW81" i="30"/>
  <c r="CV81" i="30"/>
  <c r="CY81" i="30"/>
  <c r="CQ81" i="30"/>
  <c r="CP81" i="30"/>
  <c r="CR81" i="30"/>
  <c r="CG81" i="30"/>
  <c r="CI81" i="30"/>
  <c r="CH81" i="30"/>
  <c r="CK81" i="30"/>
  <c r="BX81" i="30"/>
  <c r="BW81" i="30"/>
  <c r="BZ81" i="30"/>
  <c r="AS81" i="30"/>
  <c r="AT81" i="30"/>
  <c r="AI80" i="30"/>
  <c r="AJ81" i="30"/>
  <c r="W81" i="30"/>
  <c r="EM81" i="30"/>
  <c r="DM81" i="30"/>
  <c r="EK80" i="30"/>
  <c r="Q80" i="30"/>
  <c r="S80" i="30"/>
  <c r="DZ80" i="30"/>
  <c r="CU80" i="30"/>
  <c r="CW80" i="30"/>
  <c r="CV80" i="30"/>
  <c r="CY80" i="30"/>
  <c r="CQ80" i="30"/>
  <c r="CP80" i="30"/>
  <c r="CR80" i="30"/>
  <c r="CG80" i="30"/>
  <c r="CI80" i="30"/>
  <c r="CH80" i="30"/>
  <c r="CK80" i="30"/>
  <c r="BW80" i="30"/>
  <c r="BX80" i="30"/>
  <c r="BY80" i="30"/>
  <c r="BZ80" i="30"/>
  <c r="AS80" i="30"/>
  <c r="AT80" i="30"/>
  <c r="AI79" i="30"/>
  <c r="AJ80" i="30"/>
  <c r="W80" i="30"/>
  <c r="R80" i="30"/>
  <c r="EK79" i="30"/>
  <c r="Q79" i="30"/>
  <c r="R79" i="30"/>
  <c r="EL79" i="30"/>
  <c r="CU79" i="30"/>
  <c r="CW79" i="30"/>
  <c r="CV79" i="30"/>
  <c r="CY79" i="30"/>
  <c r="CQ79" i="30"/>
  <c r="CP79" i="30"/>
  <c r="CR79" i="30"/>
  <c r="CG79" i="30"/>
  <c r="CI79" i="30"/>
  <c r="CH79" i="30"/>
  <c r="BW79" i="30"/>
  <c r="BX79" i="30"/>
  <c r="BY79" i="30"/>
  <c r="BZ79" i="30"/>
  <c r="AS79" i="30"/>
  <c r="AT79" i="30"/>
  <c r="AI78" i="30"/>
  <c r="AJ79" i="30"/>
  <c r="W79" i="30"/>
  <c r="S79" i="30"/>
  <c r="DM79" i="30"/>
  <c r="Q78" i="30"/>
  <c r="R78" i="30"/>
  <c r="EO78" i="30"/>
  <c r="EK78" i="30"/>
  <c r="S78" i="30"/>
  <c r="EM78" i="30"/>
  <c r="EL78" i="30"/>
  <c r="DY78" i="30"/>
  <c r="CU78" i="30"/>
  <c r="CW78" i="30"/>
  <c r="CV78" i="30"/>
  <c r="CY78" i="30"/>
  <c r="CQ78" i="30"/>
  <c r="CP78" i="30"/>
  <c r="CR78" i="30"/>
  <c r="CG78" i="30"/>
  <c r="CI78" i="30"/>
  <c r="CH78" i="30"/>
  <c r="BX78" i="30"/>
  <c r="BW78" i="30"/>
  <c r="BZ78" i="30"/>
  <c r="AS78" i="30"/>
  <c r="AT78" i="30"/>
  <c r="AI77" i="30"/>
  <c r="AJ78" i="30"/>
  <c r="W78" i="30"/>
  <c r="DZ78" i="30"/>
  <c r="DM78" i="30"/>
  <c r="Q77" i="30"/>
  <c r="R77" i="30"/>
  <c r="EO77" i="30"/>
  <c r="EK77" i="30"/>
  <c r="S77" i="30"/>
  <c r="EM77" i="30"/>
  <c r="DZ77" i="30"/>
  <c r="DY77" i="30"/>
  <c r="CU77" i="30"/>
  <c r="CW77" i="30"/>
  <c r="CV77" i="30"/>
  <c r="CY77" i="30"/>
  <c r="CQ77" i="30"/>
  <c r="CP77" i="30"/>
  <c r="CR77" i="30"/>
  <c r="CG77" i="30"/>
  <c r="CI77" i="30"/>
  <c r="CH77" i="30"/>
  <c r="CK77" i="30"/>
  <c r="BX77" i="30"/>
  <c r="BW77" i="30"/>
  <c r="BZ77" i="30"/>
  <c r="AS77" i="30"/>
  <c r="AT77" i="30"/>
  <c r="AI76" i="30"/>
  <c r="AJ77" i="30"/>
  <c r="W77" i="30"/>
  <c r="DM77" i="30"/>
  <c r="EK76" i="30"/>
  <c r="Q76" i="30"/>
  <c r="S76" i="30"/>
  <c r="DZ76" i="30"/>
  <c r="CU76" i="30"/>
  <c r="CW76" i="30"/>
  <c r="CV76" i="30"/>
  <c r="CY76" i="30"/>
  <c r="CQ76" i="30"/>
  <c r="CP76" i="30"/>
  <c r="CR76" i="30"/>
  <c r="CG76" i="30"/>
  <c r="CI76" i="30"/>
  <c r="CH76" i="30"/>
  <c r="CK76" i="30"/>
  <c r="BW76" i="30"/>
  <c r="BX76" i="30"/>
  <c r="BY76" i="30"/>
  <c r="BZ76" i="30"/>
  <c r="AS76" i="30"/>
  <c r="AT76" i="30"/>
  <c r="AI75" i="30"/>
  <c r="AJ76" i="30"/>
  <c r="W76" i="30"/>
  <c r="EM76" i="30"/>
  <c r="R76" i="30"/>
  <c r="DM76" i="30"/>
  <c r="EK75" i="30"/>
  <c r="Q75" i="30"/>
  <c r="R75" i="30"/>
  <c r="EL75" i="30"/>
  <c r="CU75" i="30"/>
  <c r="CW75" i="30"/>
  <c r="CV75" i="30"/>
  <c r="CY75" i="30"/>
  <c r="CQ75" i="30"/>
  <c r="CP75" i="30"/>
  <c r="CR75" i="30"/>
  <c r="CG75" i="30"/>
  <c r="CI75" i="30"/>
  <c r="CH75" i="30"/>
  <c r="BW75" i="30"/>
  <c r="BX75" i="30"/>
  <c r="BY75" i="30"/>
  <c r="BZ75" i="30"/>
  <c r="AS75" i="30"/>
  <c r="AT75" i="30"/>
  <c r="AI74" i="30"/>
  <c r="AJ75" i="30"/>
  <c r="W75" i="30"/>
  <c r="S75" i="30"/>
  <c r="DM75" i="30"/>
  <c r="Q74" i="30"/>
  <c r="R74" i="30"/>
  <c r="EO74" i="30"/>
  <c r="EK74" i="30"/>
  <c r="S74" i="30"/>
  <c r="EM74" i="30"/>
  <c r="EL74" i="30"/>
  <c r="DY74" i="30"/>
  <c r="CU74" i="30"/>
  <c r="CW74" i="30"/>
  <c r="CV74" i="30"/>
  <c r="CY74" i="30"/>
  <c r="CQ74" i="30"/>
  <c r="CP74" i="30"/>
  <c r="CR74" i="30"/>
  <c r="CG74" i="30"/>
  <c r="CI74" i="30"/>
  <c r="CH74" i="30"/>
  <c r="BX74" i="30"/>
  <c r="BW74" i="30"/>
  <c r="BZ74" i="30"/>
  <c r="AS74" i="30"/>
  <c r="AT74" i="30"/>
  <c r="AI73" i="30"/>
  <c r="AJ74" i="30"/>
  <c r="W74" i="30"/>
  <c r="DM74" i="30"/>
  <c r="Q73" i="30"/>
  <c r="R73" i="30"/>
  <c r="EO73" i="30"/>
  <c r="EK73" i="30"/>
  <c r="S73" i="30"/>
  <c r="EM73" i="30"/>
  <c r="DZ73" i="30"/>
  <c r="DY73" i="30"/>
  <c r="CU73" i="30"/>
  <c r="CW73" i="30"/>
  <c r="CV73" i="30"/>
  <c r="CY73" i="30"/>
  <c r="CQ73" i="30"/>
  <c r="CP73" i="30"/>
  <c r="CR73" i="30"/>
  <c r="CG73" i="30"/>
  <c r="CI73" i="30"/>
  <c r="CH73" i="30"/>
  <c r="CK73" i="30"/>
  <c r="BX73" i="30"/>
  <c r="BW73" i="30"/>
  <c r="BZ73" i="30"/>
  <c r="AS73" i="30"/>
  <c r="AT73" i="30"/>
  <c r="AI72" i="30"/>
  <c r="AJ73" i="30"/>
  <c r="W73" i="30"/>
  <c r="DM73" i="30"/>
  <c r="EK72" i="30"/>
  <c r="Q72" i="30"/>
  <c r="S72" i="30"/>
  <c r="DZ72" i="30"/>
  <c r="CU72" i="30"/>
  <c r="CW72" i="30"/>
  <c r="CV72" i="30"/>
  <c r="CY72" i="30"/>
  <c r="CQ72" i="30"/>
  <c r="CP72" i="30"/>
  <c r="CR72" i="30"/>
  <c r="CG72" i="30"/>
  <c r="CI72" i="30"/>
  <c r="CH72" i="30"/>
  <c r="CK72" i="30"/>
  <c r="BW72" i="30"/>
  <c r="BX72" i="30"/>
  <c r="BY72" i="30"/>
  <c r="BZ72" i="30"/>
  <c r="AS72" i="30"/>
  <c r="AT72" i="30"/>
  <c r="AI71" i="30"/>
  <c r="AJ72" i="30"/>
  <c r="W72" i="30"/>
  <c r="EM72" i="30"/>
  <c r="R72" i="30"/>
  <c r="DM72" i="30"/>
  <c r="EK71" i="30"/>
  <c r="Q71" i="30"/>
  <c r="R71" i="30"/>
  <c r="EL71" i="30"/>
  <c r="CU71" i="30"/>
  <c r="CW71" i="30"/>
  <c r="CV71" i="30"/>
  <c r="CY71" i="30"/>
  <c r="CQ71" i="30"/>
  <c r="CP71" i="30"/>
  <c r="CR71" i="30"/>
  <c r="CG71" i="30"/>
  <c r="CI71" i="30"/>
  <c r="CH71" i="30"/>
  <c r="BW71" i="30"/>
  <c r="BX71" i="30"/>
  <c r="BY71" i="30"/>
  <c r="BZ71" i="30"/>
  <c r="AS71" i="30"/>
  <c r="AT71" i="30"/>
  <c r="AI70" i="30"/>
  <c r="AJ71" i="30"/>
  <c r="W71" i="30"/>
  <c r="S71" i="30"/>
  <c r="DM71" i="30"/>
  <c r="Q70" i="30"/>
  <c r="R70" i="30"/>
  <c r="EO70" i="30"/>
  <c r="EK70" i="30"/>
  <c r="S70" i="30"/>
  <c r="EM70" i="30"/>
  <c r="EL70" i="30"/>
  <c r="DY70" i="30"/>
  <c r="CU70" i="30"/>
  <c r="CW70" i="30"/>
  <c r="CV70" i="30"/>
  <c r="CY70" i="30"/>
  <c r="CQ70" i="30"/>
  <c r="CP70" i="30"/>
  <c r="CR70" i="30"/>
  <c r="CG70" i="30"/>
  <c r="CI70" i="30"/>
  <c r="CH70" i="30"/>
  <c r="BX70" i="30"/>
  <c r="BW70" i="30"/>
  <c r="BZ70" i="30"/>
  <c r="AS70" i="30"/>
  <c r="AT70" i="30"/>
  <c r="AI69" i="30"/>
  <c r="AJ70" i="30"/>
  <c r="W70" i="30"/>
  <c r="DZ70" i="30"/>
  <c r="DM70" i="30"/>
  <c r="Q69" i="30"/>
  <c r="R69" i="30"/>
  <c r="EO69" i="30"/>
  <c r="EK69" i="30"/>
  <c r="S69" i="30"/>
  <c r="EM69" i="30"/>
  <c r="DZ69" i="30"/>
  <c r="DY69" i="30"/>
  <c r="CU69" i="30"/>
  <c r="CW69" i="30"/>
  <c r="CV69" i="30"/>
  <c r="CY69" i="30"/>
  <c r="CQ69" i="30"/>
  <c r="CP69" i="30"/>
  <c r="CR69" i="30"/>
  <c r="CG69" i="30"/>
  <c r="CI69" i="30"/>
  <c r="CH69" i="30"/>
  <c r="CK69" i="30"/>
  <c r="BX69" i="30"/>
  <c r="BW69" i="30"/>
  <c r="BZ69" i="30"/>
  <c r="AS69" i="30"/>
  <c r="AT69" i="30"/>
  <c r="AI68" i="30"/>
  <c r="AJ69" i="30"/>
  <c r="W69" i="30"/>
  <c r="DM69" i="30"/>
  <c r="EK68" i="30"/>
  <c r="Q68" i="30"/>
  <c r="S68" i="30"/>
  <c r="DZ68" i="30"/>
  <c r="CU68" i="30"/>
  <c r="CW68" i="30"/>
  <c r="CV68" i="30"/>
  <c r="CY68" i="30"/>
  <c r="CQ68" i="30"/>
  <c r="CP68" i="30"/>
  <c r="CR68" i="30"/>
  <c r="CG68" i="30"/>
  <c r="CI68" i="30"/>
  <c r="CH68" i="30"/>
  <c r="CK68" i="30"/>
  <c r="BW68" i="30"/>
  <c r="BX68" i="30"/>
  <c r="BY68" i="30"/>
  <c r="BZ68" i="30"/>
  <c r="AS68" i="30"/>
  <c r="AT68" i="30"/>
  <c r="AI67" i="30"/>
  <c r="AJ68" i="30"/>
  <c r="W68" i="30"/>
  <c r="EM68" i="30"/>
  <c r="R68" i="30"/>
  <c r="DM68" i="30"/>
  <c r="EK67" i="30"/>
  <c r="Q67" i="30"/>
  <c r="R67" i="30"/>
  <c r="EL67" i="30"/>
  <c r="CU67" i="30"/>
  <c r="CW67" i="30"/>
  <c r="CV67" i="30"/>
  <c r="CY67" i="30"/>
  <c r="CQ67" i="30"/>
  <c r="CP67" i="30"/>
  <c r="CR67" i="30"/>
  <c r="CG67" i="30"/>
  <c r="CI67" i="30"/>
  <c r="CH67" i="30"/>
  <c r="BW67" i="30"/>
  <c r="BX67" i="30"/>
  <c r="BY67" i="30"/>
  <c r="BZ67" i="30"/>
  <c r="AS67" i="30"/>
  <c r="AT67" i="30"/>
  <c r="AI66" i="30"/>
  <c r="AJ67" i="30"/>
  <c r="W67" i="30"/>
  <c r="S67" i="30"/>
  <c r="DM67" i="30"/>
  <c r="Q66" i="30"/>
  <c r="R66" i="30"/>
  <c r="EO66" i="30"/>
  <c r="EK66" i="30"/>
  <c r="S66" i="30"/>
  <c r="EM66" i="30"/>
  <c r="EL66" i="30"/>
  <c r="DY66" i="30"/>
  <c r="CU66" i="30"/>
  <c r="CW66" i="30"/>
  <c r="CV66" i="30"/>
  <c r="CY66" i="30"/>
  <c r="CQ66" i="30"/>
  <c r="CP66" i="30"/>
  <c r="CR66" i="30"/>
  <c r="CG66" i="30"/>
  <c r="CI66" i="30"/>
  <c r="CH66" i="30"/>
  <c r="BX66" i="30"/>
  <c r="BW66" i="30"/>
  <c r="BZ66" i="30"/>
  <c r="AS66" i="30"/>
  <c r="AT66" i="30"/>
  <c r="AI65" i="30"/>
  <c r="AJ66" i="30"/>
  <c r="W66" i="30"/>
  <c r="DZ66" i="30"/>
  <c r="DM66" i="30"/>
  <c r="Q65" i="30"/>
  <c r="R65" i="30"/>
  <c r="EO65" i="30"/>
  <c r="EK65" i="30"/>
  <c r="S65" i="30"/>
  <c r="EM65" i="30"/>
  <c r="DZ65" i="30"/>
  <c r="DY65" i="30"/>
  <c r="CU65" i="30"/>
  <c r="CW65" i="30"/>
  <c r="CV65" i="30"/>
  <c r="CY65" i="30"/>
  <c r="CQ65" i="30"/>
  <c r="CP65" i="30"/>
  <c r="CR65" i="30"/>
  <c r="CG65" i="30"/>
  <c r="CI65" i="30"/>
  <c r="CH65" i="30"/>
  <c r="CK65" i="30"/>
  <c r="BX65" i="30"/>
  <c r="BW65" i="30"/>
  <c r="BZ65" i="30"/>
  <c r="AS65" i="30"/>
  <c r="AT65" i="30"/>
  <c r="AI64" i="30"/>
  <c r="AJ65" i="30"/>
  <c r="W65" i="30"/>
  <c r="DM65" i="30"/>
  <c r="EK64" i="30"/>
  <c r="Q64" i="30"/>
  <c r="S64" i="30"/>
  <c r="DZ64" i="30"/>
  <c r="CU64" i="30"/>
  <c r="CW64" i="30"/>
  <c r="CV64" i="30"/>
  <c r="CY64" i="30"/>
  <c r="CQ64" i="30"/>
  <c r="CP64" i="30"/>
  <c r="CR64" i="30"/>
  <c r="CG64" i="30"/>
  <c r="CI64" i="30"/>
  <c r="CH64" i="30"/>
  <c r="CK64" i="30"/>
  <c r="BW64" i="30"/>
  <c r="BX64" i="30"/>
  <c r="BY64" i="30"/>
  <c r="BZ64" i="30"/>
  <c r="AS64" i="30"/>
  <c r="AT64" i="30"/>
  <c r="AI63" i="30"/>
  <c r="AJ64" i="30"/>
  <c r="W64" i="30"/>
  <c r="EM64" i="30"/>
  <c r="R64" i="30"/>
  <c r="DM64" i="30"/>
  <c r="EK63" i="30"/>
  <c r="Q63" i="30"/>
  <c r="R63" i="30"/>
  <c r="EL63" i="30"/>
  <c r="CU63" i="30"/>
  <c r="CW63" i="30"/>
  <c r="CV63" i="30"/>
  <c r="CY63" i="30"/>
  <c r="CQ63" i="30"/>
  <c r="CP63" i="30"/>
  <c r="CR63" i="30"/>
  <c r="CG63" i="30"/>
  <c r="CI63" i="30"/>
  <c r="CH63" i="30"/>
  <c r="BW63" i="30"/>
  <c r="BX63" i="30"/>
  <c r="BY63" i="30"/>
  <c r="BZ63" i="30"/>
  <c r="AS63" i="30"/>
  <c r="AT63" i="30"/>
  <c r="AI62" i="30"/>
  <c r="AJ63" i="30"/>
  <c r="W63" i="30"/>
  <c r="S63" i="30"/>
  <c r="DM63" i="30"/>
  <c r="Q62" i="30"/>
  <c r="R62" i="30"/>
  <c r="EO62" i="30"/>
  <c r="EK62" i="30"/>
  <c r="S62" i="30"/>
  <c r="EM62" i="30"/>
  <c r="EL62" i="30"/>
  <c r="DY62" i="30"/>
  <c r="CU62" i="30"/>
  <c r="CW62" i="30"/>
  <c r="CV62" i="30"/>
  <c r="CY62" i="30"/>
  <c r="CQ62" i="30"/>
  <c r="CP62" i="30"/>
  <c r="CR62" i="30"/>
  <c r="CG62" i="30"/>
  <c r="CI62" i="30"/>
  <c r="CH62" i="30"/>
  <c r="BX62" i="30"/>
  <c r="BW62" i="30"/>
  <c r="BZ62" i="30"/>
  <c r="AS62" i="30"/>
  <c r="AT62" i="30"/>
  <c r="AI61" i="30"/>
  <c r="AJ62" i="30"/>
  <c r="W62" i="30"/>
  <c r="DZ62" i="30"/>
  <c r="DM62" i="30"/>
  <c r="Q61" i="30"/>
  <c r="R61" i="30"/>
  <c r="EO61" i="30"/>
  <c r="EK61" i="30"/>
  <c r="S61" i="30"/>
  <c r="EM61" i="30"/>
  <c r="DZ61" i="30"/>
  <c r="DY61" i="30"/>
  <c r="CU61" i="30"/>
  <c r="CW61" i="30"/>
  <c r="CV61" i="30"/>
  <c r="CY61" i="30"/>
  <c r="CQ61" i="30"/>
  <c r="CP61" i="30"/>
  <c r="CR61" i="30"/>
  <c r="CG61" i="30"/>
  <c r="CI61" i="30"/>
  <c r="CH61" i="30"/>
  <c r="CK61" i="30"/>
  <c r="BX61" i="30"/>
  <c r="BW61" i="30"/>
  <c r="BZ61" i="30"/>
  <c r="AS61" i="30"/>
  <c r="AT61" i="30"/>
  <c r="AI60" i="30"/>
  <c r="AJ61" i="30"/>
  <c r="W61" i="30"/>
  <c r="DM61" i="30"/>
  <c r="EK60" i="30"/>
  <c r="Q60" i="30"/>
  <c r="S60" i="30"/>
  <c r="DZ60" i="30"/>
  <c r="CU60" i="30"/>
  <c r="CW60" i="30"/>
  <c r="CV60" i="30"/>
  <c r="CY60" i="30"/>
  <c r="CQ60" i="30"/>
  <c r="CP60" i="30"/>
  <c r="CR60" i="30"/>
  <c r="CG60" i="30"/>
  <c r="CI60" i="30"/>
  <c r="CH60" i="30"/>
  <c r="CK60" i="30"/>
  <c r="BW60" i="30"/>
  <c r="BX60" i="30"/>
  <c r="BY60" i="30"/>
  <c r="BZ60" i="30"/>
  <c r="AS60" i="30"/>
  <c r="AT60" i="30"/>
  <c r="AI59" i="30"/>
  <c r="AJ60" i="30"/>
  <c r="W60" i="30"/>
  <c r="EM60" i="30"/>
  <c r="R60" i="30"/>
  <c r="DM60" i="30"/>
  <c r="EK59" i="30"/>
  <c r="Q59" i="30"/>
  <c r="R59" i="30"/>
  <c r="EL59" i="30"/>
  <c r="CU59" i="30"/>
  <c r="CW59" i="30"/>
  <c r="CV59" i="30"/>
  <c r="CY59" i="30"/>
  <c r="CQ59" i="30"/>
  <c r="CP59" i="30"/>
  <c r="CR59" i="30"/>
  <c r="CG59" i="30"/>
  <c r="CI59" i="30"/>
  <c r="CH59" i="30"/>
  <c r="BW59" i="30"/>
  <c r="BX59" i="30"/>
  <c r="BY59" i="30"/>
  <c r="BZ59" i="30"/>
  <c r="AS59" i="30"/>
  <c r="AT59" i="30"/>
  <c r="AI58" i="30"/>
  <c r="AJ59" i="30"/>
  <c r="W59" i="30"/>
  <c r="S59" i="30"/>
  <c r="DM59" i="30"/>
  <c r="Q58" i="30"/>
  <c r="R58" i="30"/>
  <c r="EO58" i="30"/>
  <c r="EK58" i="30"/>
  <c r="S58" i="30"/>
  <c r="EM58" i="30"/>
  <c r="EL58" i="30"/>
  <c r="DY58" i="30"/>
  <c r="CU58" i="30"/>
  <c r="CW58" i="30"/>
  <c r="CV58" i="30"/>
  <c r="CY58" i="30"/>
  <c r="CQ58" i="30"/>
  <c r="CP58" i="30"/>
  <c r="CR58" i="30"/>
  <c r="CG58" i="30"/>
  <c r="CI58" i="30"/>
  <c r="CH58" i="30"/>
  <c r="BX58" i="30"/>
  <c r="BW58" i="30"/>
  <c r="BZ58" i="30"/>
  <c r="AS58" i="30"/>
  <c r="AT58" i="30"/>
  <c r="AI57" i="30"/>
  <c r="AJ58" i="30"/>
  <c r="W58" i="30"/>
  <c r="DZ58" i="30"/>
  <c r="DM58" i="30"/>
  <c r="Q57" i="30"/>
  <c r="R57" i="30"/>
  <c r="EO57" i="30"/>
  <c r="EK57" i="30"/>
  <c r="S57" i="30"/>
  <c r="EM57" i="30"/>
  <c r="DZ57" i="30"/>
  <c r="DY57" i="30"/>
  <c r="CU57" i="30"/>
  <c r="CW57" i="30"/>
  <c r="CV57" i="30"/>
  <c r="CY57" i="30"/>
  <c r="CQ57" i="30"/>
  <c r="CP57" i="30"/>
  <c r="CR57" i="30"/>
  <c r="CG57" i="30"/>
  <c r="CI57" i="30"/>
  <c r="CH57" i="30"/>
  <c r="CK57" i="30"/>
  <c r="BX57" i="30"/>
  <c r="BW57" i="30"/>
  <c r="BZ57" i="30"/>
  <c r="AS57" i="30"/>
  <c r="AT57" i="30"/>
  <c r="AI56" i="30"/>
  <c r="AJ57" i="30"/>
  <c r="W57" i="30"/>
  <c r="DM57" i="30"/>
  <c r="EK56" i="30"/>
  <c r="Q56" i="30"/>
  <c r="S56" i="30"/>
  <c r="DZ56" i="30"/>
  <c r="CU56" i="30"/>
  <c r="CW56" i="30"/>
  <c r="CV56" i="30"/>
  <c r="CY56" i="30"/>
  <c r="CQ56" i="30"/>
  <c r="CP56" i="30"/>
  <c r="CR56" i="30"/>
  <c r="CG56" i="30"/>
  <c r="CI56" i="30"/>
  <c r="CH56" i="30"/>
  <c r="CK56" i="30"/>
  <c r="BW56" i="30"/>
  <c r="BX56" i="30"/>
  <c r="BY56" i="30"/>
  <c r="BZ56" i="30"/>
  <c r="AS56" i="30"/>
  <c r="AT56" i="30"/>
  <c r="AI55" i="30"/>
  <c r="AJ56" i="30"/>
  <c r="W56" i="30"/>
  <c r="EM56" i="30"/>
  <c r="R56" i="30"/>
  <c r="DM56" i="30"/>
  <c r="EK55" i="30"/>
  <c r="Q55" i="30"/>
  <c r="R55" i="30"/>
  <c r="EL55" i="30"/>
  <c r="CU55" i="30"/>
  <c r="CW55" i="30"/>
  <c r="CV55" i="30"/>
  <c r="CY55" i="30"/>
  <c r="CQ55" i="30"/>
  <c r="CP55" i="30"/>
  <c r="CR55" i="30"/>
  <c r="CG55" i="30"/>
  <c r="CI55" i="30"/>
  <c r="CH55" i="30"/>
  <c r="BW55" i="30"/>
  <c r="BX55" i="30"/>
  <c r="BY55" i="30"/>
  <c r="BZ55" i="30"/>
  <c r="AS55" i="30"/>
  <c r="AT55" i="30"/>
  <c r="AI54" i="30"/>
  <c r="AJ55" i="30"/>
  <c r="W55" i="30"/>
  <c r="S55" i="30"/>
  <c r="DM55" i="30"/>
  <c r="Q54" i="30"/>
  <c r="R54" i="30"/>
  <c r="EO54" i="30"/>
  <c r="EK54" i="30"/>
  <c r="S54" i="30"/>
  <c r="EM54" i="30"/>
  <c r="EL54" i="30"/>
  <c r="DY54" i="30"/>
  <c r="CU54" i="30"/>
  <c r="CW54" i="30"/>
  <c r="CV54" i="30"/>
  <c r="CY54" i="30"/>
  <c r="CQ54" i="30"/>
  <c r="CP54" i="30"/>
  <c r="CR54" i="30"/>
  <c r="CG54" i="30"/>
  <c r="CI54" i="30"/>
  <c r="CH54" i="30"/>
  <c r="BX54" i="30"/>
  <c r="BW54" i="30"/>
  <c r="BZ54" i="30"/>
  <c r="AS54" i="30"/>
  <c r="AT54" i="30"/>
  <c r="AI53" i="30"/>
  <c r="AJ54" i="30"/>
  <c r="W54" i="30"/>
  <c r="DM54" i="30"/>
  <c r="Q53" i="30"/>
  <c r="R53" i="30"/>
  <c r="EO53" i="30"/>
  <c r="EK53" i="30"/>
  <c r="S53" i="30"/>
  <c r="EM53" i="30"/>
  <c r="DZ53" i="30"/>
  <c r="DY53" i="30"/>
  <c r="CU53" i="30"/>
  <c r="CW53" i="30"/>
  <c r="CV53" i="30"/>
  <c r="CY53" i="30"/>
  <c r="CQ53" i="30"/>
  <c r="CP53" i="30"/>
  <c r="CR53" i="30"/>
  <c r="CG53" i="30"/>
  <c r="CI53" i="30"/>
  <c r="CH53" i="30"/>
  <c r="CK53" i="30"/>
  <c r="BX53" i="30"/>
  <c r="BW53" i="30"/>
  <c r="BZ53" i="30"/>
  <c r="AS53" i="30"/>
  <c r="AT53" i="30"/>
  <c r="AI52" i="30"/>
  <c r="AJ53" i="30"/>
  <c r="W53" i="30"/>
  <c r="DM53" i="30"/>
  <c r="EK52" i="30"/>
  <c r="Q52" i="30"/>
  <c r="S52" i="30"/>
  <c r="DZ52" i="30"/>
  <c r="CU52" i="30"/>
  <c r="CW52" i="30"/>
  <c r="CV52" i="30"/>
  <c r="CY52" i="30"/>
  <c r="CQ52" i="30"/>
  <c r="CP52" i="30"/>
  <c r="CR52" i="30"/>
  <c r="CG52" i="30"/>
  <c r="CI52" i="30"/>
  <c r="CH52" i="30"/>
  <c r="CK52" i="30"/>
  <c r="BW52" i="30"/>
  <c r="BX52" i="30"/>
  <c r="BY52" i="30"/>
  <c r="BZ52" i="30"/>
  <c r="AS52" i="30"/>
  <c r="AT52" i="30"/>
  <c r="AI51" i="30"/>
  <c r="AJ52" i="30"/>
  <c r="W52" i="30"/>
  <c r="EM52" i="30"/>
  <c r="R52" i="30"/>
  <c r="DM52" i="30"/>
  <c r="EK51" i="30"/>
  <c r="Q51" i="30"/>
  <c r="R51" i="30"/>
  <c r="EL51" i="30"/>
  <c r="CU51" i="30"/>
  <c r="CW51" i="30"/>
  <c r="CV51" i="30"/>
  <c r="CY51" i="30"/>
  <c r="CQ51" i="30"/>
  <c r="CP51" i="30"/>
  <c r="CR51" i="30"/>
  <c r="CG51" i="30"/>
  <c r="CI51" i="30"/>
  <c r="CH51" i="30"/>
  <c r="BW51" i="30"/>
  <c r="BX51" i="30"/>
  <c r="BY51" i="30"/>
  <c r="BZ51" i="30"/>
  <c r="AS51" i="30"/>
  <c r="AT51" i="30"/>
  <c r="AI50" i="30"/>
  <c r="AJ51" i="30"/>
  <c r="W51" i="30"/>
  <c r="S51" i="30"/>
  <c r="DZ51" i="30"/>
  <c r="DM51" i="30"/>
  <c r="Q50" i="30"/>
  <c r="R50" i="30"/>
  <c r="EO50" i="30"/>
  <c r="EK50" i="30"/>
  <c r="S50" i="30"/>
  <c r="EM50" i="30"/>
  <c r="EL50" i="30"/>
  <c r="DY50" i="30"/>
  <c r="CU50" i="30"/>
  <c r="CW50" i="30"/>
  <c r="CV50" i="30"/>
  <c r="CY50" i="30"/>
  <c r="CQ50" i="30"/>
  <c r="CP50" i="30"/>
  <c r="CR50" i="30"/>
  <c r="CG50" i="30"/>
  <c r="CI50" i="30"/>
  <c r="CH50" i="30"/>
  <c r="BX50" i="30"/>
  <c r="BW50" i="30"/>
  <c r="BZ50" i="30"/>
  <c r="AS50" i="30"/>
  <c r="AT50" i="30"/>
  <c r="AI49" i="30"/>
  <c r="AJ50" i="30"/>
  <c r="W50" i="30"/>
  <c r="DZ50" i="30"/>
  <c r="DM50" i="30"/>
  <c r="Q49" i="30"/>
  <c r="R49" i="30"/>
  <c r="EO49" i="30"/>
  <c r="EK49" i="30"/>
  <c r="S49" i="30"/>
  <c r="EM49" i="30"/>
  <c r="DZ49" i="30"/>
  <c r="DY49" i="30"/>
  <c r="CU49" i="30"/>
  <c r="CW49" i="30"/>
  <c r="CV49" i="30"/>
  <c r="CY49" i="30"/>
  <c r="CQ49" i="30"/>
  <c r="CP49" i="30"/>
  <c r="CR49" i="30"/>
  <c r="CG49" i="30"/>
  <c r="CI49" i="30"/>
  <c r="CH49" i="30"/>
  <c r="CK49" i="30"/>
  <c r="BX49" i="30"/>
  <c r="BW49" i="30"/>
  <c r="BZ49" i="30"/>
  <c r="AS49" i="30"/>
  <c r="AT49" i="30"/>
  <c r="AI48" i="30"/>
  <c r="AJ49" i="30"/>
  <c r="W49" i="30"/>
  <c r="DM49" i="30"/>
  <c r="EK48" i="30"/>
  <c r="Q48" i="30"/>
  <c r="S48" i="30"/>
  <c r="DZ48" i="30"/>
  <c r="CU48" i="30"/>
  <c r="CW48" i="30"/>
  <c r="CV48" i="30"/>
  <c r="CY48" i="30"/>
  <c r="CQ48" i="30"/>
  <c r="CP48" i="30"/>
  <c r="CR48" i="30"/>
  <c r="CG48" i="30"/>
  <c r="CI48" i="30"/>
  <c r="CH48" i="30"/>
  <c r="CK48" i="30"/>
  <c r="BW48" i="30"/>
  <c r="BX48" i="30"/>
  <c r="BY48" i="30"/>
  <c r="BZ48" i="30"/>
  <c r="AS48" i="30"/>
  <c r="AT48" i="30"/>
  <c r="AI47" i="30"/>
  <c r="AJ48" i="30"/>
  <c r="W48" i="30"/>
  <c r="EM48" i="30"/>
  <c r="R48" i="30"/>
  <c r="DM48" i="30"/>
  <c r="EK47" i="30"/>
  <c r="Q47" i="30"/>
  <c r="R47" i="30"/>
  <c r="EL47" i="30"/>
  <c r="CU47" i="30"/>
  <c r="CW47" i="30"/>
  <c r="CV47" i="30"/>
  <c r="CY47" i="30"/>
  <c r="CQ47" i="30"/>
  <c r="CP47" i="30"/>
  <c r="CR47" i="30"/>
  <c r="CG47" i="30"/>
  <c r="CI47" i="30"/>
  <c r="CH47" i="30"/>
  <c r="BW47" i="30"/>
  <c r="BX47" i="30"/>
  <c r="BY47" i="30"/>
  <c r="BZ47" i="30"/>
  <c r="AS47" i="30"/>
  <c r="AT47" i="30"/>
  <c r="AI46" i="30"/>
  <c r="AJ47" i="30"/>
  <c r="W47" i="30"/>
  <c r="S47" i="30"/>
  <c r="DM47" i="30"/>
  <c r="Q46" i="30"/>
  <c r="R46" i="30"/>
  <c r="EO46" i="30"/>
  <c r="EK46" i="30"/>
  <c r="S46" i="30"/>
  <c r="EM46" i="30"/>
  <c r="EL46" i="30"/>
  <c r="DY46" i="30"/>
  <c r="CU46" i="30"/>
  <c r="CW46" i="30"/>
  <c r="CV46" i="30"/>
  <c r="CY46" i="30"/>
  <c r="CQ46" i="30"/>
  <c r="CP46" i="30"/>
  <c r="CR46" i="30"/>
  <c r="CG46" i="30"/>
  <c r="CI46" i="30"/>
  <c r="CH46" i="30"/>
  <c r="BX46" i="30"/>
  <c r="BW46" i="30"/>
  <c r="BZ46" i="30"/>
  <c r="AS46" i="30"/>
  <c r="AT46" i="30"/>
  <c r="AI45" i="30"/>
  <c r="AJ46" i="30"/>
  <c r="W46" i="30"/>
  <c r="DM46" i="30"/>
  <c r="Q45" i="30"/>
  <c r="R45" i="30"/>
  <c r="EO45" i="30"/>
  <c r="EK45" i="30"/>
  <c r="S45" i="30"/>
  <c r="EM45" i="30"/>
  <c r="DZ45" i="30"/>
  <c r="DY45" i="30"/>
  <c r="CU45" i="30"/>
  <c r="CW45" i="30"/>
  <c r="CV45" i="30"/>
  <c r="CY45" i="30"/>
  <c r="CQ45" i="30"/>
  <c r="CP45" i="30"/>
  <c r="CR45" i="30"/>
  <c r="CG45" i="30"/>
  <c r="CI45" i="30"/>
  <c r="CH45" i="30"/>
  <c r="CK45" i="30"/>
  <c r="BX45" i="30"/>
  <c r="BW45" i="30"/>
  <c r="BZ45" i="30"/>
  <c r="AS45" i="30"/>
  <c r="AT45" i="30"/>
  <c r="AI44" i="30"/>
  <c r="AJ45" i="30"/>
  <c r="W45" i="30"/>
  <c r="DM45" i="30"/>
  <c r="EK44" i="30"/>
  <c r="Q44" i="30"/>
  <c r="S44" i="30"/>
  <c r="DZ44" i="30"/>
  <c r="CU44" i="30"/>
  <c r="CW44" i="30"/>
  <c r="CV44" i="30"/>
  <c r="CY44" i="30"/>
  <c r="CQ44" i="30"/>
  <c r="CP44" i="30"/>
  <c r="CR44" i="30"/>
  <c r="CG44" i="30"/>
  <c r="CI44" i="30"/>
  <c r="CH44" i="30"/>
  <c r="CK44" i="30"/>
  <c r="BW44" i="30"/>
  <c r="BX44" i="30"/>
  <c r="BY44" i="30"/>
  <c r="BZ44" i="30"/>
  <c r="AS44" i="30"/>
  <c r="AT44" i="30"/>
  <c r="AI43" i="30"/>
  <c r="AJ44" i="30"/>
  <c r="W44" i="30"/>
  <c r="EM44" i="30"/>
  <c r="R44" i="30"/>
  <c r="DM44" i="30"/>
  <c r="EK43" i="30"/>
  <c r="Q43" i="30"/>
  <c r="R43" i="30"/>
  <c r="EL43" i="30"/>
  <c r="CU43" i="30"/>
  <c r="CW43" i="30"/>
  <c r="CV43" i="30"/>
  <c r="CY43" i="30"/>
  <c r="CQ43" i="30"/>
  <c r="CP43" i="30"/>
  <c r="CR43" i="30"/>
  <c r="CG43" i="30"/>
  <c r="CI43" i="30"/>
  <c r="CH43" i="30"/>
  <c r="BW43" i="30"/>
  <c r="BX43" i="30"/>
  <c r="BY43" i="30"/>
  <c r="BZ43" i="30"/>
  <c r="AS43" i="30"/>
  <c r="AT43" i="30"/>
  <c r="AI42" i="30"/>
  <c r="AJ43" i="30"/>
  <c r="W43" i="30"/>
  <c r="S43" i="30"/>
  <c r="DM43" i="30"/>
  <c r="Q42" i="30"/>
  <c r="R42" i="30"/>
  <c r="EO42" i="30"/>
  <c r="EK42" i="30"/>
  <c r="S42" i="30"/>
  <c r="EM42" i="30"/>
  <c r="EL42" i="30"/>
  <c r="DY42" i="30"/>
  <c r="CU42" i="30"/>
  <c r="CW42" i="30"/>
  <c r="CV42" i="30"/>
  <c r="CY42" i="30"/>
  <c r="CQ42" i="30"/>
  <c r="CP42" i="30"/>
  <c r="CR42" i="30"/>
  <c r="CG42" i="30"/>
  <c r="CI42" i="30"/>
  <c r="CH42" i="30"/>
  <c r="BX42" i="30"/>
  <c r="BW42" i="30"/>
  <c r="BZ42" i="30"/>
  <c r="AS42" i="30"/>
  <c r="AT42" i="30"/>
  <c r="AI41" i="30"/>
  <c r="AJ42" i="30"/>
  <c r="W42" i="30"/>
  <c r="DM42" i="30"/>
  <c r="Q41" i="30"/>
  <c r="R41" i="30"/>
  <c r="EO41" i="30"/>
  <c r="EK41" i="30"/>
  <c r="S41" i="30"/>
  <c r="EM41" i="30"/>
  <c r="DZ41" i="30"/>
  <c r="DY41" i="30"/>
  <c r="CU41" i="30"/>
  <c r="CW41" i="30"/>
  <c r="CV41" i="30"/>
  <c r="CY41" i="30"/>
  <c r="CQ41" i="30"/>
  <c r="CP41" i="30"/>
  <c r="CR41" i="30"/>
  <c r="CG41" i="30"/>
  <c r="CI41" i="30"/>
  <c r="CH41" i="30"/>
  <c r="CK41" i="30"/>
  <c r="BX41" i="30"/>
  <c r="BW41" i="30"/>
  <c r="BZ41" i="30"/>
  <c r="AS41" i="30"/>
  <c r="AT41" i="30"/>
  <c r="AI40" i="30"/>
  <c r="AJ41" i="30"/>
  <c r="W41" i="30"/>
  <c r="DM41" i="30"/>
  <c r="EK40" i="30"/>
  <c r="Q40" i="30"/>
  <c r="S40" i="30"/>
  <c r="DZ40" i="30"/>
  <c r="CU40" i="30"/>
  <c r="CW40" i="30"/>
  <c r="CV40" i="30"/>
  <c r="CY40" i="30"/>
  <c r="CQ40" i="30"/>
  <c r="CP40" i="30"/>
  <c r="CR40" i="30"/>
  <c r="CG40" i="30"/>
  <c r="CI40" i="30"/>
  <c r="CH40" i="30"/>
  <c r="CK40" i="30"/>
  <c r="BW40" i="30"/>
  <c r="BX40" i="30"/>
  <c r="BY40" i="30"/>
  <c r="BZ40" i="30"/>
  <c r="AS40" i="30"/>
  <c r="AT40" i="30"/>
  <c r="AI39" i="30"/>
  <c r="AJ40" i="30"/>
  <c r="W40" i="30"/>
  <c r="EM40" i="30"/>
  <c r="R40" i="30"/>
  <c r="DM40" i="30"/>
  <c r="EK39" i="30"/>
  <c r="Q39" i="30"/>
  <c r="R39" i="30"/>
  <c r="EL39" i="30"/>
  <c r="CU39" i="30"/>
  <c r="CW39" i="30"/>
  <c r="CV39" i="30"/>
  <c r="CY39" i="30"/>
  <c r="CQ39" i="30"/>
  <c r="CP39" i="30"/>
  <c r="CR39" i="30"/>
  <c r="CG39" i="30"/>
  <c r="CI39" i="30"/>
  <c r="CH39" i="30"/>
  <c r="BW39" i="30"/>
  <c r="BX39" i="30"/>
  <c r="BY39" i="30"/>
  <c r="BZ39" i="30"/>
  <c r="AS39" i="30"/>
  <c r="AT39" i="30"/>
  <c r="AI38" i="30"/>
  <c r="AJ39" i="30"/>
  <c r="W39" i="30"/>
  <c r="S39" i="30"/>
  <c r="DM39" i="30"/>
  <c r="EK38" i="30"/>
  <c r="Q38" i="30"/>
  <c r="S38" i="30"/>
  <c r="EM38" i="30"/>
  <c r="R38" i="30"/>
  <c r="EL38" i="30"/>
  <c r="CU38" i="30"/>
  <c r="CW38" i="30"/>
  <c r="CV38" i="30"/>
  <c r="CY38" i="30"/>
  <c r="CQ38" i="30"/>
  <c r="CP38" i="30"/>
  <c r="CR38" i="30"/>
  <c r="CG38" i="30"/>
  <c r="CI38" i="30"/>
  <c r="CH38" i="30"/>
  <c r="BX38" i="30"/>
  <c r="BW38" i="30"/>
  <c r="BZ38" i="30"/>
  <c r="AS38" i="30"/>
  <c r="AT38" i="30"/>
  <c r="AI37" i="30"/>
  <c r="AJ38" i="30"/>
  <c r="W38" i="30"/>
  <c r="DM38" i="30"/>
  <c r="EK37" i="30"/>
  <c r="Q37" i="30"/>
  <c r="R37" i="30"/>
  <c r="EL37" i="30"/>
  <c r="CU37" i="30"/>
  <c r="CW37" i="30"/>
  <c r="CV37" i="30"/>
  <c r="CY37" i="30"/>
  <c r="CQ37" i="30"/>
  <c r="CP37" i="30"/>
  <c r="CR37" i="30"/>
  <c r="CG37" i="30"/>
  <c r="CI37" i="30"/>
  <c r="CH37" i="30"/>
  <c r="CK37" i="30"/>
  <c r="BW37" i="30"/>
  <c r="BX37" i="30"/>
  <c r="BY37" i="30"/>
  <c r="BZ37" i="30"/>
  <c r="AS37" i="30"/>
  <c r="AT37" i="30"/>
  <c r="AI36" i="30"/>
  <c r="AJ37" i="30"/>
  <c r="W37" i="30"/>
  <c r="S37" i="30"/>
  <c r="DN37" i="30"/>
  <c r="DM37" i="30"/>
  <c r="Q36" i="30"/>
  <c r="S36" i="30"/>
  <c r="EP36" i="30"/>
  <c r="R36" i="30"/>
  <c r="EO36" i="30"/>
  <c r="EK36" i="30"/>
  <c r="EM36" i="30"/>
  <c r="DZ36" i="30"/>
  <c r="DY36" i="30"/>
  <c r="DM36" i="30"/>
  <c r="CV36" i="30"/>
  <c r="CU36" i="30"/>
  <c r="CW36" i="30"/>
  <c r="CY36" i="30"/>
  <c r="CQ36" i="30"/>
  <c r="CP36" i="30"/>
  <c r="CR36" i="30"/>
  <c r="CG36" i="30"/>
  <c r="CI36" i="30"/>
  <c r="CH36" i="30"/>
  <c r="CK36" i="30"/>
  <c r="BX36" i="30"/>
  <c r="BW36" i="30"/>
  <c r="BZ36" i="30"/>
  <c r="BY36" i="30"/>
  <c r="AS36" i="30"/>
  <c r="AT36" i="30"/>
  <c r="AI35" i="30"/>
  <c r="AJ36" i="30"/>
  <c r="W36" i="30"/>
  <c r="DN36" i="30"/>
  <c r="EK35" i="30"/>
  <c r="Q35" i="30"/>
  <c r="R35" i="30"/>
  <c r="EL35" i="30"/>
  <c r="CU35" i="30"/>
  <c r="CW35" i="30"/>
  <c r="CV35" i="30"/>
  <c r="CY35" i="30"/>
  <c r="CQ35" i="30"/>
  <c r="CP35" i="30"/>
  <c r="CR35" i="30"/>
  <c r="CG35" i="30"/>
  <c r="CI35" i="30"/>
  <c r="CH35" i="30"/>
  <c r="CK35" i="30"/>
  <c r="BW35" i="30"/>
  <c r="BX35" i="30"/>
  <c r="BY35" i="30"/>
  <c r="BZ35" i="30"/>
  <c r="AS35" i="30"/>
  <c r="AT35" i="30"/>
  <c r="AI34" i="30"/>
  <c r="AJ35" i="30"/>
  <c r="W35" i="30"/>
  <c r="S35" i="30"/>
  <c r="DN35" i="30"/>
  <c r="DM35" i="30"/>
  <c r="Q34" i="30"/>
  <c r="S34" i="30"/>
  <c r="EP34" i="30"/>
  <c r="R34" i="30"/>
  <c r="EO34" i="30"/>
  <c r="EK34" i="30"/>
  <c r="EM34" i="30"/>
  <c r="DZ34" i="30"/>
  <c r="DY34" i="30"/>
  <c r="DM34" i="30"/>
  <c r="CV34" i="30"/>
  <c r="CU34" i="30"/>
  <c r="CW34" i="30"/>
  <c r="CY34" i="30"/>
  <c r="CQ34" i="30"/>
  <c r="CP34" i="30"/>
  <c r="CR34" i="30"/>
  <c r="CG34" i="30"/>
  <c r="CI34" i="30"/>
  <c r="CH34" i="30"/>
  <c r="CK34" i="30"/>
  <c r="BX34" i="30"/>
  <c r="BW34" i="30"/>
  <c r="BZ34" i="30"/>
  <c r="BY34" i="30"/>
  <c r="AS34" i="30"/>
  <c r="AT34" i="30"/>
  <c r="AI33" i="30"/>
  <c r="AJ34" i="30"/>
  <c r="W34" i="30"/>
  <c r="DN34" i="30"/>
  <c r="EK33" i="30"/>
  <c r="Q33" i="30"/>
  <c r="R33" i="30"/>
  <c r="EL33" i="30"/>
  <c r="CU33" i="30"/>
  <c r="CW33" i="30"/>
  <c r="CV33" i="30"/>
  <c r="CY33" i="30"/>
  <c r="CQ33" i="30"/>
  <c r="CP33" i="30"/>
  <c r="CR33" i="30"/>
  <c r="CG33" i="30"/>
  <c r="CI33" i="30"/>
  <c r="CH33" i="30"/>
  <c r="CK33" i="30"/>
  <c r="BW33" i="30"/>
  <c r="BX33" i="30"/>
  <c r="BY33" i="30"/>
  <c r="BZ33" i="30"/>
  <c r="AS33" i="30"/>
  <c r="AT33" i="30"/>
  <c r="AI32" i="30"/>
  <c r="AJ33" i="30"/>
  <c r="W33" i="30"/>
  <c r="S33" i="30"/>
  <c r="DN33" i="30"/>
  <c r="DM33" i="30"/>
  <c r="Q32" i="30"/>
  <c r="S32" i="30"/>
  <c r="EP32" i="30"/>
  <c r="R32" i="30"/>
  <c r="EO32" i="30"/>
  <c r="EK32" i="30"/>
  <c r="EM32" i="30"/>
  <c r="DZ32" i="30"/>
  <c r="DY32" i="30"/>
  <c r="DM32" i="30"/>
  <c r="CV32" i="30"/>
  <c r="CU32" i="30"/>
  <c r="CW32" i="30"/>
  <c r="CY32" i="30"/>
  <c r="CQ32" i="30"/>
  <c r="CP32" i="30"/>
  <c r="CR32" i="30"/>
  <c r="CG32" i="30"/>
  <c r="CI32" i="30"/>
  <c r="CH32" i="30"/>
  <c r="CK32" i="30"/>
  <c r="BX32" i="30"/>
  <c r="BW32" i="30"/>
  <c r="BZ32" i="30"/>
  <c r="BY32" i="30"/>
  <c r="AS32" i="30"/>
  <c r="AT32" i="30"/>
  <c r="W32" i="30"/>
  <c r="DN32" i="30"/>
  <c r="EK31" i="30"/>
  <c r="CU31" i="30"/>
  <c r="CW31" i="30"/>
  <c r="CV31" i="30"/>
  <c r="CY31" i="30"/>
  <c r="CQ31" i="30"/>
  <c r="CP31" i="30"/>
  <c r="CR31" i="30"/>
  <c r="CG31" i="30"/>
  <c r="CI31" i="30"/>
  <c r="CH31" i="30"/>
  <c r="CK31" i="30"/>
  <c r="BW31" i="30"/>
  <c r="BX31" i="30"/>
  <c r="BY31" i="30"/>
  <c r="BZ31" i="30"/>
  <c r="AT31" i="30"/>
  <c r="AI31" i="30"/>
  <c r="AJ32" i="30"/>
  <c r="W31" i="30"/>
  <c r="Q31" i="30"/>
  <c r="R31" i="30"/>
  <c r="DM31" i="30"/>
  <c r="S31" i="30"/>
  <c r="EK30" i="30"/>
  <c r="Q30" i="30"/>
  <c r="S30" i="30"/>
  <c r="DN30" i="30"/>
  <c r="CU30" i="30"/>
  <c r="CW30" i="30"/>
  <c r="CV30" i="30"/>
  <c r="CY30" i="30"/>
  <c r="CQ30" i="30"/>
  <c r="CP30" i="30"/>
  <c r="CR30" i="30"/>
  <c r="CG30" i="30"/>
  <c r="CI30" i="30"/>
  <c r="CH30" i="30"/>
  <c r="CK30" i="30"/>
  <c r="BX30" i="30"/>
  <c r="BW30" i="30"/>
  <c r="BZ30" i="30"/>
  <c r="BY30" i="30"/>
  <c r="AT30" i="30"/>
  <c r="AI30" i="30"/>
  <c r="AI29" i="30"/>
  <c r="AJ30" i="30"/>
  <c r="W30" i="30"/>
  <c r="EP30" i="30"/>
  <c r="EK29" i="30"/>
  <c r="CV29" i="30"/>
  <c r="CU29" i="30"/>
  <c r="CW29" i="30"/>
  <c r="CY29" i="30"/>
  <c r="CQ29" i="30"/>
  <c r="CP29" i="30"/>
  <c r="CG29" i="30"/>
  <c r="CI29" i="30"/>
  <c r="CH29" i="30"/>
  <c r="CK29" i="30"/>
  <c r="BX29" i="30"/>
  <c r="BW29" i="30"/>
  <c r="BZ29" i="30"/>
  <c r="AS29" i="30"/>
  <c r="AT29" i="30"/>
  <c r="AI28" i="30"/>
  <c r="AJ29" i="30"/>
  <c r="W29" i="30"/>
  <c r="Q29" i="30"/>
  <c r="S29" i="30"/>
  <c r="DZ29" i="30"/>
  <c r="EK28" i="30"/>
  <c r="Q28" i="30"/>
  <c r="R28" i="30"/>
  <c r="EL28" i="30"/>
  <c r="CU28" i="30"/>
  <c r="CW28" i="30"/>
  <c r="CV28" i="30"/>
  <c r="CY28" i="30"/>
  <c r="CQ28" i="30"/>
  <c r="CP28" i="30"/>
  <c r="CG28" i="30"/>
  <c r="CI28" i="30"/>
  <c r="CH28" i="30"/>
  <c r="CK28" i="30"/>
  <c r="BX28" i="30"/>
  <c r="BW28" i="30"/>
  <c r="BZ28" i="30"/>
  <c r="AS28" i="30"/>
  <c r="AT28" i="30"/>
  <c r="AI27" i="30"/>
  <c r="AJ28" i="30"/>
  <c r="W28" i="30"/>
  <c r="EO28" i="30"/>
  <c r="S28" i="30"/>
  <c r="DZ28" i="30"/>
  <c r="EK27" i="30"/>
  <c r="Q27" i="30"/>
  <c r="R27" i="30"/>
  <c r="EL27" i="30"/>
  <c r="S27" i="30"/>
  <c r="EM27" i="30"/>
  <c r="DN27" i="30"/>
  <c r="DM27" i="30"/>
  <c r="CU27" i="30"/>
  <c r="CW27" i="30"/>
  <c r="CV27" i="30"/>
  <c r="CY27" i="30"/>
  <c r="CQ27" i="30"/>
  <c r="CP27" i="30"/>
  <c r="CR27" i="30"/>
  <c r="CH27" i="30"/>
  <c r="CG27" i="30"/>
  <c r="CI27" i="30"/>
  <c r="CK27" i="30"/>
  <c r="BX27" i="30"/>
  <c r="BW27" i="30"/>
  <c r="BZ27" i="30"/>
  <c r="BY27" i="30"/>
  <c r="AS27" i="30"/>
  <c r="AT27" i="30"/>
  <c r="AI26" i="30"/>
  <c r="AJ27" i="30"/>
  <c r="W27" i="30"/>
  <c r="EO27" i="30"/>
  <c r="DZ27" i="30"/>
  <c r="EK26" i="30"/>
  <c r="Q26" i="30"/>
  <c r="S26" i="30"/>
  <c r="EM26" i="30"/>
  <c r="DN26" i="30"/>
  <c r="CV26" i="30"/>
  <c r="CU26" i="30"/>
  <c r="CW26" i="30"/>
  <c r="CY26" i="30"/>
  <c r="CQ26" i="30"/>
  <c r="CP26" i="30"/>
  <c r="CR26" i="30"/>
  <c r="CH26" i="30"/>
  <c r="CG26" i="30"/>
  <c r="CI26" i="30"/>
  <c r="CK26" i="30"/>
  <c r="BX26" i="30"/>
  <c r="BW26" i="30"/>
  <c r="BZ26" i="30"/>
  <c r="BY26" i="30"/>
  <c r="AS26" i="30"/>
  <c r="AT26" i="30"/>
  <c r="AI25" i="30"/>
  <c r="AJ26" i="30"/>
  <c r="W26" i="30"/>
  <c r="DZ26" i="30"/>
  <c r="EK25" i="30"/>
  <c r="CV25" i="30"/>
  <c r="CU25" i="30"/>
  <c r="CW25" i="30"/>
  <c r="CY25" i="30"/>
  <c r="CQ25" i="30"/>
  <c r="CP25" i="30"/>
  <c r="CG25" i="30"/>
  <c r="CI25" i="30"/>
  <c r="CH25" i="30"/>
  <c r="CK25" i="30"/>
  <c r="BX25" i="30"/>
  <c r="BW25" i="30"/>
  <c r="BZ25" i="30"/>
  <c r="AS25" i="30"/>
  <c r="AT25" i="30"/>
  <c r="AI24" i="30"/>
  <c r="AJ25" i="30"/>
  <c r="W25" i="30"/>
  <c r="Q25" i="30"/>
  <c r="S25" i="30"/>
  <c r="DZ25" i="30"/>
  <c r="EK24" i="30"/>
  <c r="Q24" i="30"/>
  <c r="R24" i="30"/>
  <c r="EL24" i="30"/>
  <c r="CU24" i="30"/>
  <c r="CW24" i="30"/>
  <c r="CV24" i="30"/>
  <c r="CY24" i="30"/>
  <c r="CQ24" i="30"/>
  <c r="CP24" i="30"/>
  <c r="CR24" i="30"/>
  <c r="CG24" i="30"/>
  <c r="CI24" i="30"/>
  <c r="CH24" i="30"/>
  <c r="CK24" i="30"/>
  <c r="BW24" i="30"/>
  <c r="BX24" i="30"/>
  <c r="BY24" i="30"/>
  <c r="BZ24" i="30"/>
  <c r="AS24" i="30"/>
  <c r="AT24" i="30"/>
  <c r="AI23" i="30"/>
  <c r="AJ24" i="30"/>
  <c r="W24" i="30"/>
  <c r="S24" i="30"/>
  <c r="DZ24" i="30"/>
  <c r="EO24" i="30"/>
  <c r="Q23" i="30"/>
  <c r="R23" i="30"/>
  <c r="EO23" i="30"/>
  <c r="EK23" i="30"/>
  <c r="EL23" i="30"/>
  <c r="CU23" i="30"/>
  <c r="CW23" i="30"/>
  <c r="CV23" i="30"/>
  <c r="CY23" i="30"/>
  <c r="CQ23" i="30"/>
  <c r="CP23" i="30"/>
  <c r="CR23" i="30"/>
  <c r="CG23" i="30"/>
  <c r="CI23" i="30"/>
  <c r="CH23" i="30"/>
  <c r="CK23" i="30"/>
  <c r="BW23" i="30"/>
  <c r="BX23" i="30"/>
  <c r="BY23" i="30"/>
  <c r="BZ23" i="30"/>
  <c r="AS23" i="30"/>
  <c r="AT23" i="30"/>
  <c r="AI22" i="30"/>
  <c r="AJ23" i="30"/>
  <c r="W23" i="30"/>
  <c r="S23" i="30"/>
  <c r="EP23" i="30"/>
  <c r="DM23" i="30"/>
  <c r="Q22" i="30"/>
  <c r="R22" i="30"/>
  <c r="EO22" i="30"/>
  <c r="EK22" i="30"/>
  <c r="EL22" i="30"/>
  <c r="CU22" i="30"/>
  <c r="CW22" i="30"/>
  <c r="CV22" i="30"/>
  <c r="CY22" i="30"/>
  <c r="CQ22" i="30"/>
  <c r="CP22" i="30"/>
  <c r="CR22" i="30"/>
  <c r="CG22" i="30"/>
  <c r="CI22" i="30"/>
  <c r="CH22" i="30"/>
  <c r="CK22" i="30"/>
  <c r="BW22" i="30"/>
  <c r="BX22" i="30"/>
  <c r="BY22" i="30"/>
  <c r="BZ22" i="30"/>
  <c r="AS22" i="30"/>
  <c r="AT22" i="30"/>
  <c r="AI21" i="30"/>
  <c r="AJ22" i="30"/>
  <c r="W22" i="30"/>
  <c r="S22" i="30"/>
  <c r="EP22" i="30"/>
  <c r="DM22" i="30"/>
  <c r="Q21" i="30"/>
  <c r="R21" i="30"/>
  <c r="EO21" i="30"/>
  <c r="EK21" i="30"/>
  <c r="EL21" i="30"/>
  <c r="CU21" i="30"/>
  <c r="CW21" i="30"/>
  <c r="CV21" i="30"/>
  <c r="CY21" i="30"/>
  <c r="CQ21" i="30"/>
  <c r="CP21" i="30"/>
  <c r="CR21" i="30"/>
  <c r="CG21" i="30"/>
  <c r="CI21" i="30"/>
  <c r="CH21" i="30"/>
  <c r="CK21" i="30"/>
  <c r="BW21" i="30"/>
  <c r="BX21" i="30"/>
  <c r="BY21" i="30"/>
  <c r="BZ21" i="30"/>
  <c r="AS21" i="30"/>
  <c r="AT21" i="30"/>
  <c r="AI20" i="30"/>
  <c r="AJ21" i="30"/>
  <c r="W21" i="30"/>
  <c r="S21" i="30"/>
  <c r="EP21" i="30"/>
  <c r="DM21" i="30"/>
  <c r="Q20" i="30"/>
  <c r="R20" i="30"/>
  <c r="EO20" i="30"/>
  <c r="EK20" i="30"/>
  <c r="EL20" i="30"/>
  <c r="CU20" i="30"/>
  <c r="CW20" i="30"/>
  <c r="CV20" i="30"/>
  <c r="CY20" i="30"/>
  <c r="CQ20" i="30"/>
  <c r="CP20" i="30"/>
  <c r="CR20" i="30"/>
  <c r="CG20" i="30"/>
  <c r="CI20" i="30"/>
  <c r="CH20" i="30"/>
  <c r="CK20" i="30"/>
  <c r="BW20" i="30"/>
  <c r="BX20" i="30"/>
  <c r="BY20" i="30"/>
  <c r="BZ20" i="30"/>
  <c r="AS20" i="30"/>
  <c r="AT20" i="30"/>
  <c r="AI19" i="30"/>
  <c r="AJ20" i="30"/>
  <c r="W20" i="30"/>
  <c r="S20" i="30"/>
  <c r="EP20" i="30"/>
  <c r="DM20" i="30"/>
  <c r="Q19" i="30"/>
  <c r="R19" i="30"/>
  <c r="EO19" i="30"/>
  <c r="EK19" i="30"/>
  <c r="EL19" i="30"/>
  <c r="CU19" i="30"/>
  <c r="CW19" i="30"/>
  <c r="CV19" i="30"/>
  <c r="CY19" i="30"/>
  <c r="CQ19" i="30"/>
  <c r="CP19" i="30"/>
  <c r="CR19" i="30"/>
  <c r="CG19" i="30"/>
  <c r="CI19" i="30"/>
  <c r="CH19" i="30"/>
  <c r="CK19" i="30"/>
  <c r="BW19" i="30"/>
  <c r="BX19" i="30"/>
  <c r="BY19" i="30"/>
  <c r="BZ19" i="30"/>
  <c r="AS19" i="30"/>
  <c r="AT19" i="30"/>
  <c r="AI18" i="30"/>
  <c r="AJ19" i="30"/>
  <c r="W19" i="30"/>
  <c r="S19" i="30"/>
  <c r="EP19" i="30"/>
  <c r="DM19" i="30"/>
  <c r="Q18" i="30"/>
  <c r="R18" i="30"/>
  <c r="EO18" i="30"/>
  <c r="EK18" i="30"/>
  <c r="EL18" i="30"/>
  <c r="CU18" i="30"/>
  <c r="CW18" i="30"/>
  <c r="CV18" i="30"/>
  <c r="CY18" i="30"/>
  <c r="CQ18" i="30"/>
  <c r="CP18" i="30"/>
  <c r="CR18" i="30"/>
  <c r="CG18" i="30"/>
  <c r="CI18" i="30"/>
  <c r="CH18" i="30"/>
  <c r="CK18" i="30"/>
  <c r="BW18" i="30"/>
  <c r="BX18" i="30"/>
  <c r="BY18" i="30"/>
  <c r="BZ18" i="30"/>
  <c r="AS18" i="30"/>
  <c r="AT18" i="30"/>
  <c r="AI17" i="30"/>
  <c r="AJ18" i="30"/>
  <c r="W18" i="30"/>
  <c r="S18" i="30"/>
  <c r="EP18" i="30"/>
  <c r="DM18" i="30"/>
  <c r="Q17" i="30"/>
  <c r="R17" i="30"/>
  <c r="EO17" i="30"/>
  <c r="EK17" i="30"/>
  <c r="EL17" i="30"/>
  <c r="CU17" i="30"/>
  <c r="CW17" i="30"/>
  <c r="CV17" i="30"/>
  <c r="CY17" i="30"/>
  <c r="CQ17" i="30"/>
  <c r="CP17" i="30"/>
  <c r="CR17" i="30"/>
  <c r="CG17" i="30"/>
  <c r="CI17" i="30"/>
  <c r="CH17" i="30"/>
  <c r="CK17" i="30"/>
  <c r="BW17" i="30"/>
  <c r="BX17" i="30"/>
  <c r="BY17" i="30"/>
  <c r="BZ17" i="30"/>
  <c r="AS17" i="30"/>
  <c r="AT17" i="30"/>
  <c r="AI16" i="30"/>
  <c r="AJ17" i="30"/>
  <c r="W17" i="30"/>
  <c r="S17" i="30"/>
  <c r="EP17" i="30"/>
  <c r="DM17" i="30"/>
  <c r="Q16" i="30"/>
  <c r="R16" i="30"/>
  <c r="EO16" i="30"/>
  <c r="EK16" i="30"/>
  <c r="EL16" i="30"/>
  <c r="CU16" i="30"/>
  <c r="CW16" i="30"/>
  <c r="CV16" i="30"/>
  <c r="CY16" i="30"/>
  <c r="CQ16" i="30"/>
  <c r="CP16" i="30"/>
  <c r="CR16" i="30"/>
  <c r="CG16" i="30"/>
  <c r="CI16" i="30"/>
  <c r="CH16" i="30"/>
  <c r="CK16" i="30"/>
  <c r="BW16" i="30"/>
  <c r="BX16" i="30"/>
  <c r="BY16" i="30"/>
  <c r="BZ16" i="30"/>
  <c r="AS16" i="30"/>
  <c r="AT16" i="30"/>
  <c r="AI15" i="30"/>
  <c r="AJ16" i="30"/>
  <c r="W16" i="30"/>
  <c r="S16" i="30"/>
  <c r="EP16" i="30"/>
  <c r="DM16" i="30"/>
  <c r="Q15" i="30"/>
  <c r="R15" i="30"/>
  <c r="EO15" i="30"/>
  <c r="EK15" i="30"/>
  <c r="EL15" i="30"/>
  <c r="CU15" i="30"/>
  <c r="CW15" i="30"/>
  <c r="CV15" i="30"/>
  <c r="CY15" i="30"/>
  <c r="CQ15" i="30"/>
  <c r="CP15" i="30"/>
  <c r="CR15" i="30"/>
  <c r="CG15" i="30"/>
  <c r="CI15" i="30"/>
  <c r="CH15" i="30"/>
  <c r="CK15" i="30"/>
  <c r="BW15" i="30"/>
  <c r="BX15" i="30"/>
  <c r="BY15" i="30"/>
  <c r="BZ15" i="30"/>
  <c r="AS15" i="30"/>
  <c r="AT15" i="30"/>
  <c r="AI14" i="30"/>
  <c r="AJ15" i="30"/>
  <c r="W15" i="30"/>
  <c r="S15" i="30"/>
  <c r="EP15" i="30"/>
  <c r="DM15" i="30"/>
  <c r="Q14" i="30"/>
  <c r="R14" i="30"/>
  <c r="EO14" i="30"/>
  <c r="EK14" i="30"/>
  <c r="EL14" i="30"/>
  <c r="CU14" i="30"/>
  <c r="CW14" i="30"/>
  <c r="CV14" i="30"/>
  <c r="CY14" i="30"/>
  <c r="CQ14" i="30"/>
  <c r="CP14" i="30"/>
  <c r="CR14" i="30"/>
  <c r="CG14" i="30"/>
  <c r="CI14" i="30"/>
  <c r="CH14" i="30"/>
  <c r="CK14" i="30"/>
  <c r="BW14" i="30"/>
  <c r="BX14" i="30"/>
  <c r="BY14" i="30"/>
  <c r="BZ14" i="30"/>
  <c r="AS14" i="30"/>
  <c r="AT14" i="30"/>
  <c r="AI13" i="30"/>
  <c r="AJ14" i="30"/>
  <c r="W14" i="30"/>
  <c r="S14" i="30"/>
  <c r="EP14" i="30"/>
  <c r="DM14" i="30"/>
  <c r="Q13" i="30"/>
  <c r="R13" i="30"/>
  <c r="EO13" i="30"/>
  <c r="EK13" i="30"/>
  <c r="EL13" i="30"/>
  <c r="CU13" i="30"/>
  <c r="CW13" i="30"/>
  <c r="CV13" i="30"/>
  <c r="CY13" i="30"/>
  <c r="CQ13" i="30"/>
  <c r="CP13" i="30"/>
  <c r="CR13" i="30"/>
  <c r="CG13" i="30"/>
  <c r="CI13" i="30"/>
  <c r="CH13" i="30"/>
  <c r="CK13" i="30"/>
  <c r="BW13" i="30"/>
  <c r="BX13" i="30"/>
  <c r="BY13" i="30"/>
  <c r="BZ13" i="30"/>
  <c r="AS13" i="30"/>
  <c r="AT13" i="30"/>
  <c r="AI12" i="30"/>
  <c r="AJ13" i="30"/>
  <c r="W13" i="30"/>
  <c r="S13" i="30"/>
  <c r="EP13" i="30"/>
  <c r="DM13" i="30"/>
  <c r="Q12" i="30"/>
  <c r="R12" i="30"/>
  <c r="EO12" i="30"/>
  <c r="EK12" i="30"/>
  <c r="EL12" i="30"/>
  <c r="CU12" i="30"/>
  <c r="CW12" i="30"/>
  <c r="CV12" i="30"/>
  <c r="CY12" i="30"/>
  <c r="CQ12" i="30"/>
  <c r="CP12" i="30"/>
  <c r="CR12" i="30"/>
  <c r="CG12" i="30"/>
  <c r="CI12" i="30"/>
  <c r="CH12" i="30"/>
  <c r="CK12" i="30"/>
  <c r="BW12" i="30"/>
  <c r="BX12" i="30"/>
  <c r="BY12" i="30"/>
  <c r="BZ12" i="30"/>
  <c r="AS12" i="30"/>
  <c r="AT12" i="30"/>
  <c r="AI11" i="30"/>
  <c r="AJ12" i="30"/>
  <c r="W12" i="30"/>
  <c r="S12" i="30"/>
  <c r="EP12" i="30"/>
  <c r="DM12" i="30"/>
  <c r="Q11" i="30"/>
  <c r="R11" i="30"/>
  <c r="EO11" i="30"/>
  <c r="EK11" i="30"/>
  <c r="EL11" i="30"/>
  <c r="CU11" i="30"/>
  <c r="CW11" i="30"/>
  <c r="CV11" i="30"/>
  <c r="CY11" i="30"/>
  <c r="CQ11" i="30"/>
  <c r="CP11" i="30"/>
  <c r="CR11" i="30"/>
  <c r="CG11" i="30"/>
  <c r="CI11" i="30"/>
  <c r="CH11" i="30"/>
  <c r="CK11" i="30"/>
  <c r="BW11" i="30"/>
  <c r="BX11" i="30"/>
  <c r="BY11" i="30"/>
  <c r="BZ11" i="30"/>
  <c r="AS11" i="30"/>
  <c r="AT11" i="30"/>
  <c r="AI10" i="30"/>
  <c r="AJ11" i="30"/>
  <c r="W11" i="30"/>
  <c r="S11" i="30"/>
  <c r="EP11" i="30"/>
  <c r="DM11" i="30"/>
  <c r="Q10" i="30"/>
  <c r="R10" i="30"/>
  <c r="EO10" i="30"/>
  <c r="EK10" i="30"/>
  <c r="EL10" i="30"/>
  <c r="CU10" i="30"/>
  <c r="CW10" i="30"/>
  <c r="CV10" i="30"/>
  <c r="CY10" i="30"/>
  <c r="CQ10" i="30"/>
  <c r="CP10" i="30"/>
  <c r="CR10" i="30"/>
  <c r="CG10" i="30"/>
  <c r="CI10" i="30"/>
  <c r="CH10" i="30"/>
  <c r="CK10" i="30"/>
  <c r="BW10" i="30"/>
  <c r="BX10" i="30"/>
  <c r="BY10" i="30"/>
  <c r="BZ10" i="30"/>
  <c r="AS10" i="30"/>
  <c r="AT10" i="30"/>
  <c r="AI9" i="30"/>
  <c r="AJ10" i="30"/>
  <c r="W10" i="30"/>
  <c r="S10" i="30"/>
  <c r="EP10" i="30"/>
  <c r="DM10" i="30"/>
  <c r="Q9" i="30"/>
  <c r="R9" i="30"/>
  <c r="EO9" i="30"/>
  <c r="EK9" i="30"/>
  <c r="EL9" i="30"/>
  <c r="CU9" i="30"/>
  <c r="CW9" i="30"/>
  <c r="CV9" i="30"/>
  <c r="CY9" i="30"/>
  <c r="CQ9" i="30"/>
  <c r="CP9" i="30"/>
  <c r="CR9" i="30"/>
  <c r="CG9" i="30"/>
  <c r="CI9" i="30"/>
  <c r="CH9" i="30"/>
  <c r="CK9" i="30"/>
  <c r="BW9" i="30"/>
  <c r="BX9" i="30"/>
  <c r="BY9" i="30"/>
  <c r="BZ9" i="30"/>
  <c r="AS9" i="30"/>
  <c r="AT9" i="30"/>
  <c r="W9" i="30"/>
  <c r="S9" i="30"/>
  <c r="EP9" i="30"/>
  <c r="DM9" i="30"/>
  <c r="EK8" i="30"/>
  <c r="Q8" i="30"/>
  <c r="R8" i="30"/>
  <c r="EL8" i="30"/>
  <c r="CU8" i="30"/>
  <c r="CW8" i="30"/>
  <c r="CV8" i="30"/>
  <c r="CY8" i="30"/>
  <c r="CQ8" i="30"/>
  <c r="CP8" i="30"/>
  <c r="CR8" i="30"/>
  <c r="CG8" i="30"/>
  <c r="CI8" i="30"/>
  <c r="CH8" i="30"/>
  <c r="CK8" i="30"/>
  <c r="BW8" i="30"/>
  <c r="BX8" i="30"/>
  <c r="BY8" i="30"/>
  <c r="BZ8" i="30"/>
  <c r="AS8" i="30"/>
  <c r="AT8" i="30"/>
  <c r="AI8" i="30"/>
  <c r="AJ9" i="30"/>
  <c r="W8" i="30"/>
  <c r="DM8" i="30"/>
  <c r="S8" i="30"/>
  <c r="B198" i="29"/>
  <c r="B149" i="29"/>
  <c r="A149" i="29"/>
  <c r="EK131" i="29"/>
  <c r="CU131" i="29"/>
  <c r="CW131" i="29"/>
  <c r="CV131" i="29"/>
  <c r="CY131" i="29"/>
  <c r="CQ131" i="29"/>
  <c r="CP131" i="29"/>
  <c r="CR131" i="29"/>
  <c r="CH131" i="29"/>
  <c r="CG131" i="29"/>
  <c r="CI131" i="29"/>
  <c r="CK131" i="29"/>
  <c r="BX131" i="29"/>
  <c r="BW131" i="29"/>
  <c r="BY131" i="29"/>
  <c r="AS131" i="29"/>
  <c r="AT131" i="29"/>
  <c r="AI131" i="29"/>
  <c r="W131" i="29"/>
  <c r="Q131" i="29"/>
  <c r="R131" i="29"/>
  <c r="EK130" i="29"/>
  <c r="CU130" i="29"/>
  <c r="CW130" i="29"/>
  <c r="CV130" i="29"/>
  <c r="CY130" i="29"/>
  <c r="CQ130" i="29"/>
  <c r="CP130" i="29"/>
  <c r="CR130" i="29"/>
  <c r="CH130" i="29"/>
  <c r="CG130" i="29"/>
  <c r="CI130" i="29"/>
  <c r="CK130" i="29"/>
  <c r="BW130" i="29"/>
  <c r="BX130" i="29"/>
  <c r="BY130" i="29"/>
  <c r="BZ130" i="29"/>
  <c r="AS130" i="29"/>
  <c r="AT130" i="29"/>
  <c r="AI130" i="29"/>
  <c r="AI129" i="29"/>
  <c r="AJ130" i="29"/>
  <c r="W130" i="29"/>
  <c r="Q130" i="29"/>
  <c r="Q129" i="29"/>
  <c r="R129" i="29"/>
  <c r="EO129" i="29"/>
  <c r="EK129" i="29"/>
  <c r="EL129" i="29"/>
  <c r="S129" i="29"/>
  <c r="DN129" i="29"/>
  <c r="CU129" i="29"/>
  <c r="CW129" i="29"/>
  <c r="CV129" i="29"/>
  <c r="CY129" i="29"/>
  <c r="CQ129" i="29"/>
  <c r="CP129" i="29"/>
  <c r="CR129" i="29"/>
  <c r="CG129" i="29"/>
  <c r="CI129" i="29"/>
  <c r="CH129" i="29"/>
  <c r="CK129" i="29"/>
  <c r="BX129" i="29"/>
  <c r="BW129" i="29"/>
  <c r="BZ129" i="29"/>
  <c r="BY129" i="29"/>
  <c r="AS129" i="29"/>
  <c r="AT129" i="29"/>
  <c r="AI128" i="29"/>
  <c r="AJ129" i="29"/>
  <c r="W129" i="29"/>
  <c r="EK128" i="29"/>
  <c r="Q128" i="29"/>
  <c r="R128" i="29"/>
  <c r="EL128" i="29"/>
  <c r="CU128" i="29"/>
  <c r="CW128" i="29"/>
  <c r="CV128" i="29"/>
  <c r="CY128" i="29"/>
  <c r="CQ128" i="29"/>
  <c r="CP128" i="29"/>
  <c r="CR128" i="29"/>
  <c r="CH128" i="29"/>
  <c r="CG128" i="29"/>
  <c r="CI128" i="29"/>
  <c r="CK128" i="29"/>
  <c r="BX128" i="29"/>
  <c r="BW128" i="29"/>
  <c r="BZ128" i="29"/>
  <c r="BY128" i="29"/>
  <c r="AS128" i="29"/>
  <c r="AT128" i="29"/>
  <c r="W128" i="29"/>
  <c r="S128" i="29"/>
  <c r="EK127" i="29"/>
  <c r="Q127" i="29"/>
  <c r="R127" i="29"/>
  <c r="EL127" i="29"/>
  <c r="CU127" i="29"/>
  <c r="CW127" i="29"/>
  <c r="CV127" i="29"/>
  <c r="CY127" i="29"/>
  <c r="CQ127" i="29"/>
  <c r="CP127" i="29"/>
  <c r="CR127" i="29"/>
  <c r="CH127" i="29"/>
  <c r="CG127" i="29"/>
  <c r="CI127" i="29"/>
  <c r="CK127" i="29"/>
  <c r="BW127" i="29"/>
  <c r="BX127" i="29"/>
  <c r="BY127" i="29"/>
  <c r="AS127" i="29"/>
  <c r="AT127" i="29"/>
  <c r="AI127" i="29"/>
  <c r="W127" i="29"/>
  <c r="S127" i="29"/>
  <c r="EK126" i="29"/>
  <c r="CU126" i="29"/>
  <c r="CW126" i="29"/>
  <c r="CV126" i="29"/>
  <c r="CY126" i="29"/>
  <c r="CQ126" i="29"/>
  <c r="CP126" i="29"/>
  <c r="CR126" i="29"/>
  <c r="CG126" i="29"/>
  <c r="CI126" i="29"/>
  <c r="CH126" i="29"/>
  <c r="CK126" i="29"/>
  <c r="BW126" i="29"/>
  <c r="BX126" i="29"/>
  <c r="BY126" i="29"/>
  <c r="BZ126" i="29"/>
  <c r="AS126" i="29"/>
  <c r="AT126" i="29"/>
  <c r="AI126" i="29"/>
  <c r="AI125" i="29"/>
  <c r="AJ126" i="29"/>
  <c r="W126" i="29"/>
  <c r="Q126" i="29"/>
  <c r="Q125" i="29"/>
  <c r="R125" i="29"/>
  <c r="EO125" i="29"/>
  <c r="EK125" i="29"/>
  <c r="EL125" i="29"/>
  <c r="CU125" i="29"/>
  <c r="CW125" i="29"/>
  <c r="CV125" i="29"/>
  <c r="CY125" i="29"/>
  <c r="CQ125" i="29"/>
  <c r="CP125" i="29"/>
  <c r="CR125" i="29"/>
  <c r="CG125" i="29"/>
  <c r="CI125" i="29"/>
  <c r="CH125" i="29"/>
  <c r="CK125" i="29"/>
  <c r="BX125" i="29"/>
  <c r="BW125" i="29"/>
  <c r="BY125" i="29"/>
  <c r="AS125" i="29"/>
  <c r="AT125" i="29"/>
  <c r="AI124" i="29"/>
  <c r="AJ125" i="29"/>
  <c r="W125" i="29"/>
  <c r="S125" i="29"/>
  <c r="EK124" i="29"/>
  <c r="CU124" i="29"/>
  <c r="CW124" i="29"/>
  <c r="CV124" i="29"/>
  <c r="CY124" i="29"/>
  <c r="CQ124" i="29"/>
  <c r="CP124" i="29"/>
  <c r="CR124" i="29"/>
  <c r="CG124" i="29"/>
  <c r="CI124" i="29"/>
  <c r="CH124" i="29"/>
  <c r="CK124" i="29"/>
  <c r="BX124" i="29"/>
  <c r="BW124" i="29"/>
  <c r="BZ124" i="29"/>
  <c r="BY124" i="29"/>
  <c r="AS124" i="29"/>
  <c r="AT124" i="29"/>
  <c r="W124" i="29"/>
  <c r="Q124" i="29"/>
  <c r="S124" i="29"/>
  <c r="R124" i="29"/>
  <c r="EK123" i="29"/>
  <c r="CU123" i="29"/>
  <c r="CW123" i="29"/>
  <c r="CV123" i="29"/>
  <c r="CY123" i="29"/>
  <c r="CQ123" i="29"/>
  <c r="CP123" i="29"/>
  <c r="CR123" i="29"/>
  <c r="CH123" i="29"/>
  <c r="CG123" i="29"/>
  <c r="CI123" i="29"/>
  <c r="CK123" i="29"/>
  <c r="BX123" i="29"/>
  <c r="BW123" i="29"/>
  <c r="BY123" i="29"/>
  <c r="AS123" i="29"/>
  <c r="AT123" i="29"/>
  <c r="AI123" i="29"/>
  <c r="W123" i="29"/>
  <c r="Q123" i="29"/>
  <c r="S123" i="29"/>
  <c r="R123" i="29"/>
  <c r="EK122" i="29"/>
  <c r="CU122" i="29"/>
  <c r="CW122" i="29"/>
  <c r="CV122" i="29"/>
  <c r="CY122" i="29"/>
  <c r="CQ122" i="29"/>
  <c r="CP122" i="29"/>
  <c r="CR122" i="29"/>
  <c r="CG122" i="29"/>
  <c r="CI122" i="29"/>
  <c r="CH122" i="29"/>
  <c r="CK122" i="29"/>
  <c r="BW122" i="29"/>
  <c r="BX122" i="29"/>
  <c r="BY122" i="29"/>
  <c r="BZ122" i="29"/>
  <c r="AS122" i="29"/>
  <c r="AT122" i="29"/>
  <c r="AI122" i="29"/>
  <c r="W122" i="29"/>
  <c r="Q122" i="29"/>
  <c r="Q121" i="29"/>
  <c r="R121" i="29"/>
  <c r="EO121" i="29"/>
  <c r="EK121" i="29"/>
  <c r="EL121" i="29"/>
  <c r="S121" i="29"/>
  <c r="DZ121" i="29"/>
  <c r="DN121" i="29"/>
  <c r="CU121" i="29"/>
  <c r="CW121" i="29"/>
  <c r="CV121" i="29"/>
  <c r="CY121" i="29"/>
  <c r="CQ121" i="29"/>
  <c r="CP121" i="29"/>
  <c r="CR121" i="29"/>
  <c r="CG121" i="29"/>
  <c r="CI121" i="29"/>
  <c r="CH121" i="29"/>
  <c r="CK121" i="29"/>
  <c r="BW121" i="29"/>
  <c r="BX121" i="29"/>
  <c r="BY121" i="29"/>
  <c r="BZ121" i="29"/>
  <c r="AS121" i="29"/>
  <c r="AT121" i="29"/>
  <c r="AI121" i="29"/>
  <c r="AI120" i="29"/>
  <c r="AJ121" i="29"/>
  <c r="W121" i="29"/>
  <c r="EK120" i="29"/>
  <c r="CU120" i="29"/>
  <c r="CW120" i="29"/>
  <c r="CV120" i="29"/>
  <c r="CY120" i="29"/>
  <c r="CQ120" i="29"/>
  <c r="CP120" i="29"/>
  <c r="CR120" i="29"/>
  <c r="CG120" i="29"/>
  <c r="CI120" i="29"/>
  <c r="CH120" i="29"/>
  <c r="CK120" i="29"/>
  <c r="BX120" i="29"/>
  <c r="BW120" i="29"/>
  <c r="BY120" i="29"/>
  <c r="AS120" i="29"/>
  <c r="AT120" i="29"/>
  <c r="W120" i="29"/>
  <c r="Q120" i="29"/>
  <c r="S120" i="29"/>
  <c r="R120" i="29"/>
  <c r="EK119" i="29"/>
  <c r="CU119" i="29"/>
  <c r="CW119" i="29"/>
  <c r="CV119" i="29"/>
  <c r="CY119" i="29"/>
  <c r="CQ119" i="29"/>
  <c r="CP119" i="29"/>
  <c r="CR119" i="29"/>
  <c r="CH119" i="29"/>
  <c r="CG119" i="29"/>
  <c r="CI119" i="29"/>
  <c r="CK119" i="29"/>
  <c r="BX119" i="29"/>
  <c r="BW119" i="29"/>
  <c r="BY119" i="29"/>
  <c r="AS119" i="29"/>
  <c r="AT119" i="29"/>
  <c r="AI119" i="29"/>
  <c r="W119" i="29"/>
  <c r="Q119" i="29"/>
  <c r="S119" i="29"/>
  <c r="R119" i="29"/>
  <c r="EK118" i="29"/>
  <c r="CU118" i="29"/>
  <c r="CW118" i="29"/>
  <c r="CV118" i="29"/>
  <c r="CY118" i="29"/>
  <c r="CQ118" i="29"/>
  <c r="CP118" i="29"/>
  <c r="CR118" i="29"/>
  <c r="CH118" i="29"/>
  <c r="CG118" i="29"/>
  <c r="CI118" i="29"/>
  <c r="CK118" i="29"/>
  <c r="BW118" i="29"/>
  <c r="BX118" i="29"/>
  <c r="BY118" i="29"/>
  <c r="BZ118" i="29"/>
  <c r="AS118" i="29"/>
  <c r="AT118" i="29"/>
  <c r="AI118" i="29"/>
  <c r="W118" i="29"/>
  <c r="Q118" i="29"/>
  <c r="Q117" i="29"/>
  <c r="R117" i="29"/>
  <c r="EO117" i="29"/>
  <c r="EK117" i="29"/>
  <c r="EL117" i="29"/>
  <c r="S117" i="29"/>
  <c r="DZ117" i="29"/>
  <c r="DN117" i="29"/>
  <c r="CU117" i="29"/>
  <c r="CW117" i="29"/>
  <c r="CV117" i="29"/>
  <c r="CY117" i="29"/>
  <c r="CQ117" i="29"/>
  <c r="CP117" i="29"/>
  <c r="CR117" i="29"/>
  <c r="CG117" i="29"/>
  <c r="CI117" i="29"/>
  <c r="CH117" i="29"/>
  <c r="CK117" i="29"/>
  <c r="BW117" i="29"/>
  <c r="BX117" i="29"/>
  <c r="BY117" i="29"/>
  <c r="BZ117" i="29"/>
  <c r="AS117" i="29"/>
  <c r="AT117" i="29"/>
  <c r="AI117" i="29"/>
  <c r="AI116" i="29"/>
  <c r="AJ117" i="29"/>
  <c r="W117" i="29"/>
  <c r="EK116" i="29"/>
  <c r="CU116" i="29"/>
  <c r="CW116" i="29"/>
  <c r="CV116" i="29"/>
  <c r="CY116" i="29"/>
  <c r="CQ116" i="29"/>
  <c r="CP116" i="29"/>
  <c r="CR116" i="29"/>
  <c r="CH116" i="29"/>
  <c r="CG116" i="29"/>
  <c r="CI116" i="29"/>
  <c r="CK116" i="29"/>
  <c r="BX116" i="29"/>
  <c r="BW116" i="29"/>
  <c r="BZ116" i="29"/>
  <c r="BY116" i="29"/>
  <c r="AS116" i="29"/>
  <c r="AT116" i="29"/>
  <c r="W116" i="29"/>
  <c r="Q116" i="29"/>
  <c r="R116" i="29"/>
  <c r="EK115" i="29"/>
  <c r="CU115" i="29"/>
  <c r="CW115" i="29"/>
  <c r="CV115" i="29"/>
  <c r="CY115" i="29"/>
  <c r="CQ115" i="29"/>
  <c r="CP115" i="29"/>
  <c r="CR115" i="29"/>
  <c r="CH115" i="29"/>
  <c r="CG115" i="29"/>
  <c r="CI115" i="29"/>
  <c r="CK115" i="29"/>
  <c r="BW115" i="29"/>
  <c r="BX115" i="29"/>
  <c r="BY115" i="29"/>
  <c r="AS115" i="29"/>
  <c r="AT115" i="29"/>
  <c r="AI115" i="29"/>
  <c r="W115" i="29"/>
  <c r="Q115" i="29"/>
  <c r="R115" i="29"/>
  <c r="EK114" i="29"/>
  <c r="CU114" i="29"/>
  <c r="CW114" i="29"/>
  <c r="CV114" i="29"/>
  <c r="CY114" i="29"/>
  <c r="CQ114" i="29"/>
  <c r="CP114" i="29"/>
  <c r="CR114" i="29"/>
  <c r="CH114" i="29"/>
  <c r="CG114" i="29"/>
  <c r="CI114" i="29"/>
  <c r="CK114" i="29"/>
  <c r="BW114" i="29"/>
  <c r="BX114" i="29"/>
  <c r="BY114" i="29"/>
  <c r="BZ114" i="29"/>
  <c r="AS114" i="29"/>
  <c r="AT114" i="29"/>
  <c r="AI114" i="29"/>
  <c r="AI113" i="29"/>
  <c r="AJ114" i="29"/>
  <c r="W114" i="29"/>
  <c r="Q114" i="29"/>
  <c r="Q113" i="29"/>
  <c r="R113" i="29"/>
  <c r="EO113" i="29"/>
  <c r="EK113" i="29"/>
  <c r="EL113" i="29"/>
  <c r="S113" i="29"/>
  <c r="DN113" i="29"/>
  <c r="CU113" i="29"/>
  <c r="CW113" i="29"/>
  <c r="CV113" i="29"/>
  <c r="CY113" i="29"/>
  <c r="CQ113" i="29"/>
  <c r="CP113" i="29"/>
  <c r="CR113" i="29"/>
  <c r="CG113" i="29"/>
  <c r="CI113" i="29"/>
  <c r="CH113" i="29"/>
  <c r="CK113" i="29"/>
  <c r="BX113" i="29"/>
  <c r="BW113" i="29"/>
  <c r="BZ113" i="29"/>
  <c r="BY113" i="29"/>
  <c r="AS113" i="29"/>
  <c r="AT113" i="29"/>
  <c r="AI112" i="29"/>
  <c r="AJ113" i="29"/>
  <c r="W113" i="29"/>
  <c r="EK112" i="29"/>
  <c r="Q112" i="29"/>
  <c r="R112" i="29"/>
  <c r="EL112" i="29"/>
  <c r="CU112" i="29"/>
  <c r="CW112" i="29"/>
  <c r="CV112" i="29"/>
  <c r="CY112" i="29"/>
  <c r="CQ112" i="29"/>
  <c r="CP112" i="29"/>
  <c r="CR112" i="29"/>
  <c r="CH112" i="29"/>
  <c r="CG112" i="29"/>
  <c r="CI112" i="29"/>
  <c r="CK112" i="29"/>
  <c r="BX112" i="29"/>
  <c r="BW112" i="29"/>
  <c r="BZ112" i="29"/>
  <c r="BY112" i="29"/>
  <c r="AS112" i="29"/>
  <c r="AT112" i="29"/>
  <c r="W112" i="29"/>
  <c r="S112" i="29"/>
  <c r="EK111" i="29"/>
  <c r="Q111" i="29"/>
  <c r="R111" i="29"/>
  <c r="EL111" i="29"/>
  <c r="CU111" i="29"/>
  <c r="CW111" i="29"/>
  <c r="CV111" i="29"/>
  <c r="CY111" i="29"/>
  <c r="CQ111" i="29"/>
  <c r="CP111" i="29"/>
  <c r="CR111" i="29"/>
  <c r="CH111" i="29"/>
  <c r="CG111" i="29"/>
  <c r="CI111" i="29"/>
  <c r="CK111" i="29"/>
  <c r="BW111" i="29"/>
  <c r="BX111" i="29"/>
  <c r="BY111" i="29"/>
  <c r="AS111" i="29"/>
  <c r="AT111" i="29"/>
  <c r="AI111" i="29"/>
  <c r="W111" i="29"/>
  <c r="S111" i="29"/>
  <c r="EK110" i="29"/>
  <c r="CU110" i="29"/>
  <c r="CW110" i="29"/>
  <c r="CV110" i="29"/>
  <c r="CY110" i="29"/>
  <c r="CQ110" i="29"/>
  <c r="CP110" i="29"/>
  <c r="CR110" i="29"/>
  <c r="CG110" i="29"/>
  <c r="CI110" i="29"/>
  <c r="CH110" i="29"/>
  <c r="CK110" i="29"/>
  <c r="BW110" i="29"/>
  <c r="BX110" i="29"/>
  <c r="BY110" i="29"/>
  <c r="BZ110" i="29"/>
  <c r="AS110" i="29"/>
  <c r="AT110" i="29"/>
  <c r="AI110" i="29"/>
  <c r="AI109" i="29"/>
  <c r="AJ110" i="29"/>
  <c r="W110" i="29"/>
  <c r="Q110" i="29"/>
  <c r="Q109" i="29"/>
  <c r="R109" i="29"/>
  <c r="EO109" i="29"/>
  <c r="EK109" i="29"/>
  <c r="EL109" i="29"/>
  <c r="CU109" i="29"/>
  <c r="CW109" i="29"/>
  <c r="CV109" i="29"/>
  <c r="CY109" i="29"/>
  <c r="CQ109" i="29"/>
  <c r="CP109" i="29"/>
  <c r="CR109" i="29"/>
  <c r="CG109" i="29"/>
  <c r="CI109" i="29"/>
  <c r="CH109" i="29"/>
  <c r="CK109" i="29"/>
  <c r="BX109" i="29"/>
  <c r="BW109" i="29"/>
  <c r="BY109" i="29"/>
  <c r="AS109" i="29"/>
  <c r="AT109" i="29"/>
  <c r="AI108" i="29"/>
  <c r="AJ109" i="29"/>
  <c r="W109" i="29"/>
  <c r="S109" i="29"/>
  <c r="EK108" i="29"/>
  <c r="CU108" i="29"/>
  <c r="CW108" i="29"/>
  <c r="CV108" i="29"/>
  <c r="CY108" i="29"/>
  <c r="CQ108" i="29"/>
  <c r="CP108" i="29"/>
  <c r="CR108" i="29"/>
  <c r="CG108" i="29"/>
  <c r="CI108" i="29"/>
  <c r="CH108" i="29"/>
  <c r="CK108" i="29"/>
  <c r="BX108" i="29"/>
  <c r="BW108" i="29"/>
  <c r="BZ108" i="29"/>
  <c r="BY108" i="29"/>
  <c r="AS108" i="29"/>
  <c r="AT108" i="29"/>
  <c r="W108" i="29"/>
  <c r="Q108" i="29"/>
  <c r="S108" i="29"/>
  <c r="R108" i="29"/>
  <c r="EK107" i="29"/>
  <c r="CU107" i="29"/>
  <c r="CW107" i="29"/>
  <c r="CV107" i="29"/>
  <c r="CY107" i="29"/>
  <c r="CQ107" i="29"/>
  <c r="CP107" i="29"/>
  <c r="CR107" i="29"/>
  <c r="CH107" i="29"/>
  <c r="CG107" i="29"/>
  <c r="CI107" i="29"/>
  <c r="CK107" i="29"/>
  <c r="BX107" i="29"/>
  <c r="BW107" i="29"/>
  <c r="BY107" i="29"/>
  <c r="AS107" i="29"/>
  <c r="AT107" i="29"/>
  <c r="AI107" i="29"/>
  <c r="W107" i="29"/>
  <c r="Q107" i="29"/>
  <c r="S107" i="29"/>
  <c r="R107" i="29"/>
  <c r="EK106" i="29"/>
  <c r="CU106" i="29"/>
  <c r="CW106" i="29"/>
  <c r="CV106" i="29"/>
  <c r="CY106" i="29"/>
  <c r="CQ106" i="29"/>
  <c r="CP106" i="29"/>
  <c r="CR106" i="29"/>
  <c r="CG106" i="29"/>
  <c r="CI106" i="29"/>
  <c r="CH106" i="29"/>
  <c r="CK106" i="29"/>
  <c r="BW106" i="29"/>
  <c r="BX106" i="29"/>
  <c r="BY106" i="29"/>
  <c r="BZ106" i="29"/>
  <c r="AS106" i="29"/>
  <c r="AT106" i="29"/>
  <c r="AI106" i="29"/>
  <c r="W106" i="29"/>
  <c r="Q106" i="29"/>
  <c r="Q105" i="29"/>
  <c r="R105" i="29"/>
  <c r="EO105" i="29"/>
  <c r="EK105" i="29"/>
  <c r="EL105" i="29"/>
  <c r="S105" i="29"/>
  <c r="DZ105" i="29"/>
  <c r="DN105" i="29"/>
  <c r="CU105" i="29"/>
  <c r="CW105" i="29"/>
  <c r="CV105" i="29"/>
  <c r="CY105" i="29"/>
  <c r="CQ105" i="29"/>
  <c r="CP105" i="29"/>
  <c r="CR105" i="29"/>
  <c r="CG105" i="29"/>
  <c r="CI105" i="29"/>
  <c r="CH105" i="29"/>
  <c r="CK105" i="29"/>
  <c r="BW105" i="29"/>
  <c r="BX105" i="29"/>
  <c r="BY105" i="29"/>
  <c r="BZ105" i="29"/>
  <c r="AS105" i="29"/>
  <c r="AT105" i="29"/>
  <c r="AI105" i="29"/>
  <c r="AI104" i="29"/>
  <c r="AJ105" i="29"/>
  <c r="W105" i="29"/>
  <c r="EK104" i="29"/>
  <c r="CU104" i="29"/>
  <c r="CW104" i="29"/>
  <c r="CV104" i="29"/>
  <c r="CY104" i="29"/>
  <c r="CQ104" i="29"/>
  <c r="CP104" i="29"/>
  <c r="CR104" i="29"/>
  <c r="CG104" i="29"/>
  <c r="CI104" i="29"/>
  <c r="CH104" i="29"/>
  <c r="CK104" i="29"/>
  <c r="BX104" i="29"/>
  <c r="BW104" i="29"/>
  <c r="BY104" i="29"/>
  <c r="AS104" i="29"/>
  <c r="AT104" i="29"/>
  <c r="W104" i="29"/>
  <c r="Q104" i="29"/>
  <c r="S104" i="29"/>
  <c r="R104" i="29"/>
  <c r="EK103" i="29"/>
  <c r="CU103" i="29"/>
  <c r="CW103" i="29"/>
  <c r="CV103" i="29"/>
  <c r="CY103" i="29"/>
  <c r="CQ103" i="29"/>
  <c r="CP103" i="29"/>
  <c r="CR103" i="29"/>
  <c r="CH103" i="29"/>
  <c r="CG103" i="29"/>
  <c r="CI103" i="29"/>
  <c r="CK103" i="29"/>
  <c r="BX103" i="29"/>
  <c r="BW103" i="29"/>
  <c r="BY103" i="29"/>
  <c r="AS103" i="29"/>
  <c r="AT103" i="29"/>
  <c r="AI103" i="29"/>
  <c r="W103" i="29"/>
  <c r="Q103" i="29"/>
  <c r="S103" i="29"/>
  <c r="R103" i="29"/>
  <c r="EK102" i="29"/>
  <c r="CU102" i="29"/>
  <c r="CW102" i="29"/>
  <c r="CV102" i="29"/>
  <c r="CY102" i="29"/>
  <c r="CQ102" i="29"/>
  <c r="CP102" i="29"/>
  <c r="CR102" i="29"/>
  <c r="CH102" i="29"/>
  <c r="CG102" i="29"/>
  <c r="CI102" i="29"/>
  <c r="CK102" i="29"/>
  <c r="BW102" i="29"/>
  <c r="BX102" i="29"/>
  <c r="BY102" i="29"/>
  <c r="BZ102" i="29"/>
  <c r="AS102" i="29"/>
  <c r="AT102" i="29"/>
  <c r="AI102" i="29"/>
  <c r="W102" i="29"/>
  <c r="Q102" i="29"/>
  <c r="Q101" i="29"/>
  <c r="R101" i="29"/>
  <c r="EO101" i="29"/>
  <c r="EK101" i="29"/>
  <c r="EL101" i="29"/>
  <c r="S101" i="29"/>
  <c r="DZ101" i="29"/>
  <c r="DN101" i="29"/>
  <c r="CU101" i="29"/>
  <c r="CW101" i="29"/>
  <c r="CV101" i="29"/>
  <c r="CY101" i="29"/>
  <c r="CQ101" i="29"/>
  <c r="CP101" i="29"/>
  <c r="CR101" i="29"/>
  <c r="CG101" i="29"/>
  <c r="CI101" i="29"/>
  <c r="CH101" i="29"/>
  <c r="CK101" i="29"/>
  <c r="BW101" i="29"/>
  <c r="BX101" i="29"/>
  <c r="BY101" i="29"/>
  <c r="BZ101" i="29"/>
  <c r="AS101" i="29"/>
  <c r="AT101" i="29"/>
  <c r="AI101" i="29"/>
  <c r="AI100" i="29"/>
  <c r="AJ101" i="29"/>
  <c r="W101" i="29"/>
  <c r="EK100" i="29"/>
  <c r="CU100" i="29"/>
  <c r="CW100" i="29"/>
  <c r="CV100" i="29"/>
  <c r="CY100" i="29"/>
  <c r="CQ100" i="29"/>
  <c r="CP100" i="29"/>
  <c r="CR100" i="29"/>
  <c r="CH100" i="29"/>
  <c r="CG100" i="29"/>
  <c r="CI100" i="29"/>
  <c r="CK100" i="29"/>
  <c r="BX100" i="29"/>
  <c r="BW100" i="29"/>
  <c r="BZ100" i="29"/>
  <c r="BY100" i="29"/>
  <c r="AS100" i="29"/>
  <c r="AT100" i="29"/>
  <c r="W100" i="29"/>
  <c r="Q100" i="29"/>
  <c r="R100" i="29"/>
  <c r="EK99" i="29"/>
  <c r="CU99" i="29"/>
  <c r="CW99" i="29"/>
  <c r="CV99" i="29"/>
  <c r="CY99" i="29"/>
  <c r="CQ99" i="29"/>
  <c r="CP99" i="29"/>
  <c r="CR99" i="29"/>
  <c r="CH99" i="29"/>
  <c r="CG99" i="29"/>
  <c r="CI99" i="29"/>
  <c r="CK99" i="29"/>
  <c r="BW99" i="29"/>
  <c r="BX99" i="29"/>
  <c r="BY99" i="29"/>
  <c r="AS99" i="29"/>
  <c r="AT99" i="29"/>
  <c r="AI99" i="29"/>
  <c r="W99" i="29"/>
  <c r="Q99" i="29"/>
  <c r="R99" i="29"/>
  <c r="EK98" i="29"/>
  <c r="CU98" i="29"/>
  <c r="CW98" i="29"/>
  <c r="CV98" i="29"/>
  <c r="CY98" i="29"/>
  <c r="CQ98" i="29"/>
  <c r="CP98" i="29"/>
  <c r="CR98" i="29"/>
  <c r="CH98" i="29"/>
  <c r="CG98" i="29"/>
  <c r="CI98" i="29"/>
  <c r="CK98" i="29"/>
  <c r="BW98" i="29"/>
  <c r="BX98" i="29"/>
  <c r="BY98" i="29"/>
  <c r="BZ98" i="29"/>
  <c r="AS98" i="29"/>
  <c r="AT98" i="29"/>
  <c r="AI98" i="29"/>
  <c r="AI97" i="29"/>
  <c r="AJ98" i="29"/>
  <c r="W98" i="29"/>
  <c r="Q98" i="29"/>
  <c r="Q97" i="29"/>
  <c r="R97" i="29"/>
  <c r="EO97" i="29"/>
  <c r="EK97" i="29"/>
  <c r="EL97" i="29"/>
  <c r="S97" i="29"/>
  <c r="DN97" i="29"/>
  <c r="CU97" i="29"/>
  <c r="CW97" i="29"/>
  <c r="CV97" i="29"/>
  <c r="CY97" i="29"/>
  <c r="CQ97" i="29"/>
  <c r="CP97" i="29"/>
  <c r="CR97" i="29"/>
  <c r="CG97" i="29"/>
  <c r="CI97" i="29"/>
  <c r="CH97" i="29"/>
  <c r="CK97" i="29"/>
  <c r="BX97" i="29"/>
  <c r="BW97" i="29"/>
  <c r="BZ97" i="29"/>
  <c r="BY97" i="29"/>
  <c r="AS97" i="29"/>
  <c r="AT97" i="29"/>
  <c r="AI96" i="29"/>
  <c r="AJ97" i="29"/>
  <c r="W97" i="29"/>
  <c r="EK96" i="29"/>
  <c r="Q96" i="29"/>
  <c r="R96" i="29"/>
  <c r="EL96" i="29"/>
  <c r="CU96" i="29"/>
  <c r="CW96" i="29"/>
  <c r="CV96" i="29"/>
  <c r="CY96" i="29"/>
  <c r="CQ96" i="29"/>
  <c r="CP96" i="29"/>
  <c r="CR96" i="29"/>
  <c r="CH96" i="29"/>
  <c r="CG96" i="29"/>
  <c r="CI96" i="29"/>
  <c r="CK96" i="29"/>
  <c r="BX96" i="29"/>
  <c r="BW96" i="29"/>
  <c r="BZ96" i="29"/>
  <c r="BY96" i="29"/>
  <c r="AS96" i="29"/>
  <c r="AT96" i="29"/>
  <c r="W96" i="29"/>
  <c r="S96" i="29"/>
  <c r="EK95" i="29"/>
  <c r="Q95" i="29"/>
  <c r="R95" i="29"/>
  <c r="EL95" i="29"/>
  <c r="CU95" i="29"/>
  <c r="CW95" i="29"/>
  <c r="CV95" i="29"/>
  <c r="CY95" i="29"/>
  <c r="CQ95" i="29"/>
  <c r="CP95" i="29"/>
  <c r="CR95" i="29"/>
  <c r="CH95" i="29"/>
  <c r="CG95" i="29"/>
  <c r="CI95" i="29"/>
  <c r="CK95" i="29"/>
  <c r="BW95" i="29"/>
  <c r="BX95" i="29"/>
  <c r="BY95" i="29"/>
  <c r="AS95" i="29"/>
  <c r="AT95" i="29"/>
  <c r="AI95" i="29"/>
  <c r="W95" i="29"/>
  <c r="S95" i="29"/>
  <c r="EK94" i="29"/>
  <c r="CU94" i="29"/>
  <c r="CW94" i="29"/>
  <c r="CV94" i="29"/>
  <c r="CY94" i="29"/>
  <c r="CQ94" i="29"/>
  <c r="CP94" i="29"/>
  <c r="CR94" i="29"/>
  <c r="CG94" i="29"/>
  <c r="CI94" i="29"/>
  <c r="CH94" i="29"/>
  <c r="CK94" i="29"/>
  <c r="BW94" i="29"/>
  <c r="BX94" i="29"/>
  <c r="BY94" i="29"/>
  <c r="BZ94" i="29"/>
  <c r="AS94" i="29"/>
  <c r="AT94" i="29"/>
  <c r="AI94" i="29"/>
  <c r="AI93" i="29"/>
  <c r="AJ94" i="29"/>
  <c r="W94" i="29"/>
  <c r="Q94" i="29"/>
  <c r="Q93" i="29"/>
  <c r="R93" i="29"/>
  <c r="EO93" i="29"/>
  <c r="EK93" i="29"/>
  <c r="EL93" i="29"/>
  <c r="CU93" i="29"/>
  <c r="CW93" i="29"/>
  <c r="CV93" i="29"/>
  <c r="CY93" i="29"/>
  <c r="CQ93" i="29"/>
  <c r="CP93" i="29"/>
  <c r="CR93" i="29"/>
  <c r="CG93" i="29"/>
  <c r="CI93" i="29"/>
  <c r="CH93" i="29"/>
  <c r="CK93" i="29"/>
  <c r="BX93" i="29"/>
  <c r="BW93" i="29"/>
  <c r="BY93" i="29"/>
  <c r="AS93" i="29"/>
  <c r="AT93" i="29"/>
  <c r="AI92" i="29"/>
  <c r="AJ93" i="29"/>
  <c r="W93" i="29"/>
  <c r="S93" i="29"/>
  <c r="EK92" i="29"/>
  <c r="CU92" i="29"/>
  <c r="CW92" i="29"/>
  <c r="CV92" i="29"/>
  <c r="CY92" i="29"/>
  <c r="CQ92" i="29"/>
  <c r="CP92" i="29"/>
  <c r="CR92" i="29"/>
  <c r="CG92" i="29"/>
  <c r="CI92" i="29"/>
  <c r="CH92" i="29"/>
  <c r="CK92" i="29"/>
  <c r="BX92" i="29"/>
  <c r="BW92" i="29"/>
  <c r="BZ92" i="29"/>
  <c r="BY92" i="29"/>
  <c r="AS92" i="29"/>
  <c r="AT92" i="29"/>
  <c r="W92" i="29"/>
  <c r="Q92" i="29"/>
  <c r="S92" i="29"/>
  <c r="R92" i="29"/>
  <c r="EK91" i="29"/>
  <c r="CU91" i="29"/>
  <c r="CW91" i="29"/>
  <c r="CV91" i="29"/>
  <c r="CY91" i="29"/>
  <c r="CQ91" i="29"/>
  <c r="CP91" i="29"/>
  <c r="CR91" i="29"/>
  <c r="CH91" i="29"/>
  <c r="CG91" i="29"/>
  <c r="CI91" i="29"/>
  <c r="CK91" i="29"/>
  <c r="BX91" i="29"/>
  <c r="BW91" i="29"/>
  <c r="BY91" i="29"/>
  <c r="AS91" i="29"/>
  <c r="AT91" i="29"/>
  <c r="AI91" i="29"/>
  <c r="W91" i="29"/>
  <c r="Q91" i="29"/>
  <c r="S91" i="29"/>
  <c r="R91" i="29"/>
  <c r="EK90" i="29"/>
  <c r="CU90" i="29"/>
  <c r="CW90" i="29"/>
  <c r="CV90" i="29"/>
  <c r="CQ90" i="29"/>
  <c r="CP90" i="29"/>
  <c r="CR90" i="29"/>
  <c r="CG90" i="29"/>
  <c r="CI90" i="29"/>
  <c r="CH90" i="29"/>
  <c r="CK90" i="29"/>
  <c r="BX90" i="29"/>
  <c r="BW90" i="29"/>
  <c r="BZ90" i="29"/>
  <c r="AS90" i="29"/>
  <c r="AT90" i="29"/>
  <c r="AI90" i="29"/>
  <c r="AI89" i="29"/>
  <c r="AJ90" i="29"/>
  <c r="W90" i="29"/>
  <c r="Q90" i="29"/>
  <c r="R90" i="29"/>
  <c r="EK89" i="29"/>
  <c r="CU89" i="29"/>
  <c r="CW89" i="29"/>
  <c r="CV89" i="29"/>
  <c r="CY89" i="29"/>
  <c r="CQ89" i="29"/>
  <c r="CP89" i="29"/>
  <c r="CR89" i="29"/>
  <c r="CG89" i="29"/>
  <c r="CI89" i="29"/>
  <c r="CH89" i="29"/>
  <c r="CK89" i="29"/>
  <c r="BW89" i="29"/>
  <c r="BX89" i="29"/>
  <c r="BY89" i="29"/>
  <c r="BZ89" i="29"/>
  <c r="AS89" i="29"/>
  <c r="AT89" i="29"/>
  <c r="AI88" i="29"/>
  <c r="AJ89" i="29"/>
  <c r="W89" i="29"/>
  <c r="Q89" i="29"/>
  <c r="S89" i="29"/>
  <c r="Q88" i="29"/>
  <c r="R88" i="29"/>
  <c r="EO88" i="29"/>
  <c r="EK88" i="29"/>
  <c r="S88" i="29"/>
  <c r="DZ88" i="29"/>
  <c r="CU88" i="29"/>
  <c r="CW88" i="29"/>
  <c r="CV88" i="29"/>
  <c r="CY88" i="29"/>
  <c r="CQ88" i="29"/>
  <c r="CP88" i="29"/>
  <c r="CR88" i="29"/>
  <c r="CG88" i="29"/>
  <c r="CI88" i="29"/>
  <c r="CH88" i="29"/>
  <c r="CK88" i="29"/>
  <c r="BX88" i="29"/>
  <c r="BW88" i="29"/>
  <c r="BZ88" i="29"/>
  <c r="AS88" i="29"/>
  <c r="AT88" i="29"/>
  <c r="AI87" i="29"/>
  <c r="AJ88" i="29"/>
  <c r="W88" i="29"/>
  <c r="EK87" i="29"/>
  <c r="CU87" i="29"/>
  <c r="CW87" i="29"/>
  <c r="CV87" i="29"/>
  <c r="CY87" i="29"/>
  <c r="CQ87" i="29"/>
  <c r="CP87" i="29"/>
  <c r="CR87" i="29"/>
  <c r="CH87" i="29"/>
  <c r="CG87" i="29"/>
  <c r="CI87" i="29"/>
  <c r="CK87" i="29"/>
  <c r="BW87" i="29"/>
  <c r="BX87" i="29"/>
  <c r="BY87" i="29"/>
  <c r="AS87" i="29"/>
  <c r="AT87" i="29"/>
  <c r="AI86" i="29"/>
  <c r="AJ87" i="29"/>
  <c r="W87" i="29"/>
  <c r="Q87" i="29"/>
  <c r="S87" i="29"/>
  <c r="R87" i="29"/>
  <c r="EK86" i="29"/>
  <c r="CU86" i="29"/>
  <c r="CW86" i="29"/>
  <c r="CV86" i="29"/>
  <c r="CY86" i="29"/>
  <c r="CQ86" i="29"/>
  <c r="CP86" i="29"/>
  <c r="CR86" i="29"/>
  <c r="CH86" i="29"/>
  <c r="CG86" i="29"/>
  <c r="CI86" i="29"/>
  <c r="BW86" i="29"/>
  <c r="BX86" i="29"/>
  <c r="BY86" i="29"/>
  <c r="BZ86" i="29"/>
  <c r="AS86" i="29"/>
  <c r="AT86" i="29"/>
  <c r="W86" i="29"/>
  <c r="Q86" i="29"/>
  <c r="S86" i="29"/>
  <c r="EP86" i="29"/>
  <c r="R86" i="29"/>
  <c r="EK85" i="29"/>
  <c r="Q85" i="29"/>
  <c r="S85" i="29"/>
  <c r="EM85" i="29"/>
  <c r="R85" i="29"/>
  <c r="EL85" i="29"/>
  <c r="DN85" i="29"/>
  <c r="CU85" i="29"/>
  <c r="CW85" i="29"/>
  <c r="CV85" i="29"/>
  <c r="CY85" i="29"/>
  <c r="CQ85" i="29"/>
  <c r="CP85" i="29"/>
  <c r="CR85" i="29"/>
  <c r="CG85" i="29"/>
  <c r="CI85" i="29"/>
  <c r="CH85" i="29"/>
  <c r="CK85" i="29"/>
  <c r="BX85" i="29"/>
  <c r="BW85" i="29"/>
  <c r="BZ85" i="29"/>
  <c r="BY85" i="29"/>
  <c r="AS85" i="29"/>
  <c r="AT85" i="29"/>
  <c r="AI85" i="29"/>
  <c r="AI84" i="29"/>
  <c r="AJ85" i="29"/>
  <c r="W85" i="29"/>
  <c r="Q84" i="29"/>
  <c r="R84" i="29"/>
  <c r="EO84" i="29"/>
  <c r="EK84" i="29"/>
  <c r="CU84" i="29"/>
  <c r="CW84" i="29"/>
  <c r="CV84" i="29"/>
  <c r="CY84" i="29"/>
  <c r="CQ84" i="29"/>
  <c r="CP84" i="29"/>
  <c r="CR84" i="29"/>
  <c r="CG84" i="29"/>
  <c r="CI84" i="29"/>
  <c r="CH84" i="29"/>
  <c r="CK84" i="29"/>
  <c r="BX84" i="29"/>
  <c r="BW84" i="29"/>
  <c r="BY84" i="29"/>
  <c r="AS84" i="29"/>
  <c r="AT84" i="29"/>
  <c r="AI83" i="29"/>
  <c r="AJ84" i="29"/>
  <c r="W84" i="29"/>
  <c r="S84" i="29"/>
  <c r="EK83" i="29"/>
  <c r="Q83" i="29"/>
  <c r="S83" i="29"/>
  <c r="DZ83" i="29"/>
  <c r="CU83" i="29"/>
  <c r="CW83" i="29"/>
  <c r="CV83" i="29"/>
  <c r="CY83" i="29"/>
  <c r="CQ83" i="29"/>
  <c r="CP83" i="29"/>
  <c r="CR83" i="29"/>
  <c r="CH83" i="29"/>
  <c r="CG83" i="29"/>
  <c r="CI83" i="29"/>
  <c r="BW83" i="29"/>
  <c r="BX83" i="29"/>
  <c r="BY83" i="29"/>
  <c r="AS83" i="29"/>
  <c r="AT83" i="29"/>
  <c r="AI82" i="29"/>
  <c r="AJ83" i="29"/>
  <c r="W83" i="29"/>
  <c r="R83" i="29"/>
  <c r="EK82" i="29"/>
  <c r="Q82" i="29"/>
  <c r="R82" i="29"/>
  <c r="EL82" i="29"/>
  <c r="CU82" i="29"/>
  <c r="CW82" i="29"/>
  <c r="CV82" i="29"/>
  <c r="CY82" i="29"/>
  <c r="CQ82" i="29"/>
  <c r="CP82" i="29"/>
  <c r="CR82" i="29"/>
  <c r="CH82" i="29"/>
  <c r="CG82" i="29"/>
  <c r="CI82" i="29"/>
  <c r="CK82" i="29"/>
  <c r="BW82" i="29"/>
  <c r="BX82" i="29"/>
  <c r="BY82" i="29"/>
  <c r="BZ82" i="29"/>
  <c r="AS82" i="29"/>
  <c r="AT82" i="29"/>
  <c r="AI81" i="29"/>
  <c r="AJ82" i="29"/>
  <c r="W82" i="29"/>
  <c r="S82" i="29"/>
  <c r="EP82" i="29"/>
  <c r="DM82" i="29"/>
  <c r="EK81" i="29"/>
  <c r="Q81" i="29"/>
  <c r="R81" i="29"/>
  <c r="EL81" i="29"/>
  <c r="CU81" i="29"/>
  <c r="CW81" i="29"/>
  <c r="CV81" i="29"/>
  <c r="CY81" i="29"/>
  <c r="CQ81" i="29"/>
  <c r="CP81" i="29"/>
  <c r="CR81" i="29"/>
  <c r="CG81" i="29"/>
  <c r="CI81" i="29"/>
  <c r="CH81" i="29"/>
  <c r="BX81" i="29"/>
  <c r="BW81" i="29"/>
  <c r="BY81" i="29"/>
  <c r="AS81" i="29"/>
  <c r="AT81" i="29"/>
  <c r="W81" i="29"/>
  <c r="S81" i="29"/>
  <c r="EK80" i="29"/>
  <c r="CU80" i="29"/>
  <c r="CW80" i="29"/>
  <c r="CV80" i="29"/>
  <c r="CY80" i="29"/>
  <c r="CQ80" i="29"/>
  <c r="CP80" i="29"/>
  <c r="CR80" i="29"/>
  <c r="CG80" i="29"/>
  <c r="CI80" i="29"/>
  <c r="CH80" i="29"/>
  <c r="CK80" i="29"/>
  <c r="BW80" i="29"/>
  <c r="BX80" i="29"/>
  <c r="BY80" i="29"/>
  <c r="BZ80" i="29"/>
  <c r="AS80" i="29"/>
  <c r="AT80" i="29"/>
  <c r="AI80" i="29"/>
  <c r="W80" i="29"/>
  <c r="Q80" i="29"/>
  <c r="R80" i="29"/>
  <c r="DY80" i="29"/>
  <c r="Q79" i="29"/>
  <c r="S79" i="29"/>
  <c r="EP79" i="29"/>
  <c r="R79" i="29"/>
  <c r="EO79" i="29"/>
  <c r="EK79" i="29"/>
  <c r="EM79" i="29"/>
  <c r="DZ79" i="29"/>
  <c r="CU79" i="29"/>
  <c r="CW79" i="29"/>
  <c r="CV79" i="29"/>
  <c r="CY79" i="29"/>
  <c r="CQ79" i="29"/>
  <c r="CP79" i="29"/>
  <c r="CR79" i="29"/>
  <c r="CH79" i="29"/>
  <c r="CG79" i="29"/>
  <c r="CI79" i="29"/>
  <c r="CK79" i="29"/>
  <c r="BX79" i="29"/>
  <c r="BW79" i="29"/>
  <c r="BY79" i="29"/>
  <c r="AS79" i="29"/>
  <c r="AT79" i="29"/>
  <c r="AI79" i="29"/>
  <c r="AI78" i="29"/>
  <c r="AJ79" i="29"/>
  <c r="W79" i="29"/>
  <c r="DN79" i="29"/>
  <c r="DY79" i="29"/>
  <c r="Q78" i="29"/>
  <c r="S78" i="29"/>
  <c r="EP78" i="29"/>
  <c r="R78" i="29"/>
  <c r="EO78" i="29"/>
  <c r="EK78" i="29"/>
  <c r="DZ78" i="29"/>
  <c r="CV78" i="29"/>
  <c r="CU78" i="29"/>
  <c r="CW78" i="29"/>
  <c r="CY78" i="29"/>
  <c r="CQ78" i="29"/>
  <c r="CP78" i="29"/>
  <c r="CR78" i="29"/>
  <c r="CH78" i="29"/>
  <c r="CG78" i="29"/>
  <c r="CI78" i="29"/>
  <c r="CK78" i="29"/>
  <c r="BX78" i="29"/>
  <c r="BW78" i="29"/>
  <c r="BY78" i="29"/>
  <c r="AS78" i="29"/>
  <c r="AT78" i="29"/>
  <c r="W78" i="29"/>
  <c r="DN78" i="29"/>
  <c r="DY78" i="29"/>
  <c r="Q77" i="29"/>
  <c r="R77" i="29"/>
  <c r="EO77" i="29"/>
  <c r="EK77" i="29"/>
  <c r="CV77" i="29"/>
  <c r="CU77" i="29"/>
  <c r="CW77" i="29"/>
  <c r="CY77" i="29"/>
  <c r="CQ77" i="29"/>
  <c r="CP77" i="29"/>
  <c r="CR77" i="29"/>
  <c r="CG77" i="29"/>
  <c r="CI77" i="29"/>
  <c r="CH77" i="29"/>
  <c r="CK77" i="29"/>
  <c r="BX77" i="29"/>
  <c r="BW77" i="29"/>
  <c r="BZ77" i="29"/>
  <c r="BY77" i="29"/>
  <c r="AS77" i="29"/>
  <c r="AT77" i="29"/>
  <c r="AI77" i="29"/>
  <c r="W77" i="29"/>
  <c r="S77" i="29"/>
  <c r="EP77" i="29"/>
  <c r="DY77" i="29"/>
  <c r="EK76" i="29"/>
  <c r="CU76" i="29"/>
  <c r="CW76" i="29"/>
  <c r="CV76" i="29"/>
  <c r="CY76" i="29"/>
  <c r="CQ76" i="29"/>
  <c r="CP76" i="29"/>
  <c r="CR76" i="29"/>
  <c r="CG76" i="29"/>
  <c r="CI76" i="29"/>
  <c r="CH76" i="29"/>
  <c r="CK76" i="29"/>
  <c r="BW76" i="29"/>
  <c r="BX76" i="29"/>
  <c r="BY76" i="29"/>
  <c r="BZ76" i="29"/>
  <c r="AS76" i="29"/>
  <c r="AT76" i="29"/>
  <c r="AI76" i="29"/>
  <c r="W76" i="29"/>
  <c r="Q76" i="29"/>
  <c r="R76" i="29"/>
  <c r="DY76" i="29"/>
  <c r="Q75" i="29"/>
  <c r="S75" i="29"/>
  <c r="EP75" i="29"/>
  <c r="R75" i="29"/>
  <c r="EO75" i="29"/>
  <c r="EK75" i="29"/>
  <c r="EM75" i="29"/>
  <c r="DZ75" i="29"/>
  <c r="CU75" i="29"/>
  <c r="CW75" i="29"/>
  <c r="CV75" i="29"/>
  <c r="CY75" i="29"/>
  <c r="CQ75" i="29"/>
  <c r="CP75" i="29"/>
  <c r="CR75" i="29"/>
  <c r="CH75" i="29"/>
  <c r="CG75" i="29"/>
  <c r="CI75" i="29"/>
  <c r="CK75" i="29"/>
  <c r="BX75" i="29"/>
  <c r="BW75" i="29"/>
  <c r="BY75" i="29"/>
  <c r="AS75" i="29"/>
  <c r="AT75" i="29"/>
  <c r="AI75" i="29"/>
  <c r="AI74" i="29"/>
  <c r="AJ75" i="29"/>
  <c r="W75" i="29"/>
  <c r="DN75" i="29"/>
  <c r="DY75" i="29"/>
  <c r="Q74" i="29"/>
  <c r="S74" i="29"/>
  <c r="EP74" i="29"/>
  <c r="R74" i="29"/>
  <c r="EO74" i="29"/>
  <c r="EK74" i="29"/>
  <c r="DZ74" i="29"/>
  <c r="CV74" i="29"/>
  <c r="CU74" i="29"/>
  <c r="CW74" i="29"/>
  <c r="CY74" i="29"/>
  <c r="CQ74" i="29"/>
  <c r="CP74" i="29"/>
  <c r="CR74" i="29"/>
  <c r="CH74" i="29"/>
  <c r="CG74" i="29"/>
  <c r="CI74" i="29"/>
  <c r="CK74" i="29"/>
  <c r="BX74" i="29"/>
  <c r="BW74" i="29"/>
  <c r="BY74" i="29"/>
  <c r="AS74" i="29"/>
  <c r="AT74" i="29"/>
  <c r="W74" i="29"/>
  <c r="DN74" i="29"/>
  <c r="DY74" i="29"/>
  <c r="Q73" i="29"/>
  <c r="R73" i="29"/>
  <c r="EO73" i="29"/>
  <c r="EK73" i="29"/>
  <c r="CV73" i="29"/>
  <c r="CU73" i="29"/>
  <c r="CW73" i="29"/>
  <c r="CY73" i="29"/>
  <c r="CQ73" i="29"/>
  <c r="CP73" i="29"/>
  <c r="CR73" i="29"/>
  <c r="CG73" i="29"/>
  <c r="CI73" i="29"/>
  <c r="CH73" i="29"/>
  <c r="CK73" i="29"/>
  <c r="BX73" i="29"/>
  <c r="BW73" i="29"/>
  <c r="BZ73" i="29"/>
  <c r="BY73" i="29"/>
  <c r="AS73" i="29"/>
  <c r="AT73" i="29"/>
  <c r="AI73" i="29"/>
  <c r="W73" i="29"/>
  <c r="S73" i="29"/>
  <c r="EP73" i="29"/>
  <c r="DY73" i="29"/>
  <c r="EK72" i="29"/>
  <c r="CU72" i="29"/>
  <c r="CW72" i="29"/>
  <c r="CV72" i="29"/>
  <c r="CY72" i="29"/>
  <c r="CQ72" i="29"/>
  <c r="CP72" i="29"/>
  <c r="CR72" i="29"/>
  <c r="CG72" i="29"/>
  <c r="CI72" i="29"/>
  <c r="CH72" i="29"/>
  <c r="CK72" i="29"/>
  <c r="BW72" i="29"/>
  <c r="BX72" i="29"/>
  <c r="BY72" i="29"/>
  <c r="BZ72" i="29"/>
  <c r="AS72" i="29"/>
  <c r="AT72" i="29"/>
  <c r="AI72" i="29"/>
  <c r="W72" i="29"/>
  <c r="Q72" i="29"/>
  <c r="R72" i="29"/>
  <c r="DY72" i="29"/>
  <c r="Q71" i="29"/>
  <c r="S71" i="29"/>
  <c r="EP71" i="29"/>
  <c r="R71" i="29"/>
  <c r="EO71" i="29"/>
  <c r="EK71" i="29"/>
  <c r="EM71" i="29"/>
  <c r="DZ71" i="29"/>
  <c r="CU71" i="29"/>
  <c r="CW71" i="29"/>
  <c r="CV71" i="29"/>
  <c r="CY71" i="29"/>
  <c r="CQ71" i="29"/>
  <c r="CP71" i="29"/>
  <c r="CR71" i="29"/>
  <c r="CH71" i="29"/>
  <c r="CG71" i="29"/>
  <c r="CI71" i="29"/>
  <c r="CK71" i="29"/>
  <c r="BX71" i="29"/>
  <c r="BW71" i="29"/>
  <c r="BY71" i="29"/>
  <c r="AS71" i="29"/>
  <c r="AT71" i="29"/>
  <c r="AI71" i="29"/>
  <c r="AI70" i="29"/>
  <c r="AJ71" i="29"/>
  <c r="W71" i="29"/>
  <c r="DN71" i="29"/>
  <c r="DY71" i="29"/>
  <c r="Q70" i="29"/>
  <c r="S70" i="29"/>
  <c r="EP70" i="29"/>
  <c r="R70" i="29"/>
  <c r="EO70" i="29"/>
  <c r="EK70" i="29"/>
  <c r="DZ70" i="29"/>
  <c r="CV70" i="29"/>
  <c r="CU70" i="29"/>
  <c r="CW70" i="29"/>
  <c r="CY70" i="29"/>
  <c r="CQ70" i="29"/>
  <c r="CP70" i="29"/>
  <c r="CR70" i="29"/>
  <c r="CH70" i="29"/>
  <c r="CG70" i="29"/>
  <c r="CI70" i="29"/>
  <c r="CK70" i="29"/>
  <c r="BX70" i="29"/>
  <c r="BW70" i="29"/>
  <c r="BY70" i="29"/>
  <c r="AS70" i="29"/>
  <c r="AT70" i="29"/>
  <c r="W70" i="29"/>
  <c r="DN70" i="29"/>
  <c r="DY70" i="29"/>
  <c r="Q69" i="29"/>
  <c r="R69" i="29"/>
  <c r="EO69" i="29"/>
  <c r="EK69" i="29"/>
  <c r="CV69" i="29"/>
  <c r="CU69" i="29"/>
  <c r="CW69" i="29"/>
  <c r="CY69" i="29"/>
  <c r="CQ69" i="29"/>
  <c r="CP69" i="29"/>
  <c r="CR69" i="29"/>
  <c r="CG69" i="29"/>
  <c r="CI69" i="29"/>
  <c r="CH69" i="29"/>
  <c r="CK69" i="29"/>
  <c r="BX69" i="29"/>
  <c r="BW69" i="29"/>
  <c r="BZ69" i="29"/>
  <c r="BY69" i="29"/>
  <c r="AS69" i="29"/>
  <c r="AT69" i="29"/>
  <c r="AI69" i="29"/>
  <c r="W69" i="29"/>
  <c r="S69" i="29"/>
  <c r="EP69" i="29"/>
  <c r="DY69" i="29"/>
  <c r="EK68" i="29"/>
  <c r="CU68" i="29"/>
  <c r="CW68" i="29"/>
  <c r="CV68" i="29"/>
  <c r="CY68" i="29"/>
  <c r="CQ68" i="29"/>
  <c r="CP68" i="29"/>
  <c r="CR68" i="29"/>
  <c r="CG68" i="29"/>
  <c r="CI68" i="29"/>
  <c r="CH68" i="29"/>
  <c r="CK68" i="29"/>
  <c r="BW68" i="29"/>
  <c r="BX68" i="29"/>
  <c r="BY68" i="29"/>
  <c r="BZ68" i="29"/>
  <c r="AS68" i="29"/>
  <c r="AT68" i="29"/>
  <c r="AI68" i="29"/>
  <c r="W68" i="29"/>
  <c r="Q68" i="29"/>
  <c r="R68" i="29"/>
  <c r="DY68" i="29"/>
  <c r="Q67" i="29"/>
  <c r="S67" i="29"/>
  <c r="EP67" i="29"/>
  <c r="R67" i="29"/>
  <c r="EO67" i="29"/>
  <c r="EK67" i="29"/>
  <c r="EM67" i="29"/>
  <c r="DZ67" i="29"/>
  <c r="CU67" i="29"/>
  <c r="CW67" i="29"/>
  <c r="CV67" i="29"/>
  <c r="CY67" i="29"/>
  <c r="CQ67" i="29"/>
  <c r="CP67" i="29"/>
  <c r="CR67" i="29"/>
  <c r="CH67" i="29"/>
  <c r="CG67" i="29"/>
  <c r="CI67" i="29"/>
  <c r="CK67" i="29"/>
  <c r="BX67" i="29"/>
  <c r="BW67" i="29"/>
  <c r="BY67" i="29"/>
  <c r="AS67" i="29"/>
  <c r="AT67" i="29"/>
  <c r="AI67" i="29"/>
  <c r="AI66" i="29"/>
  <c r="AJ67" i="29"/>
  <c r="W67" i="29"/>
  <c r="DN67" i="29"/>
  <c r="DY67" i="29"/>
  <c r="Q66" i="29"/>
  <c r="S66" i="29"/>
  <c r="EP66" i="29"/>
  <c r="R66" i="29"/>
  <c r="EO66" i="29"/>
  <c r="EK66" i="29"/>
  <c r="DZ66" i="29"/>
  <c r="CV66" i="29"/>
  <c r="CU66" i="29"/>
  <c r="CW66" i="29"/>
  <c r="CY66" i="29"/>
  <c r="CQ66" i="29"/>
  <c r="CP66" i="29"/>
  <c r="CR66" i="29"/>
  <c r="CH66" i="29"/>
  <c r="CG66" i="29"/>
  <c r="CI66" i="29"/>
  <c r="CK66" i="29"/>
  <c r="BX66" i="29"/>
  <c r="BW66" i="29"/>
  <c r="BY66" i="29"/>
  <c r="AS66" i="29"/>
  <c r="AT66" i="29"/>
  <c r="W66" i="29"/>
  <c r="DN66" i="29"/>
  <c r="DY66" i="29"/>
  <c r="Q65" i="29"/>
  <c r="R65" i="29"/>
  <c r="EO65" i="29"/>
  <c r="EK65" i="29"/>
  <c r="CV65" i="29"/>
  <c r="CU65" i="29"/>
  <c r="CW65" i="29"/>
  <c r="CY65" i="29"/>
  <c r="CQ65" i="29"/>
  <c r="CP65" i="29"/>
  <c r="CR65" i="29"/>
  <c r="CG65" i="29"/>
  <c r="CI65" i="29"/>
  <c r="CH65" i="29"/>
  <c r="CK65" i="29"/>
  <c r="BX65" i="29"/>
  <c r="BW65" i="29"/>
  <c r="BZ65" i="29"/>
  <c r="BY65" i="29"/>
  <c r="AS65" i="29"/>
  <c r="AT65" i="29"/>
  <c r="AI65" i="29"/>
  <c r="W65" i="29"/>
  <c r="S65" i="29"/>
  <c r="EP65" i="29"/>
  <c r="DY65" i="29"/>
  <c r="EK64" i="29"/>
  <c r="CU64" i="29"/>
  <c r="CW64" i="29"/>
  <c r="CV64" i="29"/>
  <c r="CY64" i="29"/>
  <c r="CQ64" i="29"/>
  <c r="CP64" i="29"/>
  <c r="CR64" i="29"/>
  <c r="CG64" i="29"/>
  <c r="CI64" i="29"/>
  <c r="CH64" i="29"/>
  <c r="CK64" i="29"/>
  <c r="BW64" i="29"/>
  <c r="BX64" i="29"/>
  <c r="BY64" i="29"/>
  <c r="BZ64" i="29"/>
  <c r="AS64" i="29"/>
  <c r="AT64" i="29"/>
  <c r="AI64" i="29"/>
  <c r="W64" i="29"/>
  <c r="Q64" i="29"/>
  <c r="R64" i="29"/>
  <c r="DY64" i="29"/>
  <c r="Q63" i="29"/>
  <c r="S63" i="29"/>
  <c r="EP63" i="29"/>
  <c r="R63" i="29"/>
  <c r="EO63" i="29"/>
  <c r="EK63" i="29"/>
  <c r="EM63" i="29"/>
  <c r="DZ63" i="29"/>
  <c r="CU63" i="29"/>
  <c r="CW63" i="29"/>
  <c r="CV63" i="29"/>
  <c r="CY63" i="29"/>
  <c r="CQ63" i="29"/>
  <c r="CP63" i="29"/>
  <c r="CR63" i="29"/>
  <c r="CH63" i="29"/>
  <c r="CG63" i="29"/>
  <c r="CI63" i="29"/>
  <c r="CK63" i="29"/>
  <c r="BX63" i="29"/>
  <c r="BW63" i="29"/>
  <c r="BY63" i="29"/>
  <c r="AS63" i="29"/>
  <c r="AT63" i="29"/>
  <c r="AI63" i="29"/>
  <c r="AI62" i="29"/>
  <c r="AJ63" i="29"/>
  <c r="W63" i="29"/>
  <c r="DN63" i="29"/>
  <c r="DY63" i="29"/>
  <c r="Q62" i="29"/>
  <c r="S62" i="29"/>
  <c r="EP62" i="29"/>
  <c r="R62" i="29"/>
  <c r="EO62" i="29"/>
  <c r="EK62" i="29"/>
  <c r="DZ62" i="29"/>
  <c r="CV62" i="29"/>
  <c r="CU62" i="29"/>
  <c r="CW62" i="29"/>
  <c r="CY62" i="29"/>
  <c r="CQ62" i="29"/>
  <c r="CP62" i="29"/>
  <c r="CR62" i="29"/>
  <c r="CH62" i="29"/>
  <c r="CG62" i="29"/>
  <c r="CI62" i="29"/>
  <c r="CK62" i="29"/>
  <c r="BX62" i="29"/>
  <c r="BW62" i="29"/>
  <c r="BY62" i="29"/>
  <c r="AS62" i="29"/>
  <c r="AT62" i="29"/>
  <c r="W62" i="29"/>
  <c r="DN62" i="29"/>
  <c r="DY62" i="29"/>
  <c r="Q61" i="29"/>
  <c r="R61" i="29"/>
  <c r="EO61" i="29"/>
  <c r="EK61" i="29"/>
  <c r="CV61" i="29"/>
  <c r="CU61" i="29"/>
  <c r="CW61" i="29"/>
  <c r="CY61" i="29"/>
  <c r="CQ61" i="29"/>
  <c r="CP61" i="29"/>
  <c r="CR61" i="29"/>
  <c r="CG61" i="29"/>
  <c r="CI61" i="29"/>
  <c r="CH61" i="29"/>
  <c r="CK61" i="29"/>
  <c r="BX61" i="29"/>
  <c r="BW61" i="29"/>
  <c r="BZ61" i="29"/>
  <c r="BY61" i="29"/>
  <c r="AS61" i="29"/>
  <c r="AT61" i="29"/>
  <c r="AI61" i="29"/>
  <c r="W61" i="29"/>
  <c r="S61" i="29"/>
  <c r="EP61" i="29"/>
  <c r="DY61" i="29"/>
  <c r="EK60" i="29"/>
  <c r="CU60" i="29"/>
  <c r="CW60" i="29"/>
  <c r="CV60" i="29"/>
  <c r="CY60" i="29"/>
  <c r="CQ60" i="29"/>
  <c r="CP60" i="29"/>
  <c r="CR60" i="29"/>
  <c r="CG60" i="29"/>
  <c r="CI60" i="29"/>
  <c r="CH60" i="29"/>
  <c r="CK60" i="29"/>
  <c r="BW60" i="29"/>
  <c r="BX60" i="29"/>
  <c r="BY60" i="29"/>
  <c r="BZ60" i="29"/>
  <c r="AS60" i="29"/>
  <c r="AT60" i="29"/>
  <c r="AI60" i="29"/>
  <c r="W60" i="29"/>
  <c r="Q60" i="29"/>
  <c r="R60" i="29"/>
  <c r="DY60" i="29"/>
  <c r="Q59" i="29"/>
  <c r="S59" i="29"/>
  <c r="EP59" i="29"/>
  <c r="R59" i="29"/>
  <c r="EO59" i="29"/>
  <c r="EK59" i="29"/>
  <c r="EM59" i="29"/>
  <c r="DZ59" i="29"/>
  <c r="CU59" i="29"/>
  <c r="CW59" i="29"/>
  <c r="CV59" i="29"/>
  <c r="CY59" i="29"/>
  <c r="CQ59" i="29"/>
  <c r="CP59" i="29"/>
  <c r="CR59" i="29"/>
  <c r="CH59" i="29"/>
  <c r="CG59" i="29"/>
  <c r="CI59" i="29"/>
  <c r="CK59" i="29"/>
  <c r="BX59" i="29"/>
  <c r="BW59" i="29"/>
  <c r="BY59" i="29"/>
  <c r="AS59" i="29"/>
  <c r="AT59" i="29"/>
  <c r="AI59" i="29"/>
  <c r="AI58" i="29"/>
  <c r="AJ59" i="29"/>
  <c r="W59" i="29"/>
  <c r="DN59" i="29"/>
  <c r="DY59" i="29"/>
  <c r="Q58" i="29"/>
  <c r="S58" i="29"/>
  <c r="EP58" i="29"/>
  <c r="R58" i="29"/>
  <c r="EO58" i="29"/>
  <c r="EK58" i="29"/>
  <c r="DZ58" i="29"/>
  <c r="CV58" i="29"/>
  <c r="CU58" i="29"/>
  <c r="CW58" i="29"/>
  <c r="CY58" i="29"/>
  <c r="CQ58" i="29"/>
  <c r="CP58" i="29"/>
  <c r="CR58" i="29"/>
  <c r="CH58" i="29"/>
  <c r="CG58" i="29"/>
  <c r="CI58" i="29"/>
  <c r="CK58" i="29"/>
  <c r="BX58" i="29"/>
  <c r="BW58" i="29"/>
  <c r="BY58" i="29"/>
  <c r="AS58" i="29"/>
  <c r="AT58" i="29"/>
  <c r="W58" i="29"/>
  <c r="DN58" i="29"/>
  <c r="DY58" i="29"/>
  <c r="Q57" i="29"/>
  <c r="R57" i="29"/>
  <c r="EO57" i="29"/>
  <c r="EK57" i="29"/>
  <c r="CV57" i="29"/>
  <c r="CU57" i="29"/>
  <c r="CW57" i="29"/>
  <c r="CY57" i="29"/>
  <c r="CQ57" i="29"/>
  <c r="CP57" i="29"/>
  <c r="CR57" i="29"/>
  <c r="CG57" i="29"/>
  <c r="CI57" i="29"/>
  <c r="CH57" i="29"/>
  <c r="CK57" i="29"/>
  <c r="BX57" i="29"/>
  <c r="BW57" i="29"/>
  <c r="BZ57" i="29"/>
  <c r="BY57" i="29"/>
  <c r="AS57" i="29"/>
  <c r="AT57" i="29"/>
  <c r="AI57" i="29"/>
  <c r="W57" i="29"/>
  <c r="S57" i="29"/>
  <c r="EP57" i="29"/>
  <c r="DY57" i="29"/>
  <c r="EK56" i="29"/>
  <c r="CU56" i="29"/>
  <c r="CW56" i="29"/>
  <c r="CV56" i="29"/>
  <c r="CY56" i="29"/>
  <c r="CQ56" i="29"/>
  <c r="CP56" i="29"/>
  <c r="CR56" i="29"/>
  <c r="CG56" i="29"/>
  <c r="CI56" i="29"/>
  <c r="CH56" i="29"/>
  <c r="CK56" i="29"/>
  <c r="BW56" i="29"/>
  <c r="BX56" i="29"/>
  <c r="BY56" i="29"/>
  <c r="BZ56" i="29"/>
  <c r="AS56" i="29"/>
  <c r="AT56" i="29"/>
  <c r="AI56" i="29"/>
  <c r="W56" i="29"/>
  <c r="Q56" i="29"/>
  <c r="R56" i="29"/>
  <c r="DY56" i="29"/>
  <c r="Q55" i="29"/>
  <c r="S55" i="29"/>
  <c r="EP55" i="29"/>
  <c r="R55" i="29"/>
  <c r="EO55" i="29"/>
  <c r="EK55" i="29"/>
  <c r="EM55" i="29"/>
  <c r="DZ55" i="29"/>
  <c r="CU55" i="29"/>
  <c r="CW55" i="29"/>
  <c r="CV55" i="29"/>
  <c r="CY55" i="29"/>
  <c r="CQ55" i="29"/>
  <c r="CP55" i="29"/>
  <c r="CR55" i="29"/>
  <c r="CH55" i="29"/>
  <c r="CG55" i="29"/>
  <c r="CI55" i="29"/>
  <c r="CK55" i="29"/>
  <c r="BX55" i="29"/>
  <c r="BW55" i="29"/>
  <c r="BY55" i="29"/>
  <c r="AS55" i="29"/>
  <c r="AT55" i="29"/>
  <c r="AI55" i="29"/>
  <c r="AI54" i="29"/>
  <c r="AJ55" i="29"/>
  <c r="W55" i="29"/>
  <c r="DN55" i="29"/>
  <c r="DY55" i="29"/>
  <c r="Q54" i="29"/>
  <c r="S54" i="29"/>
  <c r="EP54" i="29"/>
  <c r="R54" i="29"/>
  <c r="EO54" i="29"/>
  <c r="EK54" i="29"/>
  <c r="DZ54" i="29"/>
  <c r="CV54" i="29"/>
  <c r="CU54" i="29"/>
  <c r="CW54" i="29"/>
  <c r="CY54" i="29"/>
  <c r="CQ54" i="29"/>
  <c r="CP54" i="29"/>
  <c r="CR54" i="29"/>
  <c r="CH54" i="29"/>
  <c r="CG54" i="29"/>
  <c r="CI54" i="29"/>
  <c r="CK54" i="29"/>
  <c r="BX54" i="29"/>
  <c r="BW54" i="29"/>
  <c r="BY54" i="29"/>
  <c r="AS54" i="29"/>
  <c r="AT54" i="29"/>
  <c r="W54" i="29"/>
  <c r="DN54" i="29"/>
  <c r="DY54" i="29"/>
  <c r="Q53" i="29"/>
  <c r="R53" i="29"/>
  <c r="EO53" i="29"/>
  <c r="EK53" i="29"/>
  <c r="CV53" i="29"/>
  <c r="CU53" i="29"/>
  <c r="CW53" i="29"/>
  <c r="CY53" i="29"/>
  <c r="CQ53" i="29"/>
  <c r="CP53" i="29"/>
  <c r="CR53" i="29"/>
  <c r="CG53" i="29"/>
  <c r="CI53" i="29"/>
  <c r="CH53" i="29"/>
  <c r="CK53" i="29"/>
  <c r="BX53" i="29"/>
  <c r="BW53" i="29"/>
  <c r="BZ53" i="29"/>
  <c r="BY53" i="29"/>
  <c r="AS53" i="29"/>
  <c r="AT53" i="29"/>
  <c r="AI53" i="29"/>
  <c r="W53" i="29"/>
  <c r="S53" i="29"/>
  <c r="EP53" i="29"/>
  <c r="DY53" i="29"/>
  <c r="EK52" i="29"/>
  <c r="CU52" i="29"/>
  <c r="CW52" i="29"/>
  <c r="CV52" i="29"/>
  <c r="CY52" i="29"/>
  <c r="CQ52" i="29"/>
  <c r="CP52" i="29"/>
  <c r="CR52" i="29"/>
  <c r="CG52" i="29"/>
  <c r="CI52" i="29"/>
  <c r="CH52" i="29"/>
  <c r="CK52" i="29"/>
  <c r="BW52" i="29"/>
  <c r="BX52" i="29"/>
  <c r="BY52" i="29"/>
  <c r="BZ52" i="29"/>
  <c r="AS52" i="29"/>
  <c r="AT52" i="29"/>
  <c r="AI52" i="29"/>
  <c r="W52" i="29"/>
  <c r="Q52" i="29"/>
  <c r="R52" i="29"/>
  <c r="DY52" i="29"/>
  <c r="Q51" i="29"/>
  <c r="S51" i="29"/>
  <c r="EP51" i="29"/>
  <c r="R51" i="29"/>
  <c r="EO51" i="29"/>
  <c r="EK51" i="29"/>
  <c r="EM51" i="29"/>
  <c r="DZ51" i="29"/>
  <c r="CU51" i="29"/>
  <c r="CW51" i="29"/>
  <c r="CV51" i="29"/>
  <c r="CY51" i="29"/>
  <c r="CQ51" i="29"/>
  <c r="CP51" i="29"/>
  <c r="CR51" i="29"/>
  <c r="CH51" i="29"/>
  <c r="CG51" i="29"/>
  <c r="CI51" i="29"/>
  <c r="CK51" i="29"/>
  <c r="BX51" i="29"/>
  <c r="BW51" i="29"/>
  <c r="BY51" i="29"/>
  <c r="AS51" i="29"/>
  <c r="AT51" i="29"/>
  <c r="AI51" i="29"/>
  <c r="AI50" i="29"/>
  <c r="AJ51" i="29"/>
  <c r="W51" i="29"/>
  <c r="DN51" i="29"/>
  <c r="DY51" i="29"/>
  <c r="Q50" i="29"/>
  <c r="S50" i="29"/>
  <c r="EP50" i="29"/>
  <c r="R50" i="29"/>
  <c r="EO50" i="29"/>
  <c r="EK50" i="29"/>
  <c r="DZ50" i="29"/>
  <c r="CV50" i="29"/>
  <c r="CU50" i="29"/>
  <c r="CW50" i="29"/>
  <c r="CY50" i="29"/>
  <c r="CQ50" i="29"/>
  <c r="CP50" i="29"/>
  <c r="CR50" i="29"/>
  <c r="CH50" i="29"/>
  <c r="CG50" i="29"/>
  <c r="CI50" i="29"/>
  <c r="CK50" i="29"/>
  <c r="BX50" i="29"/>
  <c r="BW50" i="29"/>
  <c r="BY50" i="29"/>
  <c r="AS50" i="29"/>
  <c r="AT50" i="29"/>
  <c r="W50" i="29"/>
  <c r="DN50" i="29"/>
  <c r="DY50" i="29"/>
  <c r="Q49" i="29"/>
  <c r="R49" i="29"/>
  <c r="EO49" i="29"/>
  <c r="EK49" i="29"/>
  <c r="CV49" i="29"/>
  <c r="CU49" i="29"/>
  <c r="CW49" i="29"/>
  <c r="CY49" i="29"/>
  <c r="CQ49" i="29"/>
  <c r="CP49" i="29"/>
  <c r="CR49" i="29"/>
  <c r="CG49" i="29"/>
  <c r="CI49" i="29"/>
  <c r="CH49" i="29"/>
  <c r="CK49" i="29"/>
  <c r="BX49" i="29"/>
  <c r="BW49" i="29"/>
  <c r="BZ49" i="29"/>
  <c r="BY49" i="29"/>
  <c r="AS49" i="29"/>
  <c r="AT49" i="29"/>
  <c r="AI49" i="29"/>
  <c r="W49" i="29"/>
  <c r="S49" i="29"/>
  <c r="EP49" i="29"/>
  <c r="DY49" i="29"/>
  <c r="EK48" i="29"/>
  <c r="CU48" i="29"/>
  <c r="CW48" i="29"/>
  <c r="CV48" i="29"/>
  <c r="CY48" i="29"/>
  <c r="CQ48" i="29"/>
  <c r="CP48" i="29"/>
  <c r="CR48" i="29"/>
  <c r="CG48" i="29"/>
  <c r="CI48" i="29"/>
  <c r="CH48" i="29"/>
  <c r="CK48" i="29"/>
  <c r="BW48" i="29"/>
  <c r="BX48" i="29"/>
  <c r="BY48" i="29"/>
  <c r="BZ48" i="29"/>
  <c r="AS48" i="29"/>
  <c r="AT48" i="29"/>
  <c r="AI48" i="29"/>
  <c r="W48" i="29"/>
  <c r="Q48" i="29"/>
  <c r="R48" i="29"/>
  <c r="DY48" i="29"/>
  <c r="Q47" i="29"/>
  <c r="S47" i="29"/>
  <c r="EP47" i="29"/>
  <c r="R47" i="29"/>
  <c r="EO47" i="29"/>
  <c r="EK47" i="29"/>
  <c r="EM47" i="29"/>
  <c r="DZ47" i="29"/>
  <c r="CU47" i="29"/>
  <c r="CW47" i="29"/>
  <c r="CV47" i="29"/>
  <c r="CY47" i="29"/>
  <c r="CQ47" i="29"/>
  <c r="CP47" i="29"/>
  <c r="CR47" i="29"/>
  <c r="CH47" i="29"/>
  <c r="CG47" i="29"/>
  <c r="CI47" i="29"/>
  <c r="CK47" i="29"/>
  <c r="BX47" i="29"/>
  <c r="BW47" i="29"/>
  <c r="BY47" i="29"/>
  <c r="AS47" i="29"/>
  <c r="AT47" i="29"/>
  <c r="AI47" i="29"/>
  <c r="AI46" i="29"/>
  <c r="AJ47" i="29"/>
  <c r="W47" i="29"/>
  <c r="DN47" i="29"/>
  <c r="DY47" i="29"/>
  <c r="Q46" i="29"/>
  <c r="S46" i="29"/>
  <c r="EP46" i="29"/>
  <c r="R46" i="29"/>
  <c r="EO46" i="29"/>
  <c r="EK46" i="29"/>
  <c r="DZ46" i="29"/>
  <c r="CV46" i="29"/>
  <c r="CU46" i="29"/>
  <c r="CW46" i="29"/>
  <c r="CY46" i="29"/>
  <c r="CQ46" i="29"/>
  <c r="CP46" i="29"/>
  <c r="CR46" i="29"/>
  <c r="CH46" i="29"/>
  <c r="CG46" i="29"/>
  <c r="CI46" i="29"/>
  <c r="CK46" i="29"/>
  <c r="BX46" i="29"/>
  <c r="BW46" i="29"/>
  <c r="BY46" i="29"/>
  <c r="AS46" i="29"/>
  <c r="AT46" i="29"/>
  <c r="W46" i="29"/>
  <c r="DN46" i="29"/>
  <c r="DY46" i="29"/>
  <c r="Q45" i="29"/>
  <c r="R45" i="29"/>
  <c r="EO45" i="29"/>
  <c r="EK45" i="29"/>
  <c r="CV45" i="29"/>
  <c r="CU45" i="29"/>
  <c r="CW45" i="29"/>
  <c r="CY45" i="29"/>
  <c r="CQ45" i="29"/>
  <c r="CP45" i="29"/>
  <c r="CR45" i="29"/>
  <c r="CG45" i="29"/>
  <c r="CI45" i="29"/>
  <c r="CH45" i="29"/>
  <c r="CK45" i="29"/>
  <c r="BX45" i="29"/>
  <c r="BW45" i="29"/>
  <c r="BZ45" i="29"/>
  <c r="BY45" i="29"/>
  <c r="AS45" i="29"/>
  <c r="AT45" i="29"/>
  <c r="AI45" i="29"/>
  <c r="W45" i="29"/>
  <c r="S45" i="29"/>
  <c r="EP45" i="29"/>
  <c r="DY45" i="29"/>
  <c r="EK44" i="29"/>
  <c r="CU44" i="29"/>
  <c r="CW44" i="29"/>
  <c r="CV44" i="29"/>
  <c r="CY44" i="29"/>
  <c r="CQ44" i="29"/>
  <c r="CP44" i="29"/>
  <c r="CR44" i="29"/>
  <c r="CG44" i="29"/>
  <c r="CI44" i="29"/>
  <c r="CH44" i="29"/>
  <c r="CK44" i="29"/>
  <c r="BW44" i="29"/>
  <c r="BX44" i="29"/>
  <c r="BY44" i="29"/>
  <c r="BZ44" i="29"/>
  <c r="AS44" i="29"/>
  <c r="AT44" i="29"/>
  <c r="AI44" i="29"/>
  <c r="W44" i="29"/>
  <c r="Q44" i="29"/>
  <c r="R44" i="29"/>
  <c r="DY44" i="29"/>
  <c r="Q43" i="29"/>
  <c r="S43" i="29"/>
  <c r="EP43" i="29"/>
  <c r="R43" i="29"/>
  <c r="EO43" i="29"/>
  <c r="EK43" i="29"/>
  <c r="EM43" i="29"/>
  <c r="DZ43" i="29"/>
  <c r="CU43" i="29"/>
  <c r="CW43" i="29"/>
  <c r="CV43" i="29"/>
  <c r="CY43" i="29"/>
  <c r="CQ43" i="29"/>
  <c r="CP43" i="29"/>
  <c r="CR43" i="29"/>
  <c r="CH43" i="29"/>
  <c r="CG43" i="29"/>
  <c r="CI43" i="29"/>
  <c r="CK43" i="29"/>
  <c r="BX43" i="29"/>
  <c r="BW43" i="29"/>
  <c r="BY43" i="29"/>
  <c r="AS43" i="29"/>
  <c r="AT43" i="29"/>
  <c r="AI43" i="29"/>
  <c r="AI42" i="29"/>
  <c r="AJ43" i="29"/>
  <c r="W43" i="29"/>
  <c r="DN43" i="29"/>
  <c r="DY43" i="29"/>
  <c r="Q42" i="29"/>
  <c r="S42" i="29"/>
  <c r="EP42" i="29"/>
  <c r="R42" i="29"/>
  <c r="EO42" i="29"/>
  <c r="EK42" i="29"/>
  <c r="DZ42" i="29"/>
  <c r="CV42" i="29"/>
  <c r="CU42" i="29"/>
  <c r="CW42" i="29"/>
  <c r="CY42" i="29"/>
  <c r="CQ42" i="29"/>
  <c r="CP42" i="29"/>
  <c r="CR42" i="29"/>
  <c r="CH42" i="29"/>
  <c r="CG42" i="29"/>
  <c r="CI42" i="29"/>
  <c r="CK42" i="29"/>
  <c r="BX42" i="29"/>
  <c r="BW42" i="29"/>
  <c r="BY42" i="29"/>
  <c r="AS42" i="29"/>
  <c r="AT42" i="29"/>
  <c r="W42" i="29"/>
  <c r="DN42" i="29"/>
  <c r="DY42" i="29"/>
  <c r="Q41" i="29"/>
  <c r="R41" i="29"/>
  <c r="EO41" i="29"/>
  <c r="EK41" i="29"/>
  <c r="CV41" i="29"/>
  <c r="CU41" i="29"/>
  <c r="CW41" i="29"/>
  <c r="CY41" i="29"/>
  <c r="CQ41" i="29"/>
  <c r="CP41" i="29"/>
  <c r="CR41" i="29"/>
  <c r="CG41" i="29"/>
  <c r="CI41" i="29"/>
  <c r="CH41" i="29"/>
  <c r="CK41" i="29"/>
  <c r="BX41" i="29"/>
  <c r="BW41" i="29"/>
  <c r="BZ41" i="29"/>
  <c r="BY41" i="29"/>
  <c r="AS41" i="29"/>
  <c r="AT41" i="29"/>
  <c r="AI41" i="29"/>
  <c r="W41" i="29"/>
  <c r="S41" i="29"/>
  <c r="EP41" i="29"/>
  <c r="DY41" i="29"/>
  <c r="EK40" i="29"/>
  <c r="CU40" i="29"/>
  <c r="CW40" i="29"/>
  <c r="CV40" i="29"/>
  <c r="CY40" i="29"/>
  <c r="CQ40" i="29"/>
  <c r="CP40" i="29"/>
  <c r="CR40" i="29"/>
  <c r="CG40" i="29"/>
  <c r="CI40" i="29"/>
  <c r="CH40" i="29"/>
  <c r="CK40" i="29"/>
  <c r="BW40" i="29"/>
  <c r="BX40" i="29"/>
  <c r="BY40" i="29"/>
  <c r="BZ40" i="29"/>
  <c r="AS40" i="29"/>
  <c r="AT40" i="29"/>
  <c r="AI40" i="29"/>
  <c r="W40" i="29"/>
  <c r="Q40" i="29"/>
  <c r="R40" i="29"/>
  <c r="DY40" i="29"/>
  <c r="Q39" i="29"/>
  <c r="S39" i="29"/>
  <c r="EP39" i="29"/>
  <c r="R39" i="29"/>
  <c r="EO39" i="29"/>
  <c r="EK39" i="29"/>
  <c r="EM39" i="29"/>
  <c r="DZ39" i="29"/>
  <c r="CU39" i="29"/>
  <c r="CW39" i="29"/>
  <c r="CV39" i="29"/>
  <c r="CY39" i="29"/>
  <c r="CQ39" i="29"/>
  <c r="CP39" i="29"/>
  <c r="CR39" i="29"/>
  <c r="CH39" i="29"/>
  <c r="CG39" i="29"/>
  <c r="CI39" i="29"/>
  <c r="CK39" i="29"/>
  <c r="BX39" i="29"/>
  <c r="BW39" i="29"/>
  <c r="BY39" i="29"/>
  <c r="AS39" i="29"/>
  <c r="AT39" i="29"/>
  <c r="AI39" i="29"/>
  <c r="AI38" i="29"/>
  <c r="AJ39" i="29"/>
  <c r="W39" i="29"/>
  <c r="DN39" i="29"/>
  <c r="DY39" i="29"/>
  <c r="Q38" i="29"/>
  <c r="S38" i="29"/>
  <c r="EP38" i="29"/>
  <c r="R38" i="29"/>
  <c r="EO38" i="29"/>
  <c r="EK38" i="29"/>
  <c r="DZ38" i="29"/>
  <c r="CV38" i="29"/>
  <c r="CU38" i="29"/>
  <c r="CW38" i="29"/>
  <c r="CY38" i="29"/>
  <c r="CQ38" i="29"/>
  <c r="CP38" i="29"/>
  <c r="CR38" i="29"/>
  <c r="CH38" i="29"/>
  <c r="CG38" i="29"/>
  <c r="CI38" i="29"/>
  <c r="CK38" i="29"/>
  <c r="BX38" i="29"/>
  <c r="BW38" i="29"/>
  <c r="BY38" i="29"/>
  <c r="AS38" i="29"/>
  <c r="AT38" i="29"/>
  <c r="W38" i="29"/>
  <c r="DN38" i="29"/>
  <c r="DY38" i="29"/>
  <c r="Q37" i="29"/>
  <c r="R37" i="29"/>
  <c r="EO37" i="29"/>
  <c r="EK37" i="29"/>
  <c r="CV37" i="29"/>
  <c r="CU37" i="29"/>
  <c r="CW37" i="29"/>
  <c r="CY37" i="29"/>
  <c r="CQ37" i="29"/>
  <c r="CP37" i="29"/>
  <c r="CR37" i="29"/>
  <c r="CG37" i="29"/>
  <c r="CI37" i="29"/>
  <c r="CH37" i="29"/>
  <c r="CK37" i="29"/>
  <c r="BX37" i="29"/>
  <c r="BW37" i="29"/>
  <c r="BZ37" i="29"/>
  <c r="BY37" i="29"/>
  <c r="AS37" i="29"/>
  <c r="AT37" i="29"/>
  <c r="AI37" i="29"/>
  <c r="W37" i="29"/>
  <c r="S37" i="29"/>
  <c r="EP37" i="29"/>
  <c r="DY37" i="29"/>
  <c r="EK36" i="29"/>
  <c r="CU36" i="29"/>
  <c r="CW36" i="29"/>
  <c r="CV36" i="29"/>
  <c r="CY36" i="29"/>
  <c r="CQ36" i="29"/>
  <c r="CP36" i="29"/>
  <c r="CR36" i="29"/>
  <c r="CG36" i="29"/>
  <c r="CI36" i="29"/>
  <c r="CH36" i="29"/>
  <c r="CK36" i="29"/>
  <c r="BW36" i="29"/>
  <c r="BX36" i="29"/>
  <c r="BY36" i="29"/>
  <c r="BZ36" i="29"/>
  <c r="AS36" i="29"/>
  <c r="AT36" i="29"/>
  <c r="AI36" i="29"/>
  <c r="W36" i="29"/>
  <c r="Q36" i="29"/>
  <c r="R36" i="29"/>
  <c r="DY36" i="29"/>
  <c r="Q35" i="29"/>
  <c r="S35" i="29"/>
  <c r="EP35" i="29"/>
  <c r="R35" i="29"/>
  <c r="EO35" i="29"/>
  <c r="EK35" i="29"/>
  <c r="EM35" i="29"/>
  <c r="DZ35" i="29"/>
  <c r="CU35" i="29"/>
  <c r="CW35" i="29"/>
  <c r="CV35" i="29"/>
  <c r="CY35" i="29"/>
  <c r="CQ35" i="29"/>
  <c r="CP35" i="29"/>
  <c r="CR35" i="29"/>
  <c r="CH35" i="29"/>
  <c r="CG35" i="29"/>
  <c r="CI35" i="29"/>
  <c r="CK35" i="29"/>
  <c r="BX35" i="29"/>
  <c r="BW35" i="29"/>
  <c r="BY35" i="29"/>
  <c r="AS35" i="29"/>
  <c r="AT35" i="29"/>
  <c r="AI35" i="29"/>
  <c r="AI34" i="29"/>
  <c r="AJ35" i="29"/>
  <c r="W35" i="29"/>
  <c r="DN35" i="29"/>
  <c r="DY35" i="29"/>
  <c r="Q34" i="29"/>
  <c r="S34" i="29"/>
  <c r="EP34" i="29"/>
  <c r="R34" i="29"/>
  <c r="EO34" i="29"/>
  <c r="EK34" i="29"/>
  <c r="DZ34" i="29"/>
  <c r="CV34" i="29"/>
  <c r="CU34" i="29"/>
  <c r="CW34" i="29"/>
  <c r="CY34" i="29"/>
  <c r="CQ34" i="29"/>
  <c r="CP34" i="29"/>
  <c r="CR34" i="29"/>
  <c r="CH34" i="29"/>
  <c r="CG34" i="29"/>
  <c r="CI34" i="29"/>
  <c r="CK34" i="29"/>
  <c r="BX34" i="29"/>
  <c r="BW34" i="29"/>
  <c r="BY34" i="29"/>
  <c r="AS34" i="29"/>
  <c r="AT34" i="29"/>
  <c r="W34" i="29"/>
  <c r="DN34" i="29"/>
  <c r="DY34" i="29"/>
  <c r="Q33" i="29"/>
  <c r="R33" i="29"/>
  <c r="EO33" i="29"/>
  <c r="EK33" i="29"/>
  <c r="CV33" i="29"/>
  <c r="CU33" i="29"/>
  <c r="CW33" i="29"/>
  <c r="CY33" i="29"/>
  <c r="CQ33" i="29"/>
  <c r="CP33" i="29"/>
  <c r="CR33" i="29"/>
  <c r="CG33" i="29"/>
  <c r="CI33" i="29"/>
  <c r="CH33" i="29"/>
  <c r="CK33" i="29"/>
  <c r="BX33" i="29"/>
  <c r="BW33" i="29"/>
  <c r="BZ33" i="29"/>
  <c r="BY33" i="29"/>
  <c r="AS33" i="29"/>
  <c r="AT33" i="29"/>
  <c r="AI33" i="29"/>
  <c r="W33" i="29"/>
  <c r="S33" i="29"/>
  <c r="EP33" i="29"/>
  <c r="DY33" i="29"/>
  <c r="EK32" i="29"/>
  <c r="CU32" i="29"/>
  <c r="CW32" i="29"/>
  <c r="CV32" i="29"/>
  <c r="CY32" i="29"/>
  <c r="CQ32" i="29"/>
  <c r="CP32" i="29"/>
  <c r="CR32" i="29"/>
  <c r="CG32" i="29"/>
  <c r="CI32" i="29"/>
  <c r="CH32" i="29"/>
  <c r="CK32" i="29"/>
  <c r="BW32" i="29"/>
  <c r="BX32" i="29"/>
  <c r="BY32" i="29"/>
  <c r="BZ32" i="29"/>
  <c r="AS32" i="29"/>
  <c r="AT32" i="29"/>
  <c r="AI32" i="29"/>
  <c r="AI31" i="29"/>
  <c r="AJ32" i="29"/>
  <c r="W32" i="29"/>
  <c r="Q32" i="29"/>
  <c r="R32" i="29"/>
  <c r="DY32" i="29"/>
  <c r="Q31" i="29"/>
  <c r="S31" i="29"/>
  <c r="EP31" i="29"/>
  <c r="R31" i="29"/>
  <c r="EO31" i="29"/>
  <c r="EK31" i="29"/>
  <c r="EM31" i="29"/>
  <c r="DZ31" i="29"/>
  <c r="CU31" i="29"/>
  <c r="CW31" i="29"/>
  <c r="CV31" i="29"/>
  <c r="CY31" i="29"/>
  <c r="CQ31" i="29"/>
  <c r="CP31" i="29"/>
  <c r="CR31" i="29"/>
  <c r="CH31" i="29"/>
  <c r="CG31" i="29"/>
  <c r="CI31" i="29"/>
  <c r="CK31" i="29"/>
  <c r="BX31" i="29"/>
  <c r="BW31" i="29"/>
  <c r="BY31" i="29"/>
  <c r="AT31" i="29"/>
  <c r="W31" i="29"/>
  <c r="DN31" i="29"/>
  <c r="DY31" i="29"/>
  <c r="EK30" i="29"/>
  <c r="CU30" i="29"/>
  <c r="CW30" i="29"/>
  <c r="CV30" i="29"/>
  <c r="CY30" i="29"/>
  <c r="CQ30" i="29"/>
  <c r="CP30" i="29"/>
  <c r="CR30" i="29"/>
  <c r="CG30" i="29"/>
  <c r="CI30" i="29"/>
  <c r="CH30" i="29"/>
  <c r="CK30" i="29"/>
  <c r="BW30" i="29"/>
  <c r="BX30" i="29"/>
  <c r="BY30" i="29"/>
  <c r="BZ30" i="29"/>
  <c r="AT30" i="29"/>
  <c r="AI30" i="29"/>
  <c r="AJ31" i="29"/>
  <c r="W30" i="29"/>
  <c r="Q30" i="29"/>
  <c r="R30" i="29"/>
  <c r="DM30" i="29"/>
  <c r="S30" i="29"/>
  <c r="EK29" i="29"/>
  <c r="CU29" i="29"/>
  <c r="CW29" i="29"/>
  <c r="CV29" i="29"/>
  <c r="CY29" i="29"/>
  <c r="CQ29" i="29"/>
  <c r="CP29" i="29"/>
  <c r="CR29" i="29"/>
  <c r="CG29" i="29"/>
  <c r="CI29" i="29"/>
  <c r="CH29" i="29"/>
  <c r="CK29" i="29"/>
  <c r="BX29" i="29"/>
  <c r="BW29" i="29"/>
  <c r="BZ29" i="29"/>
  <c r="BY29" i="29"/>
  <c r="AS29" i="29"/>
  <c r="AT29" i="29"/>
  <c r="AI29" i="29"/>
  <c r="AI28" i="29"/>
  <c r="AJ29" i="29"/>
  <c r="W29" i="29"/>
  <c r="Q29" i="29"/>
  <c r="R29" i="29"/>
  <c r="Q28" i="29"/>
  <c r="R28" i="29"/>
  <c r="EO28" i="29"/>
  <c r="EK28" i="29"/>
  <c r="CU28" i="29"/>
  <c r="CW28" i="29"/>
  <c r="CV28" i="29"/>
  <c r="CY28" i="29"/>
  <c r="CQ28" i="29"/>
  <c r="CP28" i="29"/>
  <c r="CR28" i="29"/>
  <c r="CH28" i="29"/>
  <c r="CG28" i="29"/>
  <c r="CI28" i="29"/>
  <c r="CK28" i="29"/>
  <c r="BX28" i="29"/>
  <c r="BW28" i="29"/>
  <c r="BY28" i="29"/>
  <c r="AS28" i="29"/>
  <c r="AT28" i="29"/>
  <c r="W28" i="29"/>
  <c r="S28" i="29"/>
  <c r="EP28" i="29"/>
  <c r="DM28" i="29"/>
  <c r="Q27" i="29"/>
  <c r="R27" i="29"/>
  <c r="EO27" i="29"/>
  <c r="EK27" i="29"/>
  <c r="CU27" i="29"/>
  <c r="CW27" i="29"/>
  <c r="CV27" i="29"/>
  <c r="CY27" i="29"/>
  <c r="CQ27" i="29"/>
  <c r="CP27" i="29"/>
  <c r="CR27" i="29"/>
  <c r="CH27" i="29"/>
  <c r="CG27" i="29"/>
  <c r="CI27" i="29"/>
  <c r="CK27" i="29"/>
  <c r="BW27" i="29"/>
  <c r="BX27" i="29"/>
  <c r="BY27" i="29"/>
  <c r="BZ27" i="29"/>
  <c r="AS27" i="29"/>
  <c r="AT27" i="29"/>
  <c r="AI27" i="29"/>
  <c r="AJ28" i="29"/>
  <c r="W27" i="29"/>
  <c r="S27" i="29"/>
  <c r="EP27" i="29"/>
  <c r="DM27" i="29"/>
  <c r="EK26" i="29"/>
  <c r="CU26" i="29"/>
  <c r="CW26" i="29"/>
  <c r="CV26" i="29"/>
  <c r="CY26" i="29"/>
  <c r="CQ26" i="29"/>
  <c r="CP26" i="29"/>
  <c r="CR26" i="29"/>
  <c r="CG26" i="29"/>
  <c r="CI26" i="29"/>
  <c r="CH26" i="29"/>
  <c r="CK26" i="29"/>
  <c r="BW26" i="29"/>
  <c r="BX26" i="29"/>
  <c r="BY26" i="29"/>
  <c r="BZ26" i="29"/>
  <c r="AS26" i="29"/>
  <c r="AT26" i="29"/>
  <c r="AI26" i="29"/>
  <c r="AJ27" i="29"/>
  <c r="W26" i="29"/>
  <c r="Q26" i="29"/>
  <c r="R26" i="29"/>
  <c r="DM26" i="29"/>
  <c r="S26" i="29"/>
  <c r="EK25" i="29"/>
  <c r="CU25" i="29"/>
  <c r="CW25" i="29"/>
  <c r="CV25" i="29"/>
  <c r="CY25" i="29"/>
  <c r="CQ25" i="29"/>
  <c r="CP25" i="29"/>
  <c r="CR25" i="29"/>
  <c r="CG25" i="29"/>
  <c r="CI25" i="29"/>
  <c r="CH25" i="29"/>
  <c r="CK25" i="29"/>
  <c r="BX25" i="29"/>
  <c r="BW25" i="29"/>
  <c r="BZ25" i="29"/>
  <c r="BY25" i="29"/>
  <c r="AS25" i="29"/>
  <c r="AT25" i="29"/>
  <c r="AI25" i="29"/>
  <c r="AI24" i="29"/>
  <c r="AJ25" i="29"/>
  <c r="W25" i="29"/>
  <c r="Q25" i="29"/>
  <c r="R25" i="29"/>
  <c r="Q24" i="29"/>
  <c r="R24" i="29"/>
  <c r="EO24" i="29"/>
  <c r="EK24" i="29"/>
  <c r="CU24" i="29"/>
  <c r="CW24" i="29"/>
  <c r="CV24" i="29"/>
  <c r="CY24" i="29"/>
  <c r="CQ24" i="29"/>
  <c r="CP24" i="29"/>
  <c r="CR24" i="29"/>
  <c r="CH24" i="29"/>
  <c r="CG24" i="29"/>
  <c r="CI24" i="29"/>
  <c r="CK24" i="29"/>
  <c r="BX24" i="29"/>
  <c r="BW24" i="29"/>
  <c r="BY24" i="29"/>
  <c r="AS24" i="29"/>
  <c r="AT24" i="29"/>
  <c r="W24" i="29"/>
  <c r="S24" i="29"/>
  <c r="EP24" i="29"/>
  <c r="DM24" i="29"/>
  <c r="Q23" i="29"/>
  <c r="R23" i="29"/>
  <c r="EO23" i="29"/>
  <c r="EK23" i="29"/>
  <c r="CU23" i="29"/>
  <c r="CW23" i="29"/>
  <c r="CV23" i="29"/>
  <c r="CY23" i="29"/>
  <c r="CQ23" i="29"/>
  <c r="CP23" i="29"/>
  <c r="CR23" i="29"/>
  <c r="CH23" i="29"/>
  <c r="CG23" i="29"/>
  <c r="CI23" i="29"/>
  <c r="CK23" i="29"/>
  <c r="BW23" i="29"/>
  <c r="BX23" i="29"/>
  <c r="BY23" i="29"/>
  <c r="BZ23" i="29"/>
  <c r="AS23" i="29"/>
  <c r="AT23" i="29"/>
  <c r="AI23" i="29"/>
  <c r="AJ24" i="29"/>
  <c r="W23" i="29"/>
  <c r="S23" i="29"/>
  <c r="EP23" i="29"/>
  <c r="DM23" i="29"/>
  <c r="EK22" i="29"/>
  <c r="CU22" i="29"/>
  <c r="CW22" i="29"/>
  <c r="CV22" i="29"/>
  <c r="CY22" i="29"/>
  <c r="CQ22" i="29"/>
  <c r="CP22" i="29"/>
  <c r="CR22" i="29"/>
  <c r="CG22" i="29"/>
  <c r="CI22" i="29"/>
  <c r="CH22" i="29"/>
  <c r="CK22" i="29"/>
  <c r="BW22" i="29"/>
  <c r="BX22" i="29"/>
  <c r="BY22" i="29"/>
  <c r="BZ22" i="29"/>
  <c r="AS22" i="29"/>
  <c r="AT22" i="29"/>
  <c r="AI22" i="29"/>
  <c r="AJ23" i="29"/>
  <c r="W22" i="29"/>
  <c r="Q22" i="29"/>
  <c r="R22" i="29"/>
  <c r="DM22" i="29"/>
  <c r="S22" i="29"/>
  <c r="EK21" i="29"/>
  <c r="CU21" i="29"/>
  <c r="CW21" i="29"/>
  <c r="CV21" i="29"/>
  <c r="CY21" i="29"/>
  <c r="CQ21" i="29"/>
  <c r="CP21" i="29"/>
  <c r="CR21" i="29"/>
  <c r="CG21" i="29"/>
  <c r="CI21" i="29"/>
  <c r="CH21" i="29"/>
  <c r="CK21" i="29"/>
  <c r="BX21" i="29"/>
  <c r="BW21" i="29"/>
  <c r="BZ21" i="29"/>
  <c r="BY21" i="29"/>
  <c r="AS21" i="29"/>
  <c r="AT21" i="29"/>
  <c r="AI21" i="29"/>
  <c r="AI20" i="29"/>
  <c r="AJ21" i="29"/>
  <c r="W21" i="29"/>
  <c r="Q21" i="29"/>
  <c r="R21" i="29"/>
  <c r="Q20" i="29"/>
  <c r="R20" i="29"/>
  <c r="EO20" i="29"/>
  <c r="EK20" i="29"/>
  <c r="CU20" i="29"/>
  <c r="CW20" i="29"/>
  <c r="CV20" i="29"/>
  <c r="CY20" i="29"/>
  <c r="CQ20" i="29"/>
  <c r="CP20" i="29"/>
  <c r="CR20" i="29"/>
  <c r="CH20" i="29"/>
  <c r="CG20" i="29"/>
  <c r="CI20" i="29"/>
  <c r="CK20" i="29"/>
  <c r="BX20" i="29"/>
  <c r="BW20" i="29"/>
  <c r="BY20" i="29"/>
  <c r="AS20" i="29"/>
  <c r="AT20" i="29"/>
  <c r="W20" i="29"/>
  <c r="S20" i="29"/>
  <c r="EP20" i="29"/>
  <c r="DM20" i="29"/>
  <c r="Q19" i="29"/>
  <c r="R19" i="29"/>
  <c r="EO19" i="29"/>
  <c r="EK19" i="29"/>
  <c r="CU19" i="29"/>
  <c r="CW19" i="29"/>
  <c r="CV19" i="29"/>
  <c r="CY19" i="29"/>
  <c r="CQ19" i="29"/>
  <c r="CP19" i="29"/>
  <c r="CR19" i="29"/>
  <c r="CH19" i="29"/>
  <c r="CG19" i="29"/>
  <c r="CI19" i="29"/>
  <c r="CK19" i="29"/>
  <c r="BW19" i="29"/>
  <c r="BX19" i="29"/>
  <c r="BY19" i="29"/>
  <c r="BZ19" i="29"/>
  <c r="AS19" i="29"/>
  <c r="AT19" i="29"/>
  <c r="AI19" i="29"/>
  <c r="AJ20" i="29"/>
  <c r="W19" i="29"/>
  <c r="S19" i="29"/>
  <c r="EP19" i="29"/>
  <c r="DM19" i="29"/>
  <c r="EK18" i="29"/>
  <c r="CU18" i="29"/>
  <c r="CW18" i="29"/>
  <c r="CV18" i="29"/>
  <c r="CY18" i="29"/>
  <c r="CQ18" i="29"/>
  <c r="CP18" i="29"/>
  <c r="CR18" i="29"/>
  <c r="CG18" i="29"/>
  <c r="CI18" i="29"/>
  <c r="CH18" i="29"/>
  <c r="CK18" i="29"/>
  <c r="BW18" i="29"/>
  <c r="BX18" i="29"/>
  <c r="BY18" i="29"/>
  <c r="BZ18" i="29"/>
  <c r="AS18" i="29"/>
  <c r="AT18" i="29"/>
  <c r="AI18" i="29"/>
  <c r="AJ19" i="29"/>
  <c r="W18" i="29"/>
  <c r="Q18" i="29"/>
  <c r="R18" i="29"/>
  <c r="DM18" i="29"/>
  <c r="S18" i="29"/>
  <c r="EK17" i="29"/>
  <c r="CU17" i="29"/>
  <c r="CW17" i="29"/>
  <c r="CV17" i="29"/>
  <c r="CY17" i="29"/>
  <c r="CQ17" i="29"/>
  <c r="CP17" i="29"/>
  <c r="CR17" i="29"/>
  <c r="CG17" i="29"/>
  <c r="CI17" i="29"/>
  <c r="CH17" i="29"/>
  <c r="CK17" i="29"/>
  <c r="BX17" i="29"/>
  <c r="BW17" i="29"/>
  <c r="BZ17" i="29"/>
  <c r="BY17" i="29"/>
  <c r="AS17" i="29"/>
  <c r="AT17" i="29"/>
  <c r="AI17" i="29"/>
  <c r="AI16" i="29"/>
  <c r="AJ17" i="29"/>
  <c r="W17" i="29"/>
  <c r="Q17" i="29"/>
  <c r="R17" i="29"/>
  <c r="Q16" i="29"/>
  <c r="R16" i="29"/>
  <c r="EO16" i="29"/>
  <c r="EK16" i="29"/>
  <c r="CU16" i="29"/>
  <c r="CW16" i="29"/>
  <c r="CV16" i="29"/>
  <c r="CY16" i="29"/>
  <c r="CQ16" i="29"/>
  <c r="CP16" i="29"/>
  <c r="CR16" i="29"/>
  <c r="CH16" i="29"/>
  <c r="CG16" i="29"/>
  <c r="CI16" i="29"/>
  <c r="CK16" i="29"/>
  <c r="BX16" i="29"/>
  <c r="BW16" i="29"/>
  <c r="BY16" i="29"/>
  <c r="AS16" i="29"/>
  <c r="AT16" i="29"/>
  <c r="W16" i="29"/>
  <c r="S16" i="29"/>
  <c r="EP16" i="29"/>
  <c r="DM16" i="29"/>
  <c r="Q15" i="29"/>
  <c r="R15" i="29"/>
  <c r="EO15" i="29"/>
  <c r="EK15" i="29"/>
  <c r="CU15" i="29"/>
  <c r="CW15" i="29"/>
  <c r="CV15" i="29"/>
  <c r="CY15" i="29"/>
  <c r="CQ15" i="29"/>
  <c r="CP15" i="29"/>
  <c r="CR15" i="29"/>
  <c r="CH15" i="29"/>
  <c r="CG15" i="29"/>
  <c r="CI15" i="29"/>
  <c r="CK15" i="29"/>
  <c r="BW15" i="29"/>
  <c r="BX15" i="29"/>
  <c r="BY15" i="29"/>
  <c r="BZ15" i="29"/>
  <c r="AS15" i="29"/>
  <c r="AT15" i="29"/>
  <c r="AI15" i="29"/>
  <c r="AJ16" i="29"/>
  <c r="W15" i="29"/>
  <c r="S15" i="29"/>
  <c r="EP15" i="29"/>
  <c r="DM15" i="29"/>
  <c r="EK14" i="29"/>
  <c r="CU14" i="29"/>
  <c r="CW14" i="29"/>
  <c r="CV14" i="29"/>
  <c r="CY14" i="29"/>
  <c r="CQ14" i="29"/>
  <c r="CP14" i="29"/>
  <c r="CR14" i="29"/>
  <c r="CG14" i="29"/>
  <c r="CI14" i="29"/>
  <c r="CH14" i="29"/>
  <c r="CK14" i="29"/>
  <c r="BW14" i="29"/>
  <c r="BX14" i="29"/>
  <c r="BY14" i="29"/>
  <c r="BZ14" i="29"/>
  <c r="AS14" i="29"/>
  <c r="AT14" i="29"/>
  <c r="AI14" i="29"/>
  <c r="AJ15" i="29"/>
  <c r="W14" i="29"/>
  <c r="Q14" i="29"/>
  <c r="R14" i="29"/>
  <c r="DM14" i="29"/>
  <c r="S14" i="29"/>
  <c r="EK13" i="29"/>
  <c r="CU13" i="29"/>
  <c r="CW13" i="29"/>
  <c r="CV13" i="29"/>
  <c r="CY13" i="29"/>
  <c r="CQ13" i="29"/>
  <c r="CP13" i="29"/>
  <c r="CR13" i="29"/>
  <c r="CG13" i="29"/>
  <c r="CI13" i="29"/>
  <c r="CH13" i="29"/>
  <c r="CK13" i="29"/>
  <c r="BX13" i="29"/>
  <c r="BW13" i="29"/>
  <c r="BZ13" i="29"/>
  <c r="BY13" i="29"/>
  <c r="AS13" i="29"/>
  <c r="AT13" i="29"/>
  <c r="AI13" i="29"/>
  <c r="AI12" i="29"/>
  <c r="AJ13" i="29"/>
  <c r="W13" i="29"/>
  <c r="Q13" i="29"/>
  <c r="R13" i="29"/>
  <c r="Q12" i="29"/>
  <c r="R12" i="29"/>
  <c r="EO12" i="29"/>
  <c r="EK12" i="29"/>
  <c r="CU12" i="29"/>
  <c r="CW12" i="29"/>
  <c r="CV12" i="29"/>
  <c r="CY12" i="29"/>
  <c r="CQ12" i="29"/>
  <c r="CP12" i="29"/>
  <c r="CR12" i="29"/>
  <c r="CH12" i="29"/>
  <c r="CG12" i="29"/>
  <c r="CI12" i="29"/>
  <c r="CK12" i="29"/>
  <c r="BX12" i="29"/>
  <c r="BW12" i="29"/>
  <c r="BY12" i="29"/>
  <c r="AS12" i="29"/>
  <c r="AT12" i="29"/>
  <c r="W12" i="29"/>
  <c r="S12" i="29"/>
  <c r="EP12" i="29"/>
  <c r="DM12" i="29"/>
  <c r="Q11" i="29"/>
  <c r="R11" i="29"/>
  <c r="EO11" i="29"/>
  <c r="EK11" i="29"/>
  <c r="CU11" i="29"/>
  <c r="CW11" i="29"/>
  <c r="CV11" i="29"/>
  <c r="CY11" i="29"/>
  <c r="CQ11" i="29"/>
  <c r="CP11" i="29"/>
  <c r="CR11" i="29"/>
  <c r="CH11" i="29"/>
  <c r="CG11" i="29"/>
  <c r="CI11" i="29"/>
  <c r="CK11" i="29"/>
  <c r="BW11" i="29"/>
  <c r="BX11" i="29"/>
  <c r="BY11" i="29"/>
  <c r="BZ11" i="29"/>
  <c r="AS11" i="29"/>
  <c r="AT11" i="29"/>
  <c r="AI11" i="29"/>
  <c r="AJ12" i="29"/>
  <c r="W11" i="29"/>
  <c r="S11" i="29"/>
  <c r="EP11" i="29"/>
  <c r="DM11" i="29"/>
  <c r="EK10" i="29"/>
  <c r="CU10" i="29"/>
  <c r="CW10" i="29"/>
  <c r="CV10" i="29"/>
  <c r="CY10" i="29"/>
  <c r="CQ10" i="29"/>
  <c r="CP10" i="29"/>
  <c r="CR10" i="29"/>
  <c r="CG10" i="29"/>
  <c r="CI10" i="29"/>
  <c r="CH10" i="29"/>
  <c r="CK10" i="29"/>
  <c r="BW10" i="29"/>
  <c r="BX10" i="29"/>
  <c r="BY10" i="29"/>
  <c r="BZ10" i="29"/>
  <c r="AS10" i="29"/>
  <c r="AT10" i="29"/>
  <c r="AI10" i="29"/>
  <c r="AJ11" i="29"/>
  <c r="W10" i="29"/>
  <c r="Q10" i="29"/>
  <c r="R10" i="29"/>
  <c r="DM10" i="29"/>
  <c r="S10" i="29"/>
  <c r="EK9" i="29"/>
  <c r="CU9" i="29"/>
  <c r="CW9" i="29"/>
  <c r="CV9" i="29"/>
  <c r="CY9" i="29"/>
  <c r="CQ9" i="29"/>
  <c r="CP9" i="29"/>
  <c r="CR9" i="29"/>
  <c r="CG9" i="29"/>
  <c r="CI9" i="29"/>
  <c r="CH9" i="29"/>
  <c r="CK9" i="29"/>
  <c r="BX9" i="29"/>
  <c r="BW9" i="29"/>
  <c r="BZ9" i="29"/>
  <c r="BY9" i="29"/>
  <c r="AS9" i="29"/>
  <c r="AT9" i="29"/>
  <c r="AI9" i="29"/>
  <c r="AI8" i="29"/>
  <c r="AJ9" i="29"/>
  <c r="W9" i="29"/>
  <c r="Q9" i="29"/>
  <c r="R9" i="29"/>
  <c r="EK8" i="29"/>
  <c r="CU8" i="29"/>
  <c r="CW8" i="29"/>
  <c r="CV8" i="29"/>
  <c r="CY8" i="29"/>
  <c r="CQ8" i="29"/>
  <c r="CP8" i="29"/>
  <c r="CR8" i="29"/>
  <c r="CH8" i="29"/>
  <c r="CG8" i="29"/>
  <c r="CI8" i="29"/>
  <c r="CK8" i="29"/>
  <c r="BX8" i="29"/>
  <c r="BW8" i="29"/>
  <c r="BY8" i="29"/>
  <c r="AS8" i="29"/>
  <c r="AT8" i="29"/>
  <c r="W8" i="29"/>
  <c r="Q8" i="29"/>
  <c r="R8" i="29"/>
  <c r="DM8" i="29"/>
  <c r="S8" i="29"/>
  <c r="EP8" i="29"/>
  <c r="B198" i="28"/>
  <c r="B149" i="28"/>
  <c r="A149" i="28"/>
  <c r="Q131" i="28"/>
  <c r="R131" i="28"/>
  <c r="EO131" i="28"/>
  <c r="EK131" i="28"/>
  <c r="EL131" i="28"/>
  <c r="CU131" i="28"/>
  <c r="CW131" i="28"/>
  <c r="CV131" i="28"/>
  <c r="CY131" i="28"/>
  <c r="CQ131" i="28"/>
  <c r="CP131" i="28"/>
  <c r="CR131" i="28"/>
  <c r="CG131" i="28"/>
  <c r="CI131" i="28"/>
  <c r="CH131" i="28"/>
  <c r="CK131" i="28"/>
  <c r="BW131" i="28"/>
  <c r="BX131" i="28"/>
  <c r="BY131" i="28"/>
  <c r="BZ131" i="28"/>
  <c r="AS131" i="28"/>
  <c r="AT131" i="28"/>
  <c r="AI131" i="28"/>
  <c r="AI130" i="28"/>
  <c r="AJ131" i="28"/>
  <c r="W131" i="28"/>
  <c r="S131" i="28"/>
  <c r="DZ131" i="28"/>
  <c r="DM131" i="28"/>
  <c r="Q130" i="28"/>
  <c r="R130" i="28"/>
  <c r="EO130" i="28"/>
  <c r="EK130" i="28"/>
  <c r="EL130" i="28"/>
  <c r="S130" i="28"/>
  <c r="DZ130" i="28"/>
  <c r="CU130" i="28"/>
  <c r="CW130" i="28"/>
  <c r="CV130" i="28"/>
  <c r="CY130" i="28"/>
  <c r="CQ130" i="28"/>
  <c r="CP130" i="28"/>
  <c r="CR130" i="28"/>
  <c r="CG130" i="28"/>
  <c r="CI130" i="28"/>
  <c r="CH130" i="28"/>
  <c r="CK130" i="28"/>
  <c r="BW130" i="28"/>
  <c r="BX130" i="28"/>
  <c r="BY130" i="28"/>
  <c r="BZ130" i="28"/>
  <c r="AS130" i="28"/>
  <c r="AT130" i="28"/>
  <c r="AI129" i="28"/>
  <c r="AJ130" i="28"/>
  <c r="W130" i="28"/>
  <c r="DM130" i="28"/>
  <c r="Q129" i="28"/>
  <c r="R129" i="28"/>
  <c r="EO129" i="28"/>
  <c r="EK129" i="28"/>
  <c r="EL129" i="28"/>
  <c r="CU129" i="28"/>
  <c r="CW129" i="28"/>
  <c r="CV129" i="28"/>
  <c r="CY129" i="28"/>
  <c r="CQ129" i="28"/>
  <c r="CP129" i="28"/>
  <c r="CR129" i="28"/>
  <c r="CG129" i="28"/>
  <c r="CI129" i="28"/>
  <c r="CH129" i="28"/>
  <c r="CK129" i="28"/>
  <c r="BW129" i="28"/>
  <c r="BX129" i="28"/>
  <c r="BY129" i="28"/>
  <c r="BZ129" i="28"/>
  <c r="AS129" i="28"/>
  <c r="AT129" i="28"/>
  <c r="AI128" i="28"/>
  <c r="AJ129" i="28"/>
  <c r="W129" i="28"/>
  <c r="S129" i="28"/>
  <c r="DM129" i="28"/>
  <c r="Q128" i="28"/>
  <c r="R128" i="28"/>
  <c r="EO128" i="28"/>
  <c r="EK128" i="28"/>
  <c r="EL128" i="28"/>
  <c r="CU128" i="28"/>
  <c r="CW128" i="28"/>
  <c r="CV128" i="28"/>
  <c r="CY128" i="28"/>
  <c r="CQ128" i="28"/>
  <c r="CP128" i="28"/>
  <c r="CR128" i="28"/>
  <c r="CG128" i="28"/>
  <c r="CI128" i="28"/>
  <c r="CH128" i="28"/>
  <c r="CK128" i="28"/>
  <c r="BW128" i="28"/>
  <c r="BX128" i="28"/>
  <c r="BY128" i="28"/>
  <c r="BZ128" i="28"/>
  <c r="AS128" i="28"/>
  <c r="AT128" i="28"/>
  <c r="AI127" i="28"/>
  <c r="AJ128" i="28"/>
  <c r="W128" i="28"/>
  <c r="S128" i="28"/>
  <c r="DM128" i="28"/>
  <c r="Q127" i="28"/>
  <c r="R127" i="28"/>
  <c r="EO127" i="28"/>
  <c r="EK127" i="28"/>
  <c r="EL127" i="28"/>
  <c r="CU127" i="28"/>
  <c r="CW127" i="28"/>
  <c r="CV127" i="28"/>
  <c r="CY127" i="28"/>
  <c r="CQ127" i="28"/>
  <c r="CP127" i="28"/>
  <c r="CR127" i="28"/>
  <c r="CG127" i="28"/>
  <c r="CI127" i="28"/>
  <c r="CH127" i="28"/>
  <c r="CK127" i="28"/>
  <c r="BW127" i="28"/>
  <c r="BX127" i="28"/>
  <c r="BY127" i="28"/>
  <c r="BZ127" i="28"/>
  <c r="AS127" i="28"/>
  <c r="AT127" i="28"/>
  <c r="AI126" i="28"/>
  <c r="AJ127" i="28"/>
  <c r="W127" i="28"/>
  <c r="S127" i="28"/>
  <c r="DZ127" i="28"/>
  <c r="DM127" i="28"/>
  <c r="Q126" i="28"/>
  <c r="R126" i="28"/>
  <c r="EO126" i="28"/>
  <c r="EK126" i="28"/>
  <c r="EL126" i="28"/>
  <c r="S126" i="28"/>
  <c r="DZ126" i="28"/>
  <c r="CU126" i="28"/>
  <c r="CW126" i="28"/>
  <c r="CV126" i="28"/>
  <c r="CY126" i="28"/>
  <c r="CQ126" i="28"/>
  <c r="CP126" i="28"/>
  <c r="CR126" i="28"/>
  <c r="CG126" i="28"/>
  <c r="CI126" i="28"/>
  <c r="CH126" i="28"/>
  <c r="CK126" i="28"/>
  <c r="BW126" i="28"/>
  <c r="BX126" i="28"/>
  <c r="BY126" i="28"/>
  <c r="BZ126" i="28"/>
  <c r="AS126" i="28"/>
  <c r="AT126" i="28"/>
  <c r="AI125" i="28"/>
  <c r="AJ126" i="28"/>
  <c r="W126" i="28"/>
  <c r="DM126" i="28"/>
  <c r="Q125" i="28"/>
  <c r="R125" i="28"/>
  <c r="EO125" i="28"/>
  <c r="EK125" i="28"/>
  <c r="EL125" i="28"/>
  <c r="CU125" i="28"/>
  <c r="CW125" i="28"/>
  <c r="CV125" i="28"/>
  <c r="CY125" i="28"/>
  <c r="CQ125" i="28"/>
  <c r="CP125" i="28"/>
  <c r="CR125" i="28"/>
  <c r="CG125" i="28"/>
  <c r="CI125" i="28"/>
  <c r="CH125" i="28"/>
  <c r="CK125" i="28"/>
  <c r="BW125" i="28"/>
  <c r="BX125" i="28"/>
  <c r="BY125" i="28"/>
  <c r="BZ125" i="28"/>
  <c r="AS125" i="28"/>
  <c r="AT125" i="28"/>
  <c r="AI124" i="28"/>
  <c r="AJ125" i="28"/>
  <c r="W125" i="28"/>
  <c r="S125" i="28"/>
  <c r="DM125" i="28"/>
  <c r="Q124" i="28"/>
  <c r="R124" i="28"/>
  <c r="EO124" i="28"/>
  <c r="EK124" i="28"/>
  <c r="EL124" i="28"/>
  <c r="CU124" i="28"/>
  <c r="CW124" i="28"/>
  <c r="CV124" i="28"/>
  <c r="CY124" i="28"/>
  <c r="CQ124" i="28"/>
  <c r="CP124" i="28"/>
  <c r="CR124" i="28"/>
  <c r="CG124" i="28"/>
  <c r="CI124" i="28"/>
  <c r="CH124" i="28"/>
  <c r="CK124" i="28"/>
  <c r="BW124" i="28"/>
  <c r="BX124" i="28"/>
  <c r="BY124" i="28"/>
  <c r="BZ124" i="28"/>
  <c r="AS124" i="28"/>
  <c r="AT124" i="28"/>
  <c r="AI123" i="28"/>
  <c r="AJ124" i="28"/>
  <c r="W124" i="28"/>
  <c r="S124" i="28"/>
  <c r="DM124" i="28"/>
  <c r="Q123" i="28"/>
  <c r="R123" i="28"/>
  <c r="EO123" i="28"/>
  <c r="EK123" i="28"/>
  <c r="EL123" i="28"/>
  <c r="S123" i="28"/>
  <c r="DZ123" i="28"/>
  <c r="CU123" i="28"/>
  <c r="CW123" i="28"/>
  <c r="CV123" i="28"/>
  <c r="CY123" i="28"/>
  <c r="CQ123" i="28"/>
  <c r="CP123" i="28"/>
  <c r="CR123" i="28"/>
  <c r="CG123" i="28"/>
  <c r="CI123" i="28"/>
  <c r="CH123" i="28"/>
  <c r="CK123" i="28"/>
  <c r="BW123" i="28"/>
  <c r="BX123" i="28"/>
  <c r="BY123" i="28"/>
  <c r="BZ123" i="28"/>
  <c r="AS123" i="28"/>
  <c r="AT123" i="28"/>
  <c r="AI122" i="28"/>
  <c r="AJ123" i="28"/>
  <c r="W123" i="28"/>
  <c r="DM123" i="28"/>
  <c r="Q122" i="28"/>
  <c r="R122" i="28"/>
  <c r="EO122" i="28"/>
  <c r="EK122" i="28"/>
  <c r="EL122" i="28"/>
  <c r="S122" i="28"/>
  <c r="DZ122" i="28"/>
  <c r="CU122" i="28"/>
  <c r="CW122" i="28"/>
  <c r="CV122" i="28"/>
  <c r="CY122" i="28"/>
  <c r="CQ122" i="28"/>
  <c r="CP122" i="28"/>
  <c r="CR122" i="28"/>
  <c r="CG122" i="28"/>
  <c r="CI122" i="28"/>
  <c r="CH122" i="28"/>
  <c r="CK122" i="28"/>
  <c r="BW122" i="28"/>
  <c r="BX122" i="28"/>
  <c r="BY122" i="28"/>
  <c r="BZ122" i="28"/>
  <c r="AS122" i="28"/>
  <c r="AT122" i="28"/>
  <c r="AI121" i="28"/>
  <c r="AJ122" i="28"/>
  <c r="W122" i="28"/>
  <c r="DM122" i="28"/>
  <c r="Q121" i="28"/>
  <c r="R121" i="28"/>
  <c r="EO121" i="28"/>
  <c r="EK121" i="28"/>
  <c r="EL121" i="28"/>
  <c r="CU121" i="28"/>
  <c r="CW121" i="28"/>
  <c r="CV121" i="28"/>
  <c r="CY121" i="28"/>
  <c r="CQ121" i="28"/>
  <c r="CP121" i="28"/>
  <c r="CR121" i="28"/>
  <c r="CG121" i="28"/>
  <c r="CI121" i="28"/>
  <c r="CH121" i="28"/>
  <c r="CK121" i="28"/>
  <c r="BW121" i="28"/>
  <c r="BX121" i="28"/>
  <c r="BY121" i="28"/>
  <c r="BZ121" i="28"/>
  <c r="AS121" i="28"/>
  <c r="AT121" i="28"/>
  <c r="AI120" i="28"/>
  <c r="AJ121" i="28"/>
  <c r="W121" i="28"/>
  <c r="S121" i="28"/>
  <c r="DM121" i="28"/>
  <c r="Q120" i="28"/>
  <c r="R120" i="28"/>
  <c r="EO120" i="28"/>
  <c r="EK120" i="28"/>
  <c r="EL120" i="28"/>
  <c r="CU120" i="28"/>
  <c r="CW120" i="28"/>
  <c r="CV120" i="28"/>
  <c r="CY120" i="28"/>
  <c r="CQ120" i="28"/>
  <c r="CP120" i="28"/>
  <c r="CR120" i="28"/>
  <c r="CG120" i="28"/>
  <c r="CI120" i="28"/>
  <c r="CH120" i="28"/>
  <c r="CK120" i="28"/>
  <c r="BW120" i="28"/>
  <c r="BX120" i="28"/>
  <c r="BY120" i="28"/>
  <c r="BZ120" i="28"/>
  <c r="AS120" i="28"/>
  <c r="AT120" i="28"/>
  <c r="AI119" i="28"/>
  <c r="AJ120" i="28"/>
  <c r="W120" i="28"/>
  <c r="S120" i="28"/>
  <c r="DM120" i="28"/>
  <c r="Q119" i="28"/>
  <c r="R119" i="28"/>
  <c r="EO119" i="28"/>
  <c r="EK119" i="28"/>
  <c r="EL119" i="28"/>
  <c r="S119" i="28"/>
  <c r="DZ119" i="28"/>
  <c r="CU119" i="28"/>
  <c r="CW119" i="28"/>
  <c r="CV119" i="28"/>
  <c r="CY119" i="28"/>
  <c r="CQ119" i="28"/>
  <c r="CP119" i="28"/>
  <c r="CR119" i="28"/>
  <c r="CG119" i="28"/>
  <c r="CI119" i="28"/>
  <c r="CH119" i="28"/>
  <c r="CK119" i="28"/>
  <c r="BW119" i="28"/>
  <c r="BX119" i="28"/>
  <c r="BY119" i="28"/>
  <c r="BZ119" i="28"/>
  <c r="AS119" i="28"/>
  <c r="AT119" i="28"/>
  <c r="AI118" i="28"/>
  <c r="AJ119" i="28"/>
  <c r="W119" i="28"/>
  <c r="DM119" i="28"/>
  <c r="EK118" i="28"/>
  <c r="Q118" i="28"/>
  <c r="S118" i="28"/>
  <c r="DZ118" i="28"/>
  <c r="CU118" i="28"/>
  <c r="CW118" i="28"/>
  <c r="CV118" i="28"/>
  <c r="CY118" i="28"/>
  <c r="CQ118" i="28"/>
  <c r="CP118" i="28"/>
  <c r="CR118" i="28"/>
  <c r="CG118" i="28"/>
  <c r="CI118" i="28"/>
  <c r="CH118" i="28"/>
  <c r="CK118" i="28"/>
  <c r="BW118" i="28"/>
  <c r="BX118" i="28"/>
  <c r="BY118" i="28"/>
  <c r="BZ118" i="28"/>
  <c r="AS118" i="28"/>
  <c r="AT118" i="28"/>
  <c r="AI117" i="28"/>
  <c r="AJ118" i="28"/>
  <c r="W118" i="28"/>
  <c r="R118" i="28"/>
  <c r="EK117" i="28"/>
  <c r="Q117" i="28"/>
  <c r="R117" i="28"/>
  <c r="EL117" i="28"/>
  <c r="CU117" i="28"/>
  <c r="CW117" i="28"/>
  <c r="CV117" i="28"/>
  <c r="CY117" i="28"/>
  <c r="CQ117" i="28"/>
  <c r="CP117" i="28"/>
  <c r="CR117" i="28"/>
  <c r="CG117" i="28"/>
  <c r="CI117" i="28"/>
  <c r="CH117" i="28"/>
  <c r="BW117" i="28"/>
  <c r="BX117" i="28"/>
  <c r="BY117" i="28"/>
  <c r="BZ117" i="28"/>
  <c r="AS117" i="28"/>
  <c r="AT117" i="28"/>
  <c r="AI116" i="28"/>
  <c r="AJ117" i="28"/>
  <c r="W117" i="28"/>
  <c r="S117" i="28"/>
  <c r="DM117" i="28"/>
  <c r="EK116" i="28"/>
  <c r="Q116" i="28"/>
  <c r="S116" i="28"/>
  <c r="EM116" i="28"/>
  <c r="R116" i="28"/>
  <c r="EL116" i="28"/>
  <c r="CU116" i="28"/>
  <c r="CW116" i="28"/>
  <c r="CV116" i="28"/>
  <c r="CY116" i="28"/>
  <c r="CQ116" i="28"/>
  <c r="CP116" i="28"/>
  <c r="CR116" i="28"/>
  <c r="CG116" i="28"/>
  <c r="CI116" i="28"/>
  <c r="CH116" i="28"/>
  <c r="BX116" i="28"/>
  <c r="BW116" i="28"/>
  <c r="BZ116" i="28"/>
  <c r="AS116" i="28"/>
  <c r="AT116" i="28"/>
  <c r="AI115" i="28"/>
  <c r="AJ116" i="28"/>
  <c r="W116" i="28"/>
  <c r="DM116" i="28"/>
  <c r="Q115" i="28"/>
  <c r="R115" i="28"/>
  <c r="EO115" i="28"/>
  <c r="EK115" i="28"/>
  <c r="S115" i="28"/>
  <c r="EM115" i="28"/>
  <c r="DY115" i="28"/>
  <c r="CU115" i="28"/>
  <c r="CW115" i="28"/>
  <c r="CV115" i="28"/>
  <c r="CY115" i="28"/>
  <c r="CQ115" i="28"/>
  <c r="CP115" i="28"/>
  <c r="CR115" i="28"/>
  <c r="CG115" i="28"/>
  <c r="CI115" i="28"/>
  <c r="CH115" i="28"/>
  <c r="CK115" i="28"/>
  <c r="BX115" i="28"/>
  <c r="BW115" i="28"/>
  <c r="AS115" i="28"/>
  <c r="AT115" i="28"/>
  <c r="AI114" i="28"/>
  <c r="AJ115" i="28"/>
  <c r="W115" i="28"/>
  <c r="DM115" i="28"/>
  <c r="EK114" i="28"/>
  <c r="Q114" i="28"/>
  <c r="S114" i="28"/>
  <c r="DZ114" i="28"/>
  <c r="CU114" i="28"/>
  <c r="CW114" i="28"/>
  <c r="CV114" i="28"/>
  <c r="CY114" i="28"/>
  <c r="CQ114" i="28"/>
  <c r="CP114" i="28"/>
  <c r="CR114" i="28"/>
  <c r="CG114" i="28"/>
  <c r="CI114" i="28"/>
  <c r="CH114" i="28"/>
  <c r="CK114" i="28"/>
  <c r="BW114" i="28"/>
  <c r="BX114" i="28"/>
  <c r="BY114" i="28"/>
  <c r="BZ114" i="28"/>
  <c r="AS114" i="28"/>
  <c r="AT114" i="28"/>
  <c r="AI113" i="28"/>
  <c r="AJ114" i="28"/>
  <c r="W114" i="28"/>
  <c r="EM114" i="28"/>
  <c r="R114" i="28"/>
  <c r="EK113" i="28"/>
  <c r="Q113" i="28"/>
  <c r="R113" i="28"/>
  <c r="EL113" i="28"/>
  <c r="CU113" i="28"/>
  <c r="CW113" i="28"/>
  <c r="CV113" i="28"/>
  <c r="CY113" i="28"/>
  <c r="CQ113" i="28"/>
  <c r="CP113" i="28"/>
  <c r="CR113" i="28"/>
  <c r="CG113" i="28"/>
  <c r="CI113" i="28"/>
  <c r="CH113" i="28"/>
  <c r="BW113" i="28"/>
  <c r="BX113" i="28"/>
  <c r="BY113" i="28"/>
  <c r="BZ113" i="28"/>
  <c r="AS113" i="28"/>
  <c r="AT113" i="28"/>
  <c r="AI112" i="28"/>
  <c r="AJ113" i="28"/>
  <c r="W113" i="28"/>
  <c r="S113" i="28"/>
  <c r="DM113" i="28"/>
  <c r="Q112" i="28"/>
  <c r="R112" i="28"/>
  <c r="EO112" i="28"/>
  <c r="EK112" i="28"/>
  <c r="S112" i="28"/>
  <c r="EM112" i="28"/>
  <c r="EL112" i="28"/>
  <c r="DY112" i="28"/>
  <c r="CU112" i="28"/>
  <c r="CW112" i="28"/>
  <c r="CV112" i="28"/>
  <c r="CY112" i="28"/>
  <c r="CQ112" i="28"/>
  <c r="CP112" i="28"/>
  <c r="CR112" i="28"/>
  <c r="CG112" i="28"/>
  <c r="CI112" i="28"/>
  <c r="CH112" i="28"/>
  <c r="BX112" i="28"/>
  <c r="BW112" i="28"/>
  <c r="BZ112" i="28"/>
  <c r="AS112" i="28"/>
  <c r="AT112" i="28"/>
  <c r="AI111" i="28"/>
  <c r="AJ112" i="28"/>
  <c r="W112" i="28"/>
  <c r="DM112" i="28"/>
  <c r="Q111" i="28"/>
  <c r="R111" i="28"/>
  <c r="EO111" i="28"/>
  <c r="EK111" i="28"/>
  <c r="S111" i="28"/>
  <c r="EM111" i="28"/>
  <c r="DZ111" i="28"/>
  <c r="DY111" i="28"/>
  <c r="CU111" i="28"/>
  <c r="CW111" i="28"/>
  <c r="CV111" i="28"/>
  <c r="CY111" i="28"/>
  <c r="CQ111" i="28"/>
  <c r="CP111" i="28"/>
  <c r="CR111" i="28"/>
  <c r="CG111" i="28"/>
  <c r="CI111" i="28"/>
  <c r="CH111" i="28"/>
  <c r="CK111" i="28"/>
  <c r="BX111" i="28"/>
  <c r="BW111" i="28"/>
  <c r="AS111" i="28"/>
  <c r="AT111" i="28"/>
  <c r="AI110" i="28"/>
  <c r="AJ111" i="28"/>
  <c r="W111" i="28"/>
  <c r="DM111" i="28"/>
  <c r="EK110" i="28"/>
  <c r="Q110" i="28"/>
  <c r="S110" i="28"/>
  <c r="DZ110" i="28"/>
  <c r="CU110" i="28"/>
  <c r="CW110" i="28"/>
  <c r="CV110" i="28"/>
  <c r="CY110" i="28"/>
  <c r="CQ110" i="28"/>
  <c r="CP110" i="28"/>
  <c r="CR110" i="28"/>
  <c r="CG110" i="28"/>
  <c r="CI110" i="28"/>
  <c r="CH110" i="28"/>
  <c r="CK110" i="28"/>
  <c r="BW110" i="28"/>
  <c r="BX110" i="28"/>
  <c r="BY110" i="28"/>
  <c r="BZ110" i="28"/>
  <c r="AS110" i="28"/>
  <c r="AT110" i="28"/>
  <c r="AI109" i="28"/>
  <c r="AJ110" i="28"/>
  <c r="W110" i="28"/>
  <c r="EM110" i="28"/>
  <c r="R110" i="28"/>
  <c r="EK109" i="28"/>
  <c r="Q109" i="28"/>
  <c r="R109" i="28"/>
  <c r="EL109" i="28"/>
  <c r="CU109" i="28"/>
  <c r="CW109" i="28"/>
  <c r="CV109" i="28"/>
  <c r="CY109" i="28"/>
  <c r="CQ109" i="28"/>
  <c r="CP109" i="28"/>
  <c r="CR109" i="28"/>
  <c r="CG109" i="28"/>
  <c r="CI109" i="28"/>
  <c r="CH109" i="28"/>
  <c r="BW109" i="28"/>
  <c r="BX109" i="28"/>
  <c r="BY109" i="28"/>
  <c r="BZ109" i="28"/>
  <c r="AS109" i="28"/>
  <c r="AT109" i="28"/>
  <c r="AI108" i="28"/>
  <c r="AJ109" i="28"/>
  <c r="W109" i="28"/>
  <c r="S109" i="28"/>
  <c r="DM109" i="28"/>
  <c r="Q108" i="28"/>
  <c r="R108" i="28"/>
  <c r="EO108" i="28"/>
  <c r="EK108" i="28"/>
  <c r="S108" i="28"/>
  <c r="EM108" i="28"/>
  <c r="EL108" i="28"/>
  <c r="DY108" i="28"/>
  <c r="CU108" i="28"/>
  <c r="CW108" i="28"/>
  <c r="CV108" i="28"/>
  <c r="CY108" i="28"/>
  <c r="CQ108" i="28"/>
  <c r="CP108" i="28"/>
  <c r="CR108" i="28"/>
  <c r="CG108" i="28"/>
  <c r="CI108" i="28"/>
  <c r="CH108" i="28"/>
  <c r="BX108" i="28"/>
  <c r="BW108" i="28"/>
  <c r="BZ108" i="28"/>
  <c r="AS108" i="28"/>
  <c r="AT108" i="28"/>
  <c r="AI107" i="28"/>
  <c r="AJ108" i="28"/>
  <c r="W108" i="28"/>
  <c r="DM108" i="28"/>
  <c r="Q107" i="28"/>
  <c r="R107" i="28"/>
  <c r="EO107" i="28"/>
  <c r="EK107" i="28"/>
  <c r="S107" i="28"/>
  <c r="EM107" i="28"/>
  <c r="DZ107" i="28"/>
  <c r="DY107" i="28"/>
  <c r="CU107" i="28"/>
  <c r="CW107" i="28"/>
  <c r="CV107" i="28"/>
  <c r="CY107" i="28"/>
  <c r="CQ107" i="28"/>
  <c r="CP107" i="28"/>
  <c r="CR107" i="28"/>
  <c r="CG107" i="28"/>
  <c r="CI107" i="28"/>
  <c r="CH107" i="28"/>
  <c r="CK107" i="28"/>
  <c r="BX107" i="28"/>
  <c r="BW107" i="28"/>
  <c r="AS107" i="28"/>
  <c r="AT107" i="28"/>
  <c r="AI106" i="28"/>
  <c r="AJ107" i="28"/>
  <c r="W107" i="28"/>
  <c r="DM107" i="28"/>
  <c r="EK106" i="28"/>
  <c r="Q106" i="28"/>
  <c r="S106" i="28"/>
  <c r="DZ106" i="28"/>
  <c r="CU106" i="28"/>
  <c r="CW106" i="28"/>
  <c r="CV106" i="28"/>
  <c r="CY106" i="28"/>
  <c r="CQ106" i="28"/>
  <c r="CP106" i="28"/>
  <c r="CR106" i="28"/>
  <c r="CG106" i="28"/>
  <c r="CI106" i="28"/>
  <c r="CH106" i="28"/>
  <c r="CK106" i="28"/>
  <c r="BW106" i="28"/>
  <c r="BX106" i="28"/>
  <c r="BY106" i="28"/>
  <c r="BZ106" i="28"/>
  <c r="AS106" i="28"/>
  <c r="AT106" i="28"/>
  <c r="AI105" i="28"/>
  <c r="AJ106" i="28"/>
  <c r="W106" i="28"/>
  <c r="EM106" i="28"/>
  <c r="R106" i="28"/>
  <c r="EK105" i="28"/>
  <c r="Q105" i="28"/>
  <c r="R105" i="28"/>
  <c r="EL105" i="28"/>
  <c r="CU105" i="28"/>
  <c r="CW105" i="28"/>
  <c r="CV105" i="28"/>
  <c r="CY105" i="28"/>
  <c r="CQ105" i="28"/>
  <c r="CP105" i="28"/>
  <c r="CR105" i="28"/>
  <c r="CG105" i="28"/>
  <c r="CI105" i="28"/>
  <c r="CH105" i="28"/>
  <c r="BW105" i="28"/>
  <c r="BX105" i="28"/>
  <c r="BY105" i="28"/>
  <c r="BZ105" i="28"/>
  <c r="AS105" i="28"/>
  <c r="AT105" i="28"/>
  <c r="AI104" i="28"/>
  <c r="AJ105" i="28"/>
  <c r="W105" i="28"/>
  <c r="S105" i="28"/>
  <c r="DM105" i="28"/>
  <c r="Q104" i="28"/>
  <c r="R104" i="28"/>
  <c r="EO104" i="28"/>
  <c r="EK104" i="28"/>
  <c r="S104" i="28"/>
  <c r="EM104" i="28"/>
  <c r="EL104" i="28"/>
  <c r="DY104" i="28"/>
  <c r="CU104" i="28"/>
  <c r="CW104" i="28"/>
  <c r="CV104" i="28"/>
  <c r="CY104" i="28"/>
  <c r="CQ104" i="28"/>
  <c r="CP104" i="28"/>
  <c r="CR104" i="28"/>
  <c r="CG104" i="28"/>
  <c r="CI104" i="28"/>
  <c r="CH104" i="28"/>
  <c r="BX104" i="28"/>
  <c r="BW104" i="28"/>
  <c r="BZ104" i="28"/>
  <c r="AS104" i="28"/>
  <c r="AT104" i="28"/>
  <c r="AI103" i="28"/>
  <c r="AJ104" i="28"/>
  <c r="W104" i="28"/>
  <c r="DM104" i="28"/>
  <c r="Q103" i="28"/>
  <c r="R103" i="28"/>
  <c r="EO103" i="28"/>
  <c r="EK103" i="28"/>
  <c r="S103" i="28"/>
  <c r="EM103" i="28"/>
  <c r="DZ103" i="28"/>
  <c r="DY103" i="28"/>
  <c r="CU103" i="28"/>
  <c r="CW103" i="28"/>
  <c r="CV103" i="28"/>
  <c r="CY103" i="28"/>
  <c r="CQ103" i="28"/>
  <c r="CP103" i="28"/>
  <c r="CR103" i="28"/>
  <c r="CG103" i="28"/>
  <c r="CI103" i="28"/>
  <c r="CH103" i="28"/>
  <c r="CK103" i="28"/>
  <c r="BX103" i="28"/>
  <c r="BW103" i="28"/>
  <c r="AS103" i="28"/>
  <c r="AT103" i="28"/>
  <c r="AI102" i="28"/>
  <c r="AJ103" i="28"/>
  <c r="W103" i="28"/>
  <c r="DM103" i="28"/>
  <c r="EK102" i="28"/>
  <c r="Q102" i="28"/>
  <c r="S102" i="28"/>
  <c r="DZ102" i="28"/>
  <c r="CU102" i="28"/>
  <c r="CW102" i="28"/>
  <c r="CV102" i="28"/>
  <c r="CY102" i="28"/>
  <c r="CQ102" i="28"/>
  <c r="CP102" i="28"/>
  <c r="CR102" i="28"/>
  <c r="CG102" i="28"/>
  <c r="CI102" i="28"/>
  <c r="CH102" i="28"/>
  <c r="CK102" i="28"/>
  <c r="BW102" i="28"/>
  <c r="BX102" i="28"/>
  <c r="BY102" i="28"/>
  <c r="BZ102" i="28"/>
  <c r="AS102" i="28"/>
  <c r="AT102" i="28"/>
  <c r="AI101" i="28"/>
  <c r="AJ102" i="28"/>
  <c r="W102" i="28"/>
  <c r="EM102" i="28"/>
  <c r="R102" i="28"/>
  <c r="EK101" i="28"/>
  <c r="Q101" i="28"/>
  <c r="R101" i="28"/>
  <c r="EL101" i="28"/>
  <c r="CU101" i="28"/>
  <c r="CW101" i="28"/>
  <c r="CV101" i="28"/>
  <c r="CY101" i="28"/>
  <c r="CQ101" i="28"/>
  <c r="CP101" i="28"/>
  <c r="CR101" i="28"/>
  <c r="CG101" i="28"/>
  <c r="CI101" i="28"/>
  <c r="CH101" i="28"/>
  <c r="BW101" i="28"/>
  <c r="BX101" i="28"/>
  <c r="BY101" i="28"/>
  <c r="BZ101" i="28"/>
  <c r="AS101" i="28"/>
  <c r="AT101" i="28"/>
  <c r="AI100" i="28"/>
  <c r="AJ101" i="28"/>
  <c r="W101" i="28"/>
  <c r="S101" i="28"/>
  <c r="DM101" i="28"/>
  <c r="Q100" i="28"/>
  <c r="R100" i="28"/>
  <c r="EO100" i="28"/>
  <c r="EK100" i="28"/>
  <c r="S100" i="28"/>
  <c r="EM100" i="28"/>
  <c r="EL100" i="28"/>
  <c r="DY100" i="28"/>
  <c r="CU100" i="28"/>
  <c r="CW100" i="28"/>
  <c r="CV100" i="28"/>
  <c r="CY100" i="28"/>
  <c r="CQ100" i="28"/>
  <c r="CP100" i="28"/>
  <c r="CR100" i="28"/>
  <c r="CG100" i="28"/>
  <c r="CI100" i="28"/>
  <c r="CH100" i="28"/>
  <c r="BX100" i="28"/>
  <c r="BW100" i="28"/>
  <c r="BZ100" i="28"/>
  <c r="AS100" i="28"/>
  <c r="AT100" i="28"/>
  <c r="AI99" i="28"/>
  <c r="AJ100" i="28"/>
  <c r="W100" i="28"/>
  <c r="DM100" i="28"/>
  <c r="Q99" i="28"/>
  <c r="R99" i="28"/>
  <c r="EO99" i="28"/>
  <c r="EK99" i="28"/>
  <c r="S99" i="28"/>
  <c r="EM99" i="28"/>
  <c r="DZ99" i="28"/>
  <c r="DY99" i="28"/>
  <c r="CU99" i="28"/>
  <c r="CW99" i="28"/>
  <c r="CV99" i="28"/>
  <c r="CY99" i="28"/>
  <c r="CQ99" i="28"/>
  <c r="CP99" i="28"/>
  <c r="CR99" i="28"/>
  <c r="CG99" i="28"/>
  <c r="CI99" i="28"/>
  <c r="CH99" i="28"/>
  <c r="CK99" i="28"/>
  <c r="BX99" i="28"/>
  <c r="BW99" i="28"/>
  <c r="AS99" i="28"/>
  <c r="AT99" i="28"/>
  <c r="AI98" i="28"/>
  <c r="AJ99" i="28"/>
  <c r="W99" i="28"/>
  <c r="DM99" i="28"/>
  <c r="EK98" i="28"/>
  <c r="Q98" i="28"/>
  <c r="S98" i="28"/>
  <c r="DZ98" i="28"/>
  <c r="CU98" i="28"/>
  <c r="CW98" i="28"/>
  <c r="CV98" i="28"/>
  <c r="CY98" i="28"/>
  <c r="CQ98" i="28"/>
  <c r="CP98" i="28"/>
  <c r="CR98" i="28"/>
  <c r="CG98" i="28"/>
  <c r="CI98" i="28"/>
  <c r="CH98" i="28"/>
  <c r="CK98" i="28"/>
  <c r="BW98" i="28"/>
  <c r="BX98" i="28"/>
  <c r="BY98" i="28"/>
  <c r="BZ98" i="28"/>
  <c r="AS98" i="28"/>
  <c r="AT98" i="28"/>
  <c r="AI97" i="28"/>
  <c r="AJ98" i="28"/>
  <c r="W98" i="28"/>
  <c r="EM98" i="28"/>
  <c r="R98" i="28"/>
  <c r="EK97" i="28"/>
  <c r="Q97" i="28"/>
  <c r="R97" i="28"/>
  <c r="EL97" i="28"/>
  <c r="CU97" i="28"/>
  <c r="CW97" i="28"/>
  <c r="CV97" i="28"/>
  <c r="CY97" i="28"/>
  <c r="CQ97" i="28"/>
  <c r="CP97" i="28"/>
  <c r="CR97" i="28"/>
  <c r="CG97" i="28"/>
  <c r="CI97" i="28"/>
  <c r="CH97" i="28"/>
  <c r="BW97" i="28"/>
  <c r="BX97" i="28"/>
  <c r="BY97" i="28"/>
  <c r="BZ97" i="28"/>
  <c r="AS97" i="28"/>
  <c r="AT97" i="28"/>
  <c r="AI96" i="28"/>
  <c r="AJ97" i="28"/>
  <c r="W97" i="28"/>
  <c r="S97" i="28"/>
  <c r="DM97" i="28"/>
  <c r="Q96" i="28"/>
  <c r="R96" i="28"/>
  <c r="EO96" i="28"/>
  <c r="EK96" i="28"/>
  <c r="S96" i="28"/>
  <c r="EM96" i="28"/>
  <c r="EL96" i="28"/>
  <c r="DY96" i="28"/>
  <c r="CU96" i="28"/>
  <c r="CW96" i="28"/>
  <c r="CV96" i="28"/>
  <c r="CY96" i="28"/>
  <c r="CQ96" i="28"/>
  <c r="CP96" i="28"/>
  <c r="CR96" i="28"/>
  <c r="CG96" i="28"/>
  <c r="CI96" i="28"/>
  <c r="CH96" i="28"/>
  <c r="BX96" i="28"/>
  <c r="BW96" i="28"/>
  <c r="BZ96" i="28"/>
  <c r="AS96" i="28"/>
  <c r="AT96" i="28"/>
  <c r="AI95" i="28"/>
  <c r="AJ96" i="28"/>
  <c r="W96" i="28"/>
  <c r="DM96" i="28"/>
  <c r="Q95" i="28"/>
  <c r="R95" i="28"/>
  <c r="EO95" i="28"/>
  <c r="EK95" i="28"/>
  <c r="S95" i="28"/>
  <c r="EM95" i="28"/>
  <c r="DZ95" i="28"/>
  <c r="DY95" i="28"/>
  <c r="CU95" i="28"/>
  <c r="CW95" i="28"/>
  <c r="CV95" i="28"/>
  <c r="CY95" i="28"/>
  <c r="CQ95" i="28"/>
  <c r="CP95" i="28"/>
  <c r="CR95" i="28"/>
  <c r="CG95" i="28"/>
  <c r="CI95" i="28"/>
  <c r="CH95" i="28"/>
  <c r="CK95" i="28"/>
  <c r="BX95" i="28"/>
  <c r="BW95" i="28"/>
  <c r="AS95" i="28"/>
  <c r="AT95" i="28"/>
  <c r="AI94" i="28"/>
  <c r="AJ95" i="28"/>
  <c r="W95" i="28"/>
  <c r="DM95" i="28"/>
  <c r="EK94" i="28"/>
  <c r="Q94" i="28"/>
  <c r="S94" i="28"/>
  <c r="DZ94" i="28"/>
  <c r="CU94" i="28"/>
  <c r="CW94" i="28"/>
  <c r="CV94" i="28"/>
  <c r="CY94" i="28"/>
  <c r="CQ94" i="28"/>
  <c r="CP94" i="28"/>
  <c r="CR94" i="28"/>
  <c r="CG94" i="28"/>
  <c r="CI94" i="28"/>
  <c r="CH94" i="28"/>
  <c r="CK94" i="28"/>
  <c r="BW94" i="28"/>
  <c r="BX94" i="28"/>
  <c r="BY94" i="28"/>
  <c r="BZ94" i="28"/>
  <c r="AS94" i="28"/>
  <c r="AT94" i="28"/>
  <c r="AI93" i="28"/>
  <c r="AJ94" i="28"/>
  <c r="W94" i="28"/>
  <c r="EM94" i="28"/>
  <c r="R94" i="28"/>
  <c r="EK93" i="28"/>
  <c r="Q93" i="28"/>
  <c r="R93" i="28"/>
  <c r="EL93" i="28"/>
  <c r="CU93" i="28"/>
  <c r="CW93" i="28"/>
  <c r="CV93" i="28"/>
  <c r="CY93" i="28"/>
  <c r="CQ93" i="28"/>
  <c r="CP93" i="28"/>
  <c r="CR93" i="28"/>
  <c r="CG93" i="28"/>
  <c r="CI93" i="28"/>
  <c r="CH93" i="28"/>
  <c r="BW93" i="28"/>
  <c r="BX93" i="28"/>
  <c r="BY93" i="28"/>
  <c r="BZ93" i="28"/>
  <c r="AS93" i="28"/>
  <c r="AT93" i="28"/>
  <c r="AI92" i="28"/>
  <c r="AJ93" i="28"/>
  <c r="W93" i="28"/>
  <c r="S93" i="28"/>
  <c r="DM93" i="28"/>
  <c r="Q92" i="28"/>
  <c r="R92" i="28"/>
  <c r="EO92" i="28"/>
  <c r="EK92" i="28"/>
  <c r="S92" i="28"/>
  <c r="EM92" i="28"/>
  <c r="EL92" i="28"/>
  <c r="DY92" i="28"/>
  <c r="CU92" i="28"/>
  <c r="CW92" i="28"/>
  <c r="CV92" i="28"/>
  <c r="CY92" i="28"/>
  <c r="CQ92" i="28"/>
  <c r="CP92" i="28"/>
  <c r="CR92" i="28"/>
  <c r="CG92" i="28"/>
  <c r="CI92" i="28"/>
  <c r="CH92" i="28"/>
  <c r="BX92" i="28"/>
  <c r="BW92" i="28"/>
  <c r="BZ92" i="28"/>
  <c r="AS92" i="28"/>
  <c r="AT92" i="28"/>
  <c r="AI91" i="28"/>
  <c r="AJ92" i="28"/>
  <c r="W92" i="28"/>
  <c r="DM92" i="28"/>
  <c r="Q91" i="28"/>
  <c r="R91" i="28"/>
  <c r="EO91" i="28"/>
  <c r="EK91" i="28"/>
  <c r="S91" i="28"/>
  <c r="EM91" i="28"/>
  <c r="DZ91" i="28"/>
  <c r="DY91" i="28"/>
  <c r="CU91" i="28"/>
  <c r="CW91" i="28"/>
  <c r="CV91" i="28"/>
  <c r="CY91" i="28"/>
  <c r="CQ91" i="28"/>
  <c r="CP91" i="28"/>
  <c r="CR91" i="28"/>
  <c r="CG91" i="28"/>
  <c r="CI91" i="28"/>
  <c r="CH91" i="28"/>
  <c r="CK91" i="28"/>
  <c r="BX91" i="28"/>
  <c r="BW91" i="28"/>
  <c r="AS91" i="28"/>
  <c r="AT91" i="28"/>
  <c r="AI90" i="28"/>
  <c r="AJ91" i="28"/>
  <c r="W91" i="28"/>
  <c r="DM91" i="28"/>
  <c r="EK90" i="28"/>
  <c r="Q90" i="28"/>
  <c r="S90" i="28"/>
  <c r="DZ90" i="28"/>
  <c r="CU90" i="28"/>
  <c r="CW90" i="28"/>
  <c r="CV90" i="28"/>
  <c r="CY90" i="28"/>
  <c r="CQ90" i="28"/>
  <c r="CP90" i="28"/>
  <c r="CR90" i="28"/>
  <c r="CG90" i="28"/>
  <c r="CI90" i="28"/>
  <c r="CH90" i="28"/>
  <c r="CK90" i="28"/>
  <c r="BW90" i="28"/>
  <c r="BX90" i="28"/>
  <c r="BY90" i="28"/>
  <c r="BZ90" i="28"/>
  <c r="AS90" i="28"/>
  <c r="AT90" i="28"/>
  <c r="AI89" i="28"/>
  <c r="AJ90" i="28"/>
  <c r="W90" i="28"/>
  <c r="EM90" i="28"/>
  <c r="R90" i="28"/>
  <c r="EK89" i="28"/>
  <c r="Q89" i="28"/>
  <c r="R89" i="28"/>
  <c r="EL89" i="28"/>
  <c r="CU89" i="28"/>
  <c r="CW89" i="28"/>
  <c r="CV89" i="28"/>
  <c r="CY89" i="28"/>
  <c r="CQ89" i="28"/>
  <c r="CP89" i="28"/>
  <c r="CR89" i="28"/>
  <c r="CG89" i="28"/>
  <c r="CI89" i="28"/>
  <c r="CH89" i="28"/>
  <c r="BW89" i="28"/>
  <c r="BX89" i="28"/>
  <c r="BY89" i="28"/>
  <c r="BZ89" i="28"/>
  <c r="AS89" i="28"/>
  <c r="AT89" i="28"/>
  <c r="AI88" i="28"/>
  <c r="AJ89" i="28"/>
  <c r="W89" i="28"/>
  <c r="S89" i="28"/>
  <c r="DM89" i="28"/>
  <c r="Q88" i="28"/>
  <c r="R88" i="28"/>
  <c r="EO88" i="28"/>
  <c r="EK88" i="28"/>
  <c r="S88" i="28"/>
  <c r="EM88" i="28"/>
  <c r="EL88" i="28"/>
  <c r="DY88" i="28"/>
  <c r="CU88" i="28"/>
  <c r="CW88" i="28"/>
  <c r="CV88" i="28"/>
  <c r="CY88" i="28"/>
  <c r="CQ88" i="28"/>
  <c r="CP88" i="28"/>
  <c r="CR88" i="28"/>
  <c r="CG88" i="28"/>
  <c r="CI88" i="28"/>
  <c r="CH88" i="28"/>
  <c r="BX88" i="28"/>
  <c r="BW88" i="28"/>
  <c r="BZ88" i="28"/>
  <c r="AS88" i="28"/>
  <c r="AT88" i="28"/>
  <c r="AI87" i="28"/>
  <c r="AJ88" i="28"/>
  <c r="W88" i="28"/>
  <c r="DM88" i="28"/>
  <c r="Q87" i="28"/>
  <c r="R87" i="28"/>
  <c r="EO87" i="28"/>
  <c r="EK87" i="28"/>
  <c r="S87" i="28"/>
  <c r="EM87" i="28"/>
  <c r="DZ87" i="28"/>
  <c r="DY87" i="28"/>
  <c r="CU87" i="28"/>
  <c r="CW87" i="28"/>
  <c r="CV87" i="28"/>
  <c r="CY87" i="28"/>
  <c r="CQ87" i="28"/>
  <c r="CP87" i="28"/>
  <c r="CR87" i="28"/>
  <c r="CG87" i="28"/>
  <c r="CI87" i="28"/>
  <c r="CH87" i="28"/>
  <c r="CK87" i="28"/>
  <c r="BX87" i="28"/>
  <c r="BW87" i="28"/>
  <c r="AS87" i="28"/>
  <c r="AT87" i="28"/>
  <c r="AI86" i="28"/>
  <c r="AJ87" i="28"/>
  <c r="W87" i="28"/>
  <c r="DM87" i="28"/>
  <c r="EK86" i="28"/>
  <c r="CU86" i="28"/>
  <c r="CW86" i="28"/>
  <c r="CV86" i="28"/>
  <c r="CY86" i="28"/>
  <c r="CQ86" i="28"/>
  <c r="CP86" i="28"/>
  <c r="CR86" i="28"/>
  <c r="CG86" i="28"/>
  <c r="CI86" i="28"/>
  <c r="CH86" i="28"/>
  <c r="CK86" i="28"/>
  <c r="BW86" i="28"/>
  <c r="BX86" i="28"/>
  <c r="BY86" i="28"/>
  <c r="BZ86" i="28"/>
  <c r="AS86" i="28"/>
  <c r="AT86" i="28"/>
  <c r="AI85" i="28"/>
  <c r="AJ86" i="28"/>
  <c r="W86" i="28"/>
  <c r="Q86" i="28"/>
  <c r="R86" i="28"/>
  <c r="S86" i="28"/>
  <c r="EM86" i="28"/>
  <c r="EK85" i="28"/>
  <c r="Q85" i="28"/>
  <c r="R85" i="28"/>
  <c r="EL85" i="28"/>
  <c r="CU85" i="28"/>
  <c r="CW85" i="28"/>
  <c r="CV85" i="28"/>
  <c r="CY85" i="28"/>
  <c r="CQ85" i="28"/>
  <c r="CP85" i="28"/>
  <c r="CR85" i="28"/>
  <c r="CG85" i="28"/>
  <c r="CI85" i="28"/>
  <c r="CH85" i="28"/>
  <c r="BW85" i="28"/>
  <c r="BX85" i="28"/>
  <c r="BY85" i="28"/>
  <c r="BZ85" i="28"/>
  <c r="AS85" i="28"/>
  <c r="AT85" i="28"/>
  <c r="AI84" i="28"/>
  <c r="AJ85" i="28"/>
  <c r="W85" i="28"/>
  <c r="S85" i="28"/>
  <c r="DM85" i="28"/>
  <c r="Q84" i="28"/>
  <c r="R84" i="28"/>
  <c r="EO84" i="28"/>
  <c r="EK84" i="28"/>
  <c r="S84" i="28"/>
  <c r="EM84" i="28"/>
  <c r="EL84" i="28"/>
  <c r="DY84" i="28"/>
  <c r="CU84" i="28"/>
  <c r="CW84" i="28"/>
  <c r="CV84" i="28"/>
  <c r="CY84" i="28"/>
  <c r="CQ84" i="28"/>
  <c r="CP84" i="28"/>
  <c r="CR84" i="28"/>
  <c r="CG84" i="28"/>
  <c r="CI84" i="28"/>
  <c r="CH84" i="28"/>
  <c r="BX84" i="28"/>
  <c r="BW84" i="28"/>
  <c r="BZ84" i="28"/>
  <c r="AS84" i="28"/>
  <c r="AT84" i="28"/>
  <c r="AI83" i="28"/>
  <c r="AJ84" i="28"/>
  <c r="W84" i="28"/>
  <c r="DM84" i="28"/>
  <c r="Q83" i="28"/>
  <c r="R83" i="28"/>
  <c r="EO83" i="28"/>
  <c r="EK83" i="28"/>
  <c r="S83" i="28"/>
  <c r="EM83" i="28"/>
  <c r="DZ83" i="28"/>
  <c r="DY83" i="28"/>
  <c r="CU83" i="28"/>
  <c r="CW83" i="28"/>
  <c r="CV83" i="28"/>
  <c r="CY83" i="28"/>
  <c r="CQ83" i="28"/>
  <c r="CP83" i="28"/>
  <c r="CR83" i="28"/>
  <c r="CG83" i="28"/>
  <c r="CI83" i="28"/>
  <c r="CH83" i="28"/>
  <c r="CK83" i="28"/>
  <c r="BX83" i="28"/>
  <c r="BW83" i="28"/>
  <c r="AS83" i="28"/>
  <c r="AT83" i="28"/>
  <c r="AI82" i="28"/>
  <c r="AJ83" i="28"/>
  <c r="W83" i="28"/>
  <c r="DM83" i="28"/>
  <c r="EK82" i="28"/>
  <c r="Q82" i="28"/>
  <c r="S82" i="28"/>
  <c r="DZ82" i="28"/>
  <c r="CU82" i="28"/>
  <c r="CW82" i="28"/>
  <c r="CV82" i="28"/>
  <c r="CY82" i="28"/>
  <c r="CQ82" i="28"/>
  <c r="CP82" i="28"/>
  <c r="CR82" i="28"/>
  <c r="CG82" i="28"/>
  <c r="CI82" i="28"/>
  <c r="CH82" i="28"/>
  <c r="CK82" i="28"/>
  <c r="BW82" i="28"/>
  <c r="BX82" i="28"/>
  <c r="BY82" i="28"/>
  <c r="BZ82" i="28"/>
  <c r="AS82" i="28"/>
  <c r="AT82" i="28"/>
  <c r="AI81" i="28"/>
  <c r="AJ82" i="28"/>
  <c r="W82" i="28"/>
  <c r="EM82" i="28"/>
  <c r="R82" i="28"/>
  <c r="EK81" i="28"/>
  <c r="Q81" i="28"/>
  <c r="R81" i="28"/>
  <c r="EL81" i="28"/>
  <c r="CU81" i="28"/>
  <c r="CW81" i="28"/>
  <c r="CV81" i="28"/>
  <c r="CY81" i="28"/>
  <c r="CQ81" i="28"/>
  <c r="CP81" i="28"/>
  <c r="CR81" i="28"/>
  <c r="CG81" i="28"/>
  <c r="CI81" i="28"/>
  <c r="CH81" i="28"/>
  <c r="BW81" i="28"/>
  <c r="BX81" i="28"/>
  <c r="BY81" i="28"/>
  <c r="BZ81" i="28"/>
  <c r="AS81" i="28"/>
  <c r="AT81" i="28"/>
  <c r="AI80" i="28"/>
  <c r="AJ81" i="28"/>
  <c r="W81" i="28"/>
  <c r="S81" i="28"/>
  <c r="DM81" i="28"/>
  <c r="Q80" i="28"/>
  <c r="R80" i="28"/>
  <c r="EO80" i="28"/>
  <c r="EK80" i="28"/>
  <c r="S80" i="28"/>
  <c r="EM80" i="28"/>
  <c r="EL80" i="28"/>
  <c r="DY80" i="28"/>
  <c r="DM80" i="28"/>
  <c r="CV80" i="28"/>
  <c r="CU80" i="28"/>
  <c r="CW80" i="28"/>
  <c r="CY80" i="28"/>
  <c r="CQ80" i="28"/>
  <c r="CP80" i="28"/>
  <c r="CR80" i="28"/>
  <c r="CG80" i="28"/>
  <c r="CI80" i="28"/>
  <c r="CH80" i="28"/>
  <c r="CK80" i="28"/>
  <c r="BX80" i="28"/>
  <c r="BW80" i="28"/>
  <c r="BZ80" i="28"/>
  <c r="BY80" i="28"/>
  <c r="AS80" i="28"/>
  <c r="AT80" i="28"/>
  <c r="AI79" i="28"/>
  <c r="AJ80" i="28"/>
  <c r="W80" i="28"/>
  <c r="Q79" i="28"/>
  <c r="S79" i="28"/>
  <c r="EP79" i="28"/>
  <c r="EK79" i="28"/>
  <c r="EM79" i="28"/>
  <c r="DZ79" i="28"/>
  <c r="CU79" i="28"/>
  <c r="CW79" i="28"/>
  <c r="CV79" i="28"/>
  <c r="CY79" i="28"/>
  <c r="CQ79" i="28"/>
  <c r="CP79" i="28"/>
  <c r="CR79" i="28"/>
  <c r="CG79" i="28"/>
  <c r="CI79" i="28"/>
  <c r="CH79" i="28"/>
  <c r="BX79" i="28"/>
  <c r="BW79" i="28"/>
  <c r="AS79" i="28"/>
  <c r="AT79" i="28"/>
  <c r="AI78" i="28"/>
  <c r="AJ79" i="28"/>
  <c r="W79" i="28"/>
  <c r="DN79" i="28"/>
  <c r="R79" i="28"/>
  <c r="Q78" i="28"/>
  <c r="R78" i="28"/>
  <c r="EO78" i="28"/>
  <c r="EK78" i="28"/>
  <c r="S78" i="28"/>
  <c r="EM78" i="28"/>
  <c r="EL78" i="28"/>
  <c r="DY78" i="28"/>
  <c r="DM78" i="28"/>
  <c r="CV78" i="28"/>
  <c r="CU78" i="28"/>
  <c r="CW78" i="28"/>
  <c r="CY78" i="28"/>
  <c r="CQ78" i="28"/>
  <c r="CP78" i="28"/>
  <c r="CR78" i="28"/>
  <c r="CG78" i="28"/>
  <c r="CI78" i="28"/>
  <c r="CH78" i="28"/>
  <c r="CK78" i="28"/>
  <c r="BX78" i="28"/>
  <c r="BW78" i="28"/>
  <c r="BZ78" i="28"/>
  <c r="BY78" i="28"/>
  <c r="AS78" i="28"/>
  <c r="AT78" i="28"/>
  <c r="AI77" i="28"/>
  <c r="AJ78" i="28"/>
  <c r="W78" i="28"/>
  <c r="DN78" i="28"/>
  <c r="Q77" i="28"/>
  <c r="S77" i="28"/>
  <c r="EP77" i="28"/>
  <c r="EK77" i="28"/>
  <c r="EM77" i="28"/>
  <c r="DZ77" i="28"/>
  <c r="CU77" i="28"/>
  <c r="CW77" i="28"/>
  <c r="CV77" i="28"/>
  <c r="CY77" i="28"/>
  <c r="CQ77" i="28"/>
  <c r="CP77" i="28"/>
  <c r="CR77" i="28"/>
  <c r="CG77" i="28"/>
  <c r="CI77" i="28"/>
  <c r="CH77" i="28"/>
  <c r="CK77" i="28"/>
  <c r="BX77" i="28"/>
  <c r="BW77" i="28"/>
  <c r="AS77" i="28"/>
  <c r="AT77" i="28"/>
  <c r="AI76" i="28"/>
  <c r="AJ77" i="28"/>
  <c r="W77" i="28"/>
  <c r="DN77" i="28"/>
  <c r="R77" i="28"/>
  <c r="Q76" i="28"/>
  <c r="R76" i="28"/>
  <c r="EO76" i="28"/>
  <c r="EK76" i="28"/>
  <c r="S76" i="28"/>
  <c r="EM76" i="28"/>
  <c r="EL76" i="28"/>
  <c r="DY76" i="28"/>
  <c r="DM76" i="28"/>
  <c r="CV76" i="28"/>
  <c r="CU76" i="28"/>
  <c r="CW76" i="28"/>
  <c r="CY76" i="28"/>
  <c r="CQ76" i="28"/>
  <c r="CP76" i="28"/>
  <c r="CR76" i="28"/>
  <c r="CG76" i="28"/>
  <c r="CI76" i="28"/>
  <c r="CH76" i="28"/>
  <c r="CK76" i="28"/>
  <c r="BX76" i="28"/>
  <c r="BW76" i="28"/>
  <c r="BZ76" i="28"/>
  <c r="BY76" i="28"/>
  <c r="AS76" i="28"/>
  <c r="AT76" i="28"/>
  <c r="AI75" i="28"/>
  <c r="AJ76" i="28"/>
  <c r="W76" i="28"/>
  <c r="DN76" i="28"/>
  <c r="Q75" i="28"/>
  <c r="S75" i="28"/>
  <c r="EP75" i="28"/>
  <c r="EK75" i="28"/>
  <c r="EM75" i="28"/>
  <c r="DZ75" i="28"/>
  <c r="CU75" i="28"/>
  <c r="CW75" i="28"/>
  <c r="CV75" i="28"/>
  <c r="CY75" i="28"/>
  <c r="CQ75" i="28"/>
  <c r="CP75" i="28"/>
  <c r="CR75" i="28"/>
  <c r="CG75" i="28"/>
  <c r="CI75" i="28"/>
  <c r="CH75" i="28"/>
  <c r="BX75" i="28"/>
  <c r="BW75" i="28"/>
  <c r="AS75" i="28"/>
  <c r="AT75" i="28"/>
  <c r="AI74" i="28"/>
  <c r="AJ75" i="28"/>
  <c r="W75" i="28"/>
  <c r="DN75" i="28"/>
  <c r="R75" i="28"/>
  <c r="Q74" i="28"/>
  <c r="R74" i="28"/>
  <c r="EO74" i="28"/>
  <c r="EK74" i="28"/>
  <c r="S74" i="28"/>
  <c r="EM74" i="28"/>
  <c r="EL74" i="28"/>
  <c r="DY74" i="28"/>
  <c r="DM74" i="28"/>
  <c r="CV74" i="28"/>
  <c r="CU74" i="28"/>
  <c r="CW74" i="28"/>
  <c r="CY74" i="28"/>
  <c r="CQ74" i="28"/>
  <c r="CP74" i="28"/>
  <c r="CR74" i="28"/>
  <c r="CG74" i="28"/>
  <c r="CI74" i="28"/>
  <c r="CH74" i="28"/>
  <c r="CK74" i="28"/>
  <c r="BX74" i="28"/>
  <c r="BW74" i="28"/>
  <c r="BZ74" i="28"/>
  <c r="BY74" i="28"/>
  <c r="AS74" i="28"/>
  <c r="AT74" i="28"/>
  <c r="AI73" i="28"/>
  <c r="AJ74" i="28"/>
  <c r="W74" i="28"/>
  <c r="DN74" i="28"/>
  <c r="Q73" i="28"/>
  <c r="S73" i="28"/>
  <c r="EP73" i="28"/>
  <c r="EK73" i="28"/>
  <c r="EM73" i="28"/>
  <c r="DZ73" i="28"/>
  <c r="CU73" i="28"/>
  <c r="CW73" i="28"/>
  <c r="CV73" i="28"/>
  <c r="CY73" i="28"/>
  <c r="CQ73" i="28"/>
  <c r="CP73" i="28"/>
  <c r="CR73" i="28"/>
  <c r="CG73" i="28"/>
  <c r="CI73" i="28"/>
  <c r="CH73" i="28"/>
  <c r="CK73" i="28"/>
  <c r="BX73" i="28"/>
  <c r="BW73" i="28"/>
  <c r="AS73" i="28"/>
  <c r="AT73" i="28"/>
  <c r="AI72" i="28"/>
  <c r="AJ73" i="28"/>
  <c r="W73" i="28"/>
  <c r="DN73" i="28"/>
  <c r="R73" i="28"/>
  <c r="EK72" i="28"/>
  <c r="Q72" i="28"/>
  <c r="S72" i="28"/>
  <c r="EM72" i="28"/>
  <c r="R72" i="28"/>
  <c r="DM72" i="28"/>
  <c r="CV72" i="28"/>
  <c r="CU72" i="28"/>
  <c r="CW72" i="28"/>
  <c r="CY72" i="28"/>
  <c r="CQ72" i="28"/>
  <c r="CP72" i="28"/>
  <c r="CR72" i="28"/>
  <c r="CG72" i="28"/>
  <c r="CI72" i="28"/>
  <c r="CH72" i="28"/>
  <c r="CK72" i="28"/>
  <c r="BX72" i="28"/>
  <c r="BW72" i="28"/>
  <c r="BZ72" i="28"/>
  <c r="BY72" i="28"/>
  <c r="AS72" i="28"/>
  <c r="AT72" i="28"/>
  <c r="AI71" i="28"/>
  <c r="AJ72" i="28"/>
  <c r="W72" i="28"/>
  <c r="DN72" i="28"/>
  <c r="EO72" i="28"/>
  <c r="Q71" i="28"/>
  <c r="S71" i="28"/>
  <c r="EP71" i="28"/>
  <c r="EK71" i="28"/>
  <c r="DZ71" i="28"/>
  <c r="CU71" i="28"/>
  <c r="CW71" i="28"/>
  <c r="CV71" i="28"/>
  <c r="CY71" i="28"/>
  <c r="CQ71" i="28"/>
  <c r="CP71" i="28"/>
  <c r="CR71" i="28"/>
  <c r="CG71" i="28"/>
  <c r="CI71" i="28"/>
  <c r="CH71" i="28"/>
  <c r="CK71" i="28"/>
  <c r="BX71" i="28"/>
  <c r="BW71" i="28"/>
  <c r="AS71" i="28"/>
  <c r="AT71" i="28"/>
  <c r="AI70" i="28"/>
  <c r="AJ71" i="28"/>
  <c r="W71" i="28"/>
  <c r="DN71" i="28"/>
  <c r="R71" i="28"/>
  <c r="EK70" i="28"/>
  <c r="Q70" i="28"/>
  <c r="R70" i="28"/>
  <c r="DM70" i="28"/>
  <c r="CV70" i="28"/>
  <c r="CU70" i="28"/>
  <c r="CW70" i="28"/>
  <c r="CY70" i="28"/>
  <c r="CQ70" i="28"/>
  <c r="CP70" i="28"/>
  <c r="CR70" i="28"/>
  <c r="CG70" i="28"/>
  <c r="CI70" i="28"/>
  <c r="CH70" i="28"/>
  <c r="CK70" i="28"/>
  <c r="BX70" i="28"/>
  <c r="BW70" i="28"/>
  <c r="BZ70" i="28"/>
  <c r="BY70" i="28"/>
  <c r="AS70" i="28"/>
  <c r="AT70" i="28"/>
  <c r="W70" i="28"/>
  <c r="EO70" i="28"/>
  <c r="S70" i="28"/>
  <c r="EM70" i="28"/>
  <c r="EK69" i="28"/>
  <c r="Q69" i="28"/>
  <c r="R69" i="28"/>
  <c r="DM69" i="28"/>
  <c r="CV69" i="28"/>
  <c r="CU69" i="28"/>
  <c r="CW69" i="28"/>
  <c r="CY69" i="28"/>
  <c r="CQ69" i="28"/>
  <c r="CP69" i="28"/>
  <c r="CR69" i="28"/>
  <c r="CG69" i="28"/>
  <c r="CI69" i="28"/>
  <c r="CH69" i="28"/>
  <c r="CK69" i="28"/>
  <c r="BX69" i="28"/>
  <c r="BW69" i="28"/>
  <c r="BZ69" i="28"/>
  <c r="BY69" i="28"/>
  <c r="AS69" i="28"/>
  <c r="AT69" i="28"/>
  <c r="AI69" i="28"/>
  <c r="AJ70" i="28"/>
  <c r="W69" i="28"/>
  <c r="EK68" i="28"/>
  <c r="CV68" i="28"/>
  <c r="CU68" i="28"/>
  <c r="CW68" i="28"/>
  <c r="CY68" i="28"/>
  <c r="CQ68" i="28"/>
  <c r="CP68" i="28"/>
  <c r="CR68" i="28"/>
  <c r="CH68" i="28"/>
  <c r="CG68" i="28"/>
  <c r="CI68" i="28"/>
  <c r="CK68" i="28"/>
  <c r="BX68" i="28"/>
  <c r="BW68" i="28"/>
  <c r="BZ68" i="28"/>
  <c r="BY68" i="28"/>
  <c r="AS68" i="28"/>
  <c r="AT68" i="28"/>
  <c r="AI68" i="28"/>
  <c r="AI67" i="28"/>
  <c r="AJ68" i="28"/>
  <c r="W68" i="28"/>
  <c r="Q68" i="28"/>
  <c r="R68" i="28"/>
  <c r="DM68" i="28"/>
  <c r="EK67" i="28"/>
  <c r="Q67" i="28"/>
  <c r="R67" i="28"/>
  <c r="DM67" i="28"/>
  <c r="CV67" i="28"/>
  <c r="CU67" i="28"/>
  <c r="CW67" i="28"/>
  <c r="CY67" i="28"/>
  <c r="CQ67" i="28"/>
  <c r="CP67" i="28"/>
  <c r="CR67" i="28"/>
  <c r="CG67" i="28"/>
  <c r="CI67" i="28"/>
  <c r="CH67" i="28"/>
  <c r="CK67" i="28"/>
  <c r="BX67" i="28"/>
  <c r="BW67" i="28"/>
  <c r="BZ67" i="28"/>
  <c r="BY67" i="28"/>
  <c r="AS67" i="28"/>
  <c r="AT67" i="28"/>
  <c r="AI66" i="28"/>
  <c r="AJ67" i="28"/>
  <c r="W67" i="28"/>
  <c r="EK66" i="28"/>
  <c r="CV66" i="28"/>
  <c r="CU66" i="28"/>
  <c r="CW66" i="28"/>
  <c r="CY66" i="28"/>
  <c r="CQ66" i="28"/>
  <c r="CP66" i="28"/>
  <c r="CR66" i="28"/>
  <c r="CH66" i="28"/>
  <c r="CG66" i="28"/>
  <c r="CI66" i="28"/>
  <c r="CK66" i="28"/>
  <c r="BX66" i="28"/>
  <c r="BW66" i="28"/>
  <c r="BZ66" i="28"/>
  <c r="BY66" i="28"/>
  <c r="AS66" i="28"/>
  <c r="AT66" i="28"/>
  <c r="AI65" i="28"/>
  <c r="AJ66" i="28"/>
  <c r="W66" i="28"/>
  <c r="Q66" i="28"/>
  <c r="R66" i="28"/>
  <c r="DM66" i="28"/>
  <c r="EK65" i="28"/>
  <c r="Q65" i="28"/>
  <c r="R65" i="28"/>
  <c r="DM65" i="28"/>
  <c r="CV65" i="28"/>
  <c r="CU65" i="28"/>
  <c r="CW65" i="28"/>
  <c r="CY65" i="28"/>
  <c r="CQ65" i="28"/>
  <c r="CP65" i="28"/>
  <c r="CR65" i="28"/>
  <c r="CG65" i="28"/>
  <c r="CI65" i="28"/>
  <c r="CH65" i="28"/>
  <c r="CK65" i="28"/>
  <c r="BX65" i="28"/>
  <c r="BW65" i="28"/>
  <c r="BZ65" i="28"/>
  <c r="BY65" i="28"/>
  <c r="AS65" i="28"/>
  <c r="AT65" i="28"/>
  <c r="AI64" i="28"/>
  <c r="AJ65" i="28"/>
  <c r="W65" i="28"/>
  <c r="EK64" i="28"/>
  <c r="CV64" i="28"/>
  <c r="CU64" i="28"/>
  <c r="CW64" i="28"/>
  <c r="CY64" i="28"/>
  <c r="CQ64" i="28"/>
  <c r="CP64" i="28"/>
  <c r="CR64" i="28"/>
  <c r="CH64" i="28"/>
  <c r="CG64" i="28"/>
  <c r="CI64" i="28"/>
  <c r="CK64" i="28"/>
  <c r="BX64" i="28"/>
  <c r="BW64" i="28"/>
  <c r="BZ64" i="28"/>
  <c r="BY64" i="28"/>
  <c r="AS64" i="28"/>
  <c r="AT64" i="28"/>
  <c r="AI63" i="28"/>
  <c r="AJ64" i="28"/>
  <c r="W64" i="28"/>
  <c r="Q64" i="28"/>
  <c r="R64" i="28"/>
  <c r="DM64" i="28"/>
  <c r="EK63" i="28"/>
  <c r="Q63" i="28"/>
  <c r="R63" i="28"/>
  <c r="DM63" i="28"/>
  <c r="CV63" i="28"/>
  <c r="CU63" i="28"/>
  <c r="CW63" i="28"/>
  <c r="CY63" i="28"/>
  <c r="CQ63" i="28"/>
  <c r="CP63" i="28"/>
  <c r="CR63" i="28"/>
  <c r="CG63" i="28"/>
  <c r="CI63" i="28"/>
  <c r="CH63" i="28"/>
  <c r="CK63" i="28"/>
  <c r="BX63" i="28"/>
  <c r="BW63" i="28"/>
  <c r="BZ63" i="28"/>
  <c r="BY63" i="28"/>
  <c r="AS63" i="28"/>
  <c r="AT63" i="28"/>
  <c r="AI62" i="28"/>
  <c r="AJ63" i="28"/>
  <c r="W63" i="28"/>
  <c r="EK62" i="28"/>
  <c r="CV62" i="28"/>
  <c r="CU62" i="28"/>
  <c r="CW62" i="28"/>
  <c r="CY62" i="28"/>
  <c r="CQ62" i="28"/>
  <c r="CP62" i="28"/>
  <c r="CR62" i="28"/>
  <c r="CH62" i="28"/>
  <c r="CG62" i="28"/>
  <c r="CI62" i="28"/>
  <c r="CK62" i="28"/>
  <c r="BX62" i="28"/>
  <c r="BW62" i="28"/>
  <c r="BZ62" i="28"/>
  <c r="BY62" i="28"/>
  <c r="AS62" i="28"/>
  <c r="AT62" i="28"/>
  <c r="AI61" i="28"/>
  <c r="AJ62" i="28"/>
  <c r="W62" i="28"/>
  <c r="Q62" i="28"/>
  <c r="R62" i="28"/>
  <c r="DM62" i="28"/>
  <c r="EK61" i="28"/>
  <c r="Q61" i="28"/>
  <c r="R61" i="28"/>
  <c r="DM61" i="28"/>
  <c r="CV61" i="28"/>
  <c r="CU61" i="28"/>
  <c r="CW61" i="28"/>
  <c r="CY61" i="28"/>
  <c r="CQ61" i="28"/>
  <c r="CP61" i="28"/>
  <c r="CR61" i="28"/>
  <c r="CG61" i="28"/>
  <c r="CI61" i="28"/>
  <c r="CH61" i="28"/>
  <c r="CK61" i="28"/>
  <c r="BX61" i="28"/>
  <c r="BW61" i="28"/>
  <c r="BZ61" i="28"/>
  <c r="BY61" i="28"/>
  <c r="AS61" i="28"/>
  <c r="AT61" i="28"/>
  <c r="AI60" i="28"/>
  <c r="AJ61" i="28"/>
  <c r="W61" i="28"/>
  <c r="EK60" i="28"/>
  <c r="CV60" i="28"/>
  <c r="CU60" i="28"/>
  <c r="CW60" i="28"/>
  <c r="CY60" i="28"/>
  <c r="CQ60" i="28"/>
  <c r="CP60" i="28"/>
  <c r="CR60" i="28"/>
  <c r="CH60" i="28"/>
  <c r="CG60" i="28"/>
  <c r="CI60" i="28"/>
  <c r="CK60" i="28"/>
  <c r="BX60" i="28"/>
  <c r="BW60" i="28"/>
  <c r="BZ60" i="28"/>
  <c r="BY60" i="28"/>
  <c r="AS60" i="28"/>
  <c r="AT60" i="28"/>
  <c r="AI59" i="28"/>
  <c r="AJ60" i="28"/>
  <c r="W60" i="28"/>
  <c r="Q60" i="28"/>
  <c r="R60" i="28"/>
  <c r="DM60" i="28"/>
  <c r="EK59" i="28"/>
  <c r="Q59" i="28"/>
  <c r="R59" i="28"/>
  <c r="DM59" i="28"/>
  <c r="CV59" i="28"/>
  <c r="CU59" i="28"/>
  <c r="CW59" i="28"/>
  <c r="CY59" i="28"/>
  <c r="CQ59" i="28"/>
  <c r="CP59" i="28"/>
  <c r="CR59" i="28"/>
  <c r="CG59" i="28"/>
  <c r="CI59" i="28"/>
  <c r="CH59" i="28"/>
  <c r="CK59" i="28"/>
  <c r="BX59" i="28"/>
  <c r="BW59" i="28"/>
  <c r="BZ59" i="28"/>
  <c r="BY59" i="28"/>
  <c r="AS59" i="28"/>
  <c r="AT59" i="28"/>
  <c r="AI58" i="28"/>
  <c r="AJ59" i="28"/>
  <c r="W59" i="28"/>
  <c r="EK58" i="28"/>
  <c r="CV58" i="28"/>
  <c r="CU58" i="28"/>
  <c r="CW58" i="28"/>
  <c r="CY58" i="28"/>
  <c r="CQ58" i="28"/>
  <c r="CP58" i="28"/>
  <c r="CR58" i="28"/>
  <c r="CH58" i="28"/>
  <c r="CG58" i="28"/>
  <c r="CI58" i="28"/>
  <c r="CK58" i="28"/>
  <c r="BX58" i="28"/>
  <c r="BW58" i="28"/>
  <c r="BZ58" i="28"/>
  <c r="BY58" i="28"/>
  <c r="AS58" i="28"/>
  <c r="AT58" i="28"/>
  <c r="AI57" i="28"/>
  <c r="AJ58" i="28"/>
  <c r="W58" i="28"/>
  <c r="Q58" i="28"/>
  <c r="R58" i="28"/>
  <c r="DM58" i="28"/>
  <c r="EK57" i="28"/>
  <c r="Q57" i="28"/>
  <c r="R57" i="28"/>
  <c r="DM57" i="28"/>
  <c r="CV57" i="28"/>
  <c r="CU57" i="28"/>
  <c r="CW57" i="28"/>
  <c r="CY57" i="28"/>
  <c r="CQ57" i="28"/>
  <c r="CP57" i="28"/>
  <c r="CR57" i="28"/>
  <c r="CG57" i="28"/>
  <c r="CI57" i="28"/>
  <c r="CH57" i="28"/>
  <c r="CK57" i="28"/>
  <c r="BX57" i="28"/>
  <c r="BW57" i="28"/>
  <c r="BZ57" i="28"/>
  <c r="BY57" i="28"/>
  <c r="AS57" i="28"/>
  <c r="AT57" i="28"/>
  <c r="AI56" i="28"/>
  <c r="AJ57" i="28"/>
  <c r="W57" i="28"/>
  <c r="EK56" i="28"/>
  <c r="CV56" i="28"/>
  <c r="CU56" i="28"/>
  <c r="CW56" i="28"/>
  <c r="CY56" i="28"/>
  <c r="CQ56" i="28"/>
  <c r="CP56" i="28"/>
  <c r="CR56" i="28"/>
  <c r="CH56" i="28"/>
  <c r="CG56" i="28"/>
  <c r="CI56" i="28"/>
  <c r="CK56" i="28"/>
  <c r="BX56" i="28"/>
  <c r="BW56" i="28"/>
  <c r="BZ56" i="28"/>
  <c r="BY56" i="28"/>
  <c r="AS56" i="28"/>
  <c r="AT56" i="28"/>
  <c r="AI55" i="28"/>
  <c r="AJ56" i="28"/>
  <c r="W56" i="28"/>
  <c r="Q56" i="28"/>
  <c r="R56" i="28"/>
  <c r="EK55" i="28"/>
  <c r="Q55" i="28"/>
  <c r="R55" i="28"/>
  <c r="DM55" i="28"/>
  <c r="CV55" i="28"/>
  <c r="CU55" i="28"/>
  <c r="CW55" i="28"/>
  <c r="CY55" i="28"/>
  <c r="CQ55" i="28"/>
  <c r="CP55" i="28"/>
  <c r="CR55" i="28"/>
  <c r="CG55" i="28"/>
  <c r="CI55" i="28"/>
  <c r="CH55" i="28"/>
  <c r="CK55" i="28"/>
  <c r="BX55" i="28"/>
  <c r="BW55" i="28"/>
  <c r="BZ55" i="28"/>
  <c r="BY55" i="28"/>
  <c r="AS55" i="28"/>
  <c r="AT55" i="28"/>
  <c r="AI54" i="28"/>
  <c r="AJ55" i="28"/>
  <c r="W55" i="28"/>
  <c r="EK54" i="28"/>
  <c r="CV54" i="28"/>
  <c r="CU54" i="28"/>
  <c r="CW54" i="28"/>
  <c r="CY54" i="28"/>
  <c r="CQ54" i="28"/>
  <c r="CP54" i="28"/>
  <c r="CR54" i="28"/>
  <c r="CH54" i="28"/>
  <c r="CG54" i="28"/>
  <c r="CI54" i="28"/>
  <c r="CK54" i="28"/>
  <c r="BX54" i="28"/>
  <c r="BW54" i="28"/>
  <c r="BZ54" i="28"/>
  <c r="BY54" i="28"/>
  <c r="AS54" i="28"/>
  <c r="AT54" i="28"/>
  <c r="AI53" i="28"/>
  <c r="AJ54" i="28"/>
  <c r="W54" i="28"/>
  <c r="Q54" i="28"/>
  <c r="R54" i="28"/>
  <c r="DM54" i="28"/>
  <c r="EK53" i="28"/>
  <c r="Q53" i="28"/>
  <c r="R53" i="28"/>
  <c r="DM53" i="28"/>
  <c r="CV53" i="28"/>
  <c r="CU53" i="28"/>
  <c r="CW53" i="28"/>
  <c r="CY53" i="28"/>
  <c r="CQ53" i="28"/>
  <c r="CP53" i="28"/>
  <c r="CR53" i="28"/>
  <c r="CG53" i="28"/>
  <c r="CI53" i="28"/>
  <c r="CH53" i="28"/>
  <c r="CK53" i="28"/>
  <c r="BX53" i="28"/>
  <c r="BW53" i="28"/>
  <c r="BZ53" i="28"/>
  <c r="BY53" i="28"/>
  <c r="AS53" i="28"/>
  <c r="AT53" i="28"/>
  <c r="AI52" i="28"/>
  <c r="AJ53" i="28"/>
  <c r="W53" i="28"/>
  <c r="EK52" i="28"/>
  <c r="CV52" i="28"/>
  <c r="CU52" i="28"/>
  <c r="CW52" i="28"/>
  <c r="CY52" i="28"/>
  <c r="CQ52" i="28"/>
  <c r="CP52" i="28"/>
  <c r="CR52" i="28"/>
  <c r="CH52" i="28"/>
  <c r="CG52" i="28"/>
  <c r="CI52" i="28"/>
  <c r="CK52" i="28"/>
  <c r="BX52" i="28"/>
  <c r="BW52" i="28"/>
  <c r="BZ52" i="28"/>
  <c r="BY52" i="28"/>
  <c r="AS52" i="28"/>
  <c r="AT52" i="28"/>
  <c r="AI51" i="28"/>
  <c r="AJ52" i="28"/>
  <c r="W52" i="28"/>
  <c r="Q52" i="28"/>
  <c r="R52" i="28"/>
  <c r="EK51" i="28"/>
  <c r="Q51" i="28"/>
  <c r="R51" i="28"/>
  <c r="DM51" i="28"/>
  <c r="CV51" i="28"/>
  <c r="CU51" i="28"/>
  <c r="CW51" i="28"/>
  <c r="CY51" i="28"/>
  <c r="CQ51" i="28"/>
  <c r="CP51" i="28"/>
  <c r="CR51" i="28"/>
  <c r="CG51" i="28"/>
  <c r="CI51" i="28"/>
  <c r="CH51" i="28"/>
  <c r="CK51" i="28"/>
  <c r="BX51" i="28"/>
  <c r="BW51" i="28"/>
  <c r="BZ51" i="28"/>
  <c r="BY51" i="28"/>
  <c r="AS51" i="28"/>
  <c r="AT51" i="28"/>
  <c r="AI50" i="28"/>
  <c r="AJ51" i="28"/>
  <c r="W51" i="28"/>
  <c r="EK50" i="28"/>
  <c r="CV50" i="28"/>
  <c r="CU50" i="28"/>
  <c r="CW50" i="28"/>
  <c r="CY50" i="28"/>
  <c r="CQ50" i="28"/>
  <c r="CP50" i="28"/>
  <c r="CR50" i="28"/>
  <c r="CH50" i="28"/>
  <c r="CG50" i="28"/>
  <c r="CI50" i="28"/>
  <c r="CK50" i="28"/>
  <c r="BX50" i="28"/>
  <c r="BW50" i="28"/>
  <c r="BZ50" i="28"/>
  <c r="BY50" i="28"/>
  <c r="AS50" i="28"/>
  <c r="AT50" i="28"/>
  <c r="W50" i="28"/>
  <c r="Q50" i="28"/>
  <c r="R50" i="28"/>
  <c r="DM50" i="28"/>
  <c r="EK49" i="28"/>
  <c r="CV49" i="28"/>
  <c r="CU49" i="28"/>
  <c r="CW49" i="28"/>
  <c r="CY49" i="28"/>
  <c r="CQ49" i="28"/>
  <c r="CP49" i="28"/>
  <c r="CR49" i="28"/>
  <c r="CG49" i="28"/>
  <c r="CI49" i="28"/>
  <c r="CH49" i="28"/>
  <c r="CK49" i="28"/>
  <c r="BX49" i="28"/>
  <c r="BW49" i="28"/>
  <c r="BY49" i="28"/>
  <c r="AS49" i="28"/>
  <c r="AT49" i="28"/>
  <c r="AI49" i="28"/>
  <c r="AI48" i="28"/>
  <c r="AJ49" i="28"/>
  <c r="W49" i="28"/>
  <c r="Q49" i="28"/>
  <c r="EK48" i="28"/>
  <c r="Q48" i="28"/>
  <c r="R48" i="28"/>
  <c r="EL48" i="28"/>
  <c r="DM48" i="28"/>
  <c r="CV48" i="28"/>
  <c r="CU48" i="28"/>
  <c r="CW48" i="28"/>
  <c r="CQ48" i="28"/>
  <c r="CP48" i="28"/>
  <c r="CR48" i="28"/>
  <c r="CH48" i="28"/>
  <c r="CG48" i="28"/>
  <c r="CI48" i="28"/>
  <c r="CK48" i="28"/>
  <c r="BX48" i="28"/>
  <c r="BW48" i="28"/>
  <c r="BY48" i="28"/>
  <c r="AS48" i="28"/>
  <c r="AT48" i="28"/>
  <c r="AI47" i="28"/>
  <c r="AJ48" i="28"/>
  <c r="W48" i="28"/>
  <c r="S48" i="28"/>
  <c r="DZ48" i="28"/>
  <c r="Q47" i="28"/>
  <c r="R47" i="28"/>
  <c r="EO47" i="28"/>
  <c r="EK47" i="28"/>
  <c r="CV47" i="28"/>
  <c r="CU47" i="28"/>
  <c r="CW47" i="28"/>
  <c r="CY47" i="28"/>
  <c r="CQ47" i="28"/>
  <c r="CP47" i="28"/>
  <c r="CR47" i="28"/>
  <c r="CG47" i="28"/>
  <c r="CI47" i="28"/>
  <c r="CH47" i="28"/>
  <c r="CK47" i="28"/>
  <c r="BX47" i="28"/>
  <c r="BW47" i="28"/>
  <c r="BZ47" i="28"/>
  <c r="BY47" i="28"/>
  <c r="AS47" i="28"/>
  <c r="AT47" i="28"/>
  <c r="W47" i="28"/>
  <c r="S47" i="28"/>
  <c r="EP47" i="28"/>
  <c r="DY47" i="28"/>
  <c r="EK46" i="28"/>
  <c r="CU46" i="28"/>
  <c r="CW46" i="28"/>
  <c r="CV46" i="28"/>
  <c r="CY46" i="28"/>
  <c r="CQ46" i="28"/>
  <c r="CP46" i="28"/>
  <c r="CR46" i="28"/>
  <c r="CG46" i="28"/>
  <c r="CI46" i="28"/>
  <c r="CH46" i="28"/>
  <c r="CK46" i="28"/>
  <c r="BX46" i="28"/>
  <c r="BW46" i="28"/>
  <c r="BZ46" i="28"/>
  <c r="BY46" i="28"/>
  <c r="AS46" i="28"/>
  <c r="AT46" i="28"/>
  <c r="AI46" i="28"/>
  <c r="W46" i="28"/>
  <c r="Q46" i="28"/>
  <c r="R46" i="28"/>
  <c r="DY46" i="28"/>
  <c r="EK45" i="28"/>
  <c r="CU45" i="28"/>
  <c r="CW45" i="28"/>
  <c r="CV45" i="28"/>
  <c r="CY45" i="28"/>
  <c r="CQ45" i="28"/>
  <c r="CP45" i="28"/>
  <c r="CR45" i="28"/>
  <c r="CH45" i="28"/>
  <c r="CG45" i="28"/>
  <c r="CI45" i="28"/>
  <c r="CK45" i="28"/>
  <c r="BX45" i="28"/>
  <c r="BW45" i="28"/>
  <c r="BY45" i="28"/>
  <c r="AS45" i="28"/>
  <c r="AT45" i="28"/>
  <c r="AI45" i="28"/>
  <c r="W45" i="28"/>
  <c r="Q45" i="28"/>
  <c r="R45" i="28"/>
  <c r="EK44" i="28"/>
  <c r="CV44" i="28"/>
  <c r="CU44" i="28"/>
  <c r="CW44" i="28"/>
  <c r="CY44" i="28"/>
  <c r="CQ44" i="28"/>
  <c r="CP44" i="28"/>
  <c r="CR44" i="28"/>
  <c r="CH44" i="28"/>
  <c r="CG44" i="28"/>
  <c r="CI44" i="28"/>
  <c r="CK44" i="28"/>
  <c r="BX44" i="28"/>
  <c r="BW44" i="28"/>
  <c r="BY44" i="28"/>
  <c r="AS44" i="28"/>
  <c r="AT44" i="28"/>
  <c r="AI44" i="28"/>
  <c r="AI43" i="28"/>
  <c r="AJ44" i="28"/>
  <c r="W44" i="28"/>
  <c r="Q44" i="28"/>
  <c r="R44" i="28"/>
  <c r="EK43" i="28"/>
  <c r="CV43" i="28"/>
  <c r="CU43" i="28"/>
  <c r="CW43" i="28"/>
  <c r="CY43" i="28"/>
  <c r="CQ43" i="28"/>
  <c r="CP43" i="28"/>
  <c r="CR43" i="28"/>
  <c r="CH43" i="28"/>
  <c r="CG43" i="28"/>
  <c r="CI43" i="28"/>
  <c r="CK43" i="28"/>
  <c r="BX43" i="28"/>
  <c r="BW43" i="28"/>
  <c r="BY43" i="28"/>
  <c r="AS43" i="28"/>
  <c r="AT43" i="28"/>
  <c r="AI42" i="28"/>
  <c r="AJ43" i="28"/>
  <c r="W43" i="28"/>
  <c r="Q43" i="28"/>
  <c r="R43" i="28"/>
  <c r="EK42" i="28"/>
  <c r="CV42" i="28"/>
  <c r="CU42" i="28"/>
  <c r="CW42" i="28"/>
  <c r="CY42" i="28"/>
  <c r="CQ42" i="28"/>
  <c r="CP42" i="28"/>
  <c r="CR42" i="28"/>
  <c r="CH42" i="28"/>
  <c r="CG42" i="28"/>
  <c r="CI42" i="28"/>
  <c r="CK42" i="28"/>
  <c r="BX42" i="28"/>
  <c r="BW42" i="28"/>
  <c r="BY42" i="28"/>
  <c r="AS42" i="28"/>
  <c r="AT42" i="28"/>
  <c r="AI41" i="28"/>
  <c r="AJ42" i="28"/>
  <c r="W42" i="28"/>
  <c r="Q42" i="28"/>
  <c r="R42" i="28"/>
  <c r="EK41" i="28"/>
  <c r="CV41" i="28"/>
  <c r="CU41" i="28"/>
  <c r="CW41" i="28"/>
  <c r="CY41" i="28"/>
  <c r="CQ41" i="28"/>
  <c r="CP41" i="28"/>
  <c r="CR41" i="28"/>
  <c r="CH41" i="28"/>
  <c r="CG41" i="28"/>
  <c r="CI41" i="28"/>
  <c r="CK41" i="28"/>
  <c r="BX41" i="28"/>
  <c r="BW41" i="28"/>
  <c r="BY41" i="28"/>
  <c r="AS41" i="28"/>
  <c r="AT41" i="28"/>
  <c r="AI40" i="28"/>
  <c r="AJ41" i="28"/>
  <c r="W41" i="28"/>
  <c r="Q41" i="28"/>
  <c r="R41" i="28"/>
  <c r="EK40" i="28"/>
  <c r="CV40" i="28"/>
  <c r="CU40" i="28"/>
  <c r="CW40" i="28"/>
  <c r="CY40" i="28"/>
  <c r="CQ40" i="28"/>
  <c r="CP40" i="28"/>
  <c r="CR40" i="28"/>
  <c r="CH40" i="28"/>
  <c r="CG40" i="28"/>
  <c r="CI40" i="28"/>
  <c r="CK40" i="28"/>
  <c r="BX40" i="28"/>
  <c r="BW40" i="28"/>
  <c r="BY40" i="28"/>
  <c r="AS40" i="28"/>
  <c r="AT40" i="28"/>
  <c r="AI39" i="28"/>
  <c r="AJ40" i="28"/>
  <c r="W40" i="28"/>
  <c r="Q40" i="28"/>
  <c r="R40" i="28"/>
  <c r="EK39" i="28"/>
  <c r="CV39" i="28"/>
  <c r="CU39" i="28"/>
  <c r="CW39" i="28"/>
  <c r="CY39" i="28"/>
  <c r="CQ39" i="28"/>
  <c r="CP39" i="28"/>
  <c r="CR39" i="28"/>
  <c r="CH39" i="28"/>
  <c r="CG39" i="28"/>
  <c r="CI39" i="28"/>
  <c r="CK39" i="28"/>
  <c r="BX39" i="28"/>
  <c r="BW39" i="28"/>
  <c r="BY39" i="28"/>
  <c r="AS39" i="28"/>
  <c r="AT39" i="28"/>
  <c r="AI38" i="28"/>
  <c r="AJ39" i="28"/>
  <c r="W39" i="28"/>
  <c r="Q39" i="28"/>
  <c r="R39" i="28"/>
  <c r="EK38" i="28"/>
  <c r="CV38" i="28"/>
  <c r="CU38" i="28"/>
  <c r="CW38" i="28"/>
  <c r="CY38" i="28"/>
  <c r="CQ38" i="28"/>
  <c r="CP38" i="28"/>
  <c r="CR38" i="28"/>
  <c r="CH38" i="28"/>
  <c r="CG38" i="28"/>
  <c r="CI38" i="28"/>
  <c r="CK38" i="28"/>
  <c r="BX38" i="28"/>
  <c r="BW38" i="28"/>
  <c r="BY38" i="28"/>
  <c r="AS38" i="28"/>
  <c r="AT38" i="28"/>
  <c r="AI37" i="28"/>
  <c r="AJ38" i="28"/>
  <c r="W38" i="28"/>
  <c r="Q38" i="28"/>
  <c r="R38" i="28"/>
  <c r="EK37" i="28"/>
  <c r="CV37" i="28"/>
  <c r="CU37" i="28"/>
  <c r="CW37" i="28"/>
  <c r="CY37" i="28"/>
  <c r="CQ37" i="28"/>
  <c r="CP37" i="28"/>
  <c r="CR37" i="28"/>
  <c r="CH37" i="28"/>
  <c r="CG37" i="28"/>
  <c r="CI37" i="28"/>
  <c r="CK37" i="28"/>
  <c r="BX37" i="28"/>
  <c r="BW37" i="28"/>
  <c r="BY37" i="28"/>
  <c r="AS37" i="28"/>
  <c r="AT37" i="28"/>
  <c r="AI36" i="28"/>
  <c r="AJ37" i="28"/>
  <c r="W37" i="28"/>
  <c r="Q37" i="28"/>
  <c r="R37" i="28"/>
  <c r="EK36" i="28"/>
  <c r="CV36" i="28"/>
  <c r="CU36" i="28"/>
  <c r="CW36" i="28"/>
  <c r="CY36" i="28"/>
  <c r="CQ36" i="28"/>
  <c r="CP36" i="28"/>
  <c r="CR36" i="28"/>
  <c r="CH36" i="28"/>
  <c r="CG36" i="28"/>
  <c r="CI36" i="28"/>
  <c r="CK36" i="28"/>
  <c r="BX36" i="28"/>
  <c r="BW36" i="28"/>
  <c r="BY36" i="28"/>
  <c r="AS36" i="28"/>
  <c r="AT36" i="28"/>
  <c r="AI35" i="28"/>
  <c r="AJ36" i="28"/>
  <c r="W36" i="28"/>
  <c r="Q36" i="28"/>
  <c r="R36" i="28"/>
  <c r="EK35" i="28"/>
  <c r="CV35" i="28"/>
  <c r="CU35" i="28"/>
  <c r="CW35" i="28"/>
  <c r="CY35" i="28"/>
  <c r="CQ35" i="28"/>
  <c r="CP35" i="28"/>
  <c r="CR35" i="28"/>
  <c r="CH35" i="28"/>
  <c r="CG35" i="28"/>
  <c r="CI35" i="28"/>
  <c r="CK35" i="28"/>
  <c r="BX35" i="28"/>
  <c r="BW35" i="28"/>
  <c r="BY35" i="28"/>
  <c r="AS35" i="28"/>
  <c r="AT35" i="28"/>
  <c r="AI34" i="28"/>
  <c r="AJ35" i="28"/>
  <c r="W35" i="28"/>
  <c r="Q35" i="28"/>
  <c r="R35" i="28"/>
  <c r="EK34" i="28"/>
  <c r="CV34" i="28"/>
  <c r="CU34" i="28"/>
  <c r="CW34" i="28"/>
  <c r="CY34" i="28"/>
  <c r="CQ34" i="28"/>
  <c r="CP34" i="28"/>
  <c r="CR34" i="28"/>
  <c r="CH34" i="28"/>
  <c r="CG34" i="28"/>
  <c r="CI34" i="28"/>
  <c r="CK34" i="28"/>
  <c r="BX34" i="28"/>
  <c r="BW34" i="28"/>
  <c r="BY34" i="28"/>
  <c r="AS34" i="28"/>
  <c r="AT34" i="28"/>
  <c r="AI33" i="28"/>
  <c r="AJ34" i="28"/>
  <c r="W34" i="28"/>
  <c r="Q34" i="28"/>
  <c r="R34" i="28"/>
  <c r="EK33" i="28"/>
  <c r="CV33" i="28"/>
  <c r="CU33" i="28"/>
  <c r="CW33" i="28"/>
  <c r="CY33" i="28"/>
  <c r="CQ33" i="28"/>
  <c r="CP33" i="28"/>
  <c r="CR33" i="28"/>
  <c r="CH33" i="28"/>
  <c r="CG33" i="28"/>
  <c r="CI33" i="28"/>
  <c r="CK33" i="28"/>
  <c r="BX33" i="28"/>
  <c r="BW33" i="28"/>
  <c r="BY33" i="28"/>
  <c r="AS33" i="28"/>
  <c r="AT33" i="28"/>
  <c r="AI32" i="28"/>
  <c r="AJ33" i="28"/>
  <c r="W33" i="28"/>
  <c r="Q33" i="28"/>
  <c r="R33" i="28"/>
  <c r="EK32" i="28"/>
  <c r="CV32" i="28"/>
  <c r="CU32" i="28"/>
  <c r="CW32" i="28"/>
  <c r="CY32" i="28"/>
  <c r="CQ32" i="28"/>
  <c r="CP32" i="28"/>
  <c r="CR32" i="28"/>
  <c r="CH32" i="28"/>
  <c r="CG32" i="28"/>
  <c r="CI32" i="28"/>
  <c r="CK32" i="28"/>
  <c r="BX32" i="28"/>
  <c r="BW32" i="28"/>
  <c r="BY32" i="28"/>
  <c r="AS32" i="28"/>
  <c r="AT32" i="28"/>
  <c r="AI31" i="28"/>
  <c r="AJ32" i="28"/>
  <c r="W32" i="28"/>
  <c r="Q32" i="28"/>
  <c r="R32" i="28"/>
  <c r="EK31" i="28"/>
  <c r="Q31" i="28"/>
  <c r="S31" i="28"/>
  <c r="EM31" i="28"/>
  <c r="DN31" i="28"/>
  <c r="CV31" i="28"/>
  <c r="CU31" i="28"/>
  <c r="CW31" i="28"/>
  <c r="CY31" i="28"/>
  <c r="CQ31" i="28"/>
  <c r="CP31" i="28"/>
  <c r="CR31" i="28"/>
  <c r="CH31" i="28"/>
  <c r="CG31" i="28"/>
  <c r="CI31" i="28"/>
  <c r="CK31" i="28"/>
  <c r="BX31" i="28"/>
  <c r="BW31" i="28"/>
  <c r="BY31" i="28"/>
  <c r="AT31" i="28"/>
  <c r="AI30" i="28"/>
  <c r="AJ31" i="28"/>
  <c r="W31" i="28"/>
  <c r="DZ31" i="28"/>
  <c r="R31" i="28"/>
  <c r="EK30" i="28"/>
  <c r="Q30" i="28"/>
  <c r="R30" i="28"/>
  <c r="EL30" i="28"/>
  <c r="DM30" i="28"/>
  <c r="CV30" i="28"/>
  <c r="CU30" i="28"/>
  <c r="CW30" i="28"/>
  <c r="CY30" i="28"/>
  <c r="CQ30" i="28"/>
  <c r="CP30" i="28"/>
  <c r="CR30" i="28"/>
  <c r="CG30" i="28"/>
  <c r="CI30" i="28"/>
  <c r="CH30" i="28"/>
  <c r="CK30" i="28"/>
  <c r="BX30" i="28"/>
  <c r="BW30" i="28"/>
  <c r="BZ30" i="28"/>
  <c r="BY30" i="28"/>
  <c r="AT30" i="28"/>
  <c r="AI29" i="28"/>
  <c r="AJ30" i="28"/>
  <c r="W30" i="28"/>
  <c r="S30" i="28"/>
  <c r="DN30" i="28"/>
  <c r="DY30" i="28"/>
  <c r="Q29" i="28"/>
  <c r="R29" i="28"/>
  <c r="EO29" i="28"/>
  <c r="EK29" i="28"/>
  <c r="EL29" i="28"/>
  <c r="CU29" i="28"/>
  <c r="CW29" i="28"/>
  <c r="CV29" i="28"/>
  <c r="CY29" i="28"/>
  <c r="CQ29" i="28"/>
  <c r="CP29" i="28"/>
  <c r="CR29" i="28"/>
  <c r="CG29" i="28"/>
  <c r="CI29" i="28"/>
  <c r="CH29" i="28"/>
  <c r="CK29" i="28"/>
  <c r="BW29" i="28"/>
  <c r="BX29" i="28"/>
  <c r="BY29" i="28"/>
  <c r="BZ29" i="28"/>
  <c r="AS29" i="28"/>
  <c r="AT29" i="28"/>
  <c r="AI28" i="28"/>
  <c r="AJ29" i="28"/>
  <c r="W29" i="28"/>
  <c r="S29" i="28"/>
  <c r="EP29" i="28"/>
  <c r="DM29" i="28"/>
  <c r="Q28" i="28"/>
  <c r="R28" i="28"/>
  <c r="EO28" i="28"/>
  <c r="EK28" i="28"/>
  <c r="EL28" i="28"/>
  <c r="CU28" i="28"/>
  <c r="CW28" i="28"/>
  <c r="CV28" i="28"/>
  <c r="CY28" i="28"/>
  <c r="CQ28" i="28"/>
  <c r="CP28" i="28"/>
  <c r="CR28" i="28"/>
  <c r="CG28" i="28"/>
  <c r="CI28" i="28"/>
  <c r="CH28" i="28"/>
  <c r="CK28" i="28"/>
  <c r="BW28" i="28"/>
  <c r="BX28" i="28"/>
  <c r="BY28" i="28"/>
  <c r="BZ28" i="28"/>
  <c r="AS28" i="28"/>
  <c r="AT28" i="28"/>
  <c r="AI27" i="28"/>
  <c r="AJ28" i="28"/>
  <c r="W28" i="28"/>
  <c r="S28" i="28"/>
  <c r="EP28" i="28"/>
  <c r="DM28" i="28"/>
  <c r="Q27" i="28"/>
  <c r="R27" i="28"/>
  <c r="EO27" i="28"/>
  <c r="EK27" i="28"/>
  <c r="EL27" i="28"/>
  <c r="CU27" i="28"/>
  <c r="CW27" i="28"/>
  <c r="CV27" i="28"/>
  <c r="CY27" i="28"/>
  <c r="CQ27" i="28"/>
  <c r="CP27" i="28"/>
  <c r="CR27" i="28"/>
  <c r="CG27" i="28"/>
  <c r="CI27" i="28"/>
  <c r="CH27" i="28"/>
  <c r="CK27" i="28"/>
  <c r="BW27" i="28"/>
  <c r="BX27" i="28"/>
  <c r="BY27" i="28"/>
  <c r="BZ27" i="28"/>
  <c r="AS27" i="28"/>
  <c r="AT27" i="28"/>
  <c r="AI26" i="28"/>
  <c r="AJ27" i="28"/>
  <c r="W27" i="28"/>
  <c r="S27" i="28"/>
  <c r="EP27" i="28"/>
  <c r="DM27" i="28"/>
  <c r="Q26" i="28"/>
  <c r="R26" i="28"/>
  <c r="EO26" i="28"/>
  <c r="EK26" i="28"/>
  <c r="EL26" i="28"/>
  <c r="CU26" i="28"/>
  <c r="CW26" i="28"/>
  <c r="CV26" i="28"/>
  <c r="CY26" i="28"/>
  <c r="CQ26" i="28"/>
  <c r="CP26" i="28"/>
  <c r="CR26" i="28"/>
  <c r="CG26" i="28"/>
  <c r="CI26" i="28"/>
  <c r="CH26" i="28"/>
  <c r="CK26" i="28"/>
  <c r="BW26" i="28"/>
  <c r="BX26" i="28"/>
  <c r="BY26" i="28"/>
  <c r="BZ26" i="28"/>
  <c r="AS26" i="28"/>
  <c r="AT26" i="28"/>
  <c r="AI25" i="28"/>
  <c r="AJ26" i="28"/>
  <c r="W26" i="28"/>
  <c r="S26" i="28"/>
  <c r="EP26" i="28"/>
  <c r="DM26" i="28"/>
  <c r="Q25" i="28"/>
  <c r="R25" i="28"/>
  <c r="EO25" i="28"/>
  <c r="EK25" i="28"/>
  <c r="EL25" i="28"/>
  <c r="CU25" i="28"/>
  <c r="CW25" i="28"/>
  <c r="CV25" i="28"/>
  <c r="CY25" i="28"/>
  <c r="CQ25" i="28"/>
  <c r="CP25" i="28"/>
  <c r="CR25" i="28"/>
  <c r="CG25" i="28"/>
  <c r="CI25" i="28"/>
  <c r="CH25" i="28"/>
  <c r="CK25" i="28"/>
  <c r="BW25" i="28"/>
  <c r="BX25" i="28"/>
  <c r="BY25" i="28"/>
  <c r="BZ25" i="28"/>
  <c r="AS25" i="28"/>
  <c r="AT25" i="28"/>
  <c r="AI24" i="28"/>
  <c r="AJ25" i="28"/>
  <c r="W25" i="28"/>
  <c r="S25" i="28"/>
  <c r="EP25" i="28"/>
  <c r="DM25" i="28"/>
  <c r="Q24" i="28"/>
  <c r="R24" i="28"/>
  <c r="EO24" i="28"/>
  <c r="EK24" i="28"/>
  <c r="EL24" i="28"/>
  <c r="CU24" i="28"/>
  <c r="CW24" i="28"/>
  <c r="CV24" i="28"/>
  <c r="CY24" i="28"/>
  <c r="CQ24" i="28"/>
  <c r="CP24" i="28"/>
  <c r="CR24" i="28"/>
  <c r="CG24" i="28"/>
  <c r="CI24" i="28"/>
  <c r="CH24" i="28"/>
  <c r="CK24" i="28"/>
  <c r="BW24" i="28"/>
  <c r="BX24" i="28"/>
  <c r="BY24" i="28"/>
  <c r="BZ24" i="28"/>
  <c r="AS24" i="28"/>
  <c r="AT24" i="28"/>
  <c r="AI23" i="28"/>
  <c r="AJ24" i="28"/>
  <c r="W24" i="28"/>
  <c r="S24" i="28"/>
  <c r="EP24" i="28"/>
  <c r="DM24" i="28"/>
  <c r="Q23" i="28"/>
  <c r="R23" i="28"/>
  <c r="EO23" i="28"/>
  <c r="EK23" i="28"/>
  <c r="EL23" i="28"/>
  <c r="CU23" i="28"/>
  <c r="CW23" i="28"/>
  <c r="CV23" i="28"/>
  <c r="CY23" i="28"/>
  <c r="CQ23" i="28"/>
  <c r="CP23" i="28"/>
  <c r="CR23" i="28"/>
  <c r="CG23" i="28"/>
  <c r="CI23" i="28"/>
  <c r="CH23" i="28"/>
  <c r="CK23" i="28"/>
  <c r="BW23" i="28"/>
  <c r="BX23" i="28"/>
  <c r="BY23" i="28"/>
  <c r="BZ23" i="28"/>
  <c r="AS23" i="28"/>
  <c r="AT23" i="28"/>
  <c r="AI22" i="28"/>
  <c r="AJ23" i="28"/>
  <c r="W23" i="28"/>
  <c r="S23" i="28"/>
  <c r="EP23" i="28"/>
  <c r="DM23" i="28"/>
  <c r="Q22" i="28"/>
  <c r="R22" i="28"/>
  <c r="EO22" i="28"/>
  <c r="EK22" i="28"/>
  <c r="EL22" i="28"/>
  <c r="CU22" i="28"/>
  <c r="CW22" i="28"/>
  <c r="CV22" i="28"/>
  <c r="CY22" i="28"/>
  <c r="CQ22" i="28"/>
  <c r="CP22" i="28"/>
  <c r="CR22" i="28"/>
  <c r="CG22" i="28"/>
  <c r="CI22" i="28"/>
  <c r="CH22" i="28"/>
  <c r="CK22" i="28"/>
  <c r="BW22" i="28"/>
  <c r="BX22" i="28"/>
  <c r="BY22" i="28"/>
  <c r="BZ22" i="28"/>
  <c r="AS22" i="28"/>
  <c r="AT22" i="28"/>
  <c r="AI21" i="28"/>
  <c r="AJ22" i="28"/>
  <c r="W22" i="28"/>
  <c r="S22" i="28"/>
  <c r="EP22" i="28"/>
  <c r="DM22" i="28"/>
  <c r="Q21" i="28"/>
  <c r="R21" i="28"/>
  <c r="EO21" i="28"/>
  <c r="EK21" i="28"/>
  <c r="EL21" i="28"/>
  <c r="CU21" i="28"/>
  <c r="CW21" i="28"/>
  <c r="CV21" i="28"/>
  <c r="CY21" i="28"/>
  <c r="CQ21" i="28"/>
  <c r="CP21" i="28"/>
  <c r="CR21" i="28"/>
  <c r="CG21" i="28"/>
  <c r="CI21" i="28"/>
  <c r="CH21" i="28"/>
  <c r="CK21" i="28"/>
  <c r="BW21" i="28"/>
  <c r="BX21" i="28"/>
  <c r="BY21" i="28"/>
  <c r="BZ21" i="28"/>
  <c r="AS21" i="28"/>
  <c r="AT21" i="28"/>
  <c r="AI20" i="28"/>
  <c r="AJ21" i="28"/>
  <c r="W21" i="28"/>
  <c r="S21" i="28"/>
  <c r="EP21" i="28"/>
  <c r="DM21" i="28"/>
  <c r="Q20" i="28"/>
  <c r="R20" i="28"/>
  <c r="EO20" i="28"/>
  <c r="EK20" i="28"/>
  <c r="EL20" i="28"/>
  <c r="CU20" i="28"/>
  <c r="CW20" i="28"/>
  <c r="CV20" i="28"/>
  <c r="CY20" i="28"/>
  <c r="CQ20" i="28"/>
  <c r="CP20" i="28"/>
  <c r="CR20" i="28"/>
  <c r="CG20" i="28"/>
  <c r="CI20" i="28"/>
  <c r="CH20" i="28"/>
  <c r="CK20" i="28"/>
  <c r="BW20" i="28"/>
  <c r="BX20" i="28"/>
  <c r="BY20" i="28"/>
  <c r="BZ20" i="28"/>
  <c r="AS20" i="28"/>
  <c r="AT20" i="28"/>
  <c r="AI19" i="28"/>
  <c r="AJ20" i="28"/>
  <c r="W20" i="28"/>
  <c r="S20" i="28"/>
  <c r="EP20" i="28"/>
  <c r="DM20" i="28"/>
  <c r="Q19" i="28"/>
  <c r="R19" i="28"/>
  <c r="EO19" i="28"/>
  <c r="EK19" i="28"/>
  <c r="EL19" i="28"/>
  <c r="CU19" i="28"/>
  <c r="CW19" i="28"/>
  <c r="CV19" i="28"/>
  <c r="CY19" i="28"/>
  <c r="CQ19" i="28"/>
  <c r="CP19" i="28"/>
  <c r="CR19" i="28"/>
  <c r="CG19" i="28"/>
  <c r="CI19" i="28"/>
  <c r="CH19" i="28"/>
  <c r="CK19" i="28"/>
  <c r="BW19" i="28"/>
  <c r="BX19" i="28"/>
  <c r="BY19" i="28"/>
  <c r="BZ19" i="28"/>
  <c r="AS19" i="28"/>
  <c r="AT19" i="28"/>
  <c r="AI18" i="28"/>
  <c r="AJ19" i="28"/>
  <c r="W19" i="28"/>
  <c r="S19" i="28"/>
  <c r="EP19" i="28"/>
  <c r="DM19" i="28"/>
  <c r="Q18" i="28"/>
  <c r="R18" i="28"/>
  <c r="EO18" i="28"/>
  <c r="EK18" i="28"/>
  <c r="EL18" i="28"/>
  <c r="CU18" i="28"/>
  <c r="CW18" i="28"/>
  <c r="CV18" i="28"/>
  <c r="CY18" i="28"/>
  <c r="CQ18" i="28"/>
  <c r="CP18" i="28"/>
  <c r="CR18" i="28"/>
  <c r="CG18" i="28"/>
  <c r="CI18" i="28"/>
  <c r="CH18" i="28"/>
  <c r="CK18" i="28"/>
  <c r="BW18" i="28"/>
  <c r="BX18" i="28"/>
  <c r="BY18" i="28"/>
  <c r="BZ18" i="28"/>
  <c r="AS18" i="28"/>
  <c r="AT18" i="28"/>
  <c r="AI17" i="28"/>
  <c r="AJ18" i="28"/>
  <c r="W18" i="28"/>
  <c r="S18" i="28"/>
  <c r="EP18" i="28"/>
  <c r="DM18" i="28"/>
  <c r="Q17" i="28"/>
  <c r="R17" i="28"/>
  <c r="EO17" i="28"/>
  <c r="EK17" i="28"/>
  <c r="EL17" i="28"/>
  <c r="CU17" i="28"/>
  <c r="CW17" i="28"/>
  <c r="CV17" i="28"/>
  <c r="CY17" i="28"/>
  <c r="CQ17" i="28"/>
  <c r="CP17" i="28"/>
  <c r="CR17" i="28"/>
  <c r="CG17" i="28"/>
  <c r="CI17" i="28"/>
  <c r="CH17" i="28"/>
  <c r="CK17" i="28"/>
  <c r="BW17" i="28"/>
  <c r="BX17" i="28"/>
  <c r="BY17" i="28"/>
  <c r="BZ17" i="28"/>
  <c r="AS17" i="28"/>
  <c r="AT17" i="28"/>
  <c r="AI16" i="28"/>
  <c r="AJ17" i="28"/>
  <c r="W17" i="28"/>
  <c r="S17" i="28"/>
  <c r="EP17" i="28"/>
  <c r="DM17" i="28"/>
  <c r="Q16" i="28"/>
  <c r="R16" i="28"/>
  <c r="EO16" i="28"/>
  <c r="EK16" i="28"/>
  <c r="EL16" i="28"/>
  <c r="CU16" i="28"/>
  <c r="CW16" i="28"/>
  <c r="CV16" i="28"/>
  <c r="CY16" i="28"/>
  <c r="CQ16" i="28"/>
  <c r="CP16" i="28"/>
  <c r="CR16" i="28"/>
  <c r="CG16" i="28"/>
  <c r="CI16" i="28"/>
  <c r="CH16" i="28"/>
  <c r="CK16" i="28"/>
  <c r="BW16" i="28"/>
  <c r="BX16" i="28"/>
  <c r="BY16" i="28"/>
  <c r="BZ16" i="28"/>
  <c r="AS16" i="28"/>
  <c r="AT16" i="28"/>
  <c r="AI15" i="28"/>
  <c r="AJ16" i="28"/>
  <c r="W16" i="28"/>
  <c r="S16" i="28"/>
  <c r="EP16" i="28"/>
  <c r="DM16" i="28"/>
  <c r="Q15" i="28"/>
  <c r="R15" i="28"/>
  <c r="EO15" i="28"/>
  <c r="EK15" i="28"/>
  <c r="EL15" i="28"/>
  <c r="CU15" i="28"/>
  <c r="CW15" i="28"/>
  <c r="CV15" i="28"/>
  <c r="CY15" i="28"/>
  <c r="CQ15" i="28"/>
  <c r="CP15" i="28"/>
  <c r="CR15" i="28"/>
  <c r="CG15" i="28"/>
  <c r="CI15" i="28"/>
  <c r="CH15" i="28"/>
  <c r="CK15" i="28"/>
  <c r="BW15" i="28"/>
  <c r="BX15" i="28"/>
  <c r="BY15" i="28"/>
  <c r="BZ15" i="28"/>
  <c r="AS15" i="28"/>
  <c r="AT15" i="28"/>
  <c r="AI14" i="28"/>
  <c r="AJ15" i="28"/>
  <c r="W15" i="28"/>
  <c r="S15" i="28"/>
  <c r="EP15" i="28"/>
  <c r="DM15" i="28"/>
  <c r="Q14" i="28"/>
  <c r="R14" i="28"/>
  <c r="EO14" i="28"/>
  <c r="EK14" i="28"/>
  <c r="EL14" i="28"/>
  <c r="CU14" i="28"/>
  <c r="CW14" i="28"/>
  <c r="CV14" i="28"/>
  <c r="CY14" i="28"/>
  <c r="CQ14" i="28"/>
  <c r="CP14" i="28"/>
  <c r="CR14" i="28"/>
  <c r="CG14" i="28"/>
  <c r="CI14" i="28"/>
  <c r="CH14" i="28"/>
  <c r="CK14" i="28"/>
  <c r="BW14" i="28"/>
  <c r="BX14" i="28"/>
  <c r="BY14" i="28"/>
  <c r="BZ14" i="28"/>
  <c r="AS14" i="28"/>
  <c r="AT14" i="28"/>
  <c r="AI13" i="28"/>
  <c r="AJ14" i="28"/>
  <c r="W14" i="28"/>
  <c r="S14" i="28"/>
  <c r="EP14" i="28"/>
  <c r="DM14" i="28"/>
  <c r="Q13" i="28"/>
  <c r="R13" i="28"/>
  <c r="EO13" i="28"/>
  <c r="EK13" i="28"/>
  <c r="EL13" i="28"/>
  <c r="CU13" i="28"/>
  <c r="CW13" i="28"/>
  <c r="CV13" i="28"/>
  <c r="CY13" i="28"/>
  <c r="CQ13" i="28"/>
  <c r="CP13" i="28"/>
  <c r="CR13" i="28"/>
  <c r="CG13" i="28"/>
  <c r="CI13" i="28"/>
  <c r="CH13" i="28"/>
  <c r="CK13" i="28"/>
  <c r="BW13" i="28"/>
  <c r="BX13" i="28"/>
  <c r="BY13" i="28"/>
  <c r="BZ13" i="28"/>
  <c r="AS13" i="28"/>
  <c r="AT13" i="28"/>
  <c r="AI12" i="28"/>
  <c r="AJ13" i="28"/>
  <c r="W13" i="28"/>
  <c r="S13" i="28"/>
  <c r="EP13" i="28"/>
  <c r="DM13" i="28"/>
  <c r="Q12" i="28"/>
  <c r="R12" i="28"/>
  <c r="EO12" i="28"/>
  <c r="EK12" i="28"/>
  <c r="EL12" i="28"/>
  <c r="CU12" i="28"/>
  <c r="CW12" i="28"/>
  <c r="CV12" i="28"/>
  <c r="CY12" i="28"/>
  <c r="CQ12" i="28"/>
  <c r="CP12" i="28"/>
  <c r="CR12" i="28"/>
  <c r="CG12" i="28"/>
  <c r="CI12" i="28"/>
  <c r="CH12" i="28"/>
  <c r="CK12" i="28"/>
  <c r="BW12" i="28"/>
  <c r="BX12" i="28"/>
  <c r="BY12" i="28"/>
  <c r="BZ12" i="28"/>
  <c r="AS12" i="28"/>
  <c r="AT12" i="28"/>
  <c r="AI11" i="28"/>
  <c r="AJ12" i="28"/>
  <c r="W12" i="28"/>
  <c r="S12" i="28"/>
  <c r="EP12" i="28"/>
  <c r="DM12" i="28"/>
  <c r="Q11" i="28"/>
  <c r="R11" i="28"/>
  <c r="EO11" i="28"/>
  <c r="EK11" i="28"/>
  <c r="EL11" i="28"/>
  <c r="CU11" i="28"/>
  <c r="CW11" i="28"/>
  <c r="CV11" i="28"/>
  <c r="CY11" i="28"/>
  <c r="CQ11" i="28"/>
  <c r="CP11" i="28"/>
  <c r="CR11" i="28"/>
  <c r="CG11" i="28"/>
  <c r="CI11" i="28"/>
  <c r="CH11" i="28"/>
  <c r="CK11" i="28"/>
  <c r="BW11" i="28"/>
  <c r="BX11" i="28"/>
  <c r="BY11" i="28"/>
  <c r="BZ11" i="28"/>
  <c r="AS11" i="28"/>
  <c r="AT11" i="28"/>
  <c r="AI10" i="28"/>
  <c r="AJ11" i="28"/>
  <c r="W11" i="28"/>
  <c r="S11" i="28"/>
  <c r="EP11" i="28"/>
  <c r="DM11" i="28"/>
  <c r="Q10" i="28"/>
  <c r="R10" i="28"/>
  <c r="EO10" i="28"/>
  <c r="EK10" i="28"/>
  <c r="EL10" i="28"/>
  <c r="CU10" i="28"/>
  <c r="CW10" i="28"/>
  <c r="CV10" i="28"/>
  <c r="CY10" i="28"/>
  <c r="CQ10" i="28"/>
  <c r="CP10" i="28"/>
  <c r="CR10" i="28"/>
  <c r="CG10" i="28"/>
  <c r="CI10" i="28"/>
  <c r="CH10" i="28"/>
  <c r="CK10" i="28"/>
  <c r="BW10" i="28"/>
  <c r="BX10" i="28"/>
  <c r="BY10" i="28"/>
  <c r="BZ10" i="28"/>
  <c r="AS10" i="28"/>
  <c r="AT10" i="28"/>
  <c r="AI9" i="28"/>
  <c r="AJ10" i="28"/>
  <c r="W10" i="28"/>
  <c r="S10" i="28"/>
  <c r="EP10" i="28"/>
  <c r="DM10" i="28"/>
  <c r="Q9" i="28"/>
  <c r="R9" i="28"/>
  <c r="EO9" i="28"/>
  <c r="EK9" i="28"/>
  <c r="EL9" i="28"/>
  <c r="CU9" i="28"/>
  <c r="CW9" i="28"/>
  <c r="CV9" i="28"/>
  <c r="CY9" i="28"/>
  <c r="CQ9" i="28"/>
  <c r="CP9" i="28"/>
  <c r="CR9" i="28"/>
  <c r="CG9" i="28"/>
  <c r="CI9" i="28"/>
  <c r="CH9" i="28"/>
  <c r="CK9" i="28"/>
  <c r="BW9" i="28"/>
  <c r="BX9" i="28"/>
  <c r="BY9" i="28"/>
  <c r="BZ9" i="28"/>
  <c r="AS9" i="28"/>
  <c r="AT9" i="28"/>
  <c r="W9" i="28"/>
  <c r="S9" i="28"/>
  <c r="EP9" i="28"/>
  <c r="DM9" i="28"/>
  <c r="EK8" i="28"/>
  <c r="Q8" i="28"/>
  <c r="R8" i="28"/>
  <c r="EL8" i="28"/>
  <c r="CU8" i="28"/>
  <c r="CW8" i="28"/>
  <c r="CV8" i="28"/>
  <c r="CY8" i="28"/>
  <c r="CQ8" i="28"/>
  <c r="CP8" i="28"/>
  <c r="CR8" i="28"/>
  <c r="CG8" i="28"/>
  <c r="CI8" i="28"/>
  <c r="CH8" i="28"/>
  <c r="CK8" i="28"/>
  <c r="BW8" i="28"/>
  <c r="BX8" i="28"/>
  <c r="BY8" i="28"/>
  <c r="BZ8" i="28"/>
  <c r="AS8" i="28"/>
  <c r="AT8" i="28"/>
  <c r="AI8" i="28"/>
  <c r="AJ9" i="28"/>
  <c r="W8" i="28"/>
  <c r="DM8" i="28"/>
  <c r="S8" i="28"/>
  <c r="B198" i="27"/>
  <c r="B149" i="27"/>
  <c r="A149" i="27"/>
  <c r="Q131" i="27"/>
  <c r="R131" i="27"/>
  <c r="EO131" i="27"/>
  <c r="EK131" i="27"/>
  <c r="CU131" i="27"/>
  <c r="CW131" i="27"/>
  <c r="CV131" i="27"/>
  <c r="CY131" i="27"/>
  <c r="CQ131" i="27"/>
  <c r="CP131" i="27"/>
  <c r="CR131" i="27"/>
  <c r="CG131" i="27"/>
  <c r="CI131" i="27"/>
  <c r="CH131" i="27"/>
  <c r="CK131" i="27"/>
  <c r="BW131" i="27"/>
  <c r="BX131" i="27"/>
  <c r="BY131" i="27"/>
  <c r="BZ131" i="27"/>
  <c r="AS131" i="27"/>
  <c r="AT131" i="27"/>
  <c r="AI131" i="27"/>
  <c r="AI130" i="27"/>
  <c r="AJ131" i="27"/>
  <c r="W131" i="27"/>
  <c r="S131" i="27"/>
  <c r="DZ131" i="27"/>
  <c r="DM131" i="27"/>
  <c r="Q130" i="27"/>
  <c r="R130" i="27"/>
  <c r="EO130" i="27"/>
  <c r="EK130" i="27"/>
  <c r="S130" i="27"/>
  <c r="DZ130" i="27"/>
  <c r="CU130" i="27"/>
  <c r="CW130" i="27"/>
  <c r="CV130" i="27"/>
  <c r="CY130" i="27"/>
  <c r="CQ130" i="27"/>
  <c r="CP130" i="27"/>
  <c r="CR130" i="27"/>
  <c r="CG130" i="27"/>
  <c r="CI130" i="27"/>
  <c r="CH130" i="27"/>
  <c r="CK130" i="27"/>
  <c r="BW130" i="27"/>
  <c r="BX130" i="27"/>
  <c r="BY130" i="27"/>
  <c r="BZ130" i="27"/>
  <c r="AS130" i="27"/>
  <c r="AT130" i="27"/>
  <c r="AI129" i="27"/>
  <c r="AJ130" i="27"/>
  <c r="W130" i="27"/>
  <c r="DM130" i="27"/>
  <c r="Q129" i="27"/>
  <c r="R129" i="27"/>
  <c r="EO129" i="27"/>
  <c r="EK129" i="27"/>
  <c r="EL129" i="27"/>
  <c r="CU129" i="27"/>
  <c r="CW129" i="27"/>
  <c r="CV129" i="27"/>
  <c r="CY129" i="27"/>
  <c r="CQ129" i="27"/>
  <c r="CP129" i="27"/>
  <c r="CR129" i="27"/>
  <c r="CG129" i="27"/>
  <c r="CI129" i="27"/>
  <c r="CH129" i="27"/>
  <c r="CK129" i="27"/>
  <c r="BW129" i="27"/>
  <c r="BX129" i="27"/>
  <c r="BY129" i="27"/>
  <c r="BZ129" i="27"/>
  <c r="AS129" i="27"/>
  <c r="AT129" i="27"/>
  <c r="AI128" i="27"/>
  <c r="AJ129" i="27"/>
  <c r="W129" i="27"/>
  <c r="S129" i="27"/>
  <c r="DM129" i="27"/>
  <c r="Q128" i="27"/>
  <c r="R128" i="27"/>
  <c r="EO128" i="27"/>
  <c r="EK128" i="27"/>
  <c r="EL128" i="27"/>
  <c r="CU128" i="27"/>
  <c r="CW128" i="27"/>
  <c r="CV128" i="27"/>
  <c r="CY128" i="27"/>
  <c r="CQ128" i="27"/>
  <c r="CP128" i="27"/>
  <c r="CR128" i="27"/>
  <c r="CG128" i="27"/>
  <c r="CI128" i="27"/>
  <c r="CH128" i="27"/>
  <c r="CK128" i="27"/>
  <c r="BW128" i="27"/>
  <c r="BX128" i="27"/>
  <c r="BY128" i="27"/>
  <c r="BZ128" i="27"/>
  <c r="AS128" i="27"/>
  <c r="AT128" i="27"/>
  <c r="AI127" i="27"/>
  <c r="AJ128" i="27"/>
  <c r="W128" i="27"/>
  <c r="S128" i="27"/>
  <c r="DM128" i="27"/>
  <c r="Q127" i="27"/>
  <c r="R127" i="27"/>
  <c r="EO127" i="27"/>
  <c r="EK127" i="27"/>
  <c r="EL127" i="27"/>
  <c r="CU127" i="27"/>
  <c r="CW127" i="27"/>
  <c r="CV127" i="27"/>
  <c r="CY127" i="27"/>
  <c r="CQ127" i="27"/>
  <c r="CP127" i="27"/>
  <c r="CR127" i="27"/>
  <c r="CG127" i="27"/>
  <c r="CI127" i="27"/>
  <c r="CH127" i="27"/>
  <c r="CK127" i="27"/>
  <c r="BW127" i="27"/>
  <c r="BX127" i="27"/>
  <c r="BY127" i="27"/>
  <c r="BZ127" i="27"/>
  <c r="AS127" i="27"/>
  <c r="AT127" i="27"/>
  <c r="AI126" i="27"/>
  <c r="AJ127" i="27"/>
  <c r="W127" i="27"/>
  <c r="S127" i="27"/>
  <c r="DZ127" i="27"/>
  <c r="DM127" i="27"/>
  <c r="Q126" i="27"/>
  <c r="R126" i="27"/>
  <c r="EO126" i="27"/>
  <c r="EK126" i="27"/>
  <c r="EL126" i="27"/>
  <c r="S126" i="27"/>
  <c r="DZ126" i="27"/>
  <c r="CU126" i="27"/>
  <c r="CW126" i="27"/>
  <c r="CV126" i="27"/>
  <c r="CY126" i="27"/>
  <c r="CQ126" i="27"/>
  <c r="CP126" i="27"/>
  <c r="CR126" i="27"/>
  <c r="CG126" i="27"/>
  <c r="CI126" i="27"/>
  <c r="CH126" i="27"/>
  <c r="CK126" i="27"/>
  <c r="BW126" i="27"/>
  <c r="BX126" i="27"/>
  <c r="BY126" i="27"/>
  <c r="BZ126" i="27"/>
  <c r="AS126" i="27"/>
  <c r="AT126" i="27"/>
  <c r="AI125" i="27"/>
  <c r="AJ126" i="27"/>
  <c r="W126" i="27"/>
  <c r="DM126" i="27"/>
  <c r="Q125" i="27"/>
  <c r="R125" i="27"/>
  <c r="EO125" i="27"/>
  <c r="EK125" i="27"/>
  <c r="EL125" i="27"/>
  <c r="CU125" i="27"/>
  <c r="CW125" i="27"/>
  <c r="CV125" i="27"/>
  <c r="CY125" i="27"/>
  <c r="CQ125" i="27"/>
  <c r="CP125" i="27"/>
  <c r="CR125" i="27"/>
  <c r="CG125" i="27"/>
  <c r="CI125" i="27"/>
  <c r="CH125" i="27"/>
  <c r="CK125" i="27"/>
  <c r="BW125" i="27"/>
  <c r="BX125" i="27"/>
  <c r="BY125" i="27"/>
  <c r="BZ125" i="27"/>
  <c r="AS125" i="27"/>
  <c r="AT125" i="27"/>
  <c r="AI124" i="27"/>
  <c r="AJ125" i="27"/>
  <c r="W125" i="27"/>
  <c r="S125" i="27"/>
  <c r="DM125" i="27"/>
  <c r="Q124" i="27"/>
  <c r="R124" i="27"/>
  <c r="EO124" i="27"/>
  <c r="EK124" i="27"/>
  <c r="EL124" i="27"/>
  <c r="CU124" i="27"/>
  <c r="CW124" i="27"/>
  <c r="CV124" i="27"/>
  <c r="CY124" i="27"/>
  <c r="CQ124" i="27"/>
  <c r="CP124" i="27"/>
  <c r="CR124" i="27"/>
  <c r="CG124" i="27"/>
  <c r="CI124" i="27"/>
  <c r="CH124" i="27"/>
  <c r="CK124" i="27"/>
  <c r="BW124" i="27"/>
  <c r="BX124" i="27"/>
  <c r="BY124" i="27"/>
  <c r="BZ124" i="27"/>
  <c r="AS124" i="27"/>
  <c r="AT124" i="27"/>
  <c r="AI123" i="27"/>
  <c r="AJ124" i="27"/>
  <c r="W124" i="27"/>
  <c r="S124" i="27"/>
  <c r="DM124" i="27"/>
  <c r="Q123" i="27"/>
  <c r="R123" i="27"/>
  <c r="EO123" i="27"/>
  <c r="EK123" i="27"/>
  <c r="EL123" i="27"/>
  <c r="CU123" i="27"/>
  <c r="CW123" i="27"/>
  <c r="CV123" i="27"/>
  <c r="CY123" i="27"/>
  <c r="CQ123" i="27"/>
  <c r="CP123" i="27"/>
  <c r="CR123" i="27"/>
  <c r="CG123" i="27"/>
  <c r="CI123" i="27"/>
  <c r="CH123" i="27"/>
  <c r="CK123" i="27"/>
  <c r="BW123" i="27"/>
  <c r="BX123" i="27"/>
  <c r="BY123" i="27"/>
  <c r="BZ123" i="27"/>
  <c r="AS123" i="27"/>
  <c r="AT123" i="27"/>
  <c r="AI122" i="27"/>
  <c r="AJ123" i="27"/>
  <c r="W123" i="27"/>
  <c r="S123" i="27"/>
  <c r="DZ123" i="27"/>
  <c r="DM123" i="27"/>
  <c r="Q122" i="27"/>
  <c r="R122" i="27"/>
  <c r="EO122" i="27"/>
  <c r="EK122" i="27"/>
  <c r="EL122" i="27"/>
  <c r="S122" i="27"/>
  <c r="DZ122" i="27"/>
  <c r="CU122" i="27"/>
  <c r="CW122" i="27"/>
  <c r="CV122" i="27"/>
  <c r="CY122" i="27"/>
  <c r="CQ122" i="27"/>
  <c r="CP122" i="27"/>
  <c r="CR122" i="27"/>
  <c r="CG122" i="27"/>
  <c r="CI122" i="27"/>
  <c r="CH122" i="27"/>
  <c r="CK122" i="27"/>
  <c r="BW122" i="27"/>
  <c r="BX122" i="27"/>
  <c r="BY122" i="27"/>
  <c r="BZ122" i="27"/>
  <c r="AS122" i="27"/>
  <c r="AT122" i="27"/>
  <c r="AI121" i="27"/>
  <c r="AJ122" i="27"/>
  <c r="W122" i="27"/>
  <c r="DM122" i="27"/>
  <c r="Q121" i="27"/>
  <c r="R121" i="27"/>
  <c r="EO121" i="27"/>
  <c r="EK121" i="27"/>
  <c r="EL121" i="27"/>
  <c r="CU121" i="27"/>
  <c r="CW121" i="27"/>
  <c r="CV121" i="27"/>
  <c r="CY121" i="27"/>
  <c r="CQ121" i="27"/>
  <c r="CP121" i="27"/>
  <c r="CR121" i="27"/>
  <c r="CG121" i="27"/>
  <c r="CI121" i="27"/>
  <c r="CH121" i="27"/>
  <c r="CK121" i="27"/>
  <c r="BW121" i="27"/>
  <c r="BX121" i="27"/>
  <c r="BY121" i="27"/>
  <c r="BZ121" i="27"/>
  <c r="AS121" i="27"/>
  <c r="AT121" i="27"/>
  <c r="AI120" i="27"/>
  <c r="AJ121" i="27"/>
  <c r="W121" i="27"/>
  <c r="S121" i="27"/>
  <c r="DM121" i="27"/>
  <c r="Q120" i="27"/>
  <c r="R120" i="27"/>
  <c r="EO120" i="27"/>
  <c r="EK120" i="27"/>
  <c r="EL120" i="27"/>
  <c r="CU120" i="27"/>
  <c r="CW120" i="27"/>
  <c r="CV120" i="27"/>
  <c r="CY120" i="27"/>
  <c r="CQ120" i="27"/>
  <c r="CP120" i="27"/>
  <c r="CR120" i="27"/>
  <c r="CG120" i="27"/>
  <c r="CI120" i="27"/>
  <c r="CH120" i="27"/>
  <c r="CK120" i="27"/>
  <c r="BW120" i="27"/>
  <c r="BX120" i="27"/>
  <c r="BY120" i="27"/>
  <c r="BZ120" i="27"/>
  <c r="AS120" i="27"/>
  <c r="AT120" i="27"/>
  <c r="AI119" i="27"/>
  <c r="AJ120" i="27"/>
  <c r="W120" i="27"/>
  <c r="S120" i="27"/>
  <c r="DM120" i="27"/>
  <c r="Q119" i="27"/>
  <c r="R119" i="27"/>
  <c r="EO119" i="27"/>
  <c r="EK119" i="27"/>
  <c r="EL119" i="27"/>
  <c r="CU119" i="27"/>
  <c r="CW119" i="27"/>
  <c r="CV119" i="27"/>
  <c r="CY119" i="27"/>
  <c r="CQ119" i="27"/>
  <c r="CP119" i="27"/>
  <c r="CR119" i="27"/>
  <c r="CG119" i="27"/>
  <c r="CI119" i="27"/>
  <c r="CH119" i="27"/>
  <c r="CK119" i="27"/>
  <c r="BW119" i="27"/>
  <c r="BX119" i="27"/>
  <c r="BY119" i="27"/>
  <c r="BZ119" i="27"/>
  <c r="AS119" i="27"/>
  <c r="AT119" i="27"/>
  <c r="AI118" i="27"/>
  <c r="AJ119" i="27"/>
  <c r="W119" i="27"/>
  <c r="S119" i="27"/>
  <c r="DZ119" i="27"/>
  <c r="DM119" i="27"/>
  <c r="Q118" i="27"/>
  <c r="R118" i="27"/>
  <c r="EO118" i="27"/>
  <c r="EK118" i="27"/>
  <c r="EL118" i="27"/>
  <c r="S118" i="27"/>
  <c r="DZ118" i="27"/>
  <c r="CU118" i="27"/>
  <c r="CW118" i="27"/>
  <c r="CV118" i="27"/>
  <c r="CY118" i="27"/>
  <c r="CQ118" i="27"/>
  <c r="CP118" i="27"/>
  <c r="CR118" i="27"/>
  <c r="CG118" i="27"/>
  <c r="CI118" i="27"/>
  <c r="CH118" i="27"/>
  <c r="CK118" i="27"/>
  <c r="BW118" i="27"/>
  <c r="BX118" i="27"/>
  <c r="BY118" i="27"/>
  <c r="BZ118" i="27"/>
  <c r="AS118" i="27"/>
  <c r="AT118" i="27"/>
  <c r="AI117" i="27"/>
  <c r="AJ118" i="27"/>
  <c r="W118" i="27"/>
  <c r="DM118" i="27"/>
  <c r="Q117" i="27"/>
  <c r="R117" i="27"/>
  <c r="EO117" i="27"/>
  <c r="EK117" i="27"/>
  <c r="EL117" i="27"/>
  <c r="CU117" i="27"/>
  <c r="CW117" i="27"/>
  <c r="CV117" i="27"/>
  <c r="CY117" i="27"/>
  <c r="CQ117" i="27"/>
  <c r="CP117" i="27"/>
  <c r="CR117" i="27"/>
  <c r="CG117" i="27"/>
  <c r="CI117" i="27"/>
  <c r="CH117" i="27"/>
  <c r="CK117" i="27"/>
  <c r="BW117" i="27"/>
  <c r="BX117" i="27"/>
  <c r="BY117" i="27"/>
  <c r="BZ117" i="27"/>
  <c r="AS117" i="27"/>
  <c r="AT117" i="27"/>
  <c r="AI116" i="27"/>
  <c r="AJ117" i="27"/>
  <c r="W117" i="27"/>
  <c r="S117" i="27"/>
  <c r="DM117" i="27"/>
  <c r="Q116" i="27"/>
  <c r="R116" i="27"/>
  <c r="EO116" i="27"/>
  <c r="EK116" i="27"/>
  <c r="EL116" i="27"/>
  <c r="CU116" i="27"/>
  <c r="CW116" i="27"/>
  <c r="CV116" i="27"/>
  <c r="CY116" i="27"/>
  <c r="CQ116" i="27"/>
  <c r="CP116" i="27"/>
  <c r="CR116" i="27"/>
  <c r="CG116" i="27"/>
  <c r="CI116" i="27"/>
  <c r="CH116" i="27"/>
  <c r="CK116" i="27"/>
  <c r="BW116" i="27"/>
  <c r="BX116" i="27"/>
  <c r="BY116" i="27"/>
  <c r="BZ116" i="27"/>
  <c r="AS116" i="27"/>
  <c r="AT116" i="27"/>
  <c r="AI115" i="27"/>
  <c r="AJ116" i="27"/>
  <c r="W116" i="27"/>
  <c r="S116" i="27"/>
  <c r="DM116" i="27"/>
  <c r="Q115" i="27"/>
  <c r="R115" i="27"/>
  <c r="EO115" i="27"/>
  <c r="EK115" i="27"/>
  <c r="EL115" i="27"/>
  <c r="CU115" i="27"/>
  <c r="CW115" i="27"/>
  <c r="CV115" i="27"/>
  <c r="CY115" i="27"/>
  <c r="CQ115" i="27"/>
  <c r="CP115" i="27"/>
  <c r="CR115" i="27"/>
  <c r="CG115" i="27"/>
  <c r="CI115" i="27"/>
  <c r="CH115" i="27"/>
  <c r="CK115" i="27"/>
  <c r="BW115" i="27"/>
  <c r="BX115" i="27"/>
  <c r="BY115" i="27"/>
  <c r="BZ115" i="27"/>
  <c r="AS115" i="27"/>
  <c r="AT115" i="27"/>
  <c r="AI114" i="27"/>
  <c r="AJ115" i="27"/>
  <c r="W115" i="27"/>
  <c r="S115" i="27"/>
  <c r="DZ115" i="27"/>
  <c r="DM115" i="27"/>
  <c r="Q114" i="27"/>
  <c r="R114" i="27"/>
  <c r="EO114" i="27"/>
  <c r="EK114" i="27"/>
  <c r="EL114" i="27"/>
  <c r="S114" i="27"/>
  <c r="DZ114" i="27"/>
  <c r="CU114" i="27"/>
  <c r="CW114" i="27"/>
  <c r="CV114" i="27"/>
  <c r="CY114" i="27"/>
  <c r="CQ114" i="27"/>
  <c r="CP114" i="27"/>
  <c r="CR114" i="27"/>
  <c r="CG114" i="27"/>
  <c r="CI114" i="27"/>
  <c r="CH114" i="27"/>
  <c r="CK114" i="27"/>
  <c r="BW114" i="27"/>
  <c r="BX114" i="27"/>
  <c r="BY114" i="27"/>
  <c r="BZ114" i="27"/>
  <c r="AS114" i="27"/>
  <c r="AT114" i="27"/>
  <c r="AI113" i="27"/>
  <c r="AJ114" i="27"/>
  <c r="W114" i="27"/>
  <c r="DM114" i="27"/>
  <c r="Q113" i="27"/>
  <c r="R113" i="27"/>
  <c r="EO113" i="27"/>
  <c r="EK113" i="27"/>
  <c r="EL113" i="27"/>
  <c r="CU113" i="27"/>
  <c r="CW113" i="27"/>
  <c r="CV113" i="27"/>
  <c r="CY113" i="27"/>
  <c r="CQ113" i="27"/>
  <c r="CP113" i="27"/>
  <c r="CR113" i="27"/>
  <c r="CG113" i="27"/>
  <c r="CI113" i="27"/>
  <c r="CH113" i="27"/>
  <c r="CK113" i="27"/>
  <c r="BW113" i="27"/>
  <c r="BX113" i="27"/>
  <c r="BY113" i="27"/>
  <c r="BZ113" i="27"/>
  <c r="AS113" i="27"/>
  <c r="AT113" i="27"/>
  <c r="AI112" i="27"/>
  <c r="AJ113" i="27"/>
  <c r="W113" i="27"/>
  <c r="S113" i="27"/>
  <c r="DM113" i="27"/>
  <c r="Q112" i="27"/>
  <c r="R112" i="27"/>
  <c r="EO112" i="27"/>
  <c r="EK112" i="27"/>
  <c r="EL112" i="27"/>
  <c r="CU112" i="27"/>
  <c r="CW112" i="27"/>
  <c r="CV112" i="27"/>
  <c r="CY112" i="27"/>
  <c r="CQ112" i="27"/>
  <c r="CP112" i="27"/>
  <c r="CR112" i="27"/>
  <c r="CG112" i="27"/>
  <c r="CI112" i="27"/>
  <c r="CH112" i="27"/>
  <c r="CK112" i="27"/>
  <c r="BW112" i="27"/>
  <c r="BX112" i="27"/>
  <c r="BY112" i="27"/>
  <c r="BZ112" i="27"/>
  <c r="AS112" i="27"/>
  <c r="AT112" i="27"/>
  <c r="AI111" i="27"/>
  <c r="AJ112" i="27"/>
  <c r="W112" i="27"/>
  <c r="S112" i="27"/>
  <c r="DM112" i="27"/>
  <c r="Q111" i="27"/>
  <c r="R111" i="27"/>
  <c r="EO111" i="27"/>
  <c r="EK111" i="27"/>
  <c r="EL111" i="27"/>
  <c r="CU111" i="27"/>
  <c r="CW111" i="27"/>
  <c r="CV111" i="27"/>
  <c r="CY111" i="27"/>
  <c r="CQ111" i="27"/>
  <c r="CP111" i="27"/>
  <c r="CR111" i="27"/>
  <c r="CG111" i="27"/>
  <c r="CI111" i="27"/>
  <c r="CH111" i="27"/>
  <c r="CK111" i="27"/>
  <c r="BW111" i="27"/>
  <c r="BX111" i="27"/>
  <c r="BY111" i="27"/>
  <c r="BZ111" i="27"/>
  <c r="AS111" i="27"/>
  <c r="AT111" i="27"/>
  <c r="AI110" i="27"/>
  <c r="AJ111" i="27"/>
  <c r="W111" i="27"/>
  <c r="S111" i="27"/>
  <c r="DZ111" i="27"/>
  <c r="DM111" i="27"/>
  <c r="Q110" i="27"/>
  <c r="R110" i="27"/>
  <c r="EO110" i="27"/>
  <c r="EK110" i="27"/>
  <c r="EL110" i="27"/>
  <c r="S110" i="27"/>
  <c r="DZ110" i="27"/>
  <c r="CU110" i="27"/>
  <c r="CW110" i="27"/>
  <c r="CV110" i="27"/>
  <c r="CY110" i="27"/>
  <c r="CQ110" i="27"/>
  <c r="CP110" i="27"/>
  <c r="CR110" i="27"/>
  <c r="CG110" i="27"/>
  <c r="CI110" i="27"/>
  <c r="CH110" i="27"/>
  <c r="CK110" i="27"/>
  <c r="BW110" i="27"/>
  <c r="BX110" i="27"/>
  <c r="BY110" i="27"/>
  <c r="BZ110" i="27"/>
  <c r="AS110" i="27"/>
  <c r="AT110" i="27"/>
  <c r="AI109" i="27"/>
  <c r="AJ110" i="27"/>
  <c r="W110" i="27"/>
  <c r="DM110" i="27"/>
  <c r="Q109" i="27"/>
  <c r="R109" i="27"/>
  <c r="EO109" i="27"/>
  <c r="EK109" i="27"/>
  <c r="EL109" i="27"/>
  <c r="CU109" i="27"/>
  <c r="CW109" i="27"/>
  <c r="CV109" i="27"/>
  <c r="CY109" i="27"/>
  <c r="CQ109" i="27"/>
  <c r="CP109" i="27"/>
  <c r="CR109" i="27"/>
  <c r="CG109" i="27"/>
  <c r="CI109" i="27"/>
  <c r="CH109" i="27"/>
  <c r="CK109" i="27"/>
  <c r="BW109" i="27"/>
  <c r="BX109" i="27"/>
  <c r="BY109" i="27"/>
  <c r="BZ109" i="27"/>
  <c r="AS109" i="27"/>
  <c r="AT109" i="27"/>
  <c r="AI108" i="27"/>
  <c r="AJ109" i="27"/>
  <c r="W109" i="27"/>
  <c r="S109" i="27"/>
  <c r="DM109" i="27"/>
  <c r="Q108" i="27"/>
  <c r="R108" i="27"/>
  <c r="EO108" i="27"/>
  <c r="EK108" i="27"/>
  <c r="EL108" i="27"/>
  <c r="CU108" i="27"/>
  <c r="CW108" i="27"/>
  <c r="CV108" i="27"/>
  <c r="CY108" i="27"/>
  <c r="CQ108" i="27"/>
  <c r="CP108" i="27"/>
  <c r="CR108" i="27"/>
  <c r="CG108" i="27"/>
  <c r="CI108" i="27"/>
  <c r="CH108" i="27"/>
  <c r="CK108" i="27"/>
  <c r="BW108" i="27"/>
  <c r="BX108" i="27"/>
  <c r="BY108" i="27"/>
  <c r="BZ108" i="27"/>
  <c r="AS108" i="27"/>
  <c r="AT108" i="27"/>
  <c r="AI107" i="27"/>
  <c r="AJ108" i="27"/>
  <c r="W108" i="27"/>
  <c r="S108" i="27"/>
  <c r="DM108" i="27"/>
  <c r="EK107" i="27"/>
  <c r="CU107" i="27"/>
  <c r="CW107" i="27"/>
  <c r="CV107" i="27"/>
  <c r="CY107" i="27"/>
  <c r="CQ107" i="27"/>
  <c r="CP107" i="27"/>
  <c r="CR107" i="27"/>
  <c r="CG107" i="27"/>
  <c r="CI107" i="27"/>
  <c r="CH107" i="27"/>
  <c r="CK107" i="27"/>
  <c r="BW107" i="27"/>
  <c r="BX107" i="27"/>
  <c r="BY107" i="27"/>
  <c r="BZ107" i="27"/>
  <c r="AS107" i="27"/>
  <c r="AT107" i="27"/>
  <c r="AI106" i="27"/>
  <c r="AJ107" i="27"/>
  <c r="W107" i="27"/>
  <c r="Q107" i="27"/>
  <c r="S107" i="27"/>
  <c r="DZ107" i="27"/>
  <c r="R107" i="27"/>
  <c r="EK106" i="27"/>
  <c r="Q106" i="27"/>
  <c r="R106" i="27"/>
  <c r="EL106" i="27"/>
  <c r="CU106" i="27"/>
  <c r="CW106" i="27"/>
  <c r="CV106" i="27"/>
  <c r="CY106" i="27"/>
  <c r="CQ106" i="27"/>
  <c r="CP106" i="27"/>
  <c r="CR106" i="27"/>
  <c r="CG106" i="27"/>
  <c r="CI106" i="27"/>
  <c r="CH106" i="27"/>
  <c r="BW106" i="27"/>
  <c r="BX106" i="27"/>
  <c r="BY106" i="27"/>
  <c r="BZ106" i="27"/>
  <c r="AS106" i="27"/>
  <c r="AT106" i="27"/>
  <c r="AI105" i="27"/>
  <c r="AJ106" i="27"/>
  <c r="W106" i="27"/>
  <c r="S106" i="27"/>
  <c r="DM106" i="27"/>
  <c r="Q105" i="27"/>
  <c r="R105" i="27"/>
  <c r="EO105" i="27"/>
  <c r="EK105" i="27"/>
  <c r="S105" i="27"/>
  <c r="EM105" i="27"/>
  <c r="EL105" i="27"/>
  <c r="DY105" i="27"/>
  <c r="CU105" i="27"/>
  <c r="CW105" i="27"/>
  <c r="CV105" i="27"/>
  <c r="CY105" i="27"/>
  <c r="CQ105" i="27"/>
  <c r="CP105" i="27"/>
  <c r="CR105" i="27"/>
  <c r="CG105" i="27"/>
  <c r="CI105" i="27"/>
  <c r="CH105" i="27"/>
  <c r="BX105" i="27"/>
  <c r="BW105" i="27"/>
  <c r="BZ105" i="27"/>
  <c r="AS105" i="27"/>
  <c r="AT105" i="27"/>
  <c r="AI104" i="27"/>
  <c r="AJ105" i="27"/>
  <c r="W105" i="27"/>
  <c r="DM105" i="27"/>
  <c r="Q104" i="27"/>
  <c r="R104" i="27"/>
  <c r="EO104" i="27"/>
  <c r="EK104" i="27"/>
  <c r="S104" i="27"/>
  <c r="EM104" i="27"/>
  <c r="DZ104" i="27"/>
  <c r="DY104" i="27"/>
  <c r="CU104" i="27"/>
  <c r="CW104" i="27"/>
  <c r="CV104" i="27"/>
  <c r="CY104" i="27"/>
  <c r="CQ104" i="27"/>
  <c r="CP104" i="27"/>
  <c r="CR104" i="27"/>
  <c r="CG104" i="27"/>
  <c r="CI104" i="27"/>
  <c r="CH104" i="27"/>
  <c r="CK104" i="27"/>
  <c r="BX104" i="27"/>
  <c r="BW104" i="27"/>
  <c r="AS104" i="27"/>
  <c r="AT104" i="27"/>
  <c r="AI103" i="27"/>
  <c r="AJ104" i="27"/>
  <c r="W104" i="27"/>
  <c r="DM104" i="27"/>
  <c r="EK103" i="27"/>
  <c r="Q103" i="27"/>
  <c r="S103" i="27"/>
  <c r="DZ103" i="27"/>
  <c r="CU103" i="27"/>
  <c r="CW103" i="27"/>
  <c r="CV103" i="27"/>
  <c r="CY103" i="27"/>
  <c r="CQ103" i="27"/>
  <c r="CP103" i="27"/>
  <c r="CR103" i="27"/>
  <c r="CG103" i="27"/>
  <c r="CI103" i="27"/>
  <c r="CH103" i="27"/>
  <c r="CK103" i="27"/>
  <c r="BW103" i="27"/>
  <c r="BX103" i="27"/>
  <c r="BY103" i="27"/>
  <c r="BZ103" i="27"/>
  <c r="AS103" i="27"/>
  <c r="AT103" i="27"/>
  <c r="AI102" i="27"/>
  <c r="AJ103" i="27"/>
  <c r="W103" i="27"/>
  <c r="EM103" i="27"/>
  <c r="R103" i="27"/>
  <c r="EK102" i="27"/>
  <c r="Q102" i="27"/>
  <c r="R102" i="27"/>
  <c r="EL102" i="27"/>
  <c r="CU102" i="27"/>
  <c r="CW102" i="27"/>
  <c r="CV102" i="27"/>
  <c r="CY102" i="27"/>
  <c r="CQ102" i="27"/>
  <c r="CP102" i="27"/>
  <c r="CR102" i="27"/>
  <c r="CG102" i="27"/>
  <c r="CI102" i="27"/>
  <c r="CH102" i="27"/>
  <c r="BW102" i="27"/>
  <c r="BX102" i="27"/>
  <c r="BY102" i="27"/>
  <c r="BZ102" i="27"/>
  <c r="AS102" i="27"/>
  <c r="AT102" i="27"/>
  <c r="AI101" i="27"/>
  <c r="AJ102" i="27"/>
  <c r="W102" i="27"/>
  <c r="S102" i="27"/>
  <c r="DM102" i="27"/>
  <c r="Q101" i="27"/>
  <c r="R101" i="27"/>
  <c r="EO101" i="27"/>
  <c r="EK101" i="27"/>
  <c r="S101" i="27"/>
  <c r="EM101" i="27"/>
  <c r="EL101" i="27"/>
  <c r="DY101" i="27"/>
  <c r="CU101" i="27"/>
  <c r="CW101" i="27"/>
  <c r="CV101" i="27"/>
  <c r="CY101" i="27"/>
  <c r="CQ101" i="27"/>
  <c r="CP101" i="27"/>
  <c r="CR101" i="27"/>
  <c r="CG101" i="27"/>
  <c r="CI101" i="27"/>
  <c r="CH101" i="27"/>
  <c r="BX101" i="27"/>
  <c r="BW101" i="27"/>
  <c r="BZ101" i="27"/>
  <c r="AS101" i="27"/>
  <c r="AT101" i="27"/>
  <c r="AI100" i="27"/>
  <c r="AJ101" i="27"/>
  <c r="W101" i="27"/>
  <c r="DM101" i="27"/>
  <c r="Q100" i="27"/>
  <c r="R100" i="27"/>
  <c r="EO100" i="27"/>
  <c r="EK100" i="27"/>
  <c r="S100" i="27"/>
  <c r="EM100" i="27"/>
  <c r="DZ100" i="27"/>
  <c r="DY100" i="27"/>
  <c r="CU100" i="27"/>
  <c r="CW100" i="27"/>
  <c r="CV100" i="27"/>
  <c r="CY100" i="27"/>
  <c r="CQ100" i="27"/>
  <c r="CP100" i="27"/>
  <c r="CR100" i="27"/>
  <c r="CG100" i="27"/>
  <c r="CI100" i="27"/>
  <c r="CH100" i="27"/>
  <c r="CK100" i="27"/>
  <c r="BX100" i="27"/>
  <c r="BW100" i="27"/>
  <c r="AS100" i="27"/>
  <c r="AT100" i="27"/>
  <c r="AI99" i="27"/>
  <c r="AJ100" i="27"/>
  <c r="W100" i="27"/>
  <c r="DM100" i="27"/>
  <c r="EK99" i="27"/>
  <c r="Q99" i="27"/>
  <c r="S99" i="27"/>
  <c r="DZ99" i="27"/>
  <c r="CU99" i="27"/>
  <c r="CW99" i="27"/>
  <c r="CV99" i="27"/>
  <c r="CY99" i="27"/>
  <c r="CQ99" i="27"/>
  <c r="CP99" i="27"/>
  <c r="CR99" i="27"/>
  <c r="CG99" i="27"/>
  <c r="CI99" i="27"/>
  <c r="CH99" i="27"/>
  <c r="CK99" i="27"/>
  <c r="BW99" i="27"/>
  <c r="BX99" i="27"/>
  <c r="BY99" i="27"/>
  <c r="BZ99" i="27"/>
  <c r="AS99" i="27"/>
  <c r="AT99" i="27"/>
  <c r="AI98" i="27"/>
  <c r="AJ99" i="27"/>
  <c r="W99" i="27"/>
  <c r="EM99" i="27"/>
  <c r="R99" i="27"/>
  <c r="EK98" i="27"/>
  <c r="Q98" i="27"/>
  <c r="R98" i="27"/>
  <c r="EL98" i="27"/>
  <c r="CU98" i="27"/>
  <c r="CW98" i="27"/>
  <c r="CV98" i="27"/>
  <c r="CY98" i="27"/>
  <c r="CQ98" i="27"/>
  <c r="CP98" i="27"/>
  <c r="CR98" i="27"/>
  <c r="CG98" i="27"/>
  <c r="CI98" i="27"/>
  <c r="CH98" i="27"/>
  <c r="BW98" i="27"/>
  <c r="BX98" i="27"/>
  <c r="BY98" i="27"/>
  <c r="BZ98" i="27"/>
  <c r="AS98" i="27"/>
  <c r="AT98" i="27"/>
  <c r="AI97" i="27"/>
  <c r="AJ98" i="27"/>
  <c r="W98" i="27"/>
  <c r="S98" i="27"/>
  <c r="DM98" i="27"/>
  <c r="Q97" i="27"/>
  <c r="R97" i="27"/>
  <c r="EO97" i="27"/>
  <c r="EK97" i="27"/>
  <c r="S97" i="27"/>
  <c r="EM97" i="27"/>
  <c r="EL97" i="27"/>
  <c r="DY97" i="27"/>
  <c r="CU97" i="27"/>
  <c r="CW97" i="27"/>
  <c r="CV97" i="27"/>
  <c r="CY97" i="27"/>
  <c r="CQ97" i="27"/>
  <c r="CP97" i="27"/>
  <c r="CR97" i="27"/>
  <c r="CG97" i="27"/>
  <c r="CI97" i="27"/>
  <c r="CH97" i="27"/>
  <c r="BX97" i="27"/>
  <c r="BW97" i="27"/>
  <c r="BZ97" i="27"/>
  <c r="AS97" i="27"/>
  <c r="AT97" i="27"/>
  <c r="AI96" i="27"/>
  <c r="AJ97" i="27"/>
  <c r="W97" i="27"/>
  <c r="DM97" i="27"/>
  <c r="Q96" i="27"/>
  <c r="R96" i="27"/>
  <c r="EO96" i="27"/>
  <c r="EK96" i="27"/>
  <c r="S96" i="27"/>
  <c r="EM96" i="27"/>
  <c r="DZ96" i="27"/>
  <c r="DY96" i="27"/>
  <c r="CU96" i="27"/>
  <c r="CW96" i="27"/>
  <c r="CV96" i="27"/>
  <c r="CY96" i="27"/>
  <c r="CQ96" i="27"/>
  <c r="CP96" i="27"/>
  <c r="CR96" i="27"/>
  <c r="CG96" i="27"/>
  <c r="CI96" i="27"/>
  <c r="CH96" i="27"/>
  <c r="CK96" i="27"/>
  <c r="BX96" i="27"/>
  <c r="BW96" i="27"/>
  <c r="AS96" i="27"/>
  <c r="AT96" i="27"/>
  <c r="AI95" i="27"/>
  <c r="AJ96" i="27"/>
  <c r="W96" i="27"/>
  <c r="DM96" i="27"/>
  <c r="EK95" i="27"/>
  <c r="Q95" i="27"/>
  <c r="S95" i="27"/>
  <c r="DZ95" i="27"/>
  <c r="CU95" i="27"/>
  <c r="CW95" i="27"/>
  <c r="CV95" i="27"/>
  <c r="CY95" i="27"/>
  <c r="CQ95" i="27"/>
  <c r="CP95" i="27"/>
  <c r="CR95" i="27"/>
  <c r="CG95" i="27"/>
  <c r="CI95" i="27"/>
  <c r="CH95" i="27"/>
  <c r="CK95" i="27"/>
  <c r="BW95" i="27"/>
  <c r="BX95" i="27"/>
  <c r="BY95" i="27"/>
  <c r="BZ95" i="27"/>
  <c r="AS95" i="27"/>
  <c r="AT95" i="27"/>
  <c r="AI94" i="27"/>
  <c r="AJ95" i="27"/>
  <c r="W95" i="27"/>
  <c r="EM95" i="27"/>
  <c r="R95" i="27"/>
  <c r="EK94" i="27"/>
  <c r="Q94" i="27"/>
  <c r="R94" i="27"/>
  <c r="EL94" i="27"/>
  <c r="CU94" i="27"/>
  <c r="CW94" i="27"/>
  <c r="CV94" i="27"/>
  <c r="CY94" i="27"/>
  <c r="CQ94" i="27"/>
  <c r="CP94" i="27"/>
  <c r="CR94" i="27"/>
  <c r="CG94" i="27"/>
  <c r="CI94" i="27"/>
  <c r="CH94" i="27"/>
  <c r="BW94" i="27"/>
  <c r="BX94" i="27"/>
  <c r="BY94" i="27"/>
  <c r="BZ94" i="27"/>
  <c r="AS94" i="27"/>
  <c r="AT94" i="27"/>
  <c r="AI93" i="27"/>
  <c r="AJ94" i="27"/>
  <c r="W94" i="27"/>
  <c r="S94" i="27"/>
  <c r="DM94" i="27"/>
  <c r="Q93" i="27"/>
  <c r="R93" i="27"/>
  <c r="EO93" i="27"/>
  <c r="EK93" i="27"/>
  <c r="S93" i="27"/>
  <c r="EM93" i="27"/>
  <c r="EL93" i="27"/>
  <c r="DY93" i="27"/>
  <c r="CU93" i="27"/>
  <c r="CW93" i="27"/>
  <c r="CV93" i="27"/>
  <c r="CY93" i="27"/>
  <c r="CQ93" i="27"/>
  <c r="CP93" i="27"/>
  <c r="CR93" i="27"/>
  <c r="CG93" i="27"/>
  <c r="CI93" i="27"/>
  <c r="CH93" i="27"/>
  <c r="BX93" i="27"/>
  <c r="BW93" i="27"/>
  <c r="BZ93" i="27"/>
  <c r="AS93" i="27"/>
  <c r="AT93" i="27"/>
  <c r="AI92" i="27"/>
  <c r="AJ93" i="27"/>
  <c r="W93" i="27"/>
  <c r="DM93" i="27"/>
  <c r="Q92" i="27"/>
  <c r="R92" i="27"/>
  <c r="EO92" i="27"/>
  <c r="EK92" i="27"/>
  <c r="S92" i="27"/>
  <c r="EM92" i="27"/>
  <c r="DZ92" i="27"/>
  <c r="DY92" i="27"/>
  <c r="CU92" i="27"/>
  <c r="CW92" i="27"/>
  <c r="CV92" i="27"/>
  <c r="CY92" i="27"/>
  <c r="CQ92" i="27"/>
  <c r="CP92" i="27"/>
  <c r="CR92" i="27"/>
  <c r="CG92" i="27"/>
  <c r="CI92" i="27"/>
  <c r="CH92" i="27"/>
  <c r="CK92" i="27"/>
  <c r="BX92" i="27"/>
  <c r="BW92" i="27"/>
  <c r="AS92" i="27"/>
  <c r="AT92" i="27"/>
  <c r="AI91" i="27"/>
  <c r="AJ92" i="27"/>
  <c r="W92" i="27"/>
  <c r="DM92" i="27"/>
  <c r="EK91" i="27"/>
  <c r="Q91" i="27"/>
  <c r="S91" i="27"/>
  <c r="DZ91" i="27"/>
  <c r="CU91" i="27"/>
  <c r="CW91" i="27"/>
  <c r="CV91" i="27"/>
  <c r="CY91" i="27"/>
  <c r="CQ91" i="27"/>
  <c r="CP91" i="27"/>
  <c r="CR91" i="27"/>
  <c r="CG91" i="27"/>
  <c r="CI91" i="27"/>
  <c r="CH91" i="27"/>
  <c r="CK91" i="27"/>
  <c r="BW91" i="27"/>
  <c r="BX91" i="27"/>
  <c r="BY91" i="27"/>
  <c r="BZ91" i="27"/>
  <c r="AS91" i="27"/>
  <c r="AT91" i="27"/>
  <c r="AI90" i="27"/>
  <c r="AJ91" i="27"/>
  <c r="W91" i="27"/>
  <c r="EM91" i="27"/>
  <c r="R91" i="27"/>
  <c r="EK90" i="27"/>
  <c r="Q90" i="27"/>
  <c r="R90" i="27"/>
  <c r="EL90" i="27"/>
  <c r="CU90" i="27"/>
  <c r="CW90" i="27"/>
  <c r="CV90" i="27"/>
  <c r="CY90" i="27"/>
  <c r="CQ90" i="27"/>
  <c r="CP90" i="27"/>
  <c r="CR90" i="27"/>
  <c r="CG90" i="27"/>
  <c r="CI90" i="27"/>
  <c r="CH90" i="27"/>
  <c r="BW90" i="27"/>
  <c r="BX90" i="27"/>
  <c r="BY90" i="27"/>
  <c r="BZ90" i="27"/>
  <c r="AS90" i="27"/>
  <c r="AT90" i="27"/>
  <c r="AI89" i="27"/>
  <c r="AJ90" i="27"/>
  <c r="W90" i="27"/>
  <c r="S90" i="27"/>
  <c r="DM90" i="27"/>
  <c r="Q89" i="27"/>
  <c r="R89" i="27"/>
  <c r="EO89" i="27"/>
  <c r="EK89" i="27"/>
  <c r="S89" i="27"/>
  <c r="EM89" i="27"/>
  <c r="EL89" i="27"/>
  <c r="DY89" i="27"/>
  <c r="CU89" i="27"/>
  <c r="CW89" i="27"/>
  <c r="CV89" i="27"/>
  <c r="CY89" i="27"/>
  <c r="CQ89" i="27"/>
  <c r="CP89" i="27"/>
  <c r="CR89" i="27"/>
  <c r="CG89" i="27"/>
  <c r="CI89" i="27"/>
  <c r="CH89" i="27"/>
  <c r="BX89" i="27"/>
  <c r="BW89" i="27"/>
  <c r="BZ89" i="27"/>
  <c r="AS89" i="27"/>
  <c r="AT89" i="27"/>
  <c r="AI88" i="27"/>
  <c r="AJ89" i="27"/>
  <c r="W89" i="27"/>
  <c r="DM89" i="27"/>
  <c r="Q88" i="27"/>
  <c r="R88" i="27"/>
  <c r="EO88" i="27"/>
  <c r="EK88" i="27"/>
  <c r="S88" i="27"/>
  <c r="EM88" i="27"/>
  <c r="DZ88" i="27"/>
  <c r="DY88" i="27"/>
  <c r="CU88" i="27"/>
  <c r="CW88" i="27"/>
  <c r="CV88" i="27"/>
  <c r="CY88" i="27"/>
  <c r="CQ88" i="27"/>
  <c r="CP88" i="27"/>
  <c r="CR88" i="27"/>
  <c r="CG88" i="27"/>
  <c r="CI88" i="27"/>
  <c r="CH88" i="27"/>
  <c r="CK88" i="27"/>
  <c r="BX88" i="27"/>
  <c r="BW88" i="27"/>
  <c r="AS88" i="27"/>
  <c r="AT88" i="27"/>
  <c r="AI87" i="27"/>
  <c r="AJ88" i="27"/>
  <c r="W88" i="27"/>
  <c r="DM88" i="27"/>
  <c r="EK87" i="27"/>
  <c r="Q87" i="27"/>
  <c r="S87" i="27"/>
  <c r="DZ87" i="27"/>
  <c r="CU87" i="27"/>
  <c r="CW87" i="27"/>
  <c r="CV87" i="27"/>
  <c r="CY87" i="27"/>
  <c r="CQ87" i="27"/>
  <c r="CP87" i="27"/>
  <c r="CR87" i="27"/>
  <c r="CG87" i="27"/>
  <c r="CI87" i="27"/>
  <c r="CH87" i="27"/>
  <c r="CK87" i="27"/>
  <c r="BW87" i="27"/>
  <c r="BX87" i="27"/>
  <c r="BY87" i="27"/>
  <c r="BZ87" i="27"/>
  <c r="AS87" i="27"/>
  <c r="AT87" i="27"/>
  <c r="AI86" i="27"/>
  <c r="AJ87" i="27"/>
  <c r="W87" i="27"/>
  <c r="EM87" i="27"/>
  <c r="R87" i="27"/>
  <c r="EK86" i="27"/>
  <c r="CU86" i="27"/>
  <c r="CW86" i="27"/>
  <c r="CV86" i="27"/>
  <c r="CY86" i="27"/>
  <c r="CQ86" i="27"/>
  <c r="CP86" i="27"/>
  <c r="CG86" i="27"/>
  <c r="CI86" i="27"/>
  <c r="CH86" i="27"/>
  <c r="BW86" i="27"/>
  <c r="BX86" i="27"/>
  <c r="BY86" i="27"/>
  <c r="BZ86" i="27"/>
  <c r="AS86" i="27"/>
  <c r="AT86" i="27"/>
  <c r="AI85" i="27"/>
  <c r="AJ86" i="27"/>
  <c r="W86" i="27"/>
  <c r="Q86" i="27"/>
  <c r="S86" i="27"/>
  <c r="Q85" i="27"/>
  <c r="R85" i="27"/>
  <c r="EO85" i="27"/>
  <c r="EK85" i="27"/>
  <c r="S85" i="27"/>
  <c r="EM85" i="27"/>
  <c r="EL85" i="27"/>
  <c r="DY85" i="27"/>
  <c r="CU85" i="27"/>
  <c r="CW85" i="27"/>
  <c r="CV85" i="27"/>
  <c r="CY85" i="27"/>
  <c r="CQ85" i="27"/>
  <c r="CP85" i="27"/>
  <c r="CR85" i="27"/>
  <c r="CG85" i="27"/>
  <c r="CI85" i="27"/>
  <c r="CH85" i="27"/>
  <c r="BX85" i="27"/>
  <c r="BW85" i="27"/>
  <c r="BZ85" i="27"/>
  <c r="AS85" i="27"/>
  <c r="AT85" i="27"/>
  <c r="AI84" i="27"/>
  <c r="AJ85" i="27"/>
  <c r="W85" i="27"/>
  <c r="DM85" i="27"/>
  <c r="Q84" i="27"/>
  <c r="R84" i="27"/>
  <c r="EO84" i="27"/>
  <c r="EK84" i="27"/>
  <c r="S84" i="27"/>
  <c r="EM84" i="27"/>
  <c r="DZ84" i="27"/>
  <c r="DY84" i="27"/>
  <c r="CU84" i="27"/>
  <c r="CW84" i="27"/>
  <c r="CV84" i="27"/>
  <c r="CY84" i="27"/>
  <c r="CQ84" i="27"/>
  <c r="CP84" i="27"/>
  <c r="CR84" i="27"/>
  <c r="CG84" i="27"/>
  <c r="CI84" i="27"/>
  <c r="CH84" i="27"/>
  <c r="CK84" i="27"/>
  <c r="BX84" i="27"/>
  <c r="BW84" i="27"/>
  <c r="AS84" i="27"/>
  <c r="AT84" i="27"/>
  <c r="AI83" i="27"/>
  <c r="AJ84" i="27"/>
  <c r="W84" i="27"/>
  <c r="DM84" i="27"/>
  <c r="EK83" i="27"/>
  <c r="Q83" i="27"/>
  <c r="S83" i="27"/>
  <c r="DZ83" i="27"/>
  <c r="CU83" i="27"/>
  <c r="CW83" i="27"/>
  <c r="CV83" i="27"/>
  <c r="CY83" i="27"/>
  <c r="CQ83" i="27"/>
  <c r="CP83" i="27"/>
  <c r="CR83" i="27"/>
  <c r="CG83" i="27"/>
  <c r="CI83" i="27"/>
  <c r="CH83" i="27"/>
  <c r="CK83" i="27"/>
  <c r="BW83" i="27"/>
  <c r="BX83" i="27"/>
  <c r="BY83" i="27"/>
  <c r="BZ83" i="27"/>
  <c r="AS83" i="27"/>
  <c r="AT83" i="27"/>
  <c r="AI82" i="27"/>
  <c r="AJ83" i="27"/>
  <c r="W83" i="27"/>
  <c r="EM83" i="27"/>
  <c r="R83" i="27"/>
  <c r="EK82" i="27"/>
  <c r="Q82" i="27"/>
  <c r="R82" i="27"/>
  <c r="EL82" i="27"/>
  <c r="CU82" i="27"/>
  <c r="CW82" i="27"/>
  <c r="CV82" i="27"/>
  <c r="CY82" i="27"/>
  <c r="CQ82" i="27"/>
  <c r="CP82" i="27"/>
  <c r="CR82" i="27"/>
  <c r="CG82" i="27"/>
  <c r="CI82" i="27"/>
  <c r="CH82" i="27"/>
  <c r="BW82" i="27"/>
  <c r="BX82" i="27"/>
  <c r="BY82" i="27"/>
  <c r="BZ82" i="27"/>
  <c r="AS82" i="27"/>
  <c r="AT82" i="27"/>
  <c r="AI81" i="27"/>
  <c r="AJ82" i="27"/>
  <c r="W82" i="27"/>
  <c r="S82" i="27"/>
  <c r="DM82" i="27"/>
  <c r="Q81" i="27"/>
  <c r="R81" i="27"/>
  <c r="EO81" i="27"/>
  <c r="EK81" i="27"/>
  <c r="S81" i="27"/>
  <c r="EM81" i="27"/>
  <c r="EL81" i="27"/>
  <c r="DY81" i="27"/>
  <c r="CU81" i="27"/>
  <c r="CW81" i="27"/>
  <c r="CV81" i="27"/>
  <c r="CY81" i="27"/>
  <c r="CQ81" i="27"/>
  <c r="CP81" i="27"/>
  <c r="CR81" i="27"/>
  <c r="CG81" i="27"/>
  <c r="CI81" i="27"/>
  <c r="CH81" i="27"/>
  <c r="BX81" i="27"/>
  <c r="BW81" i="27"/>
  <c r="BZ81" i="27"/>
  <c r="AS81" i="27"/>
  <c r="AT81" i="27"/>
  <c r="AI80" i="27"/>
  <c r="AJ81" i="27"/>
  <c r="W81" i="27"/>
  <c r="DM81" i="27"/>
  <c r="Q80" i="27"/>
  <c r="R80" i="27"/>
  <c r="EO80" i="27"/>
  <c r="EK80" i="27"/>
  <c r="S80" i="27"/>
  <c r="EM80" i="27"/>
  <c r="DZ80" i="27"/>
  <c r="DY80" i="27"/>
  <c r="CV80" i="27"/>
  <c r="CU80" i="27"/>
  <c r="CW80" i="27"/>
  <c r="CY80" i="27"/>
  <c r="CQ80" i="27"/>
  <c r="CP80" i="27"/>
  <c r="CR80" i="27"/>
  <c r="CG80" i="27"/>
  <c r="CI80" i="27"/>
  <c r="CH80" i="27"/>
  <c r="CK80" i="27"/>
  <c r="BX80" i="27"/>
  <c r="BW80" i="27"/>
  <c r="BZ80" i="27"/>
  <c r="BY80" i="27"/>
  <c r="AS80" i="27"/>
  <c r="AT80" i="27"/>
  <c r="AI79" i="27"/>
  <c r="AJ80" i="27"/>
  <c r="W80" i="27"/>
  <c r="DM80" i="27"/>
  <c r="EK79" i="27"/>
  <c r="CU79" i="27"/>
  <c r="CW79" i="27"/>
  <c r="CV79" i="27"/>
  <c r="CY79" i="27"/>
  <c r="CQ79" i="27"/>
  <c r="CP79" i="27"/>
  <c r="CR79" i="27"/>
  <c r="CG79" i="27"/>
  <c r="CI79" i="27"/>
  <c r="CH79" i="27"/>
  <c r="CK79" i="27"/>
  <c r="BW79" i="27"/>
  <c r="BX79" i="27"/>
  <c r="BY79" i="27"/>
  <c r="BZ79" i="27"/>
  <c r="AS79" i="27"/>
  <c r="AT79" i="27"/>
  <c r="AI78" i="27"/>
  <c r="AJ79" i="27"/>
  <c r="W79" i="27"/>
  <c r="Q79" i="27"/>
  <c r="S79" i="27"/>
  <c r="R79" i="27"/>
  <c r="DM79" i="27"/>
  <c r="Q78" i="27"/>
  <c r="S78" i="27"/>
  <c r="EP78" i="27"/>
  <c r="R78" i="27"/>
  <c r="EO78" i="27"/>
  <c r="EK78" i="27"/>
  <c r="EM78" i="27"/>
  <c r="DZ78" i="27"/>
  <c r="DY78" i="27"/>
  <c r="DM78" i="27"/>
  <c r="CV78" i="27"/>
  <c r="CU78" i="27"/>
  <c r="CW78" i="27"/>
  <c r="CY78" i="27"/>
  <c r="CQ78" i="27"/>
  <c r="CP78" i="27"/>
  <c r="CR78" i="27"/>
  <c r="CG78" i="27"/>
  <c r="CI78" i="27"/>
  <c r="CH78" i="27"/>
  <c r="CK78" i="27"/>
  <c r="BX78" i="27"/>
  <c r="BW78" i="27"/>
  <c r="BZ78" i="27"/>
  <c r="BY78" i="27"/>
  <c r="AS78" i="27"/>
  <c r="AT78" i="27"/>
  <c r="AI77" i="27"/>
  <c r="AJ78" i="27"/>
  <c r="W78" i="27"/>
  <c r="DN78" i="27"/>
  <c r="EK77" i="27"/>
  <c r="CU77" i="27"/>
  <c r="CW77" i="27"/>
  <c r="CV77" i="27"/>
  <c r="CY77" i="27"/>
  <c r="CQ77" i="27"/>
  <c r="CP77" i="27"/>
  <c r="CR77" i="27"/>
  <c r="CG77" i="27"/>
  <c r="CI77" i="27"/>
  <c r="CH77" i="27"/>
  <c r="CK77" i="27"/>
  <c r="BW77" i="27"/>
  <c r="BX77" i="27"/>
  <c r="BY77" i="27"/>
  <c r="BZ77" i="27"/>
  <c r="AS77" i="27"/>
  <c r="AT77" i="27"/>
  <c r="AI76" i="27"/>
  <c r="AJ77" i="27"/>
  <c r="W77" i="27"/>
  <c r="Q77" i="27"/>
  <c r="S77" i="27"/>
  <c r="R77" i="27"/>
  <c r="DM77" i="27"/>
  <c r="Q76" i="27"/>
  <c r="S76" i="27"/>
  <c r="EP76" i="27"/>
  <c r="R76" i="27"/>
  <c r="EO76" i="27"/>
  <c r="EK76" i="27"/>
  <c r="EM76" i="27"/>
  <c r="DZ76" i="27"/>
  <c r="DY76" i="27"/>
  <c r="DM76" i="27"/>
  <c r="CV76" i="27"/>
  <c r="CU76" i="27"/>
  <c r="CW76" i="27"/>
  <c r="CY76" i="27"/>
  <c r="CQ76" i="27"/>
  <c r="CP76" i="27"/>
  <c r="CR76" i="27"/>
  <c r="CG76" i="27"/>
  <c r="CI76" i="27"/>
  <c r="CH76" i="27"/>
  <c r="CK76" i="27"/>
  <c r="BX76" i="27"/>
  <c r="BW76" i="27"/>
  <c r="BZ76" i="27"/>
  <c r="BY76" i="27"/>
  <c r="AS76" i="27"/>
  <c r="AT76" i="27"/>
  <c r="AI75" i="27"/>
  <c r="AJ76" i="27"/>
  <c r="W76" i="27"/>
  <c r="DN76" i="27"/>
  <c r="EK75" i="27"/>
  <c r="CU75" i="27"/>
  <c r="CW75" i="27"/>
  <c r="CV75" i="27"/>
  <c r="CY75" i="27"/>
  <c r="CQ75" i="27"/>
  <c r="CP75" i="27"/>
  <c r="CR75" i="27"/>
  <c r="CG75" i="27"/>
  <c r="CI75" i="27"/>
  <c r="CH75" i="27"/>
  <c r="CK75" i="27"/>
  <c r="BW75" i="27"/>
  <c r="BX75" i="27"/>
  <c r="BY75" i="27"/>
  <c r="BZ75" i="27"/>
  <c r="AS75" i="27"/>
  <c r="AT75" i="27"/>
  <c r="AI74" i="27"/>
  <c r="AJ75" i="27"/>
  <c r="W75" i="27"/>
  <c r="Q75" i="27"/>
  <c r="S75" i="27"/>
  <c r="R75" i="27"/>
  <c r="DM75" i="27"/>
  <c r="Q74" i="27"/>
  <c r="S74" i="27"/>
  <c r="EP74" i="27"/>
  <c r="R74" i="27"/>
  <c r="EO74" i="27"/>
  <c r="EK74" i="27"/>
  <c r="EM74" i="27"/>
  <c r="DZ74" i="27"/>
  <c r="DY74" i="27"/>
  <c r="DM74" i="27"/>
  <c r="CV74" i="27"/>
  <c r="CU74" i="27"/>
  <c r="CW74" i="27"/>
  <c r="CY74" i="27"/>
  <c r="CQ74" i="27"/>
  <c r="CP74" i="27"/>
  <c r="CR74" i="27"/>
  <c r="CG74" i="27"/>
  <c r="CI74" i="27"/>
  <c r="CH74" i="27"/>
  <c r="CK74" i="27"/>
  <c r="BX74" i="27"/>
  <c r="BW74" i="27"/>
  <c r="BZ74" i="27"/>
  <c r="BY74" i="27"/>
  <c r="AS74" i="27"/>
  <c r="AT74" i="27"/>
  <c r="AI73" i="27"/>
  <c r="AJ74" i="27"/>
  <c r="W74" i="27"/>
  <c r="DN74" i="27"/>
  <c r="EK73" i="27"/>
  <c r="CU73" i="27"/>
  <c r="CW73" i="27"/>
  <c r="CV73" i="27"/>
  <c r="CY73" i="27"/>
  <c r="CQ73" i="27"/>
  <c r="CP73" i="27"/>
  <c r="CR73" i="27"/>
  <c r="CG73" i="27"/>
  <c r="CI73" i="27"/>
  <c r="CH73" i="27"/>
  <c r="CK73" i="27"/>
  <c r="BW73" i="27"/>
  <c r="BX73" i="27"/>
  <c r="BY73" i="27"/>
  <c r="BZ73" i="27"/>
  <c r="AS73" i="27"/>
  <c r="AT73" i="27"/>
  <c r="AI72" i="27"/>
  <c r="AJ73" i="27"/>
  <c r="W73" i="27"/>
  <c r="Q73" i="27"/>
  <c r="S73" i="27"/>
  <c r="R73" i="27"/>
  <c r="DM73" i="27"/>
  <c r="Q72" i="27"/>
  <c r="S72" i="27"/>
  <c r="EP72" i="27"/>
  <c r="R72" i="27"/>
  <c r="EO72" i="27"/>
  <c r="EK72" i="27"/>
  <c r="EM72" i="27"/>
  <c r="DZ72" i="27"/>
  <c r="DY72" i="27"/>
  <c r="DM72" i="27"/>
  <c r="CV72" i="27"/>
  <c r="CU72" i="27"/>
  <c r="CW72" i="27"/>
  <c r="CY72" i="27"/>
  <c r="CQ72" i="27"/>
  <c r="CP72" i="27"/>
  <c r="CR72" i="27"/>
  <c r="CG72" i="27"/>
  <c r="CI72" i="27"/>
  <c r="CH72" i="27"/>
  <c r="CK72" i="27"/>
  <c r="BX72" i="27"/>
  <c r="BW72" i="27"/>
  <c r="BZ72" i="27"/>
  <c r="BY72" i="27"/>
  <c r="AS72" i="27"/>
  <c r="AT72" i="27"/>
  <c r="AI71" i="27"/>
  <c r="AJ72" i="27"/>
  <c r="W72" i="27"/>
  <c r="DN72" i="27"/>
  <c r="EK71" i="27"/>
  <c r="CU71" i="27"/>
  <c r="CW71" i="27"/>
  <c r="CV71" i="27"/>
  <c r="CY71" i="27"/>
  <c r="CQ71" i="27"/>
  <c r="CP71" i="27"/>
  <c r="CR71" i="27"/>
  <c r="CG71" i="27"/>
  <c r="CI71" i="27"/>
  <c r="CH71" i="27"/>
  <c r="CK71" i="27"/>
  <c r="BW71" i="27"/>
  <c r="BX71" i="27"/>
  <c r="BY71" i="27"/>
  <c r="BZ71" i="27"/>
  <c r="AS71" i="27"/>
  <c r="AT71" i="27"/>
  <c r="AI70" i="27"/>
  <c r="AJ71" i="27"/>
  <c r="W71" i="27"/>
  <c r="Q71" i="27"/>
  <c r="S71" i="27"/>
  <c r="R71" i="27"/>
  <c r="DM71" i="27"/>
  <c r="Q70" i="27"/>
  <c r="S70" i="27"/>
  <c r="EP70" i="27"/>
  <c r="R70" i="27"/>
  <c r="EO70" i="27"/>
  <c r="EK70" i="27"/>
  <c r="EM70" i="27"/>
  <c r="DZ70" i="27"/>
  <c r="DY70" i="27"/>
  <c r="DM70" i="27"/>
  <c r="CV70" i="27"/>
  <c r="CU70" i="27"/>
  <c r="CW70" i="27"/>
  <c r="CY70" i="27"/>
  <c r="CQ70" i="27"/>
  <c r="CP70" i="27"/>
  <c r="CR70" i="27"/>
  <c r="CG70" i="27"/>
  <c r="CI70" i="27"/>
  <c r="CH70" i="27"/>
  <c r="CK70" i="27"/>
  <c r="BX70" i="27"/>
  <c r="BW70" i="27"/>
  <c r="BZ70" i="27"/>
  <c r="BY70" i="27"/>
  <c r="AS70" i="27"/>
  <c r="AT70" i="27"/>
  <c r="AI69" i="27"/>
  <c r="AJ70" i="27"/>
  <c r="W70" i="27"/>
  <c r="DN70" i="27"/>
  <c r="EK69" i="27"/>
  <c r="CU69" i="27"/>
  <c r="CW69" i="27"/>
  <c r="CV69" i="27"/>
  <c r="CY69" i="27"/>
  <c r="CQ69" i="27"/>
  <c r="CP69" i="27"/>
  <c r="CR69" i="27"/>
  <c r="CG69" i="27"/>
  <c r="CI69" i="27"/>
  <c r="CH69" i="27"/>
  <c r="CK69" i="27"/>
  <c r="BW69" i="27"/>
  <c r="BX69" i="27"/>
  <c r="BY69" i="27"/>
  <c r="BZ69" i="27"/>
  <c r="AS69" i="27"/>
  <c r="AT69" i="27"/>
  <c r="AI68" i="27"/>
  <c r="AJ69" i="27"/>
  <c r="W69" i="27"/>
  <c r="Q69" i="27"/>
  <c r="S69" i="27"/>
  <c r="R69" i="27"/>
  <c r="DM69" i="27"/>
  <c r="Q68" i="27"/>
  <c r="R68" i="27"/>
  <c r="EO68" i="27"/>
  <c r="EK68" i="27"/>
  <c r="EL68" i="27"/>
  <c r="CU68" i="27"/>
  <c r="CW68" i="27"/>
  <c r="CV68" i="27"/>
  <c r="CY68" i="27"/>
  <c r="CQ68" i="27"/>
  <c r="CP68" i="27"/>
  <c r="CR68" i="27"/>
  <c r="CG68" i="27"/>
  <c r="CI68" i="27"/>
  <c r="CH68" i="27"/>
  <c r="CK68" i="27"/>
  <c r="BW68" i="27"/>
  <c r="BX68" i="27"/>
  <c r="BY68" i="27"/>
  <c r="BZ68" i="27"/>
  <c r="AS68" i="27"/>
  <c r="AT68" i="27"/>
  <c r="AI67" i="27"/>
  <c r="AJ68" i="27"/>
  <c r="W68" i="27"/>
  <c r="S68" i="27"/>
  <c r="DM68" i="27"/>
  <c r="Q67" i="27"/>
  <c r="R67" i="27"/>
  <c r="EO67" i="27"/>
  <c r="EK67" i="27"/>
  <c r="EL67" i="27"/>
  <c r="CU67" i="27"/>
  <c r="CW67" i="27"/>
  <c r="CV67" i="27"/>
  <c r="CY67" i="27"/>
  <c r="CQ67" i="27"/>
  <c r="CP67" i="27"/>
  <c r="CR67" i="27"/>
  <c r="CG67" i="27"/>
  <c r="CI67" i="27"/>
  <c r="CH67" i="27"/>
  <c r="CK67" i="27"/>
  <c r="BW67" i="27"/>
  <c r="BX67" i="27"/>
  <c r="BY67" i="27"/>
  <c r="BZ67" i="27"/>
  <c r="AS67" i="27"/>
  <c r="AT67" i="27"/>
  <c r="AI66" i="27"/>
  <c r="AJ67" i="27"/>
  <c r="W67" i="27"/>
  <c r="S67" i="27"/>
  <c r="DZ67" i="27"/>
  <c r="DM67" i="27"/>
  <c r="Q66" i="27"/>
  <c r="R66" i="27"/>
  <c r="EO66" i="27"/>
  <c r="EK66" i="27"/>
  <c r="EL66" i="27"/>
  <c r="S66" i="27"/>
  <c r="DZ66" i="27"/>
  <c r="CU66" i="27"/>
  <c r="CW66" i="27"/>
  <c r="CV66" i="27"/>
  <c r="CY66" i="27"/>
  <c r="CQ66" i="27"/>
  <c r="CP66" i="27"/>
  <c r="CR66" i="27"/>
  <c r="CG66" i="27"/>
  <c r="CI66" i="27"/>
  <c r="CH66" i="27"/>
  <c r="CK66" i="27"/>
  <c r="BW66" i="27"/>
  <c r="BX66" i="27"/>
  <c r="BY66" i="27"/>
  <c r="BZ66" i="27"/>
  <c r="AS66" i="27"/>
  <c r="AT66" i="27"/>
  <c r="AI65" i="27"/>
  <c r="AJ66" i="27"/>
  <c r="W66" i="27"/>
  <c r="DM66" i="27"/>
  <c r="Q65" i="27"/>
  <c r="R65" i="27"/>
  <c r="EO65" i="27"/>
  <c r="EK65" i="27"/>
  <c r="EL65" i="27"/>
  <c r="CU65" i="27"/>
  <c r="CW65" i="27"/>
  <c r="CV65" i="27"/>
  <c r="CY65" i="27"/>
  <c r="CQ65" i="27"/>
  <c r="CP65" i="27"/>
  <c r="CR65" i="27"/>
  <c r="CG65" i="27"/>
  <c r="CI65" i="27"/>
  <c r="CH65" i="27"/>
  <c r="CK65" i="27"/>
  <c r="BW65" i="27"/>
  <c r="BX65" i="27"/>
  <c r="BY65" i="27"/>
  <c r="BZ65" i="27"/>
  <c r="AS65" i="27"/>
  <c r="AT65" i="27"/>
  <c r="AI64" i="27"/>
  <c r="AJ65" i="27"/>
  <c r="W65" i="27"/>
  <c r="S65" i="27"/>
  <c r="DM65" i="27"/>
  <c r="Q64" i="27"/>
  <c r="R64" i="27"/>
  <c r="EO64" i="27"/>
  <c r="EK64" i="27"/>
  <c r="EL64" i="27"/>
  <c r="CU64" i="27"/>
  <c r="CW64" i="27"/>
  <c r="CV64" i="27"/>
  <c r="CY64" i="27"/>
  <c r="CQ64" i="27"/>
  <c r="CP64" i="27"/>
  <c r="CR64" i="27"/>
  <c r="CG64" i="27"/>
  <c r="CI64" i="27"/>
  <c r="CH64" i="27"/>
  <c r="CK64" i="27"/>
  <c r="BW64" i="27"/>
  <c r="BX64" i="27"/>
  <c r="BY64" i="27"/>
  <c r="BZ64" i="27"/>
  <c r="AS64" i="27"/>
  <c r="AT64" i="27"/>
  <c r="AI63" i="27"/>
  <c r="AJ64" i="27"/>
  <c r="W64" i="27"/>
  <c r="S64" i="27"/>
  <c r="DM64" i="27"/>
  <c r="Q63" i="27"/>
  <c r="R63" i="27"/>
  <c r="EO63" i="27"/>
  <c r="EK63" i="27"/>
  <c r="EL63" i="27"/>
  <c r="CU63" i="27"/>
  <c r="CW63" i="27"/>
  <c r="CV63" i="27"/>
  <c r="CY63" i="27"/>
  <c r="CQ63" i="27"/>
  <c r="CP63" i="27"/>
  <c r="CR63" i="27"/>
  <c r="CG63" i="27"/>
  <c r="CI63" i="27"/>
  <c r="CH63" i="27"/>
  <c r="CK63" i="27"/>
  <c r="BW63" i="27"/>
  <c r="BX63" i="27"/>
  <c r="BY63" i="27"/>
  <c r="BZ63" i="27"/>
  <c r="AS63" i="27"/>
  <c r="AT63" i="27"/>
  <c r="AI62" i="27"/>
  <c r="AJ63" i="27"/>
  <c r="W63" i="27"/>
  <c r="S63" i="27"/>
  <c r="DZ63" i="27"/>
  <c r="DM63" i="27"/>
  <c r="Q62" i="27"/>
  <c r="R62" i="27"/>
  <c r="EO62" i="27"/>
  <c r="EK62" i="27"/>
  <c r="EL62" i="27"/>
  <c r="S62" i="27"/>
  <c r="DZ62" i="27"/>
  <c r="CU62" i="27"/>
  <c r="CW62" i="27"/>
  <c r="CV62" i="27"/>
  <c r="CY62" i="27"/>
  <c r="CQ62" i="27"/>
  <c r="CP62" i="27"/>
  <c r="CR62" i="27"/>
  <c r="CG62" i="27"/>
  <c r="CI62" i="27"/>
  <c r="CH62" i="27"/>
  <c r="CK62" i="27"/>
  <c r="BW62" i="27"/>
  <c r="BX62" i="27"/>
  <c r="BY62" i="27"/>
  <c r="BZ62" i="27"/>
  <c r="AS62" i="27"/>
  <c r="AT62" i="27"/>
  <c r="AI61" i="27"/>
  <c r="AJ62" i="27"/>
  <c r="W62" i="27"/>
  <c r="DM62" i="27"/>
  <c r="Q61" i="27"/>
  <c r="R61" i="27"/>
  <c r="EO61" i="27"/>
  <c r="EK61" i="27"/>
  <c r="EL61" i="27"/>
  <c r="CU61" i="27"/>
  <c r="CW61" i="27"/>
  <c r="CV61" i="27"/>
  <c r="CY61" i="27"/>
  <c r="CQ61" i="27"/>
  <c r="CP61" i="27"/>
  <c r="CR61" i="27"/>
  <c r="CG61" i="27"/>
  <c r="CI61" i="27"/>
  <c r="CH61" i="27"/>
  <c r="CK61" i="27"/>
  <c r="BW61" i="27"/>
  <c r="BX61" i="27"/>
  <c r="BY61" i="27"/>
  <c r="BZ61" i="27"/>
  <c r="AS61" i="27"/>
  <c r="AT61" i="27"/>
  <c r="AI60" i="27"/>
  <c r="AJ61" i="27"/>
  <c r="W61" i="27"/>
  <c r="S61" i="27"/>
  <c r="DM61" i="27"/>
  <c r="Q60" i="27"/>
  <c r="R60" i="27"/>
  <c r="EO60" i="27"/>
  <c r="EK60" i="27"/>
  <c r="EL60" i="27"/>
  <c r="CU60" i="27"/>
  <c r="CW60" i="27"/>
  <c r="CV60" i="27"/>
  <c r="CY60" i="27"/>
  <c r="CQ60" i="27"/>
  <c r="CP60" i="27"/>
  <c r="CR60" i="27"/>
  <c r="CG60" i="27"/>
  <c r="CI60" i="27"/>
  <c r="CH60" i="27"/>
  <c r="CK60" i="27"/>
  <c r="BW60" i="27"/>
  <c r="BX60" i="27"/>
  <c r="BY60" i="27"/>
  <c r="BZ60" i="27"/>
  <c r="AS60" i="27"/>
  <c r="AT60" i="27"/>
  <c r="AI59" i="27"/>
  <c r="AJ60" i="27"/>
  <c r="W60" i="27"/>
  <c r="S60" i="27"/>
  <c r="DM60" i="27"/>
  <c r="Q59" i="27"/>
  <c r="R59" i="27"/>
  <c r="EO59" i="27"/>
  <c r="EK59" i="27"/>
  <c r="EL59" i="27"/>
  <c r="CU59" i="27"/>
  <c r="CW59" i="27"/>
  <c r="CV59" i="27"/>
  <c r="CY59" i="27"/>
  <c r="CQ59" i="27"/>
  <c r="CP59" i="27"/>
  <c r="CR59" i="27"/>
  <c r="CG59" i="27"/>
  <c r="CI59" i="27"/>
  <c r="CH59" i="27"/>
  <c r="CK59" i="27"/>
  <c r="BW59" i="27"/>
  <c r="BX59" i="27"/>
  <c r="BY59" i="27"/>
  <c r="BZ59" i="27"/>
  <c r="AS59" i="27"/>
  <c r="AT59" i="27"/>
  <c r="AI58" i="27"/>
  <c r="AJ59" i="27"/>
  <c r="W59" i="27"/>
  <c r="S59" i="27"/>
  <c r="DZ59" i="27"/>
  <c r="DM59" i="27"/>
  <c r="Q58" i="27"/>
  <c r="R58" i="27"/>
  <c r="EO58" i="27"/>
  <c r="EK58" i="27"/>
  <c r="EL58" i="27"/>
  <c r="S58" i="27"/>
  <c r="DZ58" i="27"/>
  <c r="CU58" i="27"/>
  <c r="CW58" i="27"/>
  <c r="CV58" i="27"/>
  <c r="CY58" i="27"/>
  <c r="CQ58" i="27"/>
  <c r="CP58" i="27"/>
  <c r="CR58" i="27"/>
  <c r="CG58" i="27"/>
  <c r="CI58" i="27"/>
  <c r="CH58" i="27"/>
  <c r="CK58" i="27"/>
  <c r="BW58" i="27"/>
  <c r="BX58" i="27"/>
  <c r="BY58" i="27"/>
  <c r="BZ58" i="27"/>
  <c r="AS58" i="27"/>
  <c r="AT58" i="27"/>
  <c r="AI57" i="27"/>
  <c r="AJ58" i="27"/>
  <c r="W58" i="27"/>
  <c r="DM58" i="27"/>
  <c r="Q57" i="27"/>
  <c r="R57" i="27"/>
  <c r="EO57" i="27"/>
  <c r="EK57" i="27"/>
  <c r="EL57" i="27"/>
  <c r="CU57" i="27"/>
  <c r="CW57" i="27"/>
  <c r="CV57" i="27"/>
  <c r="CY57" i="27"/>
  <c r="CQ57" i="27"/>
  <c r="CP57" i="27"/>
  <c r="CR57" i="27"/>
  <c r="CG57" i="27"/>
  <c r="CI57" i="27"/>
  <c r="CH57" i="27"/>
  <c r="CK57" i="27"/>
  <c r="BW57" i="27"/>
  <c r="BX57" i="27"/>
  <c r="BY57" i="27"/>
  <c r="BZ57" i="27"/>
  <c r="AS57" i="27"/>
  <c r="AT57" i="27"/>
  <c r="AI56" i="27"/>
  <c r="AJ57" i="27"/>
  <c r="W57" i="27"/>
  <c r="S57" i="27"/>
  <c r="DM57" i="27"/>
  <c r="Q56" i="27"/>
  <c r="R56" i="27"/>
  <c r="EO56" i="27"/>
  <c r="EK56" i="27"/>
  <c r="EL56" i="27"/>
  <c r="CU56" i="27"/>
  <c r="CW56" i="27"/>
  <c r="CV56" i="27"/>
  <c r="CY56" i="27"/>
  <c r="CQ56" i="27"/>
  <c r="CP56" i="27"/>
  <c r="CR56" i="27"/>
  <c r="CG56" i="27"/>
  <c r="CI56" i="27"/>
  <c r="CH56" i="27"/>
  <c r="CK56" i="27"/>
  <c r="BW56" i="27"/>
  <c r="BX56" i="27"/>
  <c r="BY56" i="27"/>
  <c r="BZ56" i="27"/>
  <c r="AS56" i="27"/>
  <c r="AT56" i="27"/>
  <c r="AI55" i="27"/>
  <c r="AJ56" i="27"/>
  <c r="W56" i="27"/>
  <c r="S56" i="27"/>
  <c r="DZ56" i="27"/>
  <c r="DM56" i="27"/>
  <c r="Q55" i="27"/>
  <c r="R55" i="27"/>
  <c r="EO55" i="27"/>
  <c r="EK55" i="27"/>
  <c r="EL55" i="27"/>
  <c r="CU55" i="27"/>
  <c r="CW55" i="27"/>
  <c r="CV55" i="27"/>
  <c r="CY55" i="27"/>
  <c r="CQ55" i="27"/>
  <c r="CP55" i="27"/>
  <c r="CR55" i="27"/>
  <c r="CG55" i="27"/>
  <c r="CI55" i="27"/>
  <c r="CH55" i="27"/>
  <c r="CK55" i="27"/>
  <c r="BW55" i="27"/>
  <c r="BX55" i="27"/>
  <c r="BY55" i="27"/>
  <c r="BZ55" i="27"/>
  <c r="AS55" i="27"/>
  <c r="AT55" i="27"/>
  <c r="AI54" i="27"/>
  <c r="AJ55" i="27"/>
  <c r="W55" i="27"/>
  <c r="S55" i="27"/>
  <c r="DZ55" i="27"/>
  <c r="DM55" i="27"/>
  <c r="Q54" i="27"/>
  <c r="R54" i="27"/>
  <c r="EO54" i="27"/>
  <c r="EK54" i="27"/>
  <c r="EL54" i="27"/>
  <c r="S54" i="27"/>
  <c r="DZ54" i="27"/>
  <c r="CU54" i="27"/>
  <c r="CW54" i="27"/>
  <c r="CV54" i="27"/>
  <c r="CY54" i="27"/>
  <c r="CQ54" i="27"/>
  <c r="CP54" i="27"/>
  <c r="CR54" i="27"/>
  <c r="CG54" i="27"/>
  <c r="CI54" i="27"/>
  <c r="CH54" i="27"/>
  <c r="CK54" i="27"/>
  <c r="BW54" i="27"/>
  <c r="BX54" i="27"/>
  <c r="BY54" i="27"/>
  <c r="BZ54" i="27"/>
  <c r="AS54" i="27"/>
  <c r="AT54" i="27"/>
  <c r="AI53" i="27"/>
  <c r="AJ54" i="27"/>
  <c r="W54" i="27"/>
  <c r="DM54" i="27"/>
  <c r="Q53" i="27"/>
  <c r="R53" i="27"/>
  <c r="EO53" i="27"/>
  <c r="EK53" i="27"/>
  <c r="EL53" i="27"/>
  <c r="CU53" i="27"/>
  <c r="CW53" i="27"/>
  <c r="CV53" i="27"/>
  <c r="CY53" i="27"/>
  <c r="CQ53" i="27"/>
  <c r="CP53" i="27"/>
  <c r="CR53" i="27"/>
  <c r="CG53" i="27"/>
  <c r="CI53" i="27"/>
  <c r="CH53" i="27"/>
  <c r="CK53" i="27"/>
  <c r="BW53" i="27"/>
  <c r="BX53" i="27"/>
  <c r="BY53" i="27"/>
  <c r="BZ53" i="27"/>
  <c r="AS53" i="27"/>
  <c r="AT53" i="27"/>
  <c r="AI52" i="27"/>
  <c r="AJ53" i="27"/>
  <c r="W53" i="27"/>
  <c r="S53" i="27"/>
  <c r="DM53" i="27"/>
  <c r="Q52" i="27"/>
  <c r="R52" i="27"/>
  <c r="EO52" i="27"/>
  <c r="EK52" i="27"/>
  <c r="EL52" i="27"/>
  <c r="CU52" i="27"/>
  <c r="CW52" i="27"/>
  <c r="CV52" i="27"/>
  <c r="CY52" i="27"/>
  <c r="CQ52" i="27"/>
  <c r="CP52" i="27"/>
  <c r="CR52" i="27"/>
  <c r="CG52" i="27"/>
  <c r="CI52" i="27"/>
  <c r="CH52" i="27"/>
  <c r="CK52" i="27"/>
  <c r="BW52" i="27"/>
  <c r="BX52" i="27"/>
  <c r="BY52" i="27"/>
  <c r="BZ52" i="27"/>
  <c r="AS52" i="27"/>
  <c r="AT52" i="27"/>
  <c r="AI51" i="27"/>
  <c r="AJ52" i="27"/>
  <c r="W52" i="27"/>
  <c r="S52" i="27"/>
  <c r="DM52" i="27"/>
  <c r="Q51" i="27"/>
  <c r="R51" i="27"/>
  <c r="EO51" i="27"/>
  <c r="EK51" i="27"/>
  <c r="EL51" i="27"/>
  <c r="CU51" i="27"/>
  <c r="CW51" i="27"/>
  <c r="CV51" i="27"/>
  <c r="CY51" i="27"/>
  <c r="CQ51" i="27"/>
  <c r="CP51" i="27"/>
  <c r="CR51" i="27"/>
  <c r="CG51" i="27"/>
  <c r="CI51" i="27"/>
  <c r="CH51" i="27"/>
  <c r="CK51" i="27"/>
  <c r="BW51" i="27"/>
  <c r="BX51" i="27"/>
  <c r="BY51" i="27"/>
  <c r="BZ51" i="27"/>
  <c r="AS51" i="27"/>
  <c r="AT51" i="27"/>
  <c r="AI50" i="27"/>
  <c r="AJ51" i="27"/>
  <c r="W51" i="27"/>
  <c r="S51" i="27"/>
  <c r="DZ51" i="27"/>
  <c r="DM51" i="27"/>
  <c r="Q50" i="27"/>
  <c r="R50" i="27"/>
  <c r="EO50" i="27"/>
  <c r="EK50" i="27"/>
  <c r="EL50" i="27"/>
  <c r="S50" i="27"/>
  <c r="DZ50" i="27"/>
  <c r="CU50" i="27"/>
  <c r="CW50" i="27"/>
  <c r="CV50" i="27"/>
  <c r="CY50" i="27"/>
  <c r="CQ50" i="27"/>
  <c r="CP50" i="27"/>
  <c r="CR50" i="27"/>
  <c r="CG50" i="27"/>
  <c r="CI50" i="27"/>
  <c r="CH50" i="27"/>
  <c r="CK50" i="27"/>
  <c r="BW50" i="27"/>
  <c r="BX50" i="27"/>
  <c r="BY50" i="27"/>
  <c r="BZ50" i="27"/>
  <c r="AS50" i="27"/>
  <c r="AT50" i="27"/>
  <c r="AI49" i="27"/>
  <c r="AJ50" i="27"/>
  <c r="W50" i="27"/>
  <c r="DM50" i="27"/>
  <c r="Q49" i="27"/>
  <c r="R49" i="27"/>
  <c r="EO49" i="27"/>
  <c r="EK49" i="27"/>
  <c r="EL49" i="27"/>
  <c r="CU49" i="27"/>
  <c r="CW49" i="27"/>
  <c r="CV49" i="27"/>
  <c r="CY49" i="27"/>
  <c r="CQ49" i="27"/>
  <c r="CP49" i="27"/>
  <c r="CR49" i="27"/>
  <c r="CG49" i="27"/>
  <c r="CI49" i="27"/>
  <c r="CH49" i="27"/>
  <c r="CK49" i="27"/>
  <c r="BW49" i="27"/>
  <c r="BX49" i="27"/>
  <c r="BY49" i="27"/>
  <c r="BZ49" i="27"/>
  <c r="AS49" i="27"/>
  <c r="AT49" i="27"/>
  <c r="AI48" i="27"/>
  <c r="AJ49" i="27"/>
  <c r="W49" i="27"/>
  <c r="S49" i="27"/>
  <c r="DM49" i="27"/>
  <c r="Q48" i="27"/>
  <c r="R48" i="27"/>
  <c r="EO48" i="27"/>
  <c r="EK48" i="27"/>
  <c r="EL48" i="27"/>
  <c r="CU48" i="27"/>
  <c r="CW48" i="27"/>
  <c r="CV48" i="27"/>
  <c r="CY48" i="27"/>
  <c r="CQ48" i="27"/>
  <c r="CP48" i="27"/>
  <c r="CR48" i="27"/>
  <c r="CG48" i="27"/>
  <c r="CI48" i="27"/>
  <c r="CH48" i="27"/>
  <c r="CK48" i="27"/>
  <c r="BW48" i="27"/>
  <c r="BX48" i="27"/>
  <c r="BY48" i="27"/>
  <c r="BZ48" i="27"/>
  <c r="AS48" i="27"/>
  <c r="AT48" i="27"/>
  <c r="AI47" i="27"/>
  <c r="AJ48" i="27"/>
  <c r="W48" i="27"/>
  <c r="S48" i="27"/>
  <c r="DZ48" i="27"/>
  <c r="DM48" i="27"/>
  <c r="Q47" i="27"/>
  <c r="R47" i="27"/>
  <c r="EO47" i="27"/>
  <c r="EK47" i="27"/>
  <c r="EL47" i="27"/>
  <c r="CU47" i="27"/>
  <c r="CW47" i="27"/>
  <c r="CV47" i="27"/>
  <c r="CY47" i="27"/>
  <c r="CQ47" i="27"/>
  <c r="CP47" i="27"/>
  <c r="CR47" i="27"/>
  <c r="CG47" i="27"/>
  <c r="CI47" i="27"/>
  <c r="CH47" i="27"/>
  <c r="CK47" i="27"/>
  <c r="BW47" i="27"/>
  <c r="BX47" i="27"/>
  <c r="BY47" i="27"/>
  <c r="BZ47" i="27"/>
  <c r="AS47" i="27"/>
  <c r="AT47" i="27"/>
  <c r="AI46" i="27"/>
  <c r="AJ47" i="27"/>
  <c r="W47" i="27"/>
  <c r="S47" i="27"/>
  <c r="DZ47" i="27"/>
  <c r="DM47" i="27"/>
  <c r="Q46" i="27"/>
  <c r="R46" i="27"/>
  <c r="EO46" i="27"/>
  <c r="EK46" i="27"/>
  <c r="EL46" i="27"/>
  <c r="S46" i="27"/>
  <c r="DZ46" i="27"/>
  <c r="CU46" i="27"/>
  <c r="CW46" i="27"/>
  <c r="CV46" i="27"/>
  <c r="CY46" i="27"/>
  <c r="CQ46" i="27"/>
  <c r="CP46" i="27"/>
  <c r="CR46" i="27"/>
  <c r="CG46" i="27"/>
  <c r="CI46" i="27"/>
  <c r="CH46" i="27"/>
  <c r="CK46" i="27"/>
  <c r="BW46" i="27"/>
  <c r="BX46" i="27"/>
  <c r="BY46" i="27"/>
  <c r="BZ46" i="27"/>
  <c r="AS46" i="27"/>
  <c r="AT46" i="27"/>
  <c r="AI45" i="27"/>
  <c r="AJ46" i="27"/>
  <c r="W46" i="27"/>
  <c r="DM46" i="27"/>
  <c r="Q45" i="27"/>
  <c r="R45" i="27"/>
  <c r="EO45" i="27"/>
  <c r="EK45" i="27"/>
  <c r="EL45" i="27"/>
  <c r="CU45" i="27"/>
  <c r="CW45" i="27"/>
  <c r="CV45" i="27"/>
  <c r="CY45" i="27"/>
  <c r="CQ45" i="27"/>
  <c r="CP45" i="27"/>
  <c r="CR45" i="27"/>
  <c r="CG45" i="27"/>
  <c r="CI45" i="27"/>
  <c r="CH45" i="27"/>
  <c r="CK45" i="27"/>
  <c r="BW45" i="27"/>
  <c r="BX45" i="27"/>
  <c r="BY45" i="27"/>
  <c r="BZ45" i="27"/>
  <c r="AS45" i="27"/>
  <c r="AT45" i="27"/>
  <c r="AI44" i="27"/>
  <c r="AJ45" i="27"/>
  <c r="W45" i="27"/>
  <c r="S45" i="27"/>
  <c r="DM45" i="27"/>
  <c r="Q44" i="27"/>
  <c r="R44" i="27"/>
  <c r="EO44" i="27"/>
  <c r="EK44" i="27"/>
  <c r="EL44" i="27"/>
  <c r="CU44" i="27"/>
  <c r="CW44" i="27"/>
  <c r="CV44" i="27"/>
  <c r="CY44" i="27"/>
  <c r="CQ44" i="27"/>
  <c r="CP44" i="27"/>
  <c r="CR44" i="27"/>
  <c r="CG44" i="27"/>
  <c r="CI44" i="27"/>
  <c r="CH44" i="27"/>
  <c r="CK44" i="27"/>
  <c r="BW44" i="27"/>
  <c r="BX44" i="27"/>
  <c r="BY44" i="27"/>
  <c r="BZ44" i="27"/>
  <c r="AS44" i="27"/>
  <c r="AT44" i="27"/>
  <c r="AI43" i="27"/>
  <c r="AJ44" i="27"/>
  <c r="W44" i="27"/>
  <c r="S44" i="27"/>
  <c r="DM44" i="27"/>
  <c r="Q43" i="27"/>
  <c r="R43" i="27"/>
  <c r="EO43" i="27"/>
  <c r="EK43" i="27"/>
  <c r="EL43" i="27"/>
  <c r="S43" i="27"/>
  <c r="DZ43" i="27"/>
  <c r="CV43" i="27"/>
  <c r="CU43" i="27"/>
  <c r="CW43" i="27"/>
  <c r="CY43" i="27"/>
  <c r="CQ43" i="27"/>
  <c r="CP43" i="27"/>
  <c r="CR43" i="27"/>
  <c r="CG43" i="27"/>
  <c r="CI43" i="27"/>
  <c r="CH43" i="27"/>
  <c r="CK43" i="27"/>
  <c r="BW43" i="27"/>
  <c r="BX43" i="27"/>
  <c r="BY43" i="27"/>
  <c r="BZ43" i="27"/>
  <c r="AS43" i="27"/>
  <c r="AT43" i="27"/>
  <c r="AI42" i="27"/>
  <c r="AJ43" i="27"/>
  <c r="W43" i="27"/>
  <c r="DM43" i="27"/>
  <c r="EK42" i="27"/>
  <c r="CU42" i="27"/>
  <c r="CW42" i="27"/>
  <c r="CV42" i="27"/>
  <c r="CY42" i="27"/>
  <c r="CQ42" i="27"/>
  <c r="CP42" i="27"/>
  <c r="CR42" i="27"/>
  <c r="CG42" i="27"/>
  <c r="CI42" i="27"/>
  <c r="CH42" i="27"/>
  <c r="CK42" i="27"/>
  <c r="BX42" i="27"/>
  <c r="BW42" i="27"/>
  <c r="BY42" i="27"/>
  <c r="AS42" i="27"/>
  <c r="AT42" i="27"/>
  <c r="AI41" i="27"/>
  <c r="AJ42" i="27"/>
  <c r="W42" i="27"/>
  <c r="Q42" i="27"/>
  <c r="S42" i="27"/>
  <c r="R42" i="27"/>
  <c r="Q41" i="27"/>
  <c r="R41" i="27"/>
  <c r="EO41" i="27"/>
  <c r="EK41" i="27"/>
  <c r="S41" i="27"/>
  <c r="EM41" i="27"/>
  <c r="EL41" i="27"/>
  <c r="DY41" i="27"/>
  <c r="DM41" i="27"/>
  <c r="CV41" i="27"/>
  <c r="CU41" i="27"/>
  <c r="CW41" i="27"/>
  <c r="CY41" i="27"/>
  <c r="CQ41" i="27"/>
  <c r="CP41" i="27"/>
  <c r="CR41" i="27"/>
  <c r="CG41" i="27"/>
  <c r="CI41" i="27"/>
  <c r="CH41" i="27"/>
  <c r="CK41" i="27"/>
  <c r="BX41" i="27"/>
  <c r="BW41" i="27"/>
  <c r="BZ41" i="27"/>
  <c r="BY41" i="27"/>
  <c r="AS41" i="27"/>
  <c r="AT41" i="27"/>
  <c r="AI40" i="27"/>
  <c r="AJ41" i="27"/>
  <c r="W41" i="27"/>
  <c r="DN41" i="27"/>
  <c r="Q40" i="27"/>
  <c r="S40" i="27"/>
  <c r="EP40" i="27"/>
  <c r="EK40" i="27"/>
  <c r="EM40" i="27"/>
  <c r="DZ40" i="27"/>
  <c r="CU40" i="27"/>
  <c r="CW40" i="27"/>
  <c r="CV40" i="27"/>
  <c r="CY40" i="27"/>
  <c r="CQ40" i="27"/>
  <c r="CP40" i="27"/>
  <c r="CR40" i="27"/>
  <c r="CG40" i="27"/>
  <c r="CI40" i="27"/>
  <c r="CH40" i="27"/>
  <c r="CK40" i="27"/>
  <c r="BX40" i="27"/>
  <c r="BW40" i="27"/>
  <c r="BY40" i="27"/>
  <c r="AS40" i="27"/>
  <c r="AT40" i="27"/>
  <c r="AI39" i="27"/>
  <c r="AJ40" i="27"/>
  <c r="W40" i="27"/>
  <c r="DN40" i="27"/>
  <c r="R40" i="27"/>
  <c r="DM40" i="27"/>
  <c r="Q39" i="27"/>
  <c r="R39" i="27"/>
  <c r="EO39" i="27"/>
  <c r="EK39" i="27"/>
  <c r="S39" i="27"/>
  <c r="EM39" i="27"/>
  <c r="EL39" i="27"/>
  <c r="DY39" i="27"/>
  <c r="DM39" i="27"/>
  <c r="CV39" i="27"/>
  <c r="CU39" i="27"/>
  <c r="CW39" i="27"/>
  <c r="CY39" i="27"/>
  <c r="CQ39" i="27"/>
  <c r="CP39" i="27"/>
  <c r="CR39" i="27"/>
  <c r="CG39" i="27"/>
  <c r="CI39" i="27"/>
  <c r="CH39" i="27"/>
  <c r="CK39" i="27"/>
  <c r="BX39" i="27"/>
  <c r="BW39" i="27"/>
  <c r="BZ39" i="27"/>
  <c r="BY39" i="27"/>
  <c r="AS39" i="27"/>
  <c r="AT39" i="27"/>
  <c r="AI38" i="27"/>
  <c r="AJ39" i="27"/>
  <c r="W39" i="27"/>
  <c r="DN39" i="27"/>
  <c r="Q38" i="27"/>
  <c r="S38" i="27"/>
  <c r="EP38" i="27"/>
  <c r="EK38" i="27"/>
  <c r="EM38" i="27"/>
  <c r="DZ38" i="27"/>
  <c r="CU38" i="27"/>
  <c r="CW38" i="27"/>
  <c r="CV38" i="27"/>
  <c r="CY38" i="27"/>
  <c r="CQ38" i="27"/>
  <c r="CP38" i="27"/>
  <c r="CR38" i="27"/>
  <c r="CG38" i="27"/>
  <c r="CI38" i="27"/>
  <c r="CH38" i="27"/>
  <c r="CK38" i="27"/>
  <c r="BX38" i="27"/>
  <c r="BW38" i="27"/>
  <c r="BY38" i="27"/>
  <c r="AS38" i="27"/>
  <c r="AT38" i="27"/>
  <c r="AI37" i="27"/>
  <c r="AJ38" i="27"/>
  <c r="W38" i="27"/>
  <c r="DN38" i="27"/>
  <c r="R38" i="27"/>
  <c r="DM38" i="27"/>
  <c r="Q37" i="27"/>
  <c r="R37" i="27"/>
  <c r="EO37" i="27"/>
  <c r="EK37" i="27"/>
  <c r="S37" i="27"/>
  <c r="EM37" i="27"/>
  <c r="EL37" i="27"/>
  <c r="DY37" i="27"/>
  <c r="DM37" i="27"/>
  <c r="CV37" i="27"/>
  <c r="CU37" i="27"/>
  <c r="CW37" i="27"/>
  <c r="CY37" i="27"/>
  <c r="CQ37" i="27"/>
  <c r="CP37" i="27"/>
  <c r="CR37" i="27"/>
  <c r="CG37" i="27"/>
  <c r="CI37" i="27"/>
  <c r="CH37" i="27"/>
  <c r="CK37" i="27"/>
  <c r="BX37" i="27"/>
  <c r="BW37" i="27"/>
  <c r="BZ37" i="27"/>
  <c r="BY37" i="27"/>
  <c r="AS37" i="27"/>
  <c r="AT37" i="27"/>
  <c r="AI36" i="27"/>
  <c r="AJ37" i="27"/>
  <c r="W37" i="27"/>
  <c r="DN37" i="27"/>
  <c r="Q36" i="27"/>
  <c r="S36" i="27"/>
  <c r="EP36" i="27"/>
  <c r="EK36" i="27"/>
  <c r="EM36" i="27"/>
  <c r="DZ36" i="27"/>
  <c r="CU36" i="27"/>
  <c r="CW36" i="27"/>
  <c r="CV36" i="27"/>
  <c r="CY36" i="27"/>
  <c r="CQ36" i="27"/>
  <c r="CP36" i="27"/>
  <c r="CR36" i="27"/>
  <c r="CG36" i="27"/>
  <c r="CI36" i="27"/>
  <c r="CH36" i="27"/>
  <c r="CK36" i="27"/>
  <c r="BX36" i="27"/>
  <c r="BW36" i="27"/>
  <c r="BY36" i="27"/>
  <c r="AS36" i="27"/>
  <c r="AT36" i="27"/>
  <c r="AI35" i="27"/>
  <c r="AJ36" i="27"/>
  <c r="W36" i="27"/>
  <c r="DN36" i="27"/>
  <c r="R36" i="27"/>
  <c r="DM36" i="27"/>
  <c r="Q35" i="27"/>
  <c r="R35" i="27"/>
  <c r="EO35" i="27"/>
  <c r="EK35" i="27"/>
  <c r="S35" i="27"/>
  <c r="EM35" i="27"/>
  <c r="EL35" i="27"/>
  <c r="DY35" i="27"/>
  <c r="DM35" i="27"/>
  <c r="CV35" i="27"/>
  <c r="CU35" i="27"/>
  <c r="CW35" i="27"/>
  <c r="CY35" i="27"/>
  <c r="CQ35" i="27"/>
  <c r="CP35" i="27"/>
  <c r="CR35" i="27"/>
  <c r="CG35" i="27"/>
  <c r="CI35" i="27"/>
  <c r="CH35" i="27"/>
  <c r="CK35" i="27"/>
  <c r="BX35" i="27"/>
  <c r="BW35" i="27"/>
  <c r="BZ35" i="27"/>
  <c r="BY35" i="27"/>
  <c r="AS35" i="27"/>
  <c r="AT35" i="27"/>
  <c r="AI34" i="27"/>
  <c r="AJ35" i="27"/>
  <c r="W35" i="27"/>
  <c r="DN35" i="27"/>
  <c r="Q34" i="27"/>
  <c r="S34" i="27"/>
  <c r="EP34" i="27"/>
  <c r="EK34" i="27"/>
  <c r="EM34" i="27"/>
  <c r="DZ34" i="27"/>
  <c r="CU34" i="27"/>
  <c r="CW34" i="27"/>
  <c r="CV34" i="27"/>
  <c r="CY34" i="27"/>
  <c r="CQ34" i="27"/>
  <c r="CP34" i="27"/>
  <c r="CR34" i="27"/>
  <c r="CG34" i="27"/>
  <c r="CI34" i="27"/>
  <c r="CH34" i="27"/>
  <c r="CK34" i="27"/>
  <c r="BX34" i="27"/>
  <c r="BW34" i="27"/>
  <c r="BY34" i="27"/>
  <c r="AS34" i="27"/>
  <c r="AT34" i="27"/>
  <c r="AI33" i="27"/>
  <c r="AJ34" i="27"/>
  <c r="W34" i="27"/>
  <c r="DN34" i="27"/>
  <c r="R34" i="27"/>
  <c r="DM34" i="27"/>
  <c r="Q33" i="27"/>
  <c r="R33" i="27"/>
  <c r="EO33" i="27"/>
  <c r="EK33" i="27"/>
  <c r="S33" i="27"/>
  <c r="EM33" i="27"/>
  <c r="EL33" i="27"/>
  <c r="DY33" i="27"/>
  <c r="DM33" i="27"/>
  <c r="CV33" i="27"/>
  <c r="CU33" i="27"/>
  <c r="CW33" i="27"/>
  <c r="CY33" i="27"/>
  <c r="CQ33" i="27"/>
  <c r="CP33" i="27"/>
  <c r="CR33" i="27"/>
  <c r="CG33" i="27"/>
  <c r="CI33" i="27"/>
  <c r="CH33" i="27"/>
  <c r="CK33" i="27"/>
  <c r="BX33" i="27"/>
  <c r="BW33" i="27"/>
  <c r="BZ33" i="27"/>
  <c r="BY33" i="27"/>
  <c r="AS33" i="27"/>
  <c r="AT33" i="27"/>
  <c r="AI32" i="27"/>
  <c r="AJ33" i="27"/>
  <c r="W33" i="27"/>
  <c r="DN33" i="27"/>
  <c r="Q32" i="27"/>
  <c r="S32" i="27"/>
  <c r="EP32" i="27"/>
  <c r="EK32" i="27"/>
  <c r="EM32" i="27"/>
  <c r="DZ32" i="27"/>
  <c r="CU32" i="27"/>
  <c r="CW32" i="27"/>
  <c r="CV32" i="27"/>
  <c r="CY32" i="27"/>
  <c r="CQ32" i="27"/>
  <c r="CP32" i="27"/>
  <c r="CR32" i="27"/>
  <c r="CG32" i="27"/>
  <c r="CI32" i="27"/>
  <c r="CH32" i="27"/>
  <c r="CK32" i="27"/>
  <c r="BX32" i="27"/>
  <c r="BW32" i="27"/>
  <c r="BY32" i="27"/>
  <c r="AS32" i="27"/>
  <c r="AT32" i="27"/>
  <c r="AI31" i="27"/>
  <c r="AJ32" i="27"/>
  <c r="W32" i="27"/>
  <c r="DN32" i="27"/>
  <c r="R32" i="27"/>
  <c r="DM32" i="27"/>
  <c r="EK31" i="27"/>
  <c r="Q31" i="27"/>
  <c r="R31" i="27"/>
  <c r="DM31" i="27"/>
  <c r="CV31" i="27"/>
  <c r="CU31" i="27"/>
  <c r="CW31" i="27"/>
  <c r="CY31" i="27"/>
  <c r="CQ31" i="27"/>
  <c r="CP31" i="27"/>
  <c r="CR31" i="27"/>
  <c r="CG31" i="27"/>
  <c r="CI31" i="27"/>
  <c r="CH31" i="27"/>
  <c r="CK31" i="27"/>
  <c r="BX31" i="27"/>
  <c r="BW31" i="27"/>
  <c r="BZ31" i="27"/>
  <c r="BY31" i="27"/>
  <c r="AT31" i="27"/>
  <c r="W31" i="27"/>
  <c r="S31" i="27"/>
  <c r="DN31" i="27"/>
  <c r="EO31" i="27"/>
  <c r="EK30" i="27"/>
  <c r="CU30" i="27"/>
  <c r="CW30" i="27"/>
  <c r="CV30" i="27"/>
  <c r="CY30" i="27"/>
  <c r="CQ30" i="27"/>
  <c r="CP30" i="27"/>
  <c r="CR30" i="27"/>
  <c r="CH30" i="27"/>
  <c r="CG30" i="27"/>
  <c r="CI30" i="27"/>
  <c r="CK30" i="27"/>
  <c r="BW30" i="27"/>
  <c r="BX30" i="27"/>
  <c r="BY30" i="27"/>
  <c r="BZ30" i="27"/>
  <c r="AT30" i="27"/>
  <c r="AI30" i="27"/>
  <c r="AI29" i="27"/>
  <c r="AJ30" i="27"/>
  <c r="AJ31" i="27"/>
  <c r="W30" i="27"/>
  <c r="Q30" i="27"/>
  <c r="S30" i="27"/>
  <c r="EP30" i="27"/>
  <c r="EK29" i="27"/>
  <c r="Q29" i="27"/>
  <c r="R29" i="27"/>
  <c r="EL29" i="27"/>
  <c r="CU29" i="27"/>
  <c r="CW29" i="27"/>
  <c r="CV29" i="27"/>
  <c r="CY29" i="27"/>
  <c r="CQ29" i="27"/>
  <c r="CP29" i="27"/>
  <c r="CH29" i="27"/>
  <c r="CG29" i="27"/>
  <c r="CI29" i="27"/>
  <c r="CK29" i="27"/>
  <c r="BX29" i="27"/>
  <c r="BW29" i="27"/>
  <c r="BZ29" i="27"/>
  <c r="AS29" i="27"/>
  <c r="AT29" i="27"/>
  <c r="W29" i="27"/>
  <c r="EO29" i="27"/>
  <c r="S29" i="27"/>
  <c r="DZ29" i="27"/>
  <c r="EK28" i="27"/>
  <c r="Q28" i="27"/>
  <c r="R28" i="27"/>
  <c r="EL28" i="27"/>
  <c r="S28" i="27"/>
  <c r="EM28" i="27"/>
  <c r="DN28" i="27"/>
  <c r="DM28" i="27"/>
  <c r="CV28" i="27"/>
  <c r="CU28" i="27"/>
  <c r="CW28" i="27"/>
  <c r="CY28" i="27"/>
  <c r="CQ28" i="27"/>
  <c r="CP28" i="27"/>
  <c r="CR28" i="27"/>
  <c r="CH28" i="27"/>
  <c r="CG28" i="27"/>
  <c r="CI28" i="27"/>
  <c r="CK28" i="27"/>
  <c r="BX28" i="27"/>
  <c r="BW28" i="27"/>
  <c r="BY28" i="27"/>
  <c r="AS28" i="27"/>
  <c r="AT28" i="27"/>
  <c r="AI28" i="27"/>
  <c r="AI27" i="27"/>
  <c r="AJ28" i="27"/>
  <c r="W28" i="27"/>
  <c r="EO28" i="27"/>
  <c r="DZ28" i="27"/>
  <c r="EK27" i="27"/>
  <c r="Q27" i="27"/>
  <c r="S27" i="27"/>
  <c r="EM27" i="27"/>
  <c r="DN27" i="27"/>
  <c r="CV27" i="27"/>
  <c r="CU27" i="27"/>
  <c r="CW27" i="27"/>
  <c r="CY27" i="27"/>
  <c r="CQ27" i="27"/>
  <c r="CP27" i="27"/>
  <c r="CR27" i="27"/>
  <c r="CH27" i="27"/>
  <c r="CG27" i="27"/>
  <c r="CI27" i="27"/>
  <c r="CK27" i="27"/>
  <c r="BX27" i="27"/>
  <c r="BW27" i="27"/>
  <c r="BZ27" i="27"/>
  <c r="BY27" i="27"/>
  <c r="AS27" i="27"/>
  <c r="AT27" i="27"/>
  <c r="AI26" i="27"/>
  <c r="AJ27" i="27"/>
  <c r="W27" i="27"/>
  <c r="DZ27" i="27"/>
  <c r="EK26" i="27"/>
  <c r="CV26" i="27"/>
  <c r="CU26" i="27"/>
  <c r="CW26" i="27"/>
  <c r="CY26" i="27"/>
  <c r="CQ26" i="27"/>
  <c r="CP26" i="27"/>
  <c r="CG26" i="27"/>
  <c r="CI26" i="27"/>
  <c r="CH26" i="27"/>
  <c r="CK26" i="27"/>
  <c r="BX26" i="27"/>
  <c r="BW26" i="27"/>
  <c r="BZ26" i="27"/>
  <c r="AS26" i="27"/>
  <c r="AT26" i="27"/>
  <c r="AI25" i="27"/>
  <c r="AJ26" i="27"/>
  <c r="W26" i="27"/>
  <c r="Q26" i="27"/>
  <c r="S26" i="27"/>
  <c r="DZ26" i="27"/>
  <c r="EK25" i="27"/>
  <c r="Q25" i="27"/>
  <c r="R25" i="27"/>
  <c r="EL25" i="27"/>
  <c r="CU25" i="27"/>
  <c r="CW25" i="27"/>
  <c r="CV25" i="27"/>
  <c r="CY25" i="27"/>
  <c r="CQ25" i="27"/>
  <c r="CP25" i="27"/>
  <c r="CG25" i="27"/>
  <c r="CI25" i="27"/>
  <c r="CH25" i="27"/>
  <c r="CK25" i="27"/>
  <c r="BX25" i="27"/>
  <c r="BW25" i="27"/>
  <c r="BZ25" i="27"/>
  <c r="AS25" i="27"/>
  <c r="AT25" i="27"/>
  <c r="W25" i="27"/>
  <c r="EO25" i="27"/>
  <c r="S25" i="27"/>
  <c r="DZ25" i="27"/>
  <c r="EK24" i="27"/>
  <c r="Q24" i="27"/>
  <c r="R24" i="27"/>
  <c r="EL24" i="27"/>
  <c r="S24" i="27"/>
  <c r="EM24" i="27"/>
  <c r="DN24" i="27"/>
  <c r="DM24" i="27"/>
  <c r="CU24" i="27"/>
  <c r="CW24" i="27"/>
  <c r="CV24" i="27"/>
  <c r="CY24" i="27"/>
  <c r="CQ24" i="27"/>
  <c r="CP24" i="27"/>
  <c r="CR24" i="27"/>
  <c r="CH24" i="27"/>
  <c r="CG24" i="27"/>
  <c r="CI24" i="27"/>
  <c r="CK24" i="27"/>
  <c r="BX24" i="27"/>
  <c r="BW24" i="27"/>
  <c r="BZ24" i="27"/>
  <c r="BY24" i="27"/>
  <c r="AS24" i="27"/>
  <c r="AT24" i="27"/>
  <c r="AI24" i="27"/>
  <c r="AI23" i="27"/>
  <c r="AJ24" i="27"/>
  <c r="W24" i="27"/>
  <c r="EO24" i="27"/>
  <c r="DZ24" i="27"/>
  <c r="EK23" i="27"/>
  <c r="Q23" i="27"/>
  <c r="S23" i="27"/>
  <c r="EM23" i="27"/>
  <c r="DN23" i="27"/>
  <c r="CV23" i="27"/>
  <c r="CU23" i="27"/>
  <c r="CW23" i="27"/>
  <c r="CY23" i="27"/>
  <c r="CQ23" i="27"/>
  <c r="CP23" i="27"/>
  <c r="CR23" i="27"/>
  <c r="CH23" i="27"/>
  <c r="CG23" i="27"/>
  <c r="CI23" i="27"/>
  <c r="CK23" i="27"/>
  <c r="BX23" i="27"/>
  <c r="BW23" i="27"/>
  <c r="BZ23" i="27"/>
  <c r="BY23" i="27"/>
  <c r="AS23" i="27"/>
  <c r="AT23" i="27"/>
  <c r="AI22" i="27"/>
  <c r="AJ23" i="27"/>
  <c r="W23" i="27"/>
  <c r="DZ23" i="27"/>
  <c r="EK22" i="27"/>
  <c r="CV22" i="27"/>
  <c r="CU22" i="27"/>
  <c r="CW22" i="27"/>
  <c r="CY22" i="27"/>
  <c r="CQ22" i="27"/>
  <c r="CP22" i="27"/>
  <c r="CG22" i="27"/>
  <c r="CI22" i="27"/>
  <c r="CH22" i="27"/>
  <c r="CK22" i="27"/>
  <c r="BX22" i="27"/>
  <c r="BW22" i="27"/>
  <c r="BZ22" i="27"/>
  <c r="AS22" i="27"/>
  <c r="AT22" i="27"/>
  <c r="AI21" i="27"/>
  <c r="AJ22" i="27"/>
  <c r="W22" i="27"/>
  <c r="Q22" i="27"/>
  <c r="S22" i="27"/>
  <c r="DZ22" i="27"/>
  <c r="EK21" i="27"/>
  <c r="Q21" i="27"/>
  <c r="R21" i="27"/>
  <c r="EL21" i="27"/>
  <c r="CU21" i="27"/>
  <c r="CW21" i="27"/>
  <c r="CV21" i="27"/>
  <c r="CY21" i="27"/>
  <c r="CQ21" i="27"/>
  <c r="CP21" i="27"/>
  <c r="CG21" i="27"/>
  <c r="CI21" i="27"/>
  <c r="CH21" i="27"/>
  <c r="CK21" i="27"/>
  <c r="BX21" i="27"/>
  <c r="BW21" i="27"/>
  <c r="BZ21" i="27"/>
  <c r="AS21" i="27"/>
  <c r="AT21" i="27"/>
  <c r="W21" i="27"/>
  <c r="EO21" i="27"/>
  <c r="S21" i="27"/>
  <c r="DZ21" i="27"/>
  <c r="EK20" i="27"/>
  <c r="Q20" i="27"/>
  <c r="R20" i="27"/>
  <c r="EL20" i="27"/>
  <c r="S20" i="27"/>
  <c r="EM20" i="27"/>
  <c r="DN20" i="27"/>
  <c r="DM20" i="27"/>
  <c r="CU20" i="27"/>
  <c r="CW20" i="27"/>
  <c r="CV20" i="27"/>
  <c r="CY20" i="27"/>
  <c r="CQ20" i="27"/>
  <c r="CP20" i="27"/>
  <c r="CR20" i="27"/>
  <c r="CH20" i="27"/>
  <c r="CG20" i="27"/>
  <c r="CI20" i="27"/>
  <c r="CK20" i="27"/>
  <c r="BX20" i="27"/>
  <c r="BW20" i="27"/>
  <c r="BZ20" i="27"/>
  <c r="BY20" i="27"/>
  <c r="AS20" i="27"/>
  <c r="AT20" i="27"/>
  <c r="AI20" i="27"/>
  <c r="AI19" i="27"/>
  <c r="AJ20" i="27"/>
  <c r="W20" i="27"/>
  <c r="EO20" i="27"/>
  <c r="DZ20" i="27"/>
  <c r="EK19" i="27"/>
  <c r="CV19" i="27"/>
  <c r="CU19" i="27"/>
  <c r="CW19" i="27"/>
  <c r="CY19" i="27"/>
  <c r="CQ19" i="27"/>
  <c r="CP19" i="27"/>
  <c r="CR19" i="27"/>
  <c r="CG19" i="27"/>
  <c r="CI19" i="27"/>
  <c r="CH19" i="27"/>
  <c r="CK19" i="27"/>
  <c r="BW19" i="27"/>
  <c r="BX19" i="27"/>
  <c r="BY19" i="27"/>
  <c r="BZ19" i="27"/>
  <c r="AS19" i="27"/>
  <c r="AT19" i="27"/>
  <c r="AI18" i="27"/>
  <c r="AJ19" i="27"/>
  <c r="W19" i="27"/>
  <c r="Q19" i="27"/>
  <c r="S19" i="27"/>
  <c r="DZ19" i="27"/>
  <c r="R19" i="27"/>
  <c r="EO19" i="27"/>
  <c r="Q18" i="27"/>
  <c r="R18" i="27"/>
  <c r="EO18" i="27"/>
  <c r="EK18" i="27"/>
  <c r="EL18" i="27"/>
  <c r="CU18" i="27"/>
  <c r="CW18" i="27"/>
  <c r="CV18" i="27"/>
  <c r="CY18" i="27"/>
  <c r="CQ18" i="27"/>
  <c r="CP18" i="27"/>
  <c r="CR18" i="27"/>
  <c r="CG18" i="27"/>
  <c r="CI18" i="27"/>
  <c r="CH18" i="27"/>
  <c r="CK18" i="27"/>
  <c r="BW18" i="27"/>
  <c r="BX18" i="27"/>
  <c r="BY18" i="27"/>
  <c r="BZ18" i="27"/>
  <c r="AS18" i="27"/>
  <c r="AT18" i="27"/>
  <c r="AI17" i="27"/>
  <c r="AJ18" i="27"/>
  <c r="W18" i="27"/>
  <c r="S18" i="27"/>
  <c r="EP18" i="27"/>
  <c r="DM18" i="27"/>
  <c r="Q17" i="27"/>
  <c r="R17" i="27"/>
  <c r="EO17" i="27"/>
  <c r="EK17" i="27"/>
  <c r="EL17" i="27"/>
  <c r="CU17" i="27"/>
  <c r="CW17" i="27"/>
  <c r="CV17" i="27"/>
  <c r="CY17" i="27"/>
  <c r="CQ17" i="27"/>
  <c r="CP17" i="27"/>
  <c r="CR17" i="27"/>
  <c r="CG17" i="27"/>
  <c r="CI17" i="27"/>
  <c r="CH17" i="27"/>
  <c r="CK17" i="27"/>
  <c r="BW17" i="27"/>
  <c r="BX17" i="27"/>
  <c r="BY17" i="27"/>
  <c r="BZ17" i="27"/>
  <c r="AS17" i="27"/>
  <c r="AT17" i="27"/>
  <c r="AI16" i="27"/>
  <c r="AJ17" i="27"/>
  <c r="W17" i="27"/>
  <c r="S17" i="27"/>
  <c r="EP17" i="27"/>
  <c r="DM17" i="27"/>
  <c r="Q16" i="27"/>
  <c r="R16" i="27"/>
  <c r="EO16" i="27"/>
  <c r="EK16" i="27"/>
  <c r="EL16" i="27"/>
  <c r="CU16" i="27"/>
  <c r="CW16" i="27"/>
  <c r="CV16" i="27"/>
  <c r="CY16" i="27"/>
  <c r="CQ16" i="27"/>
  <c r="CP16" i="27"/>
  <c r="CR16" i="27"/>
  <c r="CG16" i="27"/>
  <c r="CI16" i="27"/>
  <c r="CH16" i="27"/>
  <c r="CK16" i="27"/>
  <c r="BW16" i="27"/>
  <c r="BX16" i="27"/>
  <c r="BY16" i="27"/>
  <c r="BZ16" i="27"/>
  <c r="AS16" i="27"/>
  <c r="AT16" i="27"/>
  <c r="AI15" i="27"/>
  <c r="AJ16" i="27"/>
  <c r="W16" i="27"/>
  <c r="S16" i="27"/>
  <c r="EP16" i="27"/>
  <c r="DM16" i="27"/>
  <c r="Q15" i="27"/>
  <c r="R15" i="27"/>
  <c r="EO15" i="27"/>
  <c r="EK15" i="27"/>
  <c r="EL15" i="27"/>
  <c r="CU15" i="27"/>
  <c r="CW15" i="27"/>
  <c r="CV15" i="27"/>
  <c r="CY15" i="27"/>
  <c r="CQ15" i="27"/>
  <c r="CP15" i="27"/>
  <c r="CR15" i="27"/>
  <c r="CG15" i="27"/>
  <c r="CI15" i="27"/>
  <c r="CH15" i="27"/>
  <c r="CK15" i="27"/>
  <c r="BW15" i="27"/>
  <c r="BX15" i="27"/>
  <c r="BY15" i="27"/>
  <c r="BZ15" i="27"/>
  <c r="AS15" i="27"/>
  <c r="AT15" i="27"/>
  <c r="AI14" i="27"/>
  <c r="AJ15" i="27"/>
  <c r="W15" i="27"/>
  <c r="S15" i="27"/>
  <c r="EP15" i="27"/>
  <c r="DM15" i="27"/>
  <c r="Q14" i="27"/>
  <c r="R14" i="27"/>
  <c r="EO14" i="27"/>
  <c r="EK14" i="27"/>
  <c r="EL14" i="27"/>
  <c r="CU14" i="27"/>
  <c r="CW14" i="27"/>
  <c r="CV14" i="27"/>
  <c r="CY14" i="27"/>
  <c r="CQ14" i="27"/>
  <c r="CP14" i="27"/>
  <c r="CR14" i="27"/>
  <c r="CG14" i="27"/>
  <c r="CI14" i="27"/>
  <c r="CH14" i="27"/>
  <c r="CK14" i="27"/>
  <c r="BW14" i="27"/>
  <c r="BX14" i="27"/>
  <c r="BY14" i="27"/>
  <c r="BZ14" i="27"/>
  <c r="AS14" i="27"/>
  <c r="AT14" i="27"/>
  <c r="AI13" i="27"/>
  <c r="AJ14" i="27"/>
  <c r="W14" i="27"/>
  <c r="S14" i="27"/>
  <c r="EP14" i="27"/>
  <c r="DM14" i="27"/>
  <c r="Q13" i="27"/>
  <c r="R13" i="27"/>
  <c r="EO13" i="27"/>
  <c r="EK13" i="27"/>
  <c r="EL13" i="27"/>
  <c r="CU13" i="27"/>
  <c r="CW13" i="27"/>
  <c r="CV13" i="27"/>
  <c r="CY13" i="27"/>
  <c r="CQ13" i="27"/>
  <c r="CP13" i="27"/>
  <c r="CR13" i="27"/>
  <c r="CG13" i="27"/>
  <c r="CI13" i="27"/>
  <c r="CH13" i="27"/>
  <c r="CK13" i="27"/>
  <c r="BW13" i="27"/>
  <c r="BX13" i="27"/>
  <c r="BY13" i="27"/>
  <c r="BZ13" i="27"/>
  <c r="AS13" i="27"/>
  <c r="AT13" i="27"/>
  <c r="AI12" i="27"/>
  <c r="AJ13" i="27"/>
  <c r="W13" i="27"/>
  <c r="S13" i="27"/>
  <c r="EP13" i="27"/>
  <c r="DM13" i="27"/>
  <c r="Q12" i="27"/>
  <c r="R12" i="27"/>
  <c r="EO12" i="27"/>
  <c r="EK12" i="27"/>
  <c r="EL12" i="27"/>
  <c r="CU12" i="27"/>
  <c r="CW12" i="27"/>
  <c r="CV12" i="27"/>
  <c r="CY12" i="27"/>
  <c r="CQ12" i="27"/>
  <c r="CP12" i="27"/>
  <c r="CR12" i="27"/>
  <c r="CG12" i="27"/>
  <c r="CI12" i="27"/>
  <c r="CH12" i="27"/>
  <c r="CK12" i="27"/>
  <c r="BW12" i="27"/>
  <c r="BX12" i="27"/>
  <c r="BY12" i="27"/>
  <c r="BZ12" i="27"/>
  <c r="AS12" i="27"/>
  <c r="AT12" i="27"/>
  <c r="AI11" i="27"/>
  <c r="AJ12" i="27"/>
  <c r="W12" i="27"/>
  <c r="S12" i="27"/>
  <c r="EP12" i="27"/>
  <c r="DM12" i="27"/>
  <c r="Q11" i="27"/>
  <c r="R11" i="27"/>
  <c r="EO11" i="27"/>
  <c r="EK11" i="27"/>
  <c r="EL11" i="27"/>
  <c r="CU11" i="27"/>
  <c r="CW11" i="27"/>
  <c r="CV11" i="27"/>
  <c r="CY11" i="27"/>
  <c r="CQ11" i="27"/>
  <c r="CP11" i="27"/>
  <c r="CR11" i="27"/>
  <c r="CG11" i="27"/>
  <c r="CI11" i="27"/>
  <c r="CH11" i="27"/>
  <c r="CK11" i="27"/>
  <c r="BW11" i="27"/>
  <c r="BX11" i="27"/>
  <c r="BY11" i="27"/>
  <c r="BZ11" i="27"/>
  <c r="AS11" i="27"/>
  <c r="AT11" i="27"/>
  <c r="AI10" i="27"/>
  <c r="AJ11" i="27"/>
  <c r="W11" i="27"/>
  <c r="S11" i="27"/>
  <c r="EP11" i="27"/>
  <c r="DM11" i="27"/>
  <c r="Q10" i="27"/>
  <c r="R10" i="27"/>
  <c r="EO10" i="27"/>
  <c r="EK10" i="27"/>
  <c r="EL10" i="27"/>
  <c r="CV10" i="27"/>
  <c r="CU10" i="27"/>
  <c r="CW10" i="27"/>
  <c r="CY10" i="27"/>
  <c r="CQ10" i="27"/>
  <c r="CP10" i="27"/>
  <c r="CR10" i="27"/>
  <c r="CG10" i="27"/>
  <c r="CI10" i="27"/>
  <c r="CH10" i="27"/>
  <c r="CK10" i="27"/>
  <c r="BW10" i="27"/>
  <c r="BX10" i="27"/>
  <c r="BY10" i="27"/>
  <c r="BZ10" i="27"/>
  <c r="AS10" i="27"/>
  <c r="AT10" i="27"/>
  <c r="AI9" i="27"/>
  <c r="AJ10" i="27"/>
  <c r="W10" i="27"/>
  <c r="S10" i="27"/>
  <c r="EP10" i="27"/>
  <c r="DM10" i="27"/>
  <c r="Q9" i="27"/>
  <c r="R9" i="27"/>
  <c r="EO9" i="27"/>
  <c r="EK9" i="27"/>
  <c r="EL9" i="27"/>
  <c r="CV9" i="27"/>
  <c r="CU9" i="27"/>
  <c r="CW9" i="27"/>
  <c r="CY9" i="27"/>
  <c r="CQ9" i="27"/>
  <c r="CP9" i="27"/>
  <c r="CR9" i="27"/>
  <c r="CG9" i="27"/>
  <c r="CI9" i="27"/>
  <c r="CH9" i="27"/>
  <c r="CK9" i="27"/>
  <c r="BW9" i="27"/>
  <c r="BX9" i="27"/>
  <c r="BY9" i="27"/>
  <c r="BZ9" i="27"/>
  <c r="AS9" i="27"/>
  <c r="AT9" i="27"/>
  <c r="W9" i="27"/>
  <c r="S9" i="27"/>
  <c r="EP9" i="27"/>
  <c r="DM9" i="27"/>
  <c r="EK8" i="27"/>
  <c r="Q8" i="27"/>
  <c r="R8" i="27"/>
  <c r="EL8" i="27"/>
  <c r="S8" i="27"/>
  <c r="DZ8" i="27"/>
  <c r="CV8" i="27"/>
  <c r="CU8" i="27"/>
  <c r="CW8" i="27"/>
  <c r="CY8" i="27"/>
  <c r="CQ8" i="27"/>
  <c r="CP8" i="27"/>
  <c r="CR8" i="27"/>
  <c r="CG8" i="27"/>
  <c r="CI8" i="27"/>
  <c r="CH8" i="27"/>
  <c r="CK8" i="27"/>
  <c r="BX8" i="27"/>
  <c r="BW8" i="27"/>
  <c r="BZ8" i="27"/>
  <c r="BY8" i="27"/>
  <c r="AS8" i="27"/>
  <c r="AT8" i="27"/>
  <c r="AI8" i="27"/>
  <c r="AJ9" i="27"/>
  <c r="W8" i="27"/>
  <c r="EP8" i="27"/>
  <c r="DM8" i="27"/>
  <c r="B198" i="26"/>
  <c r="B149" i="26"/>
  <c r="A149" i="26"/>
  <c r="Q131" i="26"/>
  <c r="R131" i="26"/>
  <c r="EO131" i="26"/>
  <c r="EK131" i="26"/>
  <c r="CU131" i="26"/>
  <c r="CW131" i="26"/>
  <c r="CV131" i="26"/>
  <c r="CY131" i="26"/>
  <c r="CQ131" i="26"/>
  <c r="CP131" i="26"/>
  <c r="CR131" i="26"/>
  <c r="CG131" i="26"/>
  <c r="CI131" i="26"/>
  <c r="CH131" i="26"/>
  <c r="CK131" i="26"/>
  <c r="BW131" i="26"/>
  <c r="BX131" i="26"/>
  <c r="BY131" i="26"/>
  <c r="BZ131" i="26"/>
  <c r="AS131" i="26"/>
  <c r="AT131" i="26"/>
  <c r="AI131" i="26"/>
  <c r="AI130" i="26"/>
  <c r="AJ131" i="26"/>
  <c r="W131" i="26"/>
  <c r="S131" i="26"/>
  <c r="DZ131" i="26"/>
  <c r="DM131" i="26"/>
  <c r="Q130" i="26"/>
  <c r="R130" i="26"/>
  <c r="EO130" i="26"/>
  <c r="EK130" i="26"/>
  <c r="EL130" i="26"/>
  <c r="S130" i="26"/>
  <c r="DZ130" i="26"/>
  <c r="CU130" i="26"/>
  <c r="CW130" i="26"/>
  <c r="CV130" i="26"/>
  <c r="CY130" i="26"/>
  <c r="CQ130" i="26"/>
  <c r="CP130" i="26"/>
  <c r="CR130" i="26"/>
  <c r="CG130" i="26"/>
  <c r="CI130" i="26"/>
  <c r="CH130" i="26"/>
  <c r="CK130" i="26"/>
  <c r="BW130" i="26"/>
  <c r="BX130" i="26"/>
  <c r="BY130" i="26"/>
  <c r="BZ130" i="26"/>
  <c r="AS130" i="26"/>
  <c r="AT130" i="26"/>
  <c r="AI129" i="26"/>
  <c r="AJ130" i="26"/>
  <c r="W130" i="26"/>
  <c r="DM130" i="26"/>
  <c r="Q129" i="26"/>
  <c r="R129" i="26"/>
  <c r="EO129" i="26"/>
  <c r="EK129" i="26"/>
  <c r="EL129" i="26"/>
  <c r="S129" i="26"/>
  <c r="DZ129" i="26"/>
  <c r="CU129" i="26"/>
  <c r="CW129" i="26"/>
  <c r="CV129" i="26"/>
  <c r="CY129" i="26"/>
  <c r="CQ129" i="26"/>
  <c r="CP129" i="26"/>
  <c r="CR129" i="26"/>
  <c r="CG129" i="26"/>
  <c r="CI129" i="26"/>
  <c r="CH129" i="26"/>
  <c r="CK129" i="26"/>
  <c r="BW129" i="26"/>
  <c r="BX129" i="26"/>
  <c r="BY129" i="26"/>
  <c r="BZ129" i="26"/>
  <c r="AS129" i="26"/>
  <c r="AT129" i="26"/>
  <c r="AI128" i="26"/>
  <c r="AJ129" i="26"/>
  <c r="W129" i="26"/>
  <c r="DM129" i="26"/>
  <c r="Q128" i="26"/>
  <c r="R128" i="26"/>
  <c r="EO128" i="26"/>
  <c r="EK128" i="26"/>
  <c r="EL128" i="26"/>
  <c r="CU128" i="26"/>
  <c r="CW128" i="26"/>
  <c r="CV128" i="26"/>
  <c r="CY128" i="26"/>
  <c r="CQ128" i="26"/>
  <c r="CP128" i="26"/>
  <c r="CR128" i="26"/>
  <c r="CG128" i="26"/>
  <c r="CI128" i="26"/>
  <c r="CH128" i="26"/>
  <c r="CK128" i="26"/>
  <c r="BW128" i="26"/>
  <c r="BX128" i="26"/>
  <c r="BY128" i="26"/>
  <c r="BZ128" i="26"/>
  <c r="AS128" i="26"/>
  <c r="AT128" i="26"/>
  <c r="AI127" i="26"/>
  <c r="AJ128" i="26"/>
  <c r="W128" i="26"/>
  <c r="S128" i="26"/>
  <c r="DM128" i="26"/>
  <c r="Q127" i="26"/>
  <c r="R127" i="26"/>
  <c r="EO127" i="26"/>
  <c r="EK127" i="26"/>
  <c r="EL127" i="26"/>
  <c r="CU127" i="26"/>
  <c r="CW127" i="26"/>
  <c r="CV127" i="26"/>
  <c r="CY127" i="26"/>
  <c r="CQ127" i="26"/>
  <c r="CP127" i="26"/>
  <c r="CR127" i="26"/>
  <c r="CG127" i="26"/>
  <c r="CI127" i="26"/>
  <c r="CH127" i="26"/>
  <c r="CK127" i="26"/>
  <c r="BW127" i="26"/>
  <c r="BX127" i="26"/>
  <c r="BY127" i="26"/>
  <c r="BZ127" i="26"/>
  <c r="AS127" i="26"/>
  <c r="AT127" i="26"/>
  <c r="AI126" i="26"/>
  <c r="AJ127" i="26"/>
  <c r="W127" i="26"/>
  <c r="S127" i="26"/>
  <c r="DZ127" i="26"/>
  <c r="DM127" i="26"/>
  <c r="Q126" i="26"/>
  <c r="R126" i="26"/>
  <c r="EO126" i="26"/>
  <c r="EK126" i="26"/>
  <c r="EL126" i="26"/>
  <c r="S126" i="26"/>
  <c r="DZ126" i="26"/>
  <c r="CU126" i="26"/>
  <c r="CW126" i="26"/>
  <c r="CV126" i="26"/>
  <c r="CY126" i="26"/>
  <c r="CQ126" i="26"/>
  <c r="CP126" i="26"/>
  <c r="CR126" i="26"/>
  <c r="CG126" i="26"/>
  <c r="CI126" i="26"/>
  <c r="CH126" i="26"/>
  <c r="CK126" i="26"/>
  <c r="BW126" i="26"/>
  <c r="BX126" i="26"/>
  <c r="BY126" i="26"/>
  <c r="BZ126" i="26"/>
  <c r="AS126" i="26"/>
  <c r="AT126" i="26"/>
  <c r="AI125" i="26"/>
  <c r="AJ126" i="26"/>
  <c r="W126" i="26"/>
  <c r="DM126" i="26"/>
  <c r="Q125" i="26"/>
  <c r="R125" i="26"/>
  <c r="EO125" i="26"/>
  <c r="EK125" i="26"/>
  <c r="EL125" i="26"/>
  <c r="S125" i="26"/>
  <c r="DZ125" i="26"/>
  <c r="CU125" i="26"/>
  <c r="CW125" i="26"/>
  <c r="CV125" i="26"/>
  <c r="CY125" i="26"/>
  <c r="CQ125" i="26"/>
  <c r="CP125" i="26"/>
  <c r="CR125" i="26"/>
  <c r="CG125" i="26"/>
  <c r="CI125" i="26"/>
  <c r="CH125" i="26"/>
  <c r="CK125" i="26"/>
  <c r="BW125" i="26"/>
  <c r="BX125" i="26"/>
  <c r="BY125" i="26"/>
  <c r="BZ125" i="26"/>
  <c r="AS125" i="26"/>
  <c r="AT125" i="26"/>
  <c r="AI124" i="26"/>
  <c r="AJ125" i="26"/>
  <c r="W125" i="26"/>
  <c r="DM125" i="26"/>
  <c r="Q124" i="26"/>
  <c r="R124" i="26"/>
  <c r="EO124" i="26"/>
  <c r="EK124" i="26"/>
  <c r="EL124" i="26"/>
  <c r="CU124" i="26"/>
  <c r="CW124" i="26"/>
  <c r="CV124" i="26"/>
  <c r="CY124" i="26"/>
  <c r="CQ124" i="26"/>
  <c r="CP124" i="26"/>
  <c r="CR124" i="26"/>
  <c r="CG124" i="26"/>
  <c r="CI124" i="26"/>
  <c r="CH124" i="26"/>
  <c r="CK124" i="26"/>
  <c r="BW124" i="26"/>
  <c r="BX124" i="26"/>
  <c r="BY124" i="26"/>
  <c r="BZ124" i="26"/>
  <c r="AS124" i="26"/>
  <c r="AT124" i="26"/>
  <c r="AI123" i="26"/>
  <c r="AJ124" i="26"/>
  <c r="W124" i="26"/>
  <c r="S124" i="26"/>
  <c r="DM124" i="26"/>
  <c r="Q123" i="26"/>
  <c r="R123" i="26"/>
  <c r="EO123" i="26"/>
  <c r="EK123" i="26"/>
  <c r="EL123" i="26"/>
  <c r="CU123" i="26"/>
  <c r="CW123" i="26"/>
  <c r="CV123" i="26"/>
  <c r="CY123" i="26"/>
  <c r="CQ123" i="26"/>
  <c r="CP123" i="26"/>
  <c r="CR123" i="26"/>
  <c r="CG123" i="26"/>
  <c r="CI123" i="26"/>
  <c r="CH123" i="26"/>
  <c r="CK123" i="26"/>
  <c r="BW123" i="26"/>
  <c r="BX123" i="26"/>
  <c r="BY123" i="26"/>
  <c r="BZ123" i="26"/>
  <c r="AS123" i="26"/>
  <c r="AT123" i="26"/>
  <c r="AI122" i="26"/>
  <c r="AJ123" i="26"/>
  <c r="W123" i="26"/>
  <c r="S123" i="26"/>
  <c r="DZ123" i="26"/>
  <c r="DM123" i="26"/>
  <c r="Q122" i="26"/>
  <c r="R122" i="26"/>
  <c r="EO122" i="26"/>
  <c r="EK122" i="26"/>
  <c r="EL122" i="26"/>
  <c r="S122" i="26"/>
  <c r="DZ122" i="26"/>
  <c r="CU122" i="26"/>
  <c r="CW122" i="26"/>
  <c r="CV122" i="26"/>
  <c r="CY122" i="26"/>
  <c r="CQ122" i="26"/>
  <c r="CP122" i="26"/>
  <c r="CR122" i="26"/>
  <c r="CG122" i="26"/>
  <c r="CI122" i="26"/>
  <c r="CH122" i="26"/>
  <c r="CK122" i="26"/>
  <c r="BW122" i="26"/>
  <c r="BX122" i="26"/>
  <c r="BY122" i="26"/>
  <c r="BZ122" i="26"/>
  <c r="AS122" i="26"/>
  <c r="AT122" i="26"/>
  <c r="AI121" i="26"/>
  <c r="AJ122" i="26"/>
  <c r="W122" i="26"/>
  <c r="DM122" i="26"/>
  <c r="Q121" i="26"/>
  <c r="R121" i="26"/>
  <c r="EO121" i="26"/>
  <c r="EK121" i="26"/>
  <c r="EL121" i="26"/>
  <c r="S121" i="26"/>
  <c r="DZ121" i="26"/>
  <c r="CU121" i="26"/>
  <c r="CW121" i="26"/>
  <c r="CV121" i="26"/>
  <c r="CY121" i="26"/>
  <c r="CQ121" i="26"/>
  <c r="CP121" i="26"/>
  <c r="CR121" i="26"/>
  <c r="CG121" i="26"/>
  <c r="CI121" i="26"/>
  <c r="CH121" i="26"/>
  <c r="CK121" i="26"/>
  <c r="BW121" i="26"/>
  <c r="BX121" i="26"/>
  <c r="BY121" i="26"/>
  <c r="BZ121" i="26"/>
  <c r="AS121" i="26"/>
  <c r="AT121" i="26"/>
  <c r="AI120" i="26"/>
  <c r="AJ121" i="26"/>
  <c r="W121" i="26"/>
  <c r="DM121" i="26"/>
  <c r="Q120" i="26"/>
  <c r="R120" i="26"/>
  <c r="EO120" i="26"/>
  <c r="EK120" i="26"/>
  <c r="EL120" i="26"/>
  <c r="CU120" i="26"/>
  <c r="CW120" i="26"/>
  <c r="CV120" i="26"/>
  <c r="CY120" i="26"/>
  <c r="CQ120" i="26"/>
  <c r="CP120" i="26"/>
  <c r="CR120" i="26"/>
  <c r="CG120" i="26"/>
  <c r="CI120" i="26"/>
  <c r="CH120" i="26"/>
  <c r="CK120" i="26"/>
  <c r="BW120" i="26"/>
  <c r="BX120" i="26"/>
  <c r="BY120" i="26"/>
  <c r="BZ120" i="26"/>
  <c r="AS120" i="26"/>
  <c r="AT120" i="26"/>
  <c r="AI119" i="26"/>
  <c r="AJ120" i="26"/>
  <c r="W120" i="26"/>
  <c r="S120" i="26"/>
  <c r="DM120" i="26"/>
  <c r="Q119" i="26"/>
  <c r="R119" i="26"/>
  <c r="EO119" i="26"/>
  <c r="EK119" i="26"/>
  <c r="EL119" i="26"/>
  <c r="CU119" i="26"/>
  <c r="CW119" i="26"/>
  <c r="CV119" i="26"/>
  <c r="CY119" i="26"/>
  <c r="CQ119" i="26"/>
  <c r="CP119" i="26"/>
  <c r="CR119" i="26"/>
  <c r="CG119" i="26"/>
  <c r="CI119" i="26"/>
  <c r="CH119" i="26"/>
  <c r="CK119" i="26"/>
  <c r="BW119" i="26"/>
  <c r="BX119" i="26"/>
  <c r="BY119" i="26"/>
  <c r="BZ119" i="26"/>
  <c r="AS119" i="26"/>
  <c r="AT119" i="26"/>
  <c r="AI118" i="26"/>
  <c r="AJ119" i="26"/>
  <c r="W119" i="26"/>
  <c r="S119" i="26"/>
  <c r="DZ119" i="26"/>
  <c r="DM119" i="26"/>
  <c r="Q118" i="26"/>
  <c r="R118" i="26"/>
  <c r="EO118" i="26"/>
  <c r="EK118" i="26"/>
  <c r="EL118" i="26"/>
  <c r="S118" i="26"/>
  <c r="DZ118" i="26"/>
  <c r="CU118" i="26"/>
  <c r="CW118" i="26"/>
  <c r="CV118" i="26"/>
  <c r="CY118" i="26"/>
  <c r="CQ118" i="26"/>
  <c r="CP118" i="26"/>
  <c r="CR118" i="26"/>
  <c r="CG118" i="26"/>
  <c r="CI118" i="26"/>
  <c r="CH118" i="26"/>
  <c r="CK118" i="26"/>
  <c r="BW118" i="26"/>
  <c r="BX118" i="26"/>
  <c r="BY118" i="26"/>
  <c r="BZ118" i="26"/>
  <c r="AS118" i="26"/>
  <c r="AT118" i="26"/>
  <c r="AI117" i="26"/>
  <c r="AJ118" i="26"/>
  <c r="W118" i="26"/>
  <c r="DM118" i="26"/>
  <c r="Q117" i="26"/>
  <c r="R117" i="26"/>
  <c r="EO117" i="26"/>
  <c r="EK117" i="26"/>
  <c r="EL117" i="26"/>
  <c r="S117" i="26"/>
  <c r="DZ117" i="26"/>
  <c r="CU117" i="26"/>
  <c r="CW117" i="26"/>
  <c r="CV117" i="26"/>
  <c r="CY117" i="26"/>
  <c r="CQ117" i="26"/>
  <c r="CP117" i="26"/>
  <c r="CR117" i="26"/>
  <c r="CG117" i="26"/>
  <c r="CI117" i="26"/>
  <c r="CH117" i="26"/>
  <c r="CK117" i="26"/>
  <c r="BW117" i="26"/>
  <c r="BX117" i="26"/>
  <c r="BY117" i="26"/>
  <c r="BZ117" i="26"/>
  <c r="AS117" i="26"/>
  <c r="AT117" i="26"/>
  <c r="AI116" i="26"/>
  <c r="AJ117" i="26"/>
  <c r="W117" i="26"/>
  <c r="DM117" i="26"/>
  <c r="Q116" i="26"/>
  <c r="R116" i="26"/>
  <c r="EO116" i="26"/>
  <c r="EK116" i="26"/>
  <c r="EL116" i="26"/>
  <c r="CU116" i="26"/>
  <c r="CW116" i="26"/>
  <c r="CV116" i="26"/>
  <c r="CY116" i="26"/>
  <c r="CQ116" i="26"/>
  <c r="CP116" i="26"/>
  <c r="CR116" i="26"/>
  <c r="CG116" i="26"/>
  <c r="CI116" i="26"/>
  <c r="CH116" i="26"/>
  <c r="CK116" i="26"/>
  <c r="BW116" i="26"/>
  <c r="BX116" i="26"/>
  <c r="BY116" i="26"/>
  <c r="BZ116" i="26"/>
  <c r="AS116" i="26"/>
  <c r="AT116" i="26"/>
  <c r="AI115" i="26"/>
  <c r="AJ116" i="26"/>
  <c r="W116" i="26"/>
  <c r="S116" i="26"/>
  <c r="DM116" i="26"/>
  <c r="Q115" i="26"/>
  <c r="R115" i="26"/>
  <c r="EO115" i="26"/>
  <c r="EK115" i="26"/>
  <c r="EL115" i="26"/>
  <c r="CU115" i="26"/>
  <c r="CW115" i="26"/>
  <c r="CV115" i="26"/>
  <c r="CY115" i="26"/>
  <c r="CQ115" i="26"/>
  <c r="CP115" i="26"/>
  <c r="CR115" i="26"/>
  <c r="CG115" i="26"/>
  <c r="CI115" i="26"/>
  <c r="CH115" i="26"/>
  <c r="CK115" i="26"/>
  <c r="BW115" i="26"/>
  <c r="BX115" i="26"/>
  <c r="BY115" i="26"/>
  <c r="BZ115" i="26"/>
  <c r="AS115" i="26"/>
  <c r="AT115" i="26"/>
  <c r="AI114" i="26"/>
  <c r="AJ115" i="26"/>
  <c r="W115" i="26"/>
  <c r="S115" i="26"/>
  <c r="DZ115" i="26"/>
  <c r="DM115" i="26"/>
  <c r="Q114" i="26"/>
  <c r="R114" i="26"/>
  <c r="EO114" i="26"/>
  <c r="EK114" i="26"/>
  <c r="EL114" i="26"/>
  <c r="S114" i="26"/>
  <c r="DZ114" i="26"/>
  <c r="CU114" i="26"/>
  <c r="CW114" i="26"/>
  <c r="CV114" i="26"/>
  <c r="CY114" i="26"/>
  <c r="CQ114" i="26"/>
  <c r="CP114" i="26"/>
  <c r="CR114" i="26"/>
  <c r="CG114" i="26"/>
  <c r="CI114" i="26"/>
  <c r="CH114" i="26"/>
  <c r="CK114" i="26"/>
  <c r="BW114" i="26"/>
  <c r="BX114" i="26"/>
  <c r="BY114" i="26"/>
  <c r="BZ114" i="26"/>
  <c r="AS114" i="26"/>
  <c r="AT114" i="26"/>
  <c r="AI113" i="26"/>
  <c r="AJ114" i="26"/>
  <c r="W114" i="26"/>
  <c r="DM114" i="26"/>
  <c r="Q113" i="26"/>
  <c r="R113" i="26"/>
  <c r="EO113" i="26"/>
  <c r="EK113" i="26"/>
  <c r="EL113" i="26"/>
  <c r="S113" i="26"/>
  <c r="DZ113" i="26"/>
  <c r="CU113" i="26"/>
  <c r="CW113" i="26"/>
  <c r="CV113" i="26"/>
  <c r="CY113" i="26"/>
  <c r="CQ113" i="26"/>
  <c r="CP113" i="26"/>
  <c r="CR113" i="26"/>
  <c r="CG113" i="26"/>
  <c r="CI113" i="26"/>
  <c r="CH113" i="26"/>
  <c r="CK113" i="26"/>
  <c r="BW113" i="26"/>
  <c r="BX113" i="26"/>
  <c r="BY113" i="26"/>
  <c r="BZ113" i="26"/>
  <c r="AS113" i="26"/>
  <c r="AT113" i="26"/>
  <c r="AI112" i="26"/>
  <c r="AJ113" i="26"/>
  <c r="W113" i="26"/>
  <c r="DM113" i="26"/>
  <c r="Q112" i="26"/>
  <c r="R112" i="26"/>
  <c r="EO112" i="26"/>
  <c r="EK112" i="26"/>
  <c r="EL112" i="26"/>
  <c r="CU112" i="26"/>
  <c r="CW112" i="26"/>
  <c r="CV112" i="26"/>
  <c r="CY112" i="26"/>
  <c r="CQ112" i="26"/>
  <c r="CP112" i="26"/>
  <c r="CR112" i="26"/>
  <c r="CG112" i="26"/>
  <c r="CI112" i="26"/>
  <c r="CH112" i="26"/>
  <c r="CK112" i="26"/>
  <c r="BW112" i="26"/>
  <c r="BX112" i="26"/>
  <c r="BY112" i="26"/>
  <c r="BZ112" i="26"/>
  <c r="AS112" i="26"/>
  <c r="AT112" i="26"/>
  <c r="AI111" i="26"/>
  <c r="AJ112" i="26"/>
  <c r="W112" i="26"/>
  <c r="S112" i="26"/>
  <c r="DM112" i="26"/>
  <c r="Q111" i="26"/>
  <c r="R111" i="26"/>
  <c r="EO111" i="26"/>
  <c r="EK111" i="26"/>
  <c r="EL111" i="26"/>
  <c r="CU111" i="26"/>
  <c r="CW111" i="26"/>
  <c r="CV111" i="26"/>
  <c r="CY111" i="26"/>
  <c r="CQ111" i="26"/>
  <c r="CP111" i="26"/>
  <c r="CR111" i="26"/>
  <c r="CG111" i="26"/>
  <c r="CI111" i="26"/>
  <c r="CH111" i="26"/>
  <c r="CK111" i="26"/>
  <c r="BW111" i="26"/>
  <c r="BX111" i="26"/>
  <c r="BY111" i="26"/>
  <c r="BZ111" i="26"/>
  <c r="AS111" i="26"/>
  <c r="AT111" i="26"/>
  <c r="AI110" i="26"/>
  <c r="AJ111" i="26"/>
  <c r="W111" i="26"/>
  <c r="S111" i="26"/>
  <c r="DZ111" i="26"/>
  <c r="DM111" i="26"/>
  <c r="Q110" i="26"/>
  <c r="R110" i="26"/>
  <c r="EO110" i="26"/>
  <c r="EK110" i="26"/>
  <c r="EL110" i="26"/>
  <c r="S110" i="26"/>
  <c r="DZ110" i="26"/>
  <c r="CU110" i="26"/>
  <c r="CW110" i="26"/>
  <c r="CV110" i="26"/>
  <c r="CY110" i="26"/>
  <c r="CQ110" i="26"/>
  <c r="CP110" i="26"/>
  <c r="CR110" i="26"/>
  <c r="CG110" i="26"/>
  <c r="CI110" i="26"/>
  <c r="CH110" i="26"/>
  <c r="CK110" i="26"/>
  <c r="BW110" i="26"/>
  <c r="BX110" i="26"/>
  <c r="BY110" i="26"/>
  <c r="BZ110" i="26"/>
  <c r="AS110" i="26"/>
  <c r="AT110" i="26"/>
  <c r="AI109" i="26"/>
  <c r="AJ110" i="26"/>
  <c r="W110" i="26"/>
  <c r="DM110" i="26"/>
  <c r="Q109" i="26"/>
  <c r="R109" i="26"/>
  <c r="EO109" i="26"/>
  <c r="EK109" i="26"/>
  <c r="EL109" i="26"/>
  <c r="S109" i="26"/>
  <c r="DZ109" i="26"/>
  <c r="CU109" i="26"/>
  <c r="CW109" i="26"/>
  <c r="CV109" i="26"/>
  <c r="CY109" i="26"/>
  <c r="CQ109" i="26"/>
  <c r="CP109" i="26"/>
  <c r="CR109" i="26"/>
  <c r="CG109" i="26"/>
  <c r="CI109" i="26"/>
  <c r="CH109" i="26"/>
  <c r="CK109" i="26"/>
  <c r="BW109" i="26"/>
  <c r="BX109" i="26"/>
  <c r="BY109" i="26"/>
  <c r="BZ109" i="26"/>
  <c r="AS109" i="26"/>
  <c r="AT109" i="26"/>
  <c r="AI108" i="26"/>
  <c r="AJ109" i="26"/>
  <c r="W109" i="26"/>
  <c r="DM109" i="26"/>
  <c r="Q108" i="26"/>
  <c r="R108" i="26"/>
  <c r="EO108" i="26"/>
  <c r="EK108" i="26"/>
  <c r="EL108" i="26"/>
  <c r="CU108" i="26"/>
  <c r="CW108" i="26"/>
  <c r="CV108" i="26"/>
  <c r="CY108" i="26"/>
  <c r="CQ108" i="26"/>
  <c r="CP108" i="26"/>
  <c r="CR108" i="26"/>
  <c r="CG108" i="26"/>
  <c r="CI108" i="26"/>
  <c r="CH108" i="26"/>
  <c r="CK108" i="26"/>
  <c r="BW108" i="26"/>
  <c r="BX108" i="26"/>
  <c r="BY108" i="26"/>
  <c r="BZ108" i="26"/>
  <c r="AS108" i="26"/>
  <c r="AT108" i="26"/>
  <c r="AI107" i="26"/>
  <c r="AJ108" i="26"/>
  <c r="W108" i="26"/>
  <c r="S108" i="26"/>
  <c r="DM108" i="26"/>
  <c r="Q107" i="26"/>
  <c r="R107" i="26"/>
  <c r="EO107" i="26"/>
  <c r="EK107" i="26"/>
  <c r="EL107" i="26"/>
  <c r="CU107" i="26"/>
  <c r="CW107" i="26"/>
  <c r="CV107" i="26"/>
  <c r="CY107" i="26"/>
  <c r="CQ107" i="26"/>
  <c r="CP107" i="26"/>
  <c r="CR107" i="26"/>
  <c r="CG107" i="26"/>
  <c r="CI107" i="26"/>
  <c r="CH107" i="26"/>
  <c r="CK107" i="26"/>
  <c r="BW107" i="26"/>
  <c r="BX107" i="26"/>
  <c r="BY107" i="26"/>
  <c r="BZ107" i="26"/>
  <c r="AS107" i="26"/>
  <c r="AT107" i="26"/>
  <c r="AI106" i="26"/>
  <c r="AJ107" i="26"/>
  <c r="W107" i="26"/>
  <c r="S107" i="26"/>
  <c r="DZ107" i="26"/>
  <c r="DM107" i="26"/>
  <c r="Q106" i="26"/>
  <c r="R106" i="26"/>
  <c r="EO106" i="26"/>
  <c r="EK106" i="26"/>
  <c r="EL106" i="26"/>
  <c r="S106" i="26"/>
  <c r="DZ106" i="26"/>
  <c r="CU106" i="26"/>
  <c r="CW106" i="26"/>
  <c r="CV106" i="26"/>
  <c r="CY106" i="26"/>
  <c r="CQ106" i="26"/>
  <c r="CP106" i="26"/>
  <c r="CR106" i="26"/>
  <c r="CG106" i="26"/>
  <c r="CI106" i="26"/>
  <c r="CH106" i="26"/>
  <c r="CK106" i="26"/>
  <c r="BW106" i="26"/>
  <c r="BX106" i="26"/>
  <c r="BY106" i="26"/>
  <c r="BZ106" i="26"/>
  <c r="AS106" i="26"/>
  <c r="AT106" i="26"/>
  <c r="AI105" i="26"/>
  <c r="AJ106" i="26"/>
  <c r="W106" i="26"/>
  <c r="DM106" i="26"/>
  <c r="Q105" i="26"/>
  <c r="R105" i="26"/>
  <c r="EO105" i="26"/>
  <c r="EK105" i="26"/>
  <c r="EL105" i="26"/>
  <c r="S105" i="26"/>
  <c r="DZ105" i="26"/>
  <c r="CU105" i="26"/>
  <c r="CW105" i="26"/>
  <c r="CV105" i="26"/>
  <c r="CY105" i="26"/>
  <c r="CQ105" i="26"/>
  <c r="CP105" i="26"/>
  <c r="CR105" i="26"/>
  <c r="CG105" i="26"/>
  <c r="CI105" i="26"/>
  <c r="CH105" i="26"/>
  <c r="CK105" i="26"/>
  <c r="BW105" i="26"/>
  <c r="BX105" i="26"/>
  <c r="BY105" i="26"/>
  <c r="BZ105" i="26"/>
  <c r="AS105" i="26"/>
  <c r="AT105" i="26"/>
  <c r="AI104" i="26"/>
  <c r="AJ105" i="26"/>
  <c r="W105" i="26"/>
  <c r="DM105" i="26"/>
  <c r="Q104" i="26"/>
  <c r="R104" i="26"/>
  <c r="EO104" i="26"/>
  <c r="EK104" i="26"/>
  <c r="EL104" i="26"/>
  <c r="DY104" i="26"/>
  <c r="CU104" i="26"/>
  <c r="CW104" i="26"/>
  <c r="CV104" i="26"/>
  <c r="CY104" i="26"/>
  <c r="CQ104" i="26"/>
  <c r="CP104" i="26"/>
  <c r="CR104" i="26"/>
  <c r="CG104" i="26"/>
  <c r="CI104" i="26"/>
  <c r="CH104" i="26"/>
  <c r="BX104" i="26"/>
  <c r="BW104" i="26"/>
  <c r="BZ104" i="26"/>
  <c r="AS104" i="26"/>
  <c r="AT104" i="26"/>
  <c r="AI103" i="26"/>
  <c r="AJ104" i="26"/>
  <c r="W104" i="26"/>
  <c r="S104" i="26"/>
  <c r="DM104" i="26"/>
  <c r="Q103" i="26"/>
  <c r="R103" i="26"/>
  <c r="EO103" i="26"/>
  <c r="EK103" i="26"/>
  <c r="S103" i="26"/>
  <c r="EM103" i="26"/>
  <c r="DZ103" i="26"/>
  <c r="DY103" i="26"/>
  <c r="CU103" i="26"/>
  <c r="CW103" i="26"/>
  <c r="CV103" i="26"/>
  <c r="CY103" i="26"/>
  <c r="CQ103" i="26"/>
  <c r="CP103" i="26"/>
  <c r="CR103" i="26"/>
  <c r="CG103" i="26"/>
  <c r="CI103" i="26"/>
  <c r="CH103" i="26"/>
  <c r="CK103" i="26"/>
  <c r="BX103" i="26"/>
  <c r="BW103" i="26"/>
  <c r="AS103" i="26"/>
  <c r="AT103" i="26"/>
  <c r="AI102" i="26"/>
  <c r="AJ103" i="26"/>
  <c r="W103" i="26"/>
  <c r="DM103" i="26"/>
  <c r="EK102" i="26"/>
  <c r="Q102" i="26"/>
  <c r="S102" i="26"/>
  <c r="DZ102" i="26"/>
  <c r="CU102" i="26"/>
  <c r="CW102" i="26"/>
  <c r="CV102" i="26"/>
  <c r="CY102" i="26"/>
  <c r="CQ102" i="26"/>
  <c r="CP102" i="26"/>
  <c r="CR102" i="26"/>
  <c r="CG102" i="26"/>
  <c r="CI102" i="26"/>
  <c r="CH102" i="26"/>
  <c r="CK102" i="26"/>
  <c r="BW102" i="26"/>
  <c r="BX102" i="26"/>
  <c r="BY102" i="26"/>
  <c r="BZ102" i="26"/>
  <c r="AS102" i="26"/>
  <c r="AT102" i="26"/>
  <c r="AI101" i="26"/>
  <c r="AJ102" i="26"/>
  <c r="W102" i="26"/>
  <c r="EM102" i="26"/>
  <c r="R102" i="26"/>
  <c r="EK101" i="26"/>
  <c r="Q101" i="26"/>
  <c r="R101" i="26"/>
  <c r="EL101" i="26"/>
  <c r="CU101" i="26"/>
  <c r="CW101" i="26"/>
  <c r="CV101" i="26"/>
  <c r="CY101" i="26"/>
  <c r="CQ101" i="26"/>
  <c r="CP101" i="26"/>
  <c r="CR101" i="26"/>
  <c r="CG101" i="26"/>
  <c r="CI101" i="26"/>
  <c r="CH101" i="26"/>
  <c r="BW101" i="26"/>
  <c r="BX101" i="26"/>
  <c r="BY101" i="26"/>
  <c r="BZ101" i="26"/>
  <c r="AS101" i="26"/>
  <c r="AT101" i="26"/>
  <c r="AI100" i="26"/>
  <c r="AJ101" i="26"/>
  <c r="W101" i="26"/>
  <c r="S101" i="26"/>
  <c r="DM101" i="26"/>
  <c r="Q100" i="26"/>
  <c r="R100" i="26"/>
  <c r="EO100" i="26"/>
  <c r="EK100" i="26"/>
  <c r="S100" i="26"/>
  <c r="EM100" i="26"/>
  <c r="EL100" i="26"/>
  <c r="DY100" i="26"/>
  <c r="CU100" i="26"/>
  <c r="CW100" i="26"/>
  <c r="CV100" i="26"/>
  <c r="CY100" i="26"/>
  <c r="CQ100" i="26"/>
  <c r="CP100" i="26"/>
  <c r="CR100" i="26"/>
  <c r="CG100" i="26"/>
  <c r="CI100" i="26"/>
  <c r="CH100" i="26"/>
  <c r="BX100" i="26"/>
  <c r="BW100" i="26"/>
  <c r="BZ100" i="26"/>
  <c r="AS100" i="26"/>
  <c r="AT100" i="26"/>
  <c r="AI99" i="26"/>
  <c r="AJ100" i="26"/>
  <c r="W100" i="26"/>
  <c r="DM100" i="26"/>
  <c r="Q99" i="26"/>
  <c r="R99" i="26"/>
  <c r="EO99" i="26"/>
  <c r="EK99" i="26"/>
  <c r="S99" i="26"/>
  <c r="EM99" i="26"/>
  <c r="DZ99" i="26"/>
  <c r="DY99" i="26"/>
  <c r="CU99" i="26"/>
  <c r="CW99" i="26"/>
  <c r="CV99" i="26"/>
  <c r="CY99" i="26"/>
  <c r="CQ99" i="26"/>
  <c r="CP99" i="26"/>
  <c r="CR99" i="26"/>
  <c r="CG99" i="26"/>
  <c r="CI99" i="26"/>
  <c r="CH99" i="26"/>
  <c r="CK99" i="26"/>
  <c r="BX99" i="26"/>
  <c r="BW99" i="26"/>
  <c r="AS99" i="26"/>
  <c r="AT99" i="26"/>
  <c r="AI98" i="26"/>
  <c r="AJ99" i="26"/>
  <c r="W99" i="26"/>
  <c r="DM99" i="26"/>
  <c r="EK98" i="26"/>
  <c r="Q98" i="26"/>
  <c r="S98" i="26"/>
  <c r="DZ98" i="26"/>
  <c r="CU98" i="26"/>
  <c r="CW98" i="26"/>
  <c r="CV98" i="26"/>
  <c r="CY98" i="26"/>
  <c r="CQ98" i="26"/>
  <c r="CP98" i="26"/>
  <c r="CR98" i="26"/>
  <c r="CG98" i="26"/>
  <c r="CI98" i="26"/>
  <c r="CH98" i="26"/>
  <c r="CK98" i="26"/>
  <c r="BW98" i="26"/>
  <c r="BX98" i="26"/>
  <c r="BY98" i="26"/>
  <c r="BZ98" i="26"/>
  <c r="AS98" i="26"/>
  <c r="AT98" i="26"/>
  <c r="AI97" i="26"/>
  <c r="AJ98" i="26"/>
  <c r="W98" i="26"/>
  <c r="EM98" i="26"/>
  <c r="R98" i="26"/>
  <c r="EK97" i="26"/>
  <c r="Q97" i="26"/>
  <c r="R97" i="26"/>
  <c r="EL97" i="26"/>
  <c r="CU97" i="26"/>
  <c r="CW97" i="26"/>
  <c r="CV97" i="26"/>
  <c r="CY97" i="26"/>
  <c r="CQ97" i="26"/>
  <c r="CP97" i="26"/>
  <c r="CR97" i="26"/>
  <c r="CG97" i="26"/>
  <c r="CI97" i="26"/>
  <c r="CH97" i="26"/>
  <c r="BW97" i="26"/>
  <c r="BX97" i="26"/>
  <c r="BY97" i="26"/>
  <c r="BZ97" i="26"/>
  <c r="AS97" i="26"/>
  <c r="AT97" i="26"/>
  <c r="AI96" i="26"/>
  <c r="AJ97" i="26"/>
  <c r="W97" i="26"/>
  <c r="S97" i="26"/>
  <c r="DM97" i="26"/>
  <c r="Q96" i="26"/>
  <c r="R96" i="26"/>
  <c r="EO96" i="26"/>
  <c r="EK96" i="26"/>
  <c r="S96" i="26"/>
  <c r="EM96" i="26"/>
  <c r="EL96" i="26"/>
  <c r="DY96" i="26"/>
  <c r="CU96" i="26"/>
  <c r="CW96" i="26"/>
  <c r="CV96" i="26"/>
  <c r="CY96" i="26"/>
  <c r="CQ96" i="26"/>
  <c r="CP96" i="26"/>
  <c r="CR96" i="26"/>
  <c r="CG96" i="26"/>
  <c r="CI96" i="26"/>
  <c r="CH96" i="26"/>
  <c r="BX96" i="26"/>
  <c r="BW96" i="26"/>
  <c r="BZ96" i="26"/>
  <c r="AS96" i="26"/>
  <c r="AT96" i="26"/>
  <c r="AI95" i="26"/>
  <c r="AJ96" i="26"/>
  <c r="W96" i="26"/>
  <c r="DM96" i="26"/>
  <c r="Q95" i="26"/>
  <c r="R95" i="26"/>
  <c r="EO95" i="26"/>
  <c r="EK95" i="26"/>
  <c r="S95" i="26"/>
  <c r="EM95" i="26"/>
  <c r="DZ95" i="26"/>
  <c r="DY95" i="26"/>
  <c r="CU95" i="26"/>
  <c r="CW95" i="26"/>
  <c r="CV95" i="26"/>
  <c r="CY95" i="26"/>
  <c r="CQ95" i="26"/>
  <c r="CP95" i="26"/>
  <c r="CR95" i="26"/>
  <c r="CG95" i="26"/>
  <c r="CI95" i="26"/>
  <c r="CH95" i="26"/>
  <c r="CK95" i="26"/>
  <c r="BX95" i="26"/>
  <c r="BW95" i="26"/>
  <c r="AS95" i="26"/>
  <c r="AT95" i="26"/>
  <c r="AI94" i="26"/>
  <c r="AJ95" i="26"/>
  <c r="W95" i="26"/>
  <c r="DM95" i="26"/>
  <c r="EK94" i="26"/>
  <c r="Q94" i="26"/>
  <c r="S94" i="26"/>
  <c r="DZ94" i="26"/>
  <c r="CU94" i="26"/>
  <c r="CW94" i="26"/>
  <c r="CV94" i="26"/>
  <c r="CY94" i="26"/>
  <c r="CQ94" i="26"/>
  <c r="CP94" i="26"/>
  <c r="CR94" i="26"/>
  <c r="CG94" i="26"/>
  <c r="CI94" i="26"/>
  <c r="CH94" i="26"/>
  <c r="CK94" i="26"/>
  <c r="BW94" i="26"/>
  <c r="BX94" i="26"/>
  <c r="BY94" i="26"/>
  <c r="BZ94" i="26"/>
  <c r="AS94" i="26"/>
  <c r="AT94" i="26"/>
  <c r="AI93" i="26"/>
  <c r="AJ94" i="26"/>
  <c r="W94" i="26"/>
  <c r="EM94" i="26"/>
  <c r="R94" i="26"/>
  <c r="EK93" i="26"/>
  <c r="Q93" i="26"/>
  <c r="R93" i="26"/>
  <c r="EL93" i="26"/>
  <c r="CU93" i="26"/>
  <c r="CW93" i="26"/>
  <c r="CV93" i="26"/>
  <c r="CY93" i="26"/>
  <c r="CQ93" i="26"/>
  <c r="CP93" i="26"/>
  <c r="CR93" i="26"/>
  <c r="CG93" i="26"/>
  <c r="CI93" i="26"/>
  <c r="CH93" i="26"/>
  <c r="BW93" i="26"/>
  <c r="BX93" i="26"/>
  <c r="BY93" i="26"/>
  <c r="BZ93" i="26"/>
  <c r="AS93" i="26"/>
  <c r="AT93" i="26"/>
  <c r="AI92" i="26"/>
  <c r="AJ93" i="26"/>
  <c r="W93" i="26"/>
  <c r="S93" i="26"/>
  <c r="DM93" i="26"/>
  <c r="Q92" i="26"/>
  <c r="R92" i="26"/>
  <c r="EO92" i="26"/>
  <c r="EK92" i="26"/>
  <c r="S92" i="26"/>
  <c r="EM92" i="26"/>
  <c r="EL92" i="26"/>
  <c r="DY92" i="26"/>
  <c r="CU92" i="26"/>
  <c r="CW92" i="26"/>
  <c r="CV92" i="26"/>
  <c r="CY92" i="26"/>
  <c r="CQ92" i="26"/>
  <c r="CP92" i="26"/>
  <c r="CR92" i="26"/>
  <c r="CG92" i="26"/>
  <c r="CI92" i="26"/>
  <c r="CH92" i="26"/>
  <c r="BX92" i="26"/>
  <c r="BW92" i="26"/>
  <c r="BZ92" i="26"/>
  <c r="AS92" i="26"/>
  <c r="AT92" i="26"/>
  <c r="AI91" i="26"/>
  <c r="AJ92" i="26"/>
  <c r="W92" i="26"/>
  <c r="DM92" i="26"/>
  <c r="Q91" i="26"/>
  <c r="R91" i="26"/>
  <c r="EO91" i="26"/>
  <c r="EK91" i="26"/>
  <c r="S91" i="26"/>
  <c r="EM91" i="26"/>
  <c r="DZ91" i="26"/>
  <c r="DY91" i="26"/>
  <c r="CU91" i="26"/>
  <c r="CW91" i="26"/>
  <c r="CV91" i="26"/>
  <c r="CY91" i="26"/>
  <c r="CQ91" i="26"/>
  <c r="CP91" i="26"/>
  <c r="CR91" i="26"/>
  <c r="CG91" i="26"/>
  <c r="CI91" i="26"/>
  <c r="CH91" i="26"/>
  <c r="CK91" i="26"/>
  <c r="BX91" i="26"/>
  <c r="BW91" i="26"/>
  <c r="AS91" i="26"/>
  <c r="AT91" i="26"/>
  <c r="AI90" i="26"/>
  <c r="AJ91" i="26"/>
  <c r="W91" i="26"/>
  <c r="DM91" i="26"/>
  <c r="EK90" i="26"/>
  <c r="Q90" i="26"/>
  <c r="S90" i="26"/>
  <c r="DZ90" i="26"/>
  <c r="CU90" i="26"/>
  <c r="CW90" i="26"/>
  <c r="CV90" i="26"/>
  <c r="CY90" i="26"/>
  <c r="CQ90" i="26"/>
  <c r="CP90" i="26"/>
  <c r="CR90" i="26"/>
  <c r="CG90" i="26"/>
  <c r="CI90" i="26"/>
  <c r="CH90" i="26"/>
  <c r="CK90" i="26"/>
  <c r="BW90" i="26"/>
  <c r="BX90" i="26"/>
  <c r="BY90" i="26"/>
  <c r="BZ90" i="26"/>
  <c r="AS90" i="26"/>
  <c r="AT90" i="26"/>
  <c r="AI89" i="26"/>
  <c r="AJ90" i="26"/>
  <c r="W90" i="26"/>
  <c r="EM90" i="26"/>
  <c r="R90" i="26"/>
  <c r="EK89" i="26"/>
  <c r="Q89" i="26"/>
  <c r="R89" i="26"/>
  <c r="EL89" i="26"/>
  <c r="CU89" i="26"/>
  <c r="CW89" i="26"/>
  <c r="CV89" i="26"/>
  <c r="CY89" i="26"/>
  <c r="CQ89" i="26"/>
  <c r="CP89" i="26"/>
  <c r="CR89" i="26"/>
  <c r="CG89" i="26"/>
  <c r="CI89" i="26"/>
  <c r="CH89" i="26"/>
  <c r="BW89" i="26"/>
  <c r="BX89" i="26"/>
  <c r="BY89" i="26"/>
  <c r="BZ89" i="26"/>
  <c r="AS89" i="26"/>
  <c r="AT89" i="26"/>
  <c r="AI88" i="26"/>
  <c r="AJ89" i="26"/>
  <c r="W89" i="26"/>
  <c r="S89" i="26"/>
  <c r="DM89" i="26"/>
  <c r="Q88" i="26"/>
  <c r="R88" i="26"/>
  <c r="EO88" i="26"/>
  <c r="EK88" i="26"/>
  <c r="S88" i="26"/>
  <c r="EM88" i="26"/>
  <c r="EL88" i="26"/>
  <c r="DY88" i="26"/>
  <c r="CU88" i="26"/>
  <c r="CW88" i="26"/>
  <c r="CV88" i="26"/>
  <c r="CY88" i="26"/>
  <c r="CQ88" i="26"/>
  <c r="CP88" i="26"/>
  <c r="CR88" i="26"/>
  <c r="CG88" i="26"/>
  <c r="CI88" i="26"/>
  <c r="CH88" i="26"/>
  <c r="BX88" i="26"/>
  <c r="BW88" i="26"/>
  <c r="BZ88" i="26"/>
  <c r="AS88" i="26"/>
  <c r="AT88" i="26"/>
  <c r="AI87" i="26"/>
  <c r="AJ88" i="26"/>
  <c r="W88" i="26"/>
  <c r="DM88" i="26"/>
  <c r="Q87" i="26"/>
  <c r="R87" i="26"/>
  <c r="EO87" i="26"/>
  <c r="EK87" i="26"/>
  <c r="S87" i="26"/>
  <c r="EM87" i="26"/>
  <c r="DZ87" i="26"/>
  <c r="DY87" i="26"/>
  <c r="CU87" i="26"/>
  <c r="CW87" i="26"/>
  <c r="CV87" i="26"/>
  <c r="CY87" i="26"/>
  <c r="CQ87" i="26"/>
  <c r="CP87" i="26"/>
  <c r="CR87" i="26"/>
  <c r="CG87" i="26"/>
  <c r="CI87" i="26"/>
  <c r="CH87" i="26"/>
  <c r="CK87" i="26"/>
  <c r="BX87" i="26"/>
  <c r="BW87" i="26"/>
  <c r="AS87" i="26"/>
  <c r="AT87" i="26"/>
  <c r="AI86" i="26"/>
  <c r="AJ87" i="26"/>
  <c r="W87" i="26"/>
  <c r="DM87" i="26"/>
  <c r="EK86" i="26"/>
  <c r="CU86" i="26"/>
  <c r="CW86" i="26"/>
  <c r="CV86" i="26"/>
  <c r="CY86" i="26"/>
  <c r="CQ86" i="26"/>
  <c r="CP86" i="26"/>
  <c r="CR86" i="26"/>
  <c r="CG86" i="26"/>
  <c r="CI86" i="26"/>
  <c r="CH86" i="26"/>
  <c r="CK86" i="26"/>
  <c r="BW86" i="26"/>
  <c r="BX86" i="26"/>
  <c r="BY86" i="26"/>
  <c r="BZ86" i="26"/>
  <c r="AS86" i="26"/>
  <c r="AT86" i="26"/>
  <c r="AI85" i="26"/>
  <c r="AJ86" i="26"/>
  <c r="W86" i="26"/>
  <c r="Q86" i="26"/>
  <c r="R86" i="26"/>
  <c r="EK85" i="26"/>
  <c r="Q85" i="26"/>
  <c r="R85" i="26"/>
  <c r="EL85" i="26"/>
  <c r="CU85" i="26"/>
  <c r="CW85" i="26"/>
  <c r="CV85" i="26"/>
  <c r="CY85" i="26"/>
  <c r="CQ85" i="26"/>
  <c r="CP85" i="26"/>
  <c r="CR85" i="26"/>
  <c r="CG85" i="26"/>
  <c r="CI85" i="26"/>
  <c r="CH85" i="26"/>
  <c r="BW85" i="26"/>
  <c r="BX85" i="26"/>
  <c r="BY85" i="26"/>
  <c r="BZ85" i="26"/>
  <c r="AS85" i="26"/>
  <c r="AT85" i="26"/>
  <c r="AI84" i="26"/>
  <c r="AJ85" i="26"/>
  <c r="W85" i="26"/>
  <c r="S85" i="26"/>
  <c r="DM85" i="26"/>
  <c r="Q84" i="26"/>
  <c r="R84" i="26"/>
  <c r="EO84" i="26"/>
  <c r="EK84" i="26"/>
  <c r="S84" i="26"/>
  <c r="EM84" i="26"/>
  <c r="EL84" i="26"/>
  <c r="DY84" i="26"/>
  <c r="CU84" i="26"/>
  <c r="CW84" i="26"/>
  <c r="CV84" i="26"/>
  <c r="CY84" i="26"/>
  <c r="CQ84" i="26"/>
  <c r="CP84" i="26"/>
  <c r="CR84" i="26"/>
  <c r="CG84" i="26"/>
  <c r="CI84" i="26"/>
  <c r="CH84" i="26"/>
  <c r="BX84" i="26"/>
  <c r="BW84" i="26"/>
  <c r="AS84" i="26"/>
  <c r="AT84" i="26"/>
  <c r="AI83" i="26"/>
  <c r="AJ84" i="26"/>
  <c r="W84" i="26"/>
  <c r="DM84" i="26"/>
  <c r="Q83" i="26"/>
  <c r="R83" i="26"/>
  <c r="EO83" i="26"/>
  <c r="EK83" i="26"/>
  <c r="S83" i="26"/>
  <c r="EM83" i="26"/>
  <c r="DZ83" i="26"/>
  <c r="DY83" i="26"/>
  <c r="CU83" i="26"/>
  <c r="CW83" i="26"/>
  <c r="CV83" i="26"/>
  <c r="CY83" i="26"/>
  <c r="CQ83" i="26"/>
  <c r="CP83" i="26"/>
  <c r="CR83" i="26"/>
  <c r="CG83" i="26"/>
  <c r="CI83" i="26"/>
  <c r="CH83" i="26"/>
  <c r="CK83" i="26"/>
  <c r="BX83" i="26"/>
  <c r="BW83" i="26"/>
  <c r="BZ83" i="26"/>
  <c r="AS83" i="26"/>
  <c r="AT83" i="26"/>
  <c r="AI82" i="26"/>
  <c r="AJ83" i="26"/>
  <c r="W83" i="26"/>
  <c r="DM83" i="26"/>
  <c r="EK82" i="26"/>
  <c r="Q82" i="26"/>
  <c r="R82" i="26"/>
  <c r="EL82" i="26"/>
  <c r="CU82" i="26"/>
  <c r="CW82" i="26"/>
  <c r="CV82" i="26"/>
  <c r="CY82" i="26"/>
  <c r="CQ82" i="26"/>
  <c r="CP82" i="26"/>
  <c r="CR82" i="26"/>
  <c r="CG82" i="26"/>
  <c r="CI82" i="26"/>
  <c r="CH82" i="26"/>
  <c r="CK82" i="26"/>
  <c r="BW82" i="26"/>
  <c r="BX82" i="26"/>
  <c r="BY82" i="26"/>
  <c r="BZ82" i="26"/>
  <c r="AS82" i="26"/>
  <c r="AT82" i="26"/>
  <c r="AI81" i="26"/>
  <c r="AJ82" i="26"/>
  <c r="W82" i="26"/>
  <c r="S82" i="26"/>
  <c r="EK81" i="26"/>
  <c r="Q81" i="26"/>
  <c r="S81" i="26"/>
  <c r="EM81" i="26"/>
  <c r="R81" i="26"/>
  <c r="EL81" i="26"/>
  <c r="CU81" i="26"/>
  <c r="CW81" i="26"/>
  <c r="CV81" i="26"/>
  <c r="CY81" i="26"/>
  <c r="CQ81" i="26"/>
  <c r="CP81" i="26"/>
  <c r="CR81" i="26"/>
  <c r="CG81" i="26"/>
  <c r="CI81" i="26"/>
  <c r="CH81" i="26"/>
  <c r="BW81" i="26"/>
  <c r="BX81" i="26"/>
  <c r="BY81" i="26"/>
  <c r="BZ81" i="26"/>
  <c r="AS81" i="26"/>
  <c r="AT81" i="26"/>
  <c r="AI80" i="26"/>
  <c r="AJ81" i="26"/>
  <c r="W81" i="26"/>
  <c r="DM81" i="26"/>
  <c r="Q80" i="26"/>
  <c r="R80" i="26"/>
  <c r="EO80" i="26"/>
  <c r="EK80" i="26"/>
  <c r="S80" i="26"/>
  <c r="EM80" i="26"/>
  <c r="EL80" i="26"/>
  <c r="DY80" i="26"/>
  <c r="DM80" i="26"/>
  <c r="CV80" i="26"/>
  <c r="CU80" i="26"/>
  <c r="CW80" i="26"/>
  <c r="CY80" i="26"/>
  <c r="CQ80" i="26"/>
  <c r="CP80" i="26"/>
  <c r="CR80" i="26"/>
  <c r="CG80" i="26"/>
  <c r="CI80" i="26"/>
  <c r="CH80" i="26"/>
  <c r="CK80" i="26"/>
  <c r="BX80" i="26"/>
  <c r="BW80" i="26"/>
  <c r="BZ80" i="26"/>
  <c r="BY80" i="26"/>
  <c r="AS80" i="26"/>
  <c r="AT80" i="26"/>
  <c r="AI79" i="26"/>
  <c r="AJ80" i="26"/>
  <c r="W80" i="26"/>
  <c r="EK79" i="26"/>
  <c r="CU79" i="26"/>
  <c r="CW79" i="26"/>
  <c r="CV79" i="26"/>
  <c r="CY79" i="26"/>
  <c r="CQ79" i="26"/>
  <c r="CP79" i="26"/>
  <c r="CR79" i="26"/>
  <c r="CG79" i="26"/>
  <c r="CI79" i="26"/>
  <c r="CH79" i="26"/>
  <c r="BW79" i="26"/>
  <c r="BX79" i="26"/>
  <c r="BY79" i="26"/>
  <c r="BZ79" i="26"/>
  <c r="AS79" i="26"/>
  <c r="AT79" i="26"/>
  <c r="AI78" i="26"/>
  <c r="AJ79" i="26"/>
  <c r="W79" i="26"/>
  <c r="Q79" i="26"/>
  <c r="S79" i="26"/>
  <c r="DN79" i="26"/>
  <c r="R79" i="26"/>
  <c r="Q78" i="26"/>
  <c r="R78" i="26"/>
  <c r="EO78" i="26"/>
  <c r="EK78" i="26"/>
  <c r="S78" i="26"/>
  <c r="EM78" i="26"/>
  <c r="EL78" i="26"/>
  <c r="DY78" i="26"/>
  <c r="DM78" i="26"/>
  <c r="CV78" i="26"/>
  <c r="CU78" i="26"/>
  <c r="CW78" i="26"/>
  <c r="CY78" i="26"/>
  <c r="CQ78" i="26"/>
  <c r="CP78" i="26"/>
  <c r="CR78" i="26"/>
  <c r="CG78" i="26"/>
  <c r="CI78" i="26"/>
  <c r="CH78" i="26"/>
  <c r="CK78" i="26"/>
  <c r="BX78" i="26"/>
  <c r="BW78" i="26"/>
  <c r="BZ78" i="26"/>
  <c r="BY78" i="26"/>
  <c r="AS78" i="26"/>
  <c r="AT78" i="26"/>
  <c r="AI77" i="26"/>
  <c r="AJ78" i="26"/>
  <c r="W78" i="26"/>
  <c r="DN78" i="26"/>
  <c r="EK77" i="26"/>
  <c r="CU77" i="26"/>
  <c r="CW77" i="26"/>
  <c r="CV77" i="26"/>
  <c r="CY77" i="26"/>
  <c r="CQ77" i="26"/>
  <c r="CP77" i="26"/>
  <c r="CR77" i="26"/>
  <c r="CG77" i="26"/>
  <c r="CI77" i="26"/>
  <c r="CH77" i="26"/>
  <c r="BX77" i="26"/>
  <c r="BW77" i="26"/>
  <c r="BZ77" i="26"/>
  <c r="AS77" i="26"/>
  <c r="AT77" i="26"/>
  <c r="AI76" i="26"/>
  <c r="AJ77" i="26"/>
  <c r="W77" i="26"/>
  <c r="Q77" i="26"/>
  <c r="S77" i="26"/>
  <c r="DN77" i="26"/>
  <c r="R77" i="26"/>
  <c r="Q76" i="26"/>
  <c r="R76" i="26"/>
  <c r="EO76" i="26"/>
  <c r="EK76" i="26"/>
  <c r="S76" i="26"/>
  <c r="EM76" i="26"/>
  <c r="EL76" i="26"/>
  <c r="DY76" i="26"/>
  <c r="DM76" i="26"/>
  <c r="CV76" i="26"/>
  <c r="CU76" i="26"/>
  <c r="CW76" i="26"/>
  <c r="CY76" i="26"/>
  <c r="CQ76" i="26"/>
  <c r="CP76" i="26"/>
  <c r="CR76" i="26"/>
  <c r="CG76" i="26"/>
  <c r="CI76" i="26"/>
  <c r="CH76" i="26"/>
  <c r="CK76" i="26"/>
  <c r="BX76" i="26"/>
  <c r="BW76" i="26"/>
  <c r="BZ76" i="26"/>
  <c r="BY76" i="26"/>
  <c r="AS76" i="26"/>
  <c r="AT76" i="26"/>
  <c r="AI75" i="26"/>
  <c r="AJ76" i="26"/>
  <c r="W76" i="26"/>
  <c r="DN76" i="26"/>
  <c r="EK75" i="26"/>
  <c r="Q75" i="26"/>
  <c r="S75" i="26"/>
  <c r="DZ75" i="26"/>
  <c r="CU75" i="26"/>
  <c r="CW75" i="26"/>
  <c r="CV75" i="26"/>
  <c r="CY75" i="26"/>
  <c r="CQ75" i="26"/>
  <c r="CP75" i="26"/>
  <c r="CR75" i="26"/>
  <c r="CG75" i="26"/>
  <c r="CI75" i="26"/>
  <c r="CH75" i="26"/>
  <c r="CK75" i="26"/>
  <c r="BX75" i="26"/>
  <c r="BW75" i="26"/>
  <c r="BZ75" i="26"/>
  <c r="AS75" i="26"/>
  <c r="AT75" i="26"/>
  <c r="AI74" i="26"/>
  <c r="AJ75" i="26"/>
  <c r="W75" i="26"/>
  <c r="DN75" i="26"/>
  <c r="R75" i="26"/>
  <c r="Q74" i="26"/>
  <c r="R74" i="26"/>
  <c r="EO74" i="26"/>
  <c r="EK74" i="26"/>
  <c r="S74" i="26"/>
  <c r="EM74" i="26"/>
  <c r="EL74" i="26"/>
  <c r="DY74" i="26"/>
  <c r="DM74" i="26"/>
  <c r="CV74" i="26"/>
  <c r="CU74" i="26"/>
  <c r="CW74" i="26"/>
  <c r="CY74" i="26"/>
  <c r="CQ74" i="26"/>
  <c r="CP74" i="26"/>
  <c r="CR74" i="26"/>
  <c r="CG74" i="26"/>
  <c r="CI74" i="26"/>
  <c r="CH74" i="26"/>
  <c r="CK74" i="26"/>
  <c r="BX74" i="26"/>
  <c r="BW74" i="26"/>
  <c r="BZ74" i="26"/>
  <c r="BY74" i="26"/>
  <c r="AS74" i="26"/>
  <c r="AT74" i="26"/>
  <c r="AI73" i="26"/>
  <c r="AJ74" i="26"/>
  <c r="W74" i="26"/>
  <c r="DN74" i="26"/>
  <c r="EK73" i="26"/>
  <c r="Q73" i="26"/>
  <c r="S73" i="26"/>
  <c r="DZ73" i="26"/>
  <c r="CU73" i="26"/>
  <c r="CW73" i="26"/>
  <c r="CV73" i="26"/>
  <c r="CY73" i="26"/>
  <c r="CQ73" i="26"/>
  <c r="CP73" i="26"/>
  <c r="CR73" i="26"/>
  <c r="CG73" i="26"/>
  <c r="CI73" i="26"/>
  <c r="CH73" i="26"/>
  <c r="CK73" i="26"/>
  <c r="BW73" i="26"/>
  <c r="BX73" i="26"/>
  <c r="BY73" i="26"/>
  <c r="BZ73" i="26"/>
  <c r="AS73" i="26"/>
  <c r="AT73" i="26"/>
  <c r="AI72" i="26"/>
  <c r="AJ73" i="26"/>
  <c r="W73" i="26"/>
  <c r="DN73" i="26"/>
  <c r="R73" i="26"/>
  <c r="Q72" i="26"/>
  <c r="R72" i="26"/>
  <c r="EO72" i="26"/>
  <c r="EK72" i="26"/>
  <c r="S72" i="26"/>
  <c r="EM72" i="26"/>
  <c r="EL72" i="26"/>
  <c r="DY72" i="26"/>
  <c r="DM72" i="26"/>
  <c r="CV72" i="26"/>
  <c r="CU72" i="26"/>
  <c r="CW72" i="26"/>
  <c r="CY72" i="26"/>
  <c r="CQ72" i="26"/>
  <c r="CP72" i="26"/>
  <c r="CR72" i="26"/>
  <c r="CG72" i="26"/>
  <c r="CI72" i="26"/>
  <c r="CH72" i="26"/>
  <c r="CK72" i="26"/>
  <c r="BX72" i="26"/>
  <c r="BW72" i="26"/>
  <c r="BZ72" i="26"/>
  <c r="BY72" i="26"/>
  <c r="AS72" i="26"/>
  <c r="AT72" i="26"/>
  <c r="AI71" i="26"/>
  <c r="AJ72" i="26"/>
  <c r="W72" i="26"/>
  <c r="DN72" i="26"/>
  <c r="EK71" i="26"/>
  <c r="CU71" i="26"/>
  <c r="CW71" i="26"/>
  <c r="CV71" i="26"/>
  <c r="CY71" i="26"/>
  <c r="CQ71" i="26"/>
  <c r="CP71" i="26"/>
  <c r="CR71" i="26"/>
  <c r="CG71" i="26"/>
  <c r="CI71" i="26"/>
  <c r="CH71" i="26"/>
  <c r="BW71" i="26"/>
  <c r="BX71" i="26"/>
  <c r="BY71" i="26"/>
  <c r="BZ71" i="26"/>
  <c r="AS71" i="26"/>
  <c r="AT71" i="26"/>
  <c r="AI70" i="26"/>
  <c r="AJ71" i="26"/>
  <c r="W71" i="26"/>
  <c r="Q71" i="26"/>
  <c r="S71" i="26"/>
  <c r="DN71" i="26"/>
  <c r="R71" i="26"/>
  <c r="Q70" i="26"/>
  <c r="R70" i="26"/>
  <c r="EO70" i="26"/>
  <c r="EK70" i="26"/>
  <c r="S70" i="26"/>
  <c r="EM70" i="26"/>
  <c r="DY70" i="26"/>
  <c r="CU70" i="26"/>
  <c r="CW70" i="26"/>
  <c r="CV70" i="26"/>
  <c r="CY70" i="26"/>
  <c r="CQ70" i="26"/>
  <c r="CP70" i="26"/>
  <c r="CR70" i="26"/>
  <c r="CG70" i="26"/>
  <c r="CI70" i="26"/>
  <c r="CH70" i="26"/>
  <c r="BX70" i="26"/>
  <c r="BW70" i="26"/>
  <c r="BZ70" i="26"/>
  <c r="AS70" i="26"/>
  <c r="AT70" i="26"/>
  <c r="AI69" i="26"/>
  <c r="AJ70" i="26"/>
  <c r="W70" i="26"/>
  <c r="Q69" i="26"/>
  <c r="R69" i="26"/>
  <c r="EO69" i="26"/>
  <c r="EK69" i="26"/>
  <c r="S69" i="26"/>
  <c r="EM69" i="26"/>
  <c r="DZ69" i="26"/>
  <c r="DY69" i="26"/>
  <c r="CU69" i="26"/>
  <c r="CW69" i="26"/>
  <c r="CV69" i="26"/>
  <c r="CY69" i="26"/>
  <c r="CQ69" i="26"/>
  <c r="CP69" i="26"/>
  <c r="CR69" i="26"/>
  <c r="CG69" i="26"/>
  <c r="CI69" i="26"/>
  <c r="CH69" i="26"/>
  <c r="CK69" i="26"/>
  <c r="BX69" i="26"/>
  <c r="BW69" i="26"/>
  <c r="BZ69" i="26"/>
  <c r="AS69" i="26"/>
  <c r="AT69" i="26"/>
  <c r="AI68" i="26"/>
  <c r="AJ69" i="26"/>
  <c r="W69" i="26"/>
  <c r="EK68" i="26"/>
  <c r="Q68" i="26"/>
  <c r="S68" i="26"/>
  <c r="DZ68" i="26"/>
  <c r="CU68" i="26"/>
  <c r="CW68" i="26"/>
  <c r="CV68" i="26"/>
  <c r="CY68" i="26"/>
  <c r="CQ68" i="26"/>
  <c r="CP68" i="26"/>
  <c r="CR68" i="26"/>
  <c r="CG68" i="26"/>
  <c r="CI68" i="26"/>
  <c r="CH68" i="26"/>
  <c r="CK68" i="26"/>
  <c r="BW68" i="26"/>
  <c r="BX68" i="26"/>
  <c r="BY68" i="26"/>
  <c r="BZ68" i="26"/>
  <c r="AS68" i="26"/>
  <c r="AT68" i="26"/>
  <c r="AI67" i="26"/>
  <c r="AJ68" i="26"/>
  <c r="W68" i="26"/>
  <c r="EM68" i="26"/>
  <c r="R68" i="26"/>
  <c r="EO68" i="26"/>
  <c r="EK67" i="26"/>
  <c r="CU67" i="26"/>
  <c r="CW67" i="26"/>
  <c r="CV67" i="26"/>
  <c r="CY67" i="26"/>
  <c r="CQ67" i="26"/>
  <c r="CP67" i="26"/>
  <c r="CR67" i="26"/>
  <c r="CG67" i="26"/>
  <c r="CI67" i="26"/>
  <c r="CH67" i="26"/>
  <c r="BW67" i="26"/>
  <c r="BX67" i="26"/>
  <c r="BY67" i="26"/>
  <c r="BZ67" i="26"/>
  <c r="AS67" i="26"/>
  <c r="AT67" i="26"/>
  <c r="AI66" i="26"/>
  <c r="AJ67" i="26"/>
  <c r="W67" i="26"/>
  <c r="Q67" i="26"/>
  <c r="S67" i="26"/>
  <c r="DZ67" i="26"/>
  <c r="R67" i="26"/>
  <c r="Q66" i="26"/>
  <c r="R66" i="26"/>
  <c r="EO66" i="26"/>
  <c r="EK66" i="26"/>
  <c r="S66" i="26"/>
  <c r="EM66" i="26"/>
  <c r="DY66" i="26"/>
  <c r="CU66" i="26"/>
  <c r="CW66" i="26"/>
  <c r="CV66" i="26"/>
  <c r="CY66" i="26"/>
  <c r="CQ66" i="26"/>
  <c r="CP66" i="26"/>
  <c r="CR66" i="26"/>
  <c r="CG66" i="26"/>
  <c r="CI66" i="26"/>
  <c r="CH66" i="26"/>
  <c r="BX66" i="26"/>
  <c r="BW66" i="26"/>
  <c r="BZ66" i="26"/>
  <c r="AS66" i="26"/>
  <c r="AT66" i="26"/>
  <c r="AI65" i="26"/>
  <c r="AJ66" i="26"/>
  <c r="W66" i="26"/>
  <c r="Q65" i="26"/>
  <c r="R65" i="26"/>
  <c r="EO65" i="26"/>
  <c r="EK65" i="26"/>
  <c r="S65" i="26"/>
  <c r="EM65" i="26"/>
  <c r="DZ65" i="26"/>
  <c r="DY65" i="26"/>
  <c r="CU65" i="26"/>
  <c r="CW65" i="26"/>
  <c r="CV65" i="26"/>
  <c r="CY65" i="26"/>
  <c r="CQ65" i="26"/>
  <c r="CP65" i="26"/>
  <c r="CR65" i="26"/>
  <c r="CG65" i="26"/>
  <c r="CI65" i="26"/>
  <c r="CH65" i="26"/>
  <c r="CK65" i="26"/>
  <c r="BX65" i="26"/>
  <c r="BW65" i="26"/>
  <c r="BZ65" i="26"/>
  <c r="AS65" i="26"/>
  <c r="AT65" i="26"/>
  <c r="AI64" i="26"/>
  <c r="AJ65" i="26"/>
  <c r="W65" i="26"/>
  <c r="EK64" i="26"/>
  <c r="Q64" i="26"/>
  <c r="S64" i="26"/>
  <c r="DZ64" i="26"/>
  <c r="CU64" i="26"/>
  <c r="CW64" i="26"/>
  <c r="CV64" i="26"/>
  <c r="CY64" i="26"/>
  <c r="CQ64" i="26"/>
  <c r="CP64" i="26"/>
  <c r="CR64" i="26"/>
  <c r="CG64" i="26"/>
  <c r="CI64" i="26"/>
  <c r="CH64" i="26"/>
  <c r="CK64" i="26"/>
  <c r="BW64" i="26"/>
  <c r="BX64" i="26"/>
  <c r="BY64" i="26"/>
  <c r="BZ64" i="26"/>
  <c r="AS64" i="26"/>
  <c r="AT64" i="26"/>
  <c r="AI63" i="26"/>
  <c r="AJ64" i="26"/>
  <c r="W64" i="26"/>
  <c r="EM64" i="26"/>
  <c r="R64" i="26"/>
  <c r="EK63" i="26"/>
  <c r="CU63" i="26"/>
  <c r="CW63" i="26"/>
  <c r="CV63" i="26"/>
  <c r="CY63" i="26"/>
  <c r="CQ63" i="26"/>
  <c r="CP63" i="26"/>
  <c r="CR63" i="26"/>
  <c r="CG63" i="26"/>
  <c r="CI63" i="26"/>
  <c r="CH63" i="26"/>
  <c r="BW63" i="26"/>
  <c r="BX63" i="26"/>
  <c r="BY63" i="26"/>
  <c r="BZ63" i="26"/>
  <c r="AS63" i="26"/>
  <c r="AT63" i="26"/>
  <c r="W63" i="26"/>
  <c r="Q63" i="26"/>
  <c r="S63" i="26"/>
  <c r="DZ63" i="26"/>
  <c r="R63" i="26"/>
  <c r="EK62" i="26"/>
  <c r="Q62" i="26"/>
  <c r="S62" i="26"/>
  <c r="EM62" i="26"/>
  <c r="CU62" i="26"/>
  <c r="CW62" i="26"/>
  <c r="CV62" i="26"/>
  <c r="CY62" i="26"/>
  <c r="CQ62" i="26"/>
  <c r="CP62" i="26"/>
  <c r="CR62" i="26"/>
  <c r="CG62" i="26"/>
  <c r="CI62" i="26"/>
  <c r="CH62" i="26"/>
  <c r="BX62" i="26"/>
  <c r="BW62" i="26"/>
  <c r="BY62" i="26"/>
  <c r="AS62" i="26"/>
  <c r="AT62" i="26"/>
  <c r="AI62" i="26"/>
  <c r="AI61" i="26"/>
  <c r="AJ62" i="26"/>
  <c r="W62" i="26"/>
  <c r="R62" i="26"/>
  <c r="Q61" i="26"/>
  <c r="R61" i="26"/>
  <c r="EO61" i="26"/>
  <c r="EK61" i="26"/>
  <c r="CU61" i="26"/>
  <c r="CW61" i="26"/>
  <c r="CV61" i="26"/>
  <c r="CY61" i="26"/>
  <c r="CQ61" i="26"/>
  <c r="CP61" i="26"/>
  <c r="CR61" i="26"/>
  <c r="CH61" i="26"/>
  <c r="CG61" i="26"/>
  <c r="CI61" i="26"/>
  <c r="CK61" i="26"/>
  <c r="BW61" i="26"/>
  <c r="BX61" i="26"/>
  <c r="BY61" i="26"/>
  <c r="AS61" i="26"/>
  <c r="AT61" i="26"/>
  <c r="W61" i="26"/>
  <c r="S61" i="26"/>
  <c r="EP61" i="26"/>
  <c r="DM61" i="26"/>
  <c r="EK60" i="26"/>
  <c r="CU60" i="26"/>
  <c r="CW60" i="26"/>
  <c r="CV60" i="26"/>
  <c r="CY60" i="26"/>
  <c r="CQ60" i="26"/>
  <c r="CP60" i="26"/>
  <c r="CR60" i="26"/>
  <c r="CG60" i="26"/>
  <c r="CI60" i="26"/>
  <c r="CH60" i="26"/>
  <c r="CK60" i="26"/>
  <c r="BW60" i="26"/>
  <c r="BX60" i="26"/>
  <c r="BY60" i="26"/>
  <c r="BZ60" i="26"/>
  <c r="AS60" i="26"/>
  <c r="AT60" i="26"/>
  <c r="AI60" i="26"/>
  <c r="AJ61" i="26"/>
  <c r="W60" i="26"/>
  <c r="Q60" i="26"/>
  <c r="R60" i="26"/>
  <c r="DM60" i="26"/>
  <c r="S60" i="26"/>
  <c r="EK59" i="26"/>
  <c r="CU59" i="26"/>
  <c r="CW59" i="26"/>
  <c r="CV59" i="26"/>
  <c r="CY59" i="26"/>
  <c r="CQ59" i="26"/>
  <c r="CP59" i="26"/>
  <c r="CR59" i="26"/>
  <c r="CG59" i="26"/>
  <c r="CI59" i="26"/>
  <c r="CH59" i="26"/>
  <c r="CK59" i="26"/>
  <c r="BX59" i="26"/>
  <c r="BW59" i="26"/>
  <c r="BZ59" i="26"/>
  <c r="BY59" i="26"/>
  <c r="AS59" i="26"/>
  <c r="AT59" i="26"/>
  <c r="AI59" i="26"/>
  <c r="AI58" i="26"/>
  <c r="AJ59" i="26"/>
  <c r="W59" i="26"/>
  <c r="Q59" i="26"/>
  <c r="R59" i="26"/>
  <c r="EK58" i="26"/>
  <c r="CU58" i="26"/>
  <c r="CW58" i="26"/>
  <c r="CV58" i="26"/>
  <c r="CY58" i="26"/>
  <c r="CQ58" i="26"/>
  <c r="CP58" i="26"/>
  <c r="CR58" i="26"/>
  <c r="CH58" i="26"/>
  <c r="CG58" i="26"/>
  <c r="CI58" i="26"/>
  <c r="CK58" i="26"/>
  <c r="BX58" i="26"/>
  <c r="BW58" i="26"/>
  <c r="BY58" i="26"/>
  <c r="AS58" i="26"/>
  <c r="AT58" i="26"/>
  <c r="AI57" i="26"/>
  <c r="AJ58" i="26"/>
  <c r="W58" i="26"/>
  <c r="Q58" i="26"/>
  <c r="S58" i="26"/>
  <c r="EP58" i="26"/>
  <c r="R58" i="26"/>
  <c r="Q57" i="26"/>
  <c r="R57" i="26"/>
  <c r="EO57" i="26"/>
  <c r="EK57" i="26"/>
  <c r="CU57" i="26"/>
  <c r="CW57" i="26"/>
  <c r="CV57" i="26"/>
  <c r="CY57" i="26"/>
  <c r="CQ57" i="26"/>
  <c r="CP57" i="26"/>
  <c r="CR57" i="26"/>
  <c r="CH57" i="26"/>
  <c r="CG57" i="26"/>
  <c r="CI57" i="26"/>
  <c r="CK57" i="26"/>
  <c r="BW57" i="26"/>
  <c r="BX57" i="26"/>
  <c r="BY57" i="26"/>
  <c r="AS57" i="26"/>
  <c r="AT57" i="26"/>
  <c r="W57" i="26"/>
  <c r="S57" i="26"/>
  <c r="EP57" i="26"/>
  <c r="DM57" i="26"/>
  <c r="EK56" i="26"/>
  <c r="CU56" i="26"/>
  <c r="CW56" i="26"/>
  <c r="CV56" i="26"/>
  <c r="CY56" i="26"/>
  <c r="CQ56" i="26"/>
  <c r="CP56" i="26"/>
  <c r="CR56" i="26"/>
  <c r="CG56" i="26"/>
  <c r="CI56" i="26"/>
  <c r="CH56" i="26"/>
  <c r="CK56" i="26"/>
  <c r="BW56" i="26"/>
  <c r="BX56" i="26"/>
  <c r="BY56" i="26"/>
  <c r="BZ56" i="26"/>
  <c r="AS56" i="26"/>
  <c r="AT56" i="26"/>
  <c r="AI56" i="26"/>
  <c r="AJ57" i="26"/>
  <c r="W56" i="26"/>
  <c r="Q56" i="26"/>
  <c r="R56" i="26"/>
  <c r="DM56" i="26"/>
  <c r="S56" i="26"/>
  <c r="EK55" i="26"/>
  <c r="CU55" i="26"/>
  <c r="CW55" i="26"/>
  <c r="CV55" i="26"/>
  <c r="CY55" i="26"/>
  <c r="CQ55" i="26"/>
  <c r="CP55" i="26"/>
  <c r="CR55" i="26"/>
  <c r="CG55" i="26"/>
  <c r="CI55" i="26"/>
  <c r="CH55" i="26"/>
  <c r="CK55" i="26"/>
  <c r="BX55" i="26"/>
  <c r="BW55" i="26"/>
  <c r="BZ55" i="26"/>
  <c r="BY55" i="26"/>
  <c r="AS55" i="26"/>
  <c r="AT55" i="26"/>
  <c r="AI55" i="26"/>
  <c r="AI54" i="26"/>
  <c r="AJ55" i="26"/>
  <c r="W55" i="26"/>
  <c r="Q55" i="26"/>
  <c r="R55" i="26"/>
  <c r="EK54" i="26"/>
  <c r="CU54" i="26"/>
  <c r="CW54" i="26"/>
  <c r="CV54" i="26"/>
  <c r="CY54" i="26"/>
  <c r="CQ54" i="26"/>
  <c r="CP54" i="26"/>
  <c r="CR54" i="26"/>
  <c r="CH54" i="26"/>
  <c r="CG54" i="26"/>
  <c r="CI54" i="26"/>
  <c r="CK54" i="26"/>
  <c r="BX54" i="26"/>
  <c r="BW54" i="26"/>
  <c r="BY54" i="26"/>
  <c r="AS54" i="26"/>
  <c r="AT54" i="26"/>
  <c r="AI53" i="26"/>
  <c r="AJ54" i="26"/>
  <c r="W54" i="26"/>
  <c r="Q54" i="26"/>
  <c r="S54" i="26"/>
  <c r="EP54" i="26"/>
  <c r="R54" i="26"/>
  <c r="Q53" i="26"/>
  <c r="R53" i="26"/>
  <c r="EO53" i="26"/>
  <c r="EK53" i="26"/>
  <c r="CU53" i="26"/>
  <c r="CW53" i="26"/>
  <c r="CV53" i="26"/>
  <c r="CY53" i="26"/>
  <c r="CQ53" i="26"/>
  <c r="CP53" i="26"/>
  <c r="CR53" i="26"/>
  <c r="CH53" i="26"/>
  <c r="CG53" i="26"/>
  <c r="CI53" i="26"/>
  <c r="CK53" i="26"/>
  <c r="BW53" i="26"/>
  <c r="BX53" i="26"/>
  <c r="BY53" i="26"/>
  <c r="AS53" i="26"/>
  <c r="AT53" i="26"/>
  <c r="W53" i="26"/>
  <c r="S53" i="26"/>
  <c r="EP53" i="26"/>
  <c r="DM53" i="26"/>
  <c r="EK52" i="26"/>
  <c r="CU52" i="26"/>
  <c r="CW52" i="26"/>
  <c r="CV52" i="26"/>
  <c r="CY52" i="26"/>
  <c r="CQ52" i="26"/>
  <c r="CP52" i="26"/>
  <c r="CR52" i="26"/>
  <c r="CG52" i="26"/>
  <c r="CI52" i="26"/>
  <c r="CH52" i="26"/>
  <c r="CK52" i="26"/>
  <c r="BW52" i="26"/>
  <c r="BX52" i="26"/>
  <c r="BY52" i="26"/>
  <c r="BZ52" i="26"/>
  <c r="AS52" i="26"/>
  <c r="AT52" i="26"/>
  <c r="AI52" i="26"/>
  <c r="AJ53" i="26"/>
  <c r="W52" i="26"/>
  <c r="Q52" i="26"/>
  <c r="R52" i="26"/>
  <c r="DM52" i="26"/>
  <c r="S52" i="26"/>
  <c r="EK51" i="26"/>
  <c r="CU51" i="26"/>
  <c r="CW51" i="26"/>
  <c r="CV51" i="26"/>
  <c r="CY51" i="26"/>
  <c r="CQ51" i="26"/>
  <c r="CP51" i="26"/>
  <c r="CR51" i="26"/>
  <c r="CG51" i="26"/>
  <c r="CI51" i="26"/>
  <c r="CH51" i="26"/>
  <c r="CK51" i="26"/>
  <c r="BX51" i="26"/>
  <c r="BW51" i="26"/>
  <c r="BZ51" i="26"/>
  <c r="BY51" i="26"/>
  <c r="AS51" i="26"/>
  <c r="AT51" i="26"/>
  <c r="AI51" i="26"/>
  <c r="AI50" i="26"/>
  <c r="AJ51" i="26"/>
  <c r="W51" i="26"/>
  <c r="Q51" i="26"/>
  <c r="R51" i="26"/>
  <c r="EK50" i="26"/>
  <c r="CU50" i="26"/>
  <c r="CW50" i="26"/>
  <c r="CV50" i="26"/>
  <c r="CY50" i="26"/>
  <c r="CQ50" i="26"/>
  <c r="CP50" i="26"/>
  <c r="CR50" i="26"/>
  <c r="CH50" i="26"/>
  <c r="CG50" i="26"/>
  <c r="CI50" i="26"/>
  <c r="CK50" i="26"/>
  <c r="BX50" i="26"/>
  <c r="BW50" i="26"/>
  <c r="BY50" i="26"/>
  <c r="AS50" i="26"/>
  <c r="AT50" i="26"/>
  <c r="AI49" i="26"/>
  <c r="AJ50" i="26"/>
  <c r="W50" i="26"/>
  <c r="Q50" i="26"/>
  <c r="S50" i="26"/>
  <c r="EP50" i="26"/>
  <c r="R50" i="26"/>
  <c r="Q49" i="26"/>
  <c r="R49" i="26"/>
  <c r="EO49" i="26"/>
  <c r="EK49" i="26"/>
  <c r="CU49" i="26"/>
  <c r="CW49" i="26"/>
  <c r="CV49" i="26"/>
  <c r="CY49" i="26"/>
  <c r="CQ49" i="26"/>
  <c r="CP49" i="26"/>
  <c r="CR49" i="26"/>
  <c r="CH49" i="26"/>
  <c r="CG49" i="26"/>
  <c r="CI49" i="26"/>
  <c r="CK49" i="26"/>
  <c r="BW49" i="26"/>
  <c r="BX49" i="26"/>
  <c r="BY49" i="26"/>
  <c r="AS49" i="26"/>
  <c r="AT49" i="26"/>
  <c r="W49" i="26"/>
  <c r="S49" i="26"/>
  <c r="EP49" i="26"/>
  <c r="DM49" i="26"/>
  <c r="EK48" i="26"/>
  <c r="CU48" i="26"/>
  <c r="CW48" i="26"/>
  <c r="CV48" i="26"/>
  <c r="CY48" i="26"/>
  <c r="CQ48" i="26"/>
  <c r="CP48" i="26"/>
  <c r="CR48" i="26"/>
  <c r="CG48" i="26"/>
  <c r="CI48" i="26"/>
  <c r="CH48" i="26"/>
  <c r="CK48" i="26"/>
  <c r="BW48" i="26"/>
  <c r="BX48" i="26"/>
  <c r="BY48" i="26"/>
  <c r="BZ48" i="26"/>
  <c r="AS48" i="26"/>
  <c r="AT48" i="26"/>
  <c r="AI48" i="26"/>
  <c r="AJ49" i="26"/>
  <c r="W48" i="26"/>
  <c r="Q48" i="26"/>
  <c r="R48" i="26"/>
  <c r="DM48" i="26"/>
  <c r="S48" i="26"/>
  <c r="EK47" i="26"/>
  <c r="CU47" i="26"/>
  <c r="CW47" i="26"/>
  <c r="CV47" i="26"/>
  <c r="CY47" i="26"/>
  <c r="CQ47" i="26"/>
  <c r="CP47" i="26"/>
  <c r="CR47" i="26"/>
  <c r="CG47" i="26"/>
  <c r="CI47" i="26"/>
  <c r="CH47" i="26"/>
  <c r="CK47" i="26"/>
  <c r="BX47" i="26"/>
  <c r="BW47" i="26"/>
  <c r="BZ47" i="26"/>
  <c r="BY47" i="26"/>
  <c r="AS47" i="26"/>
  <c r="AT47" i="26"/>
  <c r="AI47" i="26"/>
  <c r="AI46" i="26"/>
  <c r="AJ47" i="26"/>
  <c r="W47" i="26"/>
  <c r="Q47" i="26"/>
  <c r="R47" i="26"/>
  <c r="EK46" i="26"/>
  <c r="CU46" i="26"/>
  <c r="CW46" i="26"/>
  <c r="CV46" i="26"/>
  <c r="CY46" i="26"/>
  <c r="CQ46" i="26"/>
  <c r="CP46" i="26"/>
  <c r="CR46" i="26"/>
  <c r="CH46" i="26"/>
  <c r="CG46" i="26"/>
  <c r="CI46" i="26"/>
  <c r="CK46" i="26"/>
  <c r="BX46" i="26"/>
  <c r="BW46" i="26"/>
  <c r="BY46" i="26"/>
  <c r="AS46" i="26"/>
  <c r="AT46" i="26"/>
  <c r="AI45" i="26"/>
  <c r="AJ46" i="26"/>
  <c r="W46" i="26"/>
  <c r="Q46" i="26"/>
  <c r="S46" i="26"/>
  <c r="EP46" i="26"/>
  <c r="R46" i="26"/>
  <c r="Q45" i="26"/>
  <c r="R45" i="26"/>
  <c r="EO45" i="26"/>
  <c r="EK45" i="26"/>
  <c r="CU45" i="26"/>
  <c r="CW45" i="26"/>
  <c r="CV45" i="26"/>
  <c r="CY45" i="26"/>
  <c r="CQ45" i="26"/>
  <c r="CP45" i="26"/>
  <c r="CR45" i="26"/>
  <c r="CH45" i="26"/>
  <c r="CG45" i="26"/>
  <c r="CI45" i="26"/>
  <c r="CK45" i="26"/>
  <c r="BW45" i="26"/>
  <c r="BX45" i="26"/>
  <c r="BY45" i="26"/>
  <c r="AS45" i="26"/>
  <c r="AT45" i="26"/>
  <c r="W45" i="26"/>
  <c r="S45" i="26"/>
  <c r="EP45" i="26"/>
  <c r="DM45" i="26"/>
  <c r="EK44" i="26"/>
  <c r="CU44" i="26"/>
  <c r="CW44" i="26"/>
  <c r="CV44" i="26"/>
  <c r="CY44" i="26"/>
  <c r="CQ44" i="26"/>
  <c r="CP44" i="26"/>
  <c r="CR44" i="26"/>
  <c r="CG44" i="26"/>
  <c r="CI44" i="26"/>
  <c r="CH44" i="26"/>
  <c r="CK44" i="26"/>
  <c r="BW44" i="26"/>
  <c r="BX44" i="26"/>
  <c r="BY44" i="26"/>
  <c r="BZ44" i="26"/>
  <c r="AS44" i="26"/>
  <c r="AT44" i="26"/>
  <c r="AI44" i="26"/>
  <c r="AJ45" i="26"/>
  <c r="W44" i="26"/>
  <c r="Q44" i="26"/>
  <c r="R44" i="26"/>
  <c r="DM44" i="26"/>
  <c r="S44" i="26"/>
  <c r="EK43" i="26"/>
  <c r="CU43" i="26"/>
  <c r="CW43" i="26"/>
  <c r="CV43" i="26"/>
  <c r="CY43" i="26"/>
  <c r="CQ43" i="26"/>
  <c r="CP43" i="26"/>
  <c r="CR43" i="26"/>
  <c r="CG43" i="26"/>
  <c r="CI43" i="26"/>
  <c r="CH43" i="26"/>
  <c r="CK43" i="26"/>
  <c r="BX43" i="26"/>
  <c r="BW43" i="26"/>
  <c r="BZ43" i="26"/>
  <c r="BY43" i="26"/>
  <c r="AS43" i="26"/>
  <c r="AT43" i="26"/>
  <c r="AI43" i="26"/>
  <c r="AI42" i="26"/>
  <c r="AJ43" i="26"/>
  <c r="W43" i="26"/>
  <c r="Q43" i="26"/>
  <c r="R43" i="26"/>
  <c r="EK42" i="26"/>
  <c r="CU42" i="26"/>
  <c r="CW42" i="26"/>
  <c r="CV42" i="26"/>
  <c r="CY42" i="26"/>
  <c r="CQ42" i="26"/>
  <c r="CP42" i="26"/>
  <c r="CR42" i="26"/>
  <c r="CH42" i="26"/>
  <c r="CG42" i="26"/>
  <c r="CI42" i="26"/>
  <c r="CK42" i="26"/>
  <c r="BX42" i="26"/>
  <c r="BW42" i="26"/>
  <c r="BY42" i="26"/>
  <c r="AS42" i="26"/>
  <c r="AT42" i="26"/>
  <c r="AI41" i="26"/>
  <c r="AJ42" i="26"/>
  <c r="W42" i="26"/>
  <c r="Q42" i="26"/>
  <c r="S42" i="26"/>
  <c r="EP42" i="26"/>
  <c r="R42" i="26"/>
  <c r="Q41" i="26"/>
  <c r="R41" i="26"/>
  <c r="EO41" i="26"/>
  <c r="EK41" i="26"/>
  <c r="CU41" i="26"/>
  <c r="CW41" i="26"/>
  <c r="CV41" i="26"/>
  <c r="CY41" i="26"/>
  <c r="CQ41" i="26"/>
  <c r="CP41" i="26"/>
  <c r="CR41" i="26"/>
  <c r="CH41" i="26"/>
  <c r="CG41" i="26"/>
  <c r="CI41" i="26"/>
  <c r="CK41" i="26"/>
  <c r="BW41" i="26"/>
  <c r="BX41" i="26"/>
  <c r="BY41" i="26"/>
  <c r="AS41" i="26"/>
  <c r="AT41" i="26"/>
  <c r="W41" i="26"/>
  <c r="S41" i="26"/>
  <c r="EP41" i="26"/>
  <c r="DM41" i="26"/>
  <c r="EK40" i="26"/>
  <c r="CU40" i="26"/>
  <c r="CW40" i="26"/>
  <c r="CV40" i="26"/>
  <c r="CY40" i="26"/>
  <c r="CQ40" i="26"/>
  <c r="CP40" i="26"/>
  <c r="CR40" i="26"/>
  <c r="CG40" i="26"/>
  <c r="CI40" i="26"/>
  <c r="CH40" i="26"/>
  <c r="CK40" i="26"/>
  <c r="BW40" i="26"/>
  <c r="BX40" i="26"/>
  <c r="BY40" i="26"/>
  <c r="BZ40" i="26"/>
  <c r="AS40" i="26"/>
  <c r="AT40" i="26"/>
  <c r="AI40" i="26"/>
  <c r="AI39" i="26"/>
  <c r="AJ40" i="26"/>
  <c r="AJ41" i="26"/>
  <c r="W40" i="26"/>
  <c r="Q40" i="26"/>
  <c r="R40" i="26"/>
  <c r="DM40" i="26"/>
  <c r="S40" i="26"/>
  <c r="EK39" i="26"/>
  <c r="Q39" i="26"/>
  <c r="S39" i="26"/>
  <c r="DN39" i="26"/>
  <c r="CV39" i="26"/>
  <c r="CU39" i="26"/>
  <c r="CW39" i="26"/>
  <c r="CY39" i="26"/>
  <c r="CQ39" i="26"/>
  <c r="CP39" i="26"/>
  <c r="CR39" i="26"/>
  <c r="CG39" i="26"/>
  <c r="CI39" i="26"/>
  <c r="CH39" i="26"/>
  <c r="CK39" i="26"/>
  <c r="BX39" i="26"/>
  <c r="BW39" i="26"/>
  <c r="BZ39" i="26"/>
  <c r="BY39" i="26"/>
  <c r="AS39" i="26"/>
  <c r="AT39" i="26"/>
  <c r="AI38" i="26"/>
  <c r="AJ39" i="26"/>
  <c r="W39" i="26"/>
  <c r="EP39" i="26"/>
  <c r="R39" i="26"/>
  <c r="Q38" i="26"/>
  <c r="S38" i="26"/>
  <c r="EP38" i="26"/>
  <c r="EK38" i="26"/>
  <c r="R38" i="26"/>
  <c r="EL38" i="26"/>
  <c r="CV38" i="26"/>
  <c r="CU38" i="26"/>
  <c r="CW38" i="26"/>
  <c r="CY38" i="26"/>
  <c r="CQ38" i="26"/>
  <c r="CP38" i="26"/>
  <c r="CR38" i="26"/>
  <c r="CG38" i="26"/>
  <c r="CI38" i="26"/>
  <c r="CH38" i="26"/>
  <c r="CK38" i="26"/>
  <c r="BX38" i="26"/>
  <c r="BW38" i="26"/>
  <c r="BZ38" i="26"/>
  <c r="BY38" i="26"/>
  <c r="AS38" i="26"/>
  <c r="AT38" i="26"/>
  <c r="AI37" i="26"/>
  <c r="AJ38" i="26"/>
  <c r="W38" i="26"/>
  <c r="DN38" i="26"/>
  <c r="Q37" i="26"/>
  <c r="S37" i="26"/>
  <c r="EP37" i="26"/>
  <c r="EK37" i="26"/>
  <c r="CV37" i="26"/>
  <c r="CU37" i="26"/>
  <c r="CW37" i="26"/>
  <c r="CY37" i="26"/>
  <c r="CQ37" i="26"/>
  <c r="CP37" i="26"/>
  <c r="CR37" i="26"/>
  <c r="CG37" i="26"/>
  <c r="CI37" i="26"/>
  <c r="CH37" i="26"/>
  <c r="CK37" i="26"/>
  <c r="BX37" i="26"/>
  <c r="BW37" i="26"/>
  <c r="BZ37" i="26"/>
  <c r="BY37" i="26"/>
  <c r="AS37" i="26"/>
  <c r="AT37" i="26"/>
  <c r="AI36" i="26"/>
  <c r="AJ37" i="26"/>
  <c r="W37" i="26"/>
  <c r="DN37" i="26"/>
  <c r="R37" i="26"/>
  <c r="Q36" i="26"/>
  <c r="S36" i="26"/>
  <c r="EP36" i="26"/>
  <c r="EK36" i="26"/>
  <c r="CV36" i="26"/>
  <c r="CU36" i="26"/>
  <c r="CW36" i="26"/>
  <c r="CY36" i="26"/>
  <c r="CQ36" i="26"/>
  <c r="CP36" i="26"/>
  <c r="CR36" i="26"/>
  <c r="CG36" i="26"/>
  <c r="CI36" i="26"/>
  <c r="CH36" i="26"/>
  <c r="CK36" i="26"/>
  <c r="BX36" i="26"/>
  <c r="BW36" i="26"/>
  <c r="BZ36" i="26"/>
  <c r="BY36" i="26"/>
  <c r="AS36" i="26"/>
  <c r="AT36" i="26"/>
  <c r="AI35" i="26"/>
  <c r="AJ36" i="26"/>
  <c r="W36" i="26"/>
  <c r="DN36" i="26"/>
  <c r="R36" i="26"/>
  <c r="Q35" i="26"/>
  <c r="S35" i="26"/>
  <c r="EP35" i="26"/>
  <c r="EK35" i="26"/>
  <c r="R35" i="26"/>
  <c r="EL35" i="26"/>
  <c r="CV35" i="26"/>
  <c r="CU35" i="26"/>
  <c r="CW35" i="26"/>
  <c r="CY35" i="26"/>
  <c r="CQ35" i="26"/>
  <c r="CP35" i="26"/>
  <c r="CR35" i="26"/>
  <c r="CG35" i="26"/>
  <c r="CI35" i="26"/>
  <c r="CH35" i="26"/>
  <c r="CK35" i="26"/>
  <c r="BX35" i="26"/>
  <c r="BW35" i="26"/>
  <c r="BZ35" i="26"/>
  <c r="BY35" i="26"/>
  <c r="AS35" i="26"/>
  <c r="AT35" i="26"/>
  <c r="AI34" i="26"/>
  <c r="AJ35" i="26"/>
  <c r="W35" i="26"/>
  <c r="DN35" i="26"/>
  <c r="Q34" i="26"/>
  <c r="S34" i="26"/>
  <c r="EP34" i="26"/>
  <c r="EK34" i="26"/>
  <c r="R34" i="26"/>
  <c r="EL34" i="26"/>
  <c r="CV34" i="26"/>
  <c r="CU34" i="26"/>
  <c r="CW34" i="26"/>
  <c r="CY34" i="26"/>
  <c r="CQ34" i="26"/>
  <c r="CP34" i="26"/>
  <c r="CR34" i="26"/>
  <c r="CG34" i="26"/>
  <c r="CI34" i="26"/>
  <c r="CH34" i="26"/>
  <c r="CK34" i="26"/>
  <c r="BX34" i="26"/>
  <c r="BW34" i="26"/>
  <c r="BZ34" i="26"/>
  <c r="BY34" i="26"/>
  <c r="AS34" i="26"/>
  <c r="AT34" i="26"/>
  <c r="AI33" i="26"/>
  <c r="AJ34" i="26"/>
  <c r="W34" i="26"/>
  <c r="DN34" i="26"/>
  <c r="Q33" i="26"/>
  <c r="S33" i="26"/>
  <c r="EP33" i="26"/>
  <c r="EK33" i="26"/>
  <c r="CV33" i="26"/>
  <c r="CU33" i="26"/>
  <c r="CW33" i="26"/>
  <c r="CY33" i="26"/>
  <c r="CQ33" i="26"/>
  <c r="CP33" i="26"/>
  <c r="CR33" i="26"/>
  <c r="CG33" i="26"/>
  <c r="CI33" i="26"/>
  <c r="CH33" i="26"/>
  <c r="CK33" i="26"/>
  <c r="BX33" i="26"/>
  <c r="BW33" i="26"/>
  <c r="BZ33" i="26"/>
  <c r="BY33" i="26"/>
  <c r="AS33" i="26"/>
  <c r="AT33" i="26"/>
  <c r="AI32" i="26"/>
  <c r="AJ33" i="26"/>
  <c r="W33" i="26"/>
  <c r="DN33" i="26"/>
  <c r="R33" i="26"/>
  <c r="Q32" i="26"/>
  <c r="S32" i="26"/>
  <c r="EP32" i="26"/>
  <c r="EK32" i="26"/>
  <c r="CV32" i="26"/>
  <c r="CU32" i="26"/>
  <c r="CW32" i="26"/>
  <c r="CY32" i="26"/>
  <c r="CQ32" i="26"/>
  <c r="CP32" i="26"/>
  <c r="CR32" i="26"/>
  <c r="CG32" i="26"/>
  <c r="CI32" i="26"/>
  <c r="CH32" i="26"/>
  <c r="CK32" i="26"/>
  <c r="BX32" i="26"/>
  <c r="BW32" i="26"/>
  <c r="BZ32" i="26"/>
  <c r="BY32" i="26"/>
  <c r="AS32" i="26"/>
  <c r="AT32" i="26"/>
  <c r="AI31" i="26"/>
  <c r="AJ32" i="26"/>
  <c r="W32" i="26"/>
  <c r="DN32" i="26"/>
  <c r="R32" i="26"/>
  <c r="EK31" i="26"/>
  <c r="Q31" i="26"/>
  <c r="R31" i="26"/>
  <c r="EL31" i="26"/>
  <c r="DM31" i="26"/>
  <c r="CV31" i="26"/>
  <c r="CU31" i="26"/>
  <c r="CW31" i="26"/>
  <c r="CY31" i="26"/>
  <c r="CQ31" i="26"/>
  <c r="CP31" i="26"/>
  <c r="CR31" i="26"/>
  <c r="CG31" i="26"/>
  <c r="CI31" i="26"/>
  <c r="CH31" i="26"/>
  <c r="CK31" i="26"/>
  <c r="BX31" i="26"/>
  <c r="BW31" i="26"/>
  <c r="BZ31" i="26"/>
  <c r="BY31" i="26"/>
  <c r="AT31" i="26"/>
  <c r="W31" i="26"/>
  <c r="S31" i="26"/>
  <c r="DN31" i="26"/>
  <c r="DY31" i="26"/>
  <c r="EK30" i="26"/>
  <c r="Q30" i="26"/>
  <c r="R30" i="26"/>
  <c r="EL30" i="26"/>
  <c r="CU30" i="26"/>
  <c r="CW30" i="26"/>
  <c r="CV30" i="26"/>
  <c r="CY30" i="26"/>
  <c r="CQ30" i="26"/>
  <c r="CP30" i="26"/>
  <c r="CR30" i="26"/>
  <c r="CG30" i="26"/>
  <c r="CI30" i="26"/>
  <c r="CH30" i="26"/>
  <c r="CK30" i="26"/>
  <c r="BW30" i="26"/>
  <c r="BX30" i="26"/>
  <c r="BY30" i="26"/>
  <c r="BZ30" i="26"/>
  <c r="AT30" i="26"/>
  <c r="AI30" i="26"/>
  <c r="AI29" i="26"/>
  <c r="AJ30" i="26"/>
  <c r="AJ31" i="26"/>
  <c r="W30" i="26"/>
  <c r="DM30" i="26"/>
  <c r="S30" i="26"/>
  <c r="EK29" i="26"/>
  <c r="CU29" i="26"/>
  <c r="CW29" i="26"/>
  <c r="CV29" i="26"/>
  <c r="CY29" i="26"/>
  <c r="CQ29" i="26"/>
  <c r="CP29" i="26"/>
  <c r="CR29" i="26"/>
  <c r="CH29" i="26"/>
  <c r="CG29" i="26"/>
  <c r="CI29" i="26"/>
  <c r="CK29" i="26"/>
  <c r="BX29" i="26"/>
  <c r="BW29" i="26"/>
  <c r="BZ29" i="26"/>
  <c r="BY29" i="26"/>
  <c r="AS29" i="26"/>
  <c r="AT29" i="26"/>
  <c r="AI28" i="26"/>
  <c r="AJ29" i="26"/>
  <c r="W29" i="26"/>
  <c r="Q29" i="26"/>
  <c r="R29" i="26"/>
  <c r="EO29" i="26"/>
  <c r="S29" i="26"/>
  <c r="EK28" i="26"/>
  <c r="CU28" i="26"/>
  <c r="CW28" i="26"/>
  <c r="CV28" i="26"/>
  <c r="CY28" i="26"/>
  <c r="CQ28" i="26"/>
  <c r="CP28" i="26"/>
  <c r="CR28" i="26"/>
  <c r="CH28" i="26"/>
  <c r="CG28" i="26"/>
  <c r="CI28" i="26"/>
  <c r="CK28" i="26"/>
  <c r="BX28" i="26"/>
  <c r="BW28" i="26"/>
  <c r="BZ28" i="26"/>
  <c r="BY28" i="26"/>
  <c r="AS28" i="26"/>
  <c r="AT28" i="26"/>
  <c r="AI27" i="26"/>
  <c r="AJ28" i="26"/>
  <c r="W28" i="26"/>
  <c r="Q28" i="26"/>
  <c r="R28" i="26"/>
  <c r="EO28" i="26"/>
  <c r="S28" i="26"/>
  <c r="EK27" i="26"/>
  <c r="CU27" i="26"/>
  <c r="CW27" i="26"/>
  <c r="CV27" i="26"/>
  <c r="CY27" i="26"/>
  <c r="CQ27" i="26"/>
  <c r="CP27" i="26"/>
  <c r="CR27" i="26"/>
  <c r="CH27" i="26"/>
  <c r="CG27" i="26"/>
  <c r="CI27" i="26"/>
  <c r="CK27" i="26"/>
  <c r="BX27" i="26"/>
  <c r="BW27" i="26"/>
  <c r="BZ27" i="26"/>
  <c r="BY27" i="26"/>
  <c r="AS27" i="26"/>
  <c r="AT27" i="26"/>
  <c r="AI26" i="26"/>
  <c r="AJ27" i="26"/>
  <c r="W27" i="26"/>
  <c r="Q27" i="26"/>
  <c r="R27" i="26"/>
  <c r="EO27" i="26"/>
  <c r="S27" i="26"/>
  <c r="EK26" i="26"/>
  <c r="CU26" i="26"/>
  <c r="CW26" i="26"/>
  <c r="CV26" i="26"/>
  <c r="CY26" i="26"/>
  <c r="CQ26" i="26"/>
  <c r="CP26" i="26"/>
  <c r="CR26" i="26"/>
  <c r="CH26" i="26"/>
  <c r="CG26" i="26"/>
  <c r="CI26" i="26"/>
  <c r="CK26" i="26"/>
  <c r="BX26" i="26"/>
  <c r="BW26" i="26"/>
  <c r="BZ26" i="26"/>
  <c r="BY26" i="26"/>
  <c r="AS26" i="26"/>
  <c r="AT26" i="26"/>
  <c r="AI25" i="26"/>
  <c r="AJ26" i="26"/>
  <c r="W26" i="26"/>
  <c r="Q26" i="26"/>
  <c r="R26" i="26"/>
  <c r="EO26" i="26"/>
  <c r="S26" i="26"/>
  <c r="EK25" i="26"/>
  <c r="CU25" i="26"/>
  <c r="CW25" i="26"/>
  <c r="CV25" i="26"/>
  <c r="CY25" i="26"/>
  <c r="CQ25" i="26"/>
  <c r="CP25" i="26"/>
  <c r="CR25" i="26"/>
  <c r="CH25" i="26"/>
  <c r="CG25" i="26"/>
  <c r="CI25" i="26"/>
  <c r="CK25" i="26"/>
  <c r="BX25" i="26"/>
  <c r="BW25" i="26"/>
  <c r="BZ25" i="26"/>
  <c r="BY25" i="26"/>
  <c r="AS25" i="26"/>
  <c r="AT25" i="26"/>
  <c r="AI24" i="26"/>
  <c r="AJ25" i="26"/>
  <c r="W25" i="26"/>
  <c r="Q25" i="26"/>
  <c r="R25" i="26"/>
  <c r="EO25" i="26"/>
  <c r="S25" i="26"/>
  <c r="EK24" i="26"/>
  <c r="CU24" i="26"/>
  <c r="CW24" i="26"/>
  <c r="CV24" i="26"/>
  <c r="CY24" i="26"/>
  <c r="CQ24" i="26"/>
  <c r="CP24" i="26"/>
  <c r="CR24" i="26"/>
  <c r="CH24" i="26"/>
  <c r="CG24" i="26"/>
  <c r="CI24" i="26"/>
  <c r="CK24" i="26"/>
  <c r="BX24" i="26"/>
  <c r="BW24" i="26"/>
  <c r="BZ24" i="26"/>
  <c r="BY24" i="26"/>
  <c r="AS24" i="26"/>
  <c r="AT24" i="26"/>
  <c r="AI23" i="26"/>
  <c r="AJ24" i="26"/>
  <c r="W24" i="26"/>
  <c r="Q24" i="26"/>
  <c r="R24" i="26"/>
  <c r="EO24" i="26"/>
  <c r="S24" i="26"/>
  <c r="EK23" i="26"/>
  <c r="CU23" i="26"/>
  <c r="CW23" i="26"/>
  <c r="CV23" i="26"/>
  <c r="CY23" i="26"/>
  <c r="CQ23" i="26"/>
  <c r="CP23" i="26"/>
  <c r="CR23" i="26"/>
  <c r="CH23" i="26"/>
  <c r="CG23" i="26"/>
  <c r="CI23" i="26"/>
  <c r="CK23" i="26"/>
  <c r="BX23" i="26"/>
  <c r="BW23" i="26"/>
  <c r="BZ23" i="26"/>
  <c r="BY23" i="26"/>
  <c r="AS23" i="26"/>
  <c r="AT23" i="26"/>
  <c r="AI22" i="26"/>
  <c r="AJ23" i="26"/>
  <c r="W23" i="26"/>
  <c r="Q23" i="26"/>
  <c r="R23" i="26"/>
  <c r="EO23" i="26"/>
  <c r="S23" i="26"/>
  <c r="EK22" i="26"/>
  <c r="CU22" i="26"/>
  <c r="CW22" i="26"/>
  <c r="CV22" i="26"/>
  <c r="CY22" i="26"/>
  <c r="CQ22" i="26"/>
  <c r="CP22" i="26"/>
  <c r="CR22" i="26"/>
  <c r="CH22" i="26"/>
  <c r="CG22" i="26"/>
  <c r="CI22" i="26"/>
  <c r="CK22" i="26"/>
  <c r="BX22" i="26"/>
  <c r="BW22" i="26"/>
  <c r="BZ22" i="26"/>
  <c r="BY22" i="26"/>
  <c r="AS22" i="26"/>
  <c r="AT22" i="26"/>
  <c r="AI21" i="26"/>
  <c r="AJ22" i="26"/>
  <c r="W22" i="26"/>
  <c r="Q22" i="26"/>
  <c r="R22" i="26"/>
  <c r="EO22" i="26"/>
  <c r="S22" i="26"/>
  <c r="EK21" i="26"/>
  <c r="CU21" i="26"/>
  <c r="CW21" i="26"/>
  <c r="CV21" i="26"/>
  <c r="CY21" i="26"/>
  <c r="CQ21" i="26"/>
  <c r="CP21" i="26"/>
  <c r="CR21" i="26"/>
  <c r="CH21" i="26"/>
  <c r="CG21" i="26"/>
  <c r="CI21" i="26"/>
  <c r="CK21" i="26"/>
  <c r="BX21" i="26"/>
  <c r="BW21" i="26"/>
  <c r="BZ21" i="26"/>
  <c r="BY21" i="26"/>
  <c r="AS21" i="26"/>
  <c r="AT21" i="26"/>
  <c r="AI20" i="26"/>
  <c r="AJ21" i="26"/>
  <c r="W21" i="26"/>
  <c r="Q21" i="26"/>
  <c r="R21" i="26"/>
  <c r="EO21" i="26"/>
  <c r="S21" i="26"/>
  <c r="EK20" i="26"/>
  <c r="CU20" i="26"/>
  <c r="CW20" i="26"/>
  <c r="CV20" i="26"/>
  <c r="CY20" i="26"/>
  <c r="CQ20" i="26"/>
  <c r="CP20" i="26"/>
  <c r="CR20" i="26"/>
  <c r="CH20" i="26"/>
  <c r="CG20" i="26"/>
  <c r="CI20" i="26"/>
  <c r="CK20" i="26"/>
  <c r="BX20" i="26"/>
  <c r="BW20" i="26"/>
  <c r="BZ20" i="26"/>
  <c r="BY20" i="26"/>
  <c r="AS20" i="26"/>
  <c r="AT20" i="26"/>
  <c r="AI19" i="26"/>
  <c r="AJ20" i="26"/>
  <c r="W20" i="26"/>
  <c r="Q20" i="26"/>
  <c r="R20" i="26"/>
  <c r="EO20" i="26"/>
  <c r="S20" i="26"/>
  <c r="EK19" i="26"/>
  <c r="CU19" i="26"/>
  <c r="CW19" i="26"/>
  <c r="CV19" i="26"/>
  <c r="CY19" i="26"/>
  <c r="CQ19" i="26"/>
  <c r="CP19" i="26"/>
  <c r="CR19" i="26"/>
  <c r="CH19" i="26"/>
  <c r="CG19" i="26"/>
  <c r="CI19" i="26"/>
  <c r="CK19" i="26"/>
  <c r="BX19" i="26"/>
  <c r="BW19" i="26"/>
  <c r="BZ19" i="26"/>
  <c r="BY19" i="26"/>
  <c r="AS19" i="26"/>
  <c r="AT19" i="26"/>
  <c r="AI18" i="26"/>
  <c r="AJ19" i="26"/>
  <c r="W19" i="26"/>
  <c r="Q19" i="26"/>
  <c r="R19" i="26"/>
  <c r="EO19" i="26"/>
  <c r="S19" i="26"/>
  <c r="EK18" i="26"/>
  <c r="CU18" i="26"/>
  <c r="CW18" i="26"/>
  <c r="CV18" i="26"/>
  <c r="CY18" i="26"/>
  <c r="CQ18" i="26"/>
  <c r="CP18" i="26"/>
  <c r="CR18" i="26"/>
  <c r="CH18" i="26"/>
  <c r="CG18" i="26"/>
  <c r="CI18" i="26"/>
  <c r="CK18" i="26"/>
  <c r="BX18" i="26"/>
  <c r="BW18" i="26"/>
  <c r="BZ18" i="26"/>
  <c r="BY18" i="26"/>
  <c r="AS18" i="26"/>
  <c r="AT18" i="26"/>
  <c r="AI17" i="26"/>
  <c r="AJ18" i="26"/>
  <c r="W18" i="26"/>
  <c r="Q18" i="26"/>
  <c r="R18" i="26"/>
  <c r="EO18" i="26"/>
  <c r="S18" i="26"/>
  <c r="EK17" i="26"/>
  <c r="CU17" i="26"/>
  <c r="CW17" i="26"/>
  <c r="CV17" i="26"/>
  <c r="CY17" i="26"/>
  <c r="CQ17" i="26"/>
  <c r="CP17" i="26"/>
  <c r="CR17" i="26"/>
  <c r="CH17" i="26"/>
  <c r="CG17" i="26"/>
  <c r="CI17" i="26"/>
  <c r="CK17" i="26"/>
  <c r="BX17" i="26"/>
  <c r="BW17" i="26"/>
  <c r="BZ17" i="26"/>
  <c r="BY17" i="26"/>
  <c r="AS17" i="26"/>
  <c r="AT17" i="26"/>
  <c r="AI16" i="26"/>
  <c r="AJ17" i="26"/>
  <c r="W17" i="26"/>
  <c r="Q17" i="26"/>
  <c r="R17" i="26"/>
  <c r="EO17" i="26"/>
  <c r="S17" i="26"/>
  <c r="EK16" i="26"/>
  <c r="CU16" i="26"/>
  <c r="CW16" i="26"/>
  <c r="CV16" i="26"/>
  <c r="CY16" i="26"/>
  <c r="CQ16" i="26"/>
  <c r="CP16" i="26"/>
  <c r="CR16" i="26"/>
  <c r="CH16" i="26"/>
  <c r="CG16" i="26"/>
  <c r="CI16" i="26"/>
  <c r="CK16" i="26"/>
  <c r="BX16" i="26"/>
  <c r="BW16" i="26"/>
  <c r="BZ16" i="26"/>
  <c r="BY16" i="26"/>
  <c r="AS16" i="26"/>
  <c r="AT16" i="26"/>
  <c r="AI15" i="26"/>
  <c r="AJ16" i="26"/>
  <c r="W16" i="26"/>
  <c r="Q16" i="26"/>
  <c r="R16" i="26"/>
  <c r="EO16" i="26"/>
  <c r="S16" i="26"/>
  <c r="EK15" i="26"/>
  <c r="CU15" i="26"/>
  <c r="CW15" i="26"/>
  <c r="CV15" i="26"/>
  <c r="CY15" i="26"/>
  <c r="CQ15" i="26"/>
  <c r="CP15" i="26"/>
  <c r="CR15" i="26"/>
  <c r="CH15" i="26"/>
  <c r="CG15" i="26"/>
  <c r="CI15" i="26"/>
  <c r="CK15" i="26"/>
  <c r="BX15" i="26"/>
  <c r="BW15" i="26"/>
  <c r="BZ15" i="26"/>
  <c r="BY15" i="26"/>
  <c r="AS15" i="26"/>
  <c r="AT15" i="26"/>
  <c r="AI14" i="26"/>
  <c r="AJ15" i="26"/>
  <c r="W15" i="26"/>
  <c r="Q15" i="26"/>
  <c r="R15" i="26"/>
  <c r="EO15" i="26"/>
  <c r="S15" i="26"/>
  <c r="EK14" i="26"/>
  <c r="CU14" i="26"/>
  <c r="CW14" i="26"/>
  <c r="CV14" i="26"/>
  <c r="CY14" i="26"/>
  <c r="CQ14" i="26"/>
  <c r="CP14" i="26"/>
  <c r="CR14" i="26"/>
  <c r="CH14" i="26"/>
  <c r="CG14" i="26"/>
  <c r="CI14" i="26"/>
  <c r="CK14" i="26"/>
  <c r="BX14" i="26"/>
  <c r="BW14" i="26"/>
  <c r="BZ14" i="26"/>
  <c r="BY14" i="26"/>
  <c r="AS14" i="26"/>
  <c r="AT14" i="26"/>
  <c r="AI13" i="26"/>
  <c r="AJ14" i="26"/>
  <c r="W14" i="26"/>
  <c r="Q14" i="26"/>
  <c r="R14" i="26"/>
  <c r="EO14" i="26"/>
  <c r="S14" i="26"/>
  <c r="EK13" i="26"/>
  <c r="CU13" i="26"/>
  <c r="CW13" i="26"/>
  <c r="CV13" i="26"/>
  <c r="CY13" i="26"/>
  <c r="CQ13" i="26"/>
  <c r="CP13" i="26"/>
  <c r="CR13" i="26"/>
  <c r="CH13" i="26"/>
  <c r="CG13" i="26"/>
  <c r="CI13" i="26"/>
  <c r="CK13" i="26"/>
  <c r="BX13" i="26"/>
  <c r="BW13" i="26"/>
  <c r="BZ13" i="26"/>
  <c r="BY13" i="26"/>
  <c r="AS13" i="26"/>
  <c r="AT13" i="26"/>
  <c r="AI12" i="26"/>
  <c r="AJ13" i="26"/>
  <c r="W13" i="26"/>
  <c r="Q13" i="26"/>
  <c r="R13" i="26"/>
  <c r="EO13" i="26"/>
  <c r="S13" i="26"/>
  <c r="EK12" i="26"/>
  <c r="CU12" i="26"/>
  <c r="CW12" i="26"/>
  <c r="CV12" i="26"/>
  <c r="CY12" i="26"/>
  <c r="CQ12" i="26"/>
  <c r="CP12" i="26"/>
  <c r="CR12" i="26"/>
  <c r="CH12" i="26"/>
  <c r="CG12" i="26"/>
  <c r="CI12" i="26"/>
  <c r="CK12" i="26"/>
  <c r="BX12" i="26"/>
  <c r="BW12" i="26"/>
  <c r="BZ12" i="26"/>
  <c r="BY12" i="26"/>
  <c r="AS12" i="26"/>
  <c r="AT12" i="26"/>
  <c r="AI11" i="26"/>
  <c r="AJ12" i="26"/>
  <c r="W12" i="26"/>
  <c r="Q12" i="26"/>
  <c r="R12" i="26"/>
  <c r="EO12" i="26"/>
  <c r="S12" i="26"/>
  <c r="EK11" i="26"/>
  <c r="CU11" i="26"/>
  <c r="CW11" i="26"/>
  <c r="CV11" i="26"/>
  <c r="CY11" i="26"/>
  <c r="CQ11" i="26"/>
  <c r="CP11" i="26"/>
  <c r="CR11" i="26"/>
  <c r="CH11" i="26"/>
  <c r="CG11" i="26"/>
  <c r="CI11" i="26"/>
  <c r="CK11" i="26"/>
  <c r="BX11" i="26"/>
  <c r="BW11" i="26"/>
  <c r="BZ11" i="26"/>
  <c r="BY11" i="26"/>
  <c r="AS11" i="26"/>
  <c r="AT11" i="26"/>
  <c r="AI10" i="26"/>
  <c r="AJ11" i="26"/>
  <c r="W11" i="26"/>
  <c r="Q11" i="26"/>
  <c r="R11" i="26"/>
  <c r="EO11" i="26"/>
  <c r="S11" i="26"/>
  <c r="EK10" i="26"/>
  <c r="CU10" i="26"/>
  <c r="CW10" i="26"/>
  <c r="CV10" i="26"/>
  <c r="CY10" i="26"/>
  <c r="CQ10" i="26"/>
  <c r="CP10" i="26"/>
  <c r="CR10" i="26"/>
  <c r="CH10" i="26"/>
  <c r="CG10" i="26"/>
  <c r="CI10" i="26"/>
  <c r="CK10" i="26"/>
  <c r="BX10" i="26"/>
  <c r="BW10" i="26"/>
  <c r="BZ10" i="26"/>
  <c r="BY10" i="26"/>
  <c r="AS10" i="26"/>
  <c r="AT10" i="26"/>
  <c r="AI9" i="26"/>
  <c r="AJ10" i="26"/>
  <c r="W10" i="26"/>
  <c r="Q10" i="26"/>
  <c r="R10" i="26"/>
  <c r="EO10" i="26"/>
  <c r="S10" i="26"/>
  <c r="EK9" i="26"/>
  <c r="CU9" i="26"/>
  <c r="CW9" i="26"/>
  <c r="CV9" i="26"/>
  <c r="CY9" i="26"/>
  <c r="CQ9" i="26"/>
  <c r="CP9" i="26"/>
  <c r="CR9" i="26"/>
  <c r="CH9" i="26"/>
  <c r="CG9" i="26"/>
  <c r="CI9" i="26"/>
  <c r="CK9" i="26"/>
  <c r="BX9" i="26"/>
  <c r="BW9" i="26"/>
  <c r="BZ9" i="26"/>
  <c r="BY9" i="26"/>
  <c r="AS9" i="26"/>
  <c r="AT9" i="26"/>
  <c r="W9" i="26"/>
  <c r="Q9" i="26"/>
  <c r="R9" i="26"/>
  <c r="EO9" i="26"/>
  <c r="S9" i="26"/>
  <c r="EK8" i="26"/>
  <c r="CU8" i="26"/>
  <c r="CW8" i="26"/>
  <c r="CV8" i="26"/>
  <c r="CY8" i="26"/>
  <c r="CQ8" i="26"/>
  <c r="CP8" i="26"/>
  <c r="CR8" i="26"/>
  <c r="CH8" i="26"/>
  <c r="CG8" i="26"/>
  <c r="CI8" i="26"/>
  <c r="CK8" i="26"/>
  <c r="BX8" i="26"/>
  <c r="BW8" i="26"/>
  <c r="BZ8" i="26"/>
  <c r="BY8" i="26"/>
  <c r="AS8" i="26"/>
  <c r="AT8" i="26"/>
  <c r="AI8" i="26"/>
  <c r="AJ9" i="26"/>
  <c r="W8" i="26"/>
  <c r="Q8" i="26"/>
  <c r="R8" i="26"/>
  <c r="B198" i="25"/>
  <c r="B149" i="25"/>
  <c r="A149" i="25"/>
  <c r="Q131" i="25"/>
  <c r="R131" i="25"/>
  <c r="EO131" i="25"/>
  <c r="EK131" i="25"/>
  <c r="S131" i="25"/>
  <c r="DZ131" i="25"/>
  <c r="CU131" i="25"/>
  <c r="CW131" i="25"/>
  <c r="CV131" i="25"/>
  <c r="CY131" i="25"/>
  <c r="CQ131" i="25"/>
  <c r="CP131" i="25"/>
  <c r="CR131" i="25"/>
  <c r="CG131" i="25"/>
  <c r="CI131" i="25"/>
  <c r="CH131" i="25"/>
  <c r="CK131" i="25"/>
  <c r="BW131" i="25"/>
  <c r="BX131" i="25"/>
  <c r="BY131" i="25"/>
  <c r="BZ131" i="25"/>
  <c r="AS131" i="25"/>
  <c r="AT131" i="25"/>
  <c r="AI131" i="25"/>
  <c r="AI130" i="25"/>
  <c r="AJ131" i="25"/>
  <c r="W131" i="25"/>
  <c r="DM131" i="25"/>
  <c r="Q130" i="25"/>
  <c r="R130" i="25"/>
  <c r="EO130" i="25"/>
  <c r="EK130" i="25"/>
  <c r="S130" i="25"/>
  <c r="DZ130" i="25"/>
  <c r="CU130" i="25"/>
  <c r="CW130" i="25"/>
  <c r="CV130" i="25"/>
  <c r="CY130" i="25"/>
  <c r="CQ130" i="25"/>
  <c r="CP130" i="25"/>
  <c r="CR130" i="25"/>
  <c r="CG130" i="25"/>
  <c r="CI130" i="25"/>
  <c r="CH130" i="25"/>
  <c r="CK130" i="25"/>
  <c r="BW130" i="25"/>
  <c r="BX130" i="25"/>
  <c r="BY130" i="25"/>
  <c r="BZ130" i="25"/>
  <c r="AS130" i="25"/>
  <c r="AT130" i="25"/>
  <c r="AI129" i="25"/>
  <c r="AJ130" i="25"/>
  <c r="W130" i="25"/>
  <c r="DM130" i="25"/>
  <c r="Q129" i="25"/>
  <c r="R129" i="25"/>
  <c r="EO129" i="25"/>
  <c r="EK129" i="25"/>
  <c r="EL129" i="25"/>
  <c r="CU129" i="25"/>
  <c r="CW129" i="25"/>
  <c r="CV129" i="25"/>
  <c r="CY129" i="25"/>
  <c r="CQ129" i="25"/>
  <c r="CP129" i="25"/>
  <c r="CR129" i="25"/>
  <c r="CG129" i="25"/>
  <c r="CI129" i="25"/>
  <c r="CH129" i="25"/>
  <c r="CK129" i="25"/>
  <c r="BW129" i="25"/>
  <c r="BX129" i="25"/>
  <c r="BY129" i="25"/>
  <c r="BZ129" i="25"/>
  <c r="AS129" i="25"/>
  <c r="AT129" i="25"/>
  <c r="AI128" i="25"/>
  <c r="AJ129" i="25"/>
  <c r="W129" i="25"/>
  <c r="S129" i="25"/>
  <c r="DM129" i="25"/>
  <c r="Q128" i="25"/>
  <c r="R128" i="25"/>
  <c r="EO128" i="25"/>
  <c r="EK128" i="25"/>
  <c r="EL128" i="25"/>
  <c r="CU128" i="25"/>
  <c r="CW128" i="25"/>
  <c r="CV128" i="25"/>
  <c r="CY128" i="25"/>
  <c r="CQ128" i="25"/>
  <c r="CP128" i="25"/>
  <c r="CR128" i="25"/>
  <c r="CG128" i="25"/>
  <c r="CI128" i="25"/>
  <c r="CH128" i="25"/>
  <c r="CK128" i="25"/>
  <c r="BW128" i="25"/>
  <c r="BX128" i="25"/>
  <c r="BY128" i="25"/>
  <c r="BZ128" i="25"/>
  <c r="AS128" i="25"/>
  <c r="AT128" i="25"/>
  <c r="AI127" i="25"/>
  <c r="AJ128" i="25"/>
  <c r="W128" i="25"/>
  <c r="S128" i="25"/>
  <c r="DM128" i="25"/>
  <c r="Q127" i="25"/>
  <c r="R127" i="25"/>
  <c r="EO127" i="25"/>
  <c r="EK127" i="25"/>
  <c r="EL127" i="25"/>
  <c r="S127" i="25"/>
  <c r="DZ127" i="25"/>
  <c r="CU127" i="25"/>
  <c r="CW127" i="25"/>
  <c r="CV127" i="25"/>
  <c r="CY127" i="25"/>
  <c r="CQ127" i="25"/>
  <c r="CP127" i="25"/>
  <c r="CR127" i="25"/>
  <c r="CG127" i="25"/>
  <c r="CI127" i="25"/>
  <c r="CH127" i="25"/>
  <c r="CK127" i="25"/>
  <c r="BW127" i="25"/>
  <c r="BX127" i="25"/>
  <c r="BY127" i="25"/>
  <c r="BZ127" i="25"/>
  <c r="AS127" i="25"/>
  <c r="AT127" i="25"/>
  <c r="AI126" i="25"/>
  <c r="AJ127" i="25"/>
  <c r="W127" i="25"/>
  <c r="DM127" i="25"/>
  <c r="Q126" i="25"/>
  <c r="R126" i="25"/>
  <c r="EO126" i="25"/>
  <c r="EK126" i="25"/>
  <c r="EL126" i="25"/>
  <c r="S126" i="25"/>
  <c r="DZ126" i="25"/>
  <c r="CU126" i="25"/>
  <c r="CW126" i="25"/>
  <c r="CV126" i="25"/>
  <c r="CY126" i="25"/>
  <c r="CQ126" i="25"/>
  <c r="CP126" i="25"/>
  <c r="CR126" i="25"/>
  <c r="CG126" i="25"/>
  <c r="CI126" i="25"/>
  <c r="CH126" i="25"/>
  <c r="CK126" i="25"/>
  <c r="BW126" i="25"/>
  <c r="BX126" i="25"/>
  <c r="BY126" i="25"/>
  <c r="BZ126" i="25"/>
  <c r="AS126" i="25"/>
  <c r="AT126" i="25"/>
  <c r="AI125" i="25"/>
  <c r="AJ126" i="25"/>
  <c r="W126" i="25"/>
  <c r="DM126" i="25"/>
  <c r="Q125" i="25"/>
  <c r="R125" i="25"/>
  <c r="EO125" i="25"/>
  <c r="EK125" i="25"/>
  <c r="EL125" i="25"/>
  <c r="CU125" i="25"/>
  <c r="CW125" i="25"/>
  <c r="CV125" i="25"/>
  <c r="CY125" i="25"/>
  <c r="CQ125" i="25"/>
  <c r="CP125" i="25"/>
  <c r="CR125" i="25"/>
  <c r="CG125" i="25"/>
  <c r="CI125" i="25"/>
  <c r="CH125" i="25"/>
  <c r="CK125" i="25"/>
  <c r="BW125" i="25"/>
  <c r="BX125" i="25"/>
  <c r="BY125" i="25"/>
  <c r="BZ125" i="25"/>
  <c r="AS125" i="25"/>
  <c r="AT125" i="25"/>
  <c r="AI124" i="25"/>
  <c r="AJ125" i="25"/>
  <c r="W125" i="25"/>
  <c r="S125" i="25"/>
  <c r="DM125" i="25"/>
  <c r="Q124" i="25"/>
  <c r="R124" i="25"/>
  <c r="EO124" i="25"/>
  <c r="EK124" i="25"/>
  <c r="EL124" i="25"/>
  <c r="CU124" i="25"/>
  <c r="CW124" i="25"/>
  <c r="CV124" i="25"/>
  <c r="CY124" i="25"/>
  <c r="CQ124" i="25"/>
  <c r="CP124" i="25"/>
  <c r="CR124" i="25"/>
  <c r="CG124" i="25"/>
  <c r="CI124" i="25"/>
  <c r="CH124" i="25"/>
  <c r="CK124" i="25"/>
  <c r="BW124" i="25"/>
  <c r="BX124" i="25"/>
  <c r="BY124" i="25"/>
  <c r="BZ124" i="25"/>
  <c r="AS124" i="25"/>
  <c r="AT124" i="25"/>
  <c r="AI123" i="25"/>
  <c r="AJ124" i="25"/>
  <c r="W124" i="25"/>
  <c r="S124" i="25"/>
  <c r="DM124" i="25"/>
  <c r="Q123" i="25"/>
  <c r="R123" i="25"/>
  <c r="EO123" i="25"/>
  <c r="EK123" i="25"/>
  <c r="EL123" i="25"/>
  <c r="S123" i="25"/>
  <c r="DZ123" i="25"/>
  <c r="CU123" i="25"/>
  <c r="CW123" i="25"/>
  <c r="CV123" i="25"/>
  <c r="CY123" i="25"/>
  <c r="CQ123" i="25"/>
  <c r="CP123" i="25"/>
  <c r="CR123" i="25"/>
  <c r="CG123" i="25"/>
  <c r="CI123" i="25"/>
  <c r="CH123" i="25"/>
  <c r="CK123" i="25"/>
  <c r="BW123" i="25"/>
  <c r="BX123" i="25"/>
  <c r="BY123" i="25"/>
  <c r="BZ123" i="25"/>
  <c r="AS123" i="25"/>
  <c r="AT123" i="25"/>
  <c r="AI122" i="25"/>
  <c r="AJ123" i="25"/>
  <c r="W123" i="25"/>
  <c r="DM123" i="25"/>
  <c r="Q122" i="25"/>
  <c r="R122" i="25"/>
  <c r="EO122" i="25"/>
  <c r="EK122" i="25"/>
  <c r="EL122" i="25"/>
  <c r="S122" i="25"/>
  <c r="DZ122" i="25"/>
  <c r="CU122" i="25"/>
  <c r="CW122" i="25"/>
  <c r="CV122" i="25"/>
  <c r="CY122" i="25"/>
  <c r="CQ122" i="25"/>
  <c r="CP122" i="25"/>
  <c r="CR122" i="25"/>
  <c r="CG122" i="25"/>
  <c r="CI122" i="25"/>
  <c r="CH122" i="25"/>
  <c r="CK122" i="25"/>
  <c r="BW122" i="25"/>
  <c r="BX122" i="25"/>
  <c r="BY122" i="25"/>
  <c r="BZ122" i="25"/>
  <c r="AS122" i="25"/>
  <c r="AT122" i="25"/>
  <c r="AI121" i="25"/>
  <c r="AJ122" i="25"/>
  <c r="W122" i="25"/>
  <c r="DM122" i="25"/>
  <c r="Q121" i="25"/>
  <c r="R121" i="25"/>
  <c r="EO121" i="25"/>
  <c r="EK121" i="25"/>
  <c r="EL121" i="25"/>
  <c r="CU121" i="25"/>
  <c r="CW121" i="25"/>
  <c r="CV121" i="25"/>
  <c r="CY121" i="25"/>
  <c r="CQ121" i="25"/>
  <c r="CP121" i="25"/>
  <c r="CR121" i="25"/>
  <c r="CG121" i="25"/>
  <c r="CI121" i="25"/>
  <c r="CH121" i="25"/>
  <c r="CK121" i="25"/>
  <c r="BW121" i="25"/>
  <c r="BX121" i="25"/>
  <c r="BY121" i="25"/>
  <c r="BZ121" i="25"/>
  <c r="AS121" i="25"/>
  <c r="AT121" i="25"/>
  <c r="AI120" i="25"/>
  <c r="AJ121" i="25"/>
  <c r="W121" i="25"/>
  <c r="S121" i="25"/>
  <c r="DM121" i="25"/>
  <c r="Q120" i="25"/>
  <c r="R120" i="25"/>
  <c r="EO120" i="25"/>
  <c r="EK120" i="25"/>
  <c r="EL120" i="25"/>
  <c r="CU120" i="25"/>
  <c r="CW120" i="25"/>
  <c r="CV120" i="25"/>
  <c r="CY120" i="25"/>
  <c r="CQ120" i="25"/>
  <c r="CP120" i="25"/>
  <c r="CR120" i="25"/>
  <c r="CG120" i="25"/>
  <c r="CI120" i="25"/>
  <c r="CH120" i="25"/>
  <c r="CK120" i="25"/>
  <c r="BW120" i="25"/>
  <c r="BX120" i="25"/>
  <c r="BY120" i="25"/>
  <c r="BZ120" i="25"/>
  <c r="AS120" i="25"/>
  <c r="AT120" i="25"/>
  <c r="AI119" i="25"/>
  <c r="AJ120" i="25"/>
  <c r="W120" i="25"/>
  <c r="S120" i="25"/>
  <c r="DM120" i="25"/>
  <c r="Q119" i="25"/>
  <c r="R119" i="25"/>
  <c r="EO119" i="25"/>
  <c r="EK119" i="25"/>
  <c r="EL119" i="25"/>
  <c r="S119" i="25"/>
  <c r="DZ119" i="25"/>
  <c r="CU119" i="25"/>
  <c r="CW119" i="25"/>
  <c r="CV119" i="25"/>
  <c r="CY119" i="25"/>
  <c r="CQ119" i="25"/>
  <c r="CP119" i="25"/>
  <c r="CR119" i="25"/>
  <c r="CG119" i="25"/>
  <c r="CI119" i="25"/>
  <c r="CH119" i="25"/>
  <c r="CK119" i="25"/>
  <c r="BW119" i="25"/>
  <c r="BX119" i="25"/>
  <c r="BY119" i="25"/>
  <c r="BZ119" i="25"/>
  <c r="AS119" i="25"/>
  <c r="AT119" i="25"/>
  <c r="AI118" i="25"/>
  <c r="AJ119" i="25"/>
  <c r="W119" i="25"/>
  <c r="DM119" i="25"/>
  <c r="Q118" i="25"/>
  <c r="R118" i="25"/>
  <c r="EO118" i="25"/>
  <c r="EK118" i="25"/>
  <c r="EL118" i="25"/>
  <c r="S118" i="25"/>
  <c r="DZ118" i="25"/>
  <c r="CU118" i="25"/>
  <c r="CW118" i="25"/>
  <c r="CV118" i="25"/>
  <c r="CY118" i="25"/>
  <c r="CQ118" i="25"/>
  <c r="CP118" i="25"/>
  <c r="CR118" i="25"/>
  <c r="CG118" i="25"/>
  <c r="CI118" i="25"/>
  <c r="CH118" i="25"/>
  <c r="CK118" i="25"/>
  <c r="BW118" i="25"/>
  <c r="BX118" i="25"/>
  <c r="BY118" i="25"/>
  <c r="BZ118" i="25"/>
  <c r="AS118" i="25"/>
  <c r="AT118" i="25"/>
  <c r="AI117" i="25"/>
  <c r="AJ118" i="25"/>
  <c r="W118" i="25"/>
  <c r="DM118" i="25"/>
  <c r="Q117" i="25"/>
  <c r="R117" i="25"/>
  <c r="EO117" i="25"/>
  <c r="EK117" i="25"/>
  <c r="EL117" i="25"/>
  <c r="CU117" i="25"/>
  <c r="CW117" i="25"/>
  <c r="CV117" i="25"/>
  <c r="CY117" i="25"/>
  <c r="CQ117" i="25"/>
  <c r="CP117" i="25"/>
  <c r="CR117" i="25"/>
  <c r="CG117" i="25"/>
  <c r="CI117" i="25"/>
  <c r="CH117" i="25"/>
  <c r="CK117" i="25"/>
  <c r="BW117" i="25"/>
  <c r="BX117" i="25"/>
  <c r="BY117" i="25"/>
  <c r="BZ117" i="25"/>
  <c r="AS117" i="25"/>
  <c r="AT117" i="25"/>
  <c r="AI116" i="25"/>
  <c r="AJ117" i="25"/>
  <c r="W117" i="25"/>
  <c r="S117" i="25"/>
  <c r="DM117" i="25"/>
  <c r="Q116" i="25"/>
  <c r="R116" i="25"/>
  <c r="EO116" i="25"/>
  <c r="EK116" i="25"/>
  <c r="EL116" i="25"/>
  <c r="CU116" i="25"/>
  <c r="CW116" i="25"/>
  <c r="CV116" i="25"/>
  <c r="CY116" i="25"/>
  <c r="CQ116" i="25"/>
  <c r="CP116" i="25"/>
  <c r="CR116" i="25"/>
  <c r="CG116" i="25"/>
  <c r="CI116" i="25"/>
  <c r="CH116" i="25"/>
  <c r="CK116" i="25"/>
  <c r="BW116" i="25"/>
  <c r="BX116" i="25"/>
  <c r="BY116" i="25"/>
  <c r="BZ116" i="25"/>
  <c r="AS116" i="25"/>
  <c r="AT116" i="25"/>
  <c r="AI115" i="25"/>
  <c r="AJ116" i="25"/>
  <c r="W116" i="25"/>
  <c r="S116" i="25"/>
  <c r="DM116" i="25"/>
  <c r="Q115" i="25"/>
  <c r="R115" i="25"/>
  <c r="EO115" i="25"/>
  <c r="EK115" i="25"/>
  <c r="EL115" i="25"/>
  <c r="S115" i="25"/>
  <c r="DZ115" i="25"/>
  <c r="CU115" i="25"/>
  <c r="CW115" i="25"/>
  <c r="CV115" i="25"/>
  <c r="CY115" i="25"/>
  <c r="CQ115" i="25"/>
  <c r="CP115" i="25"/>
  <c r="CR115" i="25"/>
  <c r="CG115" i="25"/>
  <c r="CI115" i="25"/>
  <c r="CH115" i="25"/>
  <c r="CK115" i="25"/>
  <c r="BW115" i="25"/>
  <c r="BX115" i="25"/>
  <c r="BY115" i="25"/>
  <c r="BZ115" i="25"/>
  <c r="AS115" i="25"/>
  <c r="AT115" i="25"/>
  <c r="AI114" i="25"/>
  <c r="AJ115" i="25"/>
  <c r="W115" i="25"/>
  <c r="DM115" i="25"/>
  <c r="Q114" i="25"/>
  <c r="R114" i="25"/>
  <c r="EO114" i="25"/>
  <c r="EK114" i="25"/>
  <c r="EL114" i="25"/>
  <c r="S114" i="25"/>
  <c r="DZ114" i="25"/>
  <c r="CU114" i="25"/>
  <c r="CW114" i="25"/>
  <c r="CV114" i="25"/>
  <c r="CY114" i="25"/>
  <c r="CQ114" i="25"/>
  <c r="CP114" i="25"/>
  <c r="CR114" i="25"/>
  <c r="CG114" i="25"/>
  <c r="CI114" i="25"/>
  <c r="CH114" i="25"/>
  <c r="CK114" i="25"/>
  <c r="BW114" i="25"/>
  <c r="BX114" i="25"/>
  <c r="BY114" i="25"/>
  <c r="BZ114" i="25"/>
  <c r="AS114" i="25"/>
  <c r="AT114" i="25"/>
  <c r="AI113" i="25"/>
  <c r="AJ114" i="25"/>
  <c r="W114" i="25"/>
  <c r="DM114" i="25"/>
  <c r="Q113" i="25"/>
  <c r="R113" i="25"/>
  <c r="EO113" i="25"/>
  <c r="EK113" i="25"/>
  <c r="EL113" i="25"/>
  <c r="CU113" i="25"/>
  <c r="CW113" i="25"/>
  <c r="CV113" i="25"/>
  <c r="CY113" i="25"/>
  <c r="CQ113" i="25"/>
  <c r="CP113" i="25"/>
  <c r="CR113" i="25"/>
  <c r="CG113" i="25"/>
  <c r="CI113" i="25"/>
  <c r="CH113" i="25"/>
  <c r="CK113" i="25"/>
  <c r="BW113" i="25"/>
  <c r="BX113" i="25"/>
  <c r="BY113" i="25"/>
  <c r="BZ113" i="25"/>
  <c r="AS113" i="25"/>
  <c r="AT113" i="25"/>
  <c r="AI112" i="25"/>
  <c r="AJ113" i="25"/>
  <c r="W113" i="25"/>
  <c r="S113" i="25"/>
  <c r="DM113" i="25"/>
  <c r="Q112" i="25"/>
  <c r="R112" i="25"/>
  <c r="EO112" i="25"/>
  <c r="EK112" i="25"/>
  <c r="EL112" i="25"/>
  <c r="CU112" i="25"/>
  <c r="CW112" i="25"/>
  <c r="CV112" i="25"/>
  <c r="CY112" i="25"/>
  <c r="CQ112" i="25"/>
  <c r="CP112" i="25"/>
  <c r="CR112" i="25"/>
  <c r="CG112" i="25"/>
  <c r="CI112" i="25"/>
  <c r="CH112" i="25"/>
  <c r="CK112" i="25"/>
  <c r="BW112" i="25"/>
  <c r="BX112" i="25"/>
  <c r="BY112" i="25"/>
  <c r="BZ112" i="25"/>
  <c r="AS112" i="25"/>
  <c r="AT112" i="25"/>
  <c r="AI111" i="25"/>
  <c r="AJ112" i="25"/>
  <c r="W112" i="25"/>
  <c r="S112" i="25"/>
  <c r="DM112" i="25"/>
  <c r="Q111" i="25"/>
  <c r="R111" i="25"/>
  <c r="EO111" i="25"/>
  <c r="EK111" i="25"/>
  <c r="EL111" i="25"/>
  <c r="S111" i="25"/>
  <c r="DZ111" i="25"/>
  <c r="CU111" i="25"/>
  <c r="CW111" i="25"/>
  <c r="CV111" i="25"/>
  <c r="CY111" i="25"/>
  <c r="CQ111" i="25"/>
  <c r="CP111" i="25"/>
  <c r="CR111" i="25"/>
  <c r="CG111" i="25"/>
  <c r="CI111" i="25"/>
  <c r="CH111" i="25"/>
  <c r="CK111" i="25"/>
  <c r="BW111" i="25"/>
  <c r="BX111" i="25"/>
  <c r="BY111" i="25"/>
  <c r="BZ111" i="25"/>
  <c r="AS111" i="25"/>
  <c r="AT111" i="25"/>
  <c r="AI110" i="25"/>
  <c r="AJ111" i="25"/>
  <c r="W111" i="25"/>
  <c r="DM111" i="25"/>
  <c r="Q110" i="25"/>
  <c r="R110" i="25"/>
  <c r="EO110" i="25"/>
  <c r="EK110" i="25"/>
  <c r="EL110" i="25"/>
  <c r="S110" i="25"/>
  <c r="DZ110" i="25"/>
  <c r="CU110" i="25"/>
  <c r="CW110" i="25"/>
  <c r="CV110" i="25"/>
  <c r="CY110" i="25"/>
  <c r="CQ110" i="25"/>
  <c r="CP110" i="25"/>
  <c r="CR110" i="25"/>
  <c r="CG110" i="25"/>
  <c r="CI110" i="25"/>
  <c r="CH110" i="25"/>
  <c r="CK110" i="25"/>
  <c r="BW110" i="25"/>
  <c r="BX110" i="25"/>
  <c r="BY110" i="25"/>
  <c r="BZ110" i="25"/>
  <c r="AS110" i="25"/>
  <c r="AT110" i="25"/>
  <c r="AI109" i="25"/>
  <c r="AJ110" i="25"/>
  <c r="W110" i="25"/>
  <c r="DM110" i="25"/>
  <c r="Q109" i="25"/>
  <c r="R109" i="25"/>
  <c r="EO109" i="25"/>
  <c r="EK109" i="25"/>
  <c r="EL109" i="25"/>
  <c r="CU109" i="25"/>
  <c r="CW109" i="25"/>
  <c r="CV109" i="25"/>
  <c r="CY109" i="25"/>
  <c r="CQ109" i="25"/>
  <c r="CP109" i="25"/>
  <c r="CR109" i="25"/>
  <c r="CG109" i="25"/>
  <c r="CI109" i="25"/>
  <c r="CH109" i="25"/>
  <c r="CK109" i="25"/>
  <c r="BW109" i="25"/>
  <c r="BX109" i="25"/>
  <c r="BY109" i="25"/>
  <c r="BZ109" i="25"/>
  <c r="AS109" i="25"/>
  <c r="AT109" i="25"/>
  <c r="AI108" i="25"/>
  <c r="AJ109" i="25"/>
  <c r="W109" i="25"/>
  <c r="S109" i="25"/>
  <c r="DM109" i="25"/>
  <c r="Q108" i="25"/>
  <c r="R108" i="25"/>
  <c r="EO108" i="25"/>
  <c r="EK108" i="25"/>
  <c r="EL108" i="25"/>
  <c r="CU108" i="25"/>
  <c r="CW108" i="25"/>
  <c r="CV108" i="25"/>
  <c r="CY108" i="25"/>
  <c r="CQ108" i="25"/>
  <c r="CP108" i="25"/>
  <c r="CR108" i="25"/>
  <c r="CG108" i="25"/>
  <c r="CI108" i="25"/>
  <c r="CH108" i="25"/>
  <c r="CK108" i="25"/>
  <c r="BW108" i="25"/>
  <c r="BX108" i="25"/>
  <c r="BY108" i="25"/>
  <c r="BZ108" i="25"/>
  <c r="AS108" i="25"/>
  <c r="AT108" i="25"/>
  <c r="AI107" i="25"/>
  <c r="AJ108" i="25"/>
  <c r="W108" i="25"/>
  <c r="S108" i="25"/>
  <c r="DM108" i="25"/>
  <c r="EK107" i="25"/>
  <c r="Q107" i="25"/>
  <c r="S107" i="25"/>
  <c r="DZ107" i="25"/>
  <c r="CU107" i="25"/>
  <c r="CW107" i="25"/>
  <c r="CV107" i="25"/>
  <c r="CY107" i="25"/>
  <c r="CQ107" i="25"/>
  <c r="CP107" i="25"/>
  <c r="CR107" i="25"/>
  <c r="CG107" i="25"/>
  <c r="CI107" i="25"/>
  <c r="CH107" i="25"/>
  <c r="CK107" i="25"/>
  <c r="BW107" i="25"/>
  <c r="BX107" i="25"/>
  <c r="BY107" i="25"/>
  <c r="BZ107" i="25"/>
  <c r="AS107" i="25"/>
  <c r="AT107" i="25"/>
  <c r="AI106" i="25"/>
  <c r="AJ107" i="25"/>
  <c r="W107" i="25"/>
  <c r="R107" i="25"/>
  <c r="EK106" i="25"/>
  <c r="Q106" i="25"/>
  <c r="R106" i="25"/>
  <c r="EL106" i="25"/>
  <c r="CU106" i="25"/>
  <c r="CW106" i="25"/>
  <c r="CV106" i="25"/>
  <c r="CY106" i="25"/>
  <c r="CQ106" i="25"/>
  <c r="CP106" i="25"/>
  <c r="CR106" i="25"/>
  <c r="CG106" i="25"/>
  <c r="CI106" i="25"/>
  <c r="CH106" i="25"/>
  <c r="BW106" i="25"/>
  <c r="BX106" i="25"/>
  <c r="BY106" i="25"/>
  <c r="BZ106" i="25"/>
  <c r="AS106" i="25"/>
  <c r="AT106" i="25"/>
  <c r="AI105" i="25"/>
  <c r="AJ106" i="25"/>
  <c r="W106" i="25"/>
  <c r="S106" i="25"/>
  <c r="DM106" i="25"/>
  <c r="Q105" i="25"/>
  <c r="R105" i="25"/>
  <c r="EO105" i="25"/>
  <c r="EK105" i="25"/>
  <c r="S105" i="25"/>
  <c r="EM105" i="25"/>
  <c r="EL105" i="25"/>
  <c r="DY105" i="25"/>
  <c r="CU105" i="25"/>
  <c r="CW105" i="25"/>
  <c r="CV105" i="25"/>
  <c r="CY105" i="25"/>
  <c r="CQ105" i="25"/>
  <c r="CP105" i="25"/>
  <c r="CR105" i="25"/>
  <c r="CG105" i="25"/>
  <c r="CI105" i="25"/>
  <c r="CH105" i="25"/>
  <c r="BX105" i="25"/>
  <c r="BW105" i="25"/>
  <c r="BZ105" i="25"/>
  <c r="AS105" i="25"/>
  <c r="AT105" i="25"/>
  <c r="AI104" i="25"/>
  <c r="AJ105" i="25"/>
  <c r="W105" i="25"/>
  <c r="DM105" i="25"/>
  <c r="Q104" i="25"/>
  <c r="R104" i="25"/>
  <c r="EO104" i="25"/>
  <c r="EK104" i="25"/>
  <c r="S104" i="25"/>
  <c r="EM104" i="25"/>
  <c r="DZ104" i="25"/>
  <c r="DY104" i="25"/>
  <c r="CU104" i="25"/>
  <c r="CW104" i="25"/>
  <c r="CV104" i="25"/>
  <c r="CY104" i="25"/>
  <c r="CQ104" i="25"/>
  <c r="CP104" i="25"/>
  <c r="CR104" i="25"/>
  <c r="CG104" i="25"/>
  <c r="CI104" i="25"/>
  <c r="CH104" i="25"/>
  <c r="CK104" i="25"/>
  <c r="BX104" i="25"/>
  <c r="BW104" i="25"/>
  <c r="AS104" i="25"/>
  <c r="AT104" i="25"/>
  <c r="AI103" i="25"/>
  <c r="AJ104" i="25"/>
  <c r="W104" i="25"/>
  <c r="DM104" i="25"/>
  <c r="EK103" i="25"/>
  <c r="Q103" i="25"/>
  <c r="S103" i="25"/>
  <c r="DZ103" i="25"/>
  <c r="CU103" i="25"/>
  <c r="CW103" i="25"/>
  <c r="CV103" i="25"/>
  <c r="CY103" i="25"/>
  <c r="CQ103" i="25"/>
  <c r="CP103" i="25"/>
  <c r="CR103" i="25"/>
  <c r="CG103" i="25"/>
  <c r="CI103" i="25"/>
  <c r="CH103" i="25"/>
  <c r="CK103" i="25"/>
  <c r="BW103" i="25"/>
  <c r="BX103" i="25"/>
  <c r="BY103" i="25"/>
  <c r="BZ103" i="25"/>
  <c r="AS103" i="25"/>
  <c r="AT103" i="25"/>
  <c r="AI102" i="25"/>
  <c r="AJ103" i="25"/>
  <c r="W103" i="25"/>
  <c r="EM103" i="25"/>
  <c r="R103" i="25"/>
  <c r="EK102" i="25"/>
  <c r="Q102" i="25"/>
  <c r="R102" i="25"/>
  <c r="EL102" i="25"/>
  <c r="CU102" i="25"/>
  <c r="CW102" i="25"/>
  <c r="CV102" i="25"/>
  <c r="CY102" i="25"/>
  <c r="CQ102" i="25"/>
  <c r="CP102" i="25"/>
  <c r="CR102" i="25"/>
  <c r="CG102" i="25"/>
  <c r="CI102" i="25"/>
  <c r="CH102" i="25"/>
  <c r="BW102" i="25"/>
  <c r="BX102" i="25"/>
  <c r="BY102" i="25"/>
  <c r="BZ102" i="25"/>
  <c r="AS102" i="25"/>
  <c r="AT102" i="25"/>
  <c r="AI101" i="25"/>
  <c r="AJ102" i="25"/>
  <c r="W102" i="25"/>
  <c r="S102" i="25"/>
  <c r="DM102" i="25"/>
  <c r="Q101" i="25"/>
  <c r="R101" i="25"/>
  <c r="EO101" i="25"/>
  <c r="EK101" i="25"/>
  <c r="S101" i="25"/>
  <c r="EM101" i="25"/>
  <c r="EL101" i="25"/>
  <c r="DY101" i="25"/>
  <c r="CU101" i="25"/>
  <c r="CW101" i="25"/>
  <c r="CV101" i="25"/>
  <c r="CY101" i="25"/>
  <c r="CQ101" i="25"/>
  <c r="CP101" i="25"/>
  <c r="CR101" i="25"/>
  <c r="CG101" i="25"/>
  <c r="CI101" i="25"/>
  <c r="CH101" i="25"/>
  <c r="BX101" i="25"/>
  <c r="BW101" i="25"/>
  <c r="BZ101" i="25"/>
  <c r="AS101" i="25"/>
  <c r="AT101" i="25"/>
  <c r="AI100" i="25"/>
  <c r="AJ101" i="25"/>
  <c r="W101" i="25"/>
  <c r="DM101" i="25"/>
  <c r="Q100" i="25"/>
  <c r="R100" i="25"/>
  <c r="EO100" i="25"/>
  <c r="EK100" i="25"/>
  <c r="S100" i="25"/>
  <c r="EM100" i="25"/>
  <c r="DZ100" i="25"/>
  <c r="DY100" i="25"/>
  <c r="CU100" i="25"/>
  <c r="CW100" i="25"/>
  <c r="CV100" i="25"/>
  <c r="CY100" i="25"/>
  <c r="CQ100" i="25"/>
  <c r="CP100" i="25"/>
  <c r="CR100" i="25"/>
  <c r="CG100" i="25"/>
  <c r="CI100" i="25"/>
  <c r="CH100" i="25"/>
  <c r="CK100" i="25"/>
  <c r="BX100" i="25"/>
  <c r="BW100" i="25"/>
  <c r="AS100" i="25"/>
  <c r="AT100" i="25"/>
  <c r="AI99" i="25"/>
  <c r="AJ100" i="25"/>
  <c r="W100" i="25"/>
  <c r="DM100" i="25"/>
  <c r="EK99" i="25"/>
  <c r="Q99" i="25"/>
  <c r="S99" i="25"/>
  <c r="DZ99" i="25"/>
  <c r="CU99" i="25"/>
  <c r="CW99" i="25"/>
  <c r="CV99" i="25"/>
  <c r="CY99" i="25"/>
  <c r="CQ99" i="25"/>
  <c r="CP99" i="25"/>
  <c r="CR99" i="25"/>
  <c r="CG99" i="25"/>
  <c r="CI99" i="25"/>
  <c r="CH99" i="25"/>
  <c r="CK99" i="25"/>
  <c r="BW99" i="25"/>
  <c r="BX99" i="25"/>
  <c r="BY99" i="25"/>
  <c r="BZ99" i="25"/>
  <c r="AS99" i="25"/>
  <c r="AT99" i="25"/>
  <c r="AI98" i="25"/>
  <c r="AJ99" i="25"/>
  <c r="W99" i="25"/>
  <c r="EM99" i="25"/>
  <c r="R99" i="25"/>
  <c r="EK98" i="25"/>
  <c r="Q98" i="25"/>
  <c r="R98" i="25"/>
  <c r="EL98" i="25"/>
  <c r="CU98" i="25"/>
  <c r="CW98" i="25"/>
  <c r="CV98" i="25"/>
  <c r="CY98" i="25"/>
  <c r="CQ98" i="25"/>
  <c r="CP98" i="25"/>
  <c r="CR98" i="25"/>
  <c r="CG98" i="25"/>
  <c r="CI98" i="25"/>
  <c r="CH98" i="25"/>
  <c r="BW98" i="25"/>
  <c r="BX98" i="25"/>
  <c r="BY98" i="25"/>
  <c r="BZ98" i="25"/>
  <c r="AS98" i="25"/>
  <c r="AT98" i="25"/>
  <c r="AI97" i="25"/>
  <c r="AJ98" i="25"/>
  <c r="W98" i="25"/>
  <c r="S98" i="25"/>
  <c r="DM98" i="25"/>
  <c r="Q97" i="25"/>
  <c r="R97" i="25"/>
  <c r="EO97" i="25"/>
  <c r="EK97" i="25"/>
  <c r="S97" i="25"/>
  <c r="EM97" i="25"/>
  <c r="EL97" i="25"/>
  <c r="DY97" i="25"/>
  <c r="CU97" i="25"/>
  <c r="CW97" i="25"/>
  <c r="CV97" i="25"/>
  <c r="CY97" i="25"/>
  <c r="CQ97" i="25"/>
  <c r="CP97" i="25"/>
  <c r="CR97" i="25"/>
  <c r="CG97" i="25"/>
  <c r="CI97" i="25"/>
  <c r="CH97" i="25"/>
  <c r="BX97" i="25"/>
  <c r="BW97" i="25"/>
  <c r="BZ97" i="25"/>
  <c r="AS97" i="25"/>
  <c r="AT97" i="25"/>
  <c r="AI96" i="25"/>
  <c r="AJ97" i="25"/>
  <c r="W97" i="25"/>
  <c r="DM97" i="25"/>
  <c r="Q96" i="25"/>
  <c r="R96" i="25"/>
  <c r="EO96" i="25"/>
  <c r="EK96" i="25"/>
  <c r="S96" i="25"/>
  <c r="EM96" i="25"/>
  <c r="DZ96" i="25"/>
  <c r="DY96" i="25"/>
  <c r="CU96" i="25"/>
  <c r="CW96" i="25"/>
  <c r="CV96" i="25"/>
  <c r="CY96" i="25"/>
  <c r="CQ96" i="25"/>
  <c r="CP96" i="25"/>
  <c r="CR96" i="25"/>
  <c r="CG96" i="25"/>
  <c r="CI96" i="25"/>
  <c r="CH96" i="25"/>
  <c r="CK96" i="25"/>
  <c r="BX96" i="25"/>
  <c r="BW96" i="25"/>
  <c r="AS96" i="25"/>
  <c r="AT96" i="25"/>
  <c r="AI95" i="25"/>
  <c r="AJ96" i="25"/>
  <c r="W96" i="25"/>
  <c r="DM96" i="25"/>
  <c r="EK95" i="25"/>
  <c r="Q95" i="25"/>
  <c r="S95" i="25"/>
  <c r="DZ95" i="25"/>
  <c r="CU95" i="25"/>
  <c r="CW95" i="25"/>
  <c r="CV95" i="25"/>
  <c r="CY95" i="25"/>
  <c r="CQ95" i="25"/>
  <c r="CP95" i="25"/>
  <c r="CR95" i="25"/>
  <c r="CG95" i="25"/>
  <c r="CI95" i="25"/>
  <c r="CH95" i="25"/>
  <c r="CK95" i="25"/>
  <c r="BW95" i="25"/>
  <c r="BX95" i="25"/>
  <c r="BY95" i="25"/>
  <c r="BZ95" i="25"/>
  <c r="AS95" i="25"/>
  <c r="AT95" i="25"/>
  <c r="AI94" i="25"/>
  <c r="AJ95" i="25"/>
  <c r="W95" i="25"/>
  <c r="EM95" i="25"/>
  <c r="R95" i="25"/>
  <c r="EK94" i="25"/>
  <c r="Q94" i="25"/>
  <c r="R94" i="25"/>
  <c r="EL94" i="25"/>
  <c r="CU94" i="25"/>
  <c r="CW94" i="25"/>
  <c r="CV94" i="25"/>
  <c r="CY94" i="25"/>
  <c r="CQ94" i="25"/>
  <c r="CP94" i="25"/>
  <c r="CR94" i="25"/>
  <c r="CG94" i="25"/>
  <c r="CI94" i="25"/>
  <c r="CH94" i="25"/>
  <c r="BW94" i="25"/>
  <c r="BX94" i="25"/>
  <c r="BY94" i="25"/>
  <c r="BZ94" i="25"/>
  <c r="AS94" i="25"/>
  <c r="AT94" i="25"/>
  <c r="AI93" i="25"/>
  <c r="AJ94" i="25"/>
  <c r="W94" i="25"/>
  <c r="S94" i="25"/>
  <c r="DM94" i="25"/>
  <c r="Q93" i="25"/>
  <c r="R93" i="25"/>
  <c r="EO93" i="25"/>
  <c r="EK93" i="25"/>
  <c r="S93" i="25"/>
  <c r="EM93" i="25"/>
  <c r="EL93" i="25"/>
  <c r="DY93" i="25"/>
  <c r="CU93" i="25"/>
  <c r="CW93" i="25"/>
  <c r="CV93" i="25"/>
  <c r="CY93" i="25"/>
  <c r="CQ93" i="25"/>
  <c r="CP93" i="25"/>
  <c r="CR93" i="25"/>
  <c r="CG93" i="25"/>
  <c r="CI93" i="25"/>
  <c r="CH93" i="25"/>
  <c r="BX93" i="25"/>
  <c r="BW93" i="25"/>
  <c r="BZ93" i="25"/>
  <c r="AS93" i="25"/>
  <c r="AT93" i="25"/>
  <c r="AI92" i="25"/>
  <c r="AJ93" i="25"/>
  <c r="W93" i="25"/>
  <c r="DM93" i="25"/>
  <c r="Q92" i="25"/>
  <c r="R92" i="25"/>
  <c r="EO92" i="25"/>
  <c r="EK92" i="25"/>
  <c r="S92" i="25"/>
  <c r="EM92" i="25"/>
  <c r="DZ92" i="25"/>
  <c r="DY92" i="25"/>
  <c r="CU92" i="25"/>
  <c r="CW92" i="25"/>
  <c r="CV92" i="25"/>
  <c r="CY92" i="25"/>
  <c r="CQ92" i="25"/>
  <c r="CP92" i="25"/>
  <c r="CR92" i="25"/>
  <c r="CG92" i="25"/>
  <c r="CI92" i="25"/>
  <c r="CH92" i="25"/>
  <c r="CK92" i="25"/>
  <c r="BX92" i="25"/>
  <c r="BW92" i="25"/>
  <c r="AS92" i="25"/>
  <c r="AT92" i="25"/>
  <c r="AI91" i="25"/>
  <c r="AJ92" i="25"/>
  <c r="W92" i="25"/>
  <c r="DM92" i="25"/>
  <c r="EK91" i="25"/>
  <c r="Q91" i="25"/>
  <c r="S91" i="25"/>
  <c r="DZ91" i="25"/>
  <c r="CU91" i="25"/>
  <c r="CW91" i="25"/>
  <c r="CV91" i="25"/>
  <c r="CY91" i="25"/>
  <c r="CQ91" i="25"/>
  <c r="CP91" i="25"/>
  <c r="CR91" i="25"/>
  <c r="CG91" i="25"/>
  <c r="CI91" i="25"/>
  <c r="CH91" i="25"/>
  <c r="CK91" i="25"/>
  <c r="BW91" i="25"/>
  <c r="BX91" i="25"/>
  <c r="BY91" i="25"/>
  <c r="BZ91" i="25"/>
  <c r="AS91" i="25"/>
  <c r="AT91" i="25"/>
  <c r="AI90" i="25"/>
  <c r="AJ91" i="25"/>
  <c r="W91" i="25"/>
  <c r="EM91" i="25"/>
  <c r="R91" i="25"/>
  <c r="EK90" i="25"/>
  <c r="Q90" i="25"/>
  <c r="R90" i="25"/>
  <c r="EL90" i="25"/>
  <c r="CU90" i="25"/>
  <c r="CW90" i="25"/>
  <c r="CV90" i="25"/>
  <c r="CY90" i="25"/>
  <c r="CQ90" i="25"/>
  <c r="CP90" i="25"/>
  <c r="CR90" i="25"/>
  <c r="CG90" i="25"/>
  <c r="CI90" i="25"/>
  <c r="CH90" i="25"/>
  <c r="BW90" i="25"/>
  <c r="BX90" i="25"/>
  <c r="BY90" i="25"/>
  <c r="BZ90" i="25"/>
  <c r="AS90" i="25"/>
  <c r="AT90" i="25"/>
  <c r="AI89" i="25"/>
  <c r="AJ90" i="25"/>
  <c r="W90" i="25"/>
  <c r="S90" i="25"/>
  <c r="DM90" i="25"/>
  <c r="Q89" i="25"/>
  <c r="R89" i="25"/>
  <c r="EO89" i="25"/>
  <c r="EK89" i="25"/>
  <c r="S89" i="25"/>
  <c r="EM89" i="25"/>
  <c r="EL89" i="25"/>
  <c r="DY89" i="25"/>
  <c r="CU89" i="25"/>
  <c r="CW89" i="25"/>
  <c r="CV89" i="25"/>
  <c r="CY89" i="25"/>
  <c r="CQ89" i="25"/>
  <c r="CP89" i="25"/>
  <c r="CR89" i="25"/>
  <c r="CG89" i="25"/>
  <c r="CI89" i="25"/>
  <c r="CH89" i="25"/>
  <c r="BX89" i="25"/>
  <c r="BW89" i="25"/>
  <c r="BZ89" i="25"/>
  <c r="AS89" i="25"/>
  <c r="AT89" i="25"/>
  <c r="AI88" i="25"/>
  <c r="AJ89" i="25"/>
  <c r="W89" i="25"/>
  <c r="DM89" i="25"/>
  <c r="Q88" i="25"/>
  <c r="R88" i="25"/>
  <c r="EO88" i="25"/>
  <c r="EK88" i="25"/>
  <c r="S88" i="25"/>
  <c r="EM88" i="25"/>
  <c r="DZ88" i="25"/>
  <c r="DY88" i="25"/>
  <c r="CU88" i="25"/>
  <c r="CW88" i="25"/>
  <c r="CV88" i="25"/>
  <c r="CY88" i="25"/>
  <c r="CQ88" i="25"/>
  <c r="CP88" i="25"/>
  <c r="CR88" i="25"/>
  <c r="CG88" i="25"/>
  <c r="CI88" i="25"/>
  <c r="CH88" i="25"/>
  <c r="CK88" i="25"/>
  <c r="BX88" i="25"/>
  <c r="BW88" i="25"/>
  <c r="AS88" i="25"/>
  <c r="AT88" i="25"/>
  <c r="AI87" i="25"/>
  <c r="AJ88" i="25"/>
  <c r="W88" i="25"/>
  <c r="DM88" i="25"/>
  <c r="EK87" i="25"/>
  <c r="Q87" i="25"/>
  <c r="S87" i="25"/>
  <c r="DZ87" i="25"/>
  <c r="CU87" i="25"/>
  <c r="CW87" i="25"/>
  <c r="CV87" i="25"/>
  <c r="CY87" i="25"/>
  <c r="CQ87" i="25"/>
  <c r="CP87" i="25"/>
  <c r="CR87" i="25"/>
  <c r="CG87" i="25"/>
  <c r="CI87" i="25"/>
  <c r="CH87" i="25"/>
  <c r="CK87" i="25"/>
  <c r="BW87" i="25"/>
  <c r="BX87" i="25"/>
  <c r="BY87" i="25"/>
  <c r="BZ87" i="25"/>
  <c r="AS87" i="25"/>
  <c r="AT87" i="25"/>
  <c r="AI86" i="25"/>
  <c r="AJ87" i="25"/>
  <c r="W87" i="25"/>
  <c r="EM87" i="25"/>
  <c r="R87" i="25"/>
  <c r="EK86" i="25"/>
  <c r="CU86" i="25"/>
  <c r="CW86" i="25"/>
  <c r="CV86" i="25"/>
  <c r="CY86" i="25"/>
  <c r="CQ86" i="25"/>
  <c r="CP86" i="25"/>
  <c r="CG86" i="25"/>
  <c r="CI86" i="25"/>
  <c r="CH86" i="25"/>
  <c r="BW86" i="25"/>
  <c r="BX86" i="25"/>
  <c r="BY86" i="25"/>
  <c r="BZ86" i="25"/>
  <c r="AS86" i="25"/>
  <c r="AT86" i="25"/>
  <c r="AI85" i="25"/>
  <c r="AJ86" i="25"/>
  <c r="W86" i="25"/>
  <c r="Q86" i="25"/>
  <c r="R86" i="25"/>
  <c r="DM86" i="25"/>
  <c r="Q85" i="25"/>
  <c r="R85" i="25"/>
  <c r="EO85" i="25"/>
  <c r="EK85" i="25"/>
  <c r="S85" i="25"/>
  <c r="EM85" i="25"/>
  <c r="EL85" i="25"/>
  <c r="DY85" i="25"/>
  <c r="CU85" i="25"/>
  <c r="CW85" i="25"/>
  <c r="CV85" i="25"/>
  <c r="CY85" i="25"/>
  <c r="CQ85" i="25"/>
  <c r="CP85" i="25"/>
  <c r="CR85" i="25"/>
  <c r="CG85" i="25"/>
  <c r="CI85" i="25"/>
  <c r="CH85" i="25"/>
  <c r="BX85" i="25"/>
  <c r="BW85" i="25"/>
  <c r="BZ85" i="25"/>
  <c r="AS85" i="25"/>
  <c r="AT85" i="25"/>
  <c r="AI84" i="25"/>
  <c r="AJ85" i="25"/>
  <c r="W85" i="25"/>
  <c r="DM85" i="25"/>
  <c r="Q84" i="25"/>
  <c r="R84" i="25"/>
  <c r="EO84" i="25"/>
  <c r="EK84" i="25"/>
  <c r="S84" i="25"/>
  <c r="EM84" i="25"/>
  <c r="DZ84" i="25"/>
  <c r="DY84" i="25"/>
  <c r="CU84" i="25"/>
  <c r="CW84" i="25"/>
  <c r="CV84" i="25"/>
  <c r="CY84" i="25"/>
  <c r="CQ84" i="25"/>
  <c r="CP84" i="25"/>
  <c r="CR84" i="25"/>
  <c r="CG84" i="25"/>
  <c r="CI84" i="25"/>
  <c r="CH84" i="25"/>
  <c r="CK84" i="25"/>
  <c r="BX84" i="25"/>
  <c r="BW84" i="25"/>
  <c r="AS84" i="25"/>
  <c r="AT84" i="25"/>
  <c r="AI83" i="25"/>
  <c r="AJ84" i="25"/>
  <c r="W84" i="25"/>
  <c r="DM84" i="25"/>
  <c r="EK83" i="25"/>
  <c r="Q83" i="25"/>
  <c r="S83" i="25"/>
  <c r="DZ83" i="25"/>
  <c r="CU83" i="25"/>
  <c r="CW83" i="25"/>
  <c r="CV83" i="25"/>
  <c r="CY83" i="25"/>
  <c r="CQ83" i="25"/>
  <c r="CP83" i="25"/>
  <c r="CR83" i="25"/>
  <c r="CG83" i="25"/>
  <c r="CI83" i="25"/>
  <c r="CH83" i="25"/>
  <c r="CK83" i="25"/>
  <c r="BW83" i="25"/>
  <c r="BX83" i="25"/>
  <c r="BY83" i="25"/>
  <c r="BZ83" i="25"/>
  <c r="AS83" i="25"/>
  <c r="AT83" i="25"/>
  <c r="AI82" i="25"/>
  <c r="AJ83" i="25"/>
  <c r="W83" i="25"/>
  <c r="EM83" i="25"/>
  <c r="R83" i="25"/>
  <c r="EK82" i="25"/>
  <c r="Q82" i="25"/>
  <c r="R82" i="25"/>
  <c r="EL82" i="25"/>
  <c r="CU82" i="25"/>
  <c r="CW82" i="25"/>
  <c r="CV82" i="25"/>
  <c r="CY82" i="25"/>
  <c r="CQ82" i="25"/>
  <c r="CP82" i="25"/>
  <c r="CR82" i="25"/>
  <c r="CG82" i="25"/>
  <c r="CI82" i="25"/>
  <c r="CH82" i="25"/>
  <c r="BW82" i="25"/>
  <c r="BX82" i="25"/>
  <c r="BY82" i="25"/>
  <c r="BZ82" i="25"/>
  <c r="AS82" i="25"/>
  <c r="AT82" i="25"/>
  <c r="AI81" i="25"/>
  <c r="AJ82" i="25"/>
  <c r="W82" i="25"/>
  <c r="S82" i="25"/>
  <c r="DM82" i="25"/>
  <c r="Q81" i="25"/>
  <c r="R81" i="25"/>
  <c r="EO81" i="25"/>
  <c r="EK81" i="25"/>
  <c r="S81" i="25"/>
  <c r="EM81" i="25"/>
  <c r="EL81" i="25"/>
  <c r="DY81" i="25"/>
  <c r="CU81" i="25"/>
  <c r="CW81" i="25"/>
  <c r="CV81" i="25"/>
  <c r="CY81" i="25"/>
  <c r="CQ81" i="25"/>
  <c r="CP81" i="25"/>
  <c r="CR81" i="25"/>
  <c r="CG81" i="25"/>
  <c r="CI81" i="25"/>
  <c r="CH81" i="25"/>
  <c r="BX81" i="25"/>
  <c r="BW81" i="25"/>
  <c r="BZ81" i="25"/>
  <c r="AS81" i="25"/>
  <c r="AT81" i="25"/>
  <c r="AI80" i="25"/>
  <c r="AJ81" i="25"/>
  <c r="W81" i="25"/>
  <c r="DM81" i="25"/>
  <c r="Q80" i="25"/>
  <c r="R80" i="25"/>
  <c r="EO80" i="25"/>
  <c r="EK80" i="25"/>
  <c r="S80" i="25"/>
  <c r="EM80" i="25"/>
  <c r="DZ80" i="25"/>
  <c r="DY80" i="25"/>
  <c r="DM80" i="25"/>
  <c r="CV80" i="25"/>
  <c r="CU80" i="25"/>
  <c r="CW80" i="25"/>
  <c r="CY80" i="25"/>
  <c r="CQ80" i="25"/>
  <c r="CP80" i="25"/>
  <c r="CR80" i="25"/>
  <c r="CG80" i="25"/>
  <c r="CI80" i="25"/>
  <c r="CH80" i="25"/>
  <c r="CK80" i="25"/>
  <c r="BX80" i="25"/>
  <c r="BW80" i="25"/>
  <c r="BZ80" i="25"/>
  <c r="BY80" i="25"/>
  <c r="AS80" i="25"/>
  <c r="AT80" i="25"/>
  <c r="AI79" i="25"/>
  <c r="AJ80" i="25"/>
  <c r="W80" i="25"/>
  <c r="EK79" i="25"/>
  <c r="CU79" i="25"/>
  <c r="CW79" i="25"/>
  <c r="CV79" i="25"/>
  <c r="CY79" i="25"/>
  <c r="CQ79" i="25"/>
  <c r="CP79" i="25"/>
  <c r="CR79" i="25"/>
  <c r="CG79" i="25"/>
  <c r="CI79" i="25"/>
  <c r="CH79" i="25"/>
  <c r="CK79" i="25"/>
  <c r="BW79" i="25"/>
  <c r="BX79" i="25"/>
  <c r="BY79" i="25"/>
  <c r="BZ79" i="25"/>
  <c r="AS79" i="25"/>
  <c r="AT79" i="25"/>
  <c r="AI78" i="25"/>
  <c r="AJ79" i="25"/>
  <c r="W79" i="25"/>
  <c r="Q79" i="25"/>
  <c r="S79" i="25"/>
  <c r="R79" i="25"/>
  <c r="DM79" i="25"/>
  <c r="Q78" i="25"/>
  <c r="S78" i="25"/>
  <c r="EP78" i="25"/>
  <c r="R78" i="25"/>
  <c r="EO78" i="25"/>
  <c r="EK78" i="25"/>
  <c r="EM78" i="25"/>
  <c r="DZ78" i="25"/>
  <c r="DY78" i="25"/>
  <c r="DM78" i="25"/>
  <c r="CV78" i="25"/>
  <c r="CU78" i="25"/>
  <c r="CW78" i="25"/>
  <c r="CY78" i="25"/>
  <c r="CQ78" i="25"/>
  <c r="CP78" i="25"/>
  <c r="CR78" i="25"/>
  <c r="CG78" i="25"/>
  <c r="CI78" i="25"/>
  <c r="CH78" i="25"/>
  <c r="CK78" i="25"/>
  <c r="BX78" i="25"/>
  <c r="BW78" i="25"/>
  <c r="BZ78" i="25"/>
  <c r="BY78" i="25"/>
  <c r="AS78" i="25"/>
  <c r="AT78" i="25"/>
  <c r="AI77" i="25"/>
  <c r="AJ78" i="25"/>
  <c r="W78" i="25"/>
  <c r="DN78" i="25"/>
  <c r="EK77" i="25"/>
  <c r="CU77" i="25"/>
  <c r="CW77" i="25"/>
  <c r="CV77" i="25"/>
  <c r="CY77" i="25"/>
  <c r="CQ77" i="25"/>
  <c r="CP77" i="25"/>
  <c r="CR77" i="25"/>
  <c r="CG77" i="25"/>
  <c r="CI77" i="25"/>
  <c r="CH77" i="25"/>
  <c r="CK77" i="25"/>
  <c r="BW77" i="25"/>
  <c r="BX77" i="25"/>
  <c r="BY77" i="25"/>
  <c r="BZ77" i="25"/>
  <c r="AS77" i="25"/>
  <c r="AT77" i="25"/>
  <c r="AI76" i="25"/>
  <c r="AJ77" i="25"/>
  <c r="W77" i="25"/>
  <c r="Q77" i="25"/>
  <c r="S77" i="25"/>
  <c r="R77" i="25"/>
  <c r="DM77" i="25"/>
  <c r="Q76" i="25"/>
  <c r="S76" i="25"/>
  <c r="EP76" i="25"/>
  <c r="R76" i="25"/>
  <c r="EO76" i="25"/>
  <c r="EK76" i="25"/>
  <c r="EM76" i="25"/>
  <c r="DZ76" i="25"/>
  <c r="DY76" i="25"/>
  <c r="DM76" i="25"/>
  <c r="CV76" i="25"/>
  <c r="CU76" i="25"/>
  <c r="CW76" i="25"/>
  <c r="CY76" i="25"/>
  <c r="CQ76" i="25"/>
  <c r="CP76" i="25"/>
  <c r="CR76" i="25"/>
  <c r="CG76" i="25"/>
  <c r="CI76" i="25"/>
  <c r="CH76" i="25"/>
  <c r="CK76" i="25"/>
  <c r="BX76" i="25"/>
  <c r="BW76" i="25"/>
  <c r="BZ76" i="25"/>
  <c r="BY76" i="25"/>
  <c r="AS76" i="25"/>
  <c r="AT76" i="25"/>
  <c r="AI75" i="25"/>
  <c r="AJ76" i="25"/>
  <c r="W76" i="25"/>
  <c r="DN76" i="25"/>
  <c r="EK75" i="25"/>
  <c r="CU75" i="25"/>
  <c r="CW75" i="25"/>
  <c r="CV75" i="25"/>
  <c r="CY75" i="25"/>
  <c r="CQ75" i="25"/>
  <c r="CP75" i="25"/>
  <c r="CR75" i="25"/>
  <c r="CG75" i="25"/>
  <c r="CI75" i="25"/>
  <c r="CH75" i="25"/>
  <c r="CK75" i="25"/>
  <c r="BW75" i="25"/>
  <c r="BX75" i="25"/>
  <c r="BY75" i="25"/>
  <c r="BZ75" i="25"/>
  <c r="AS75" i="25"/>
  <c r="AT75" i="25"/>
  <c r="AI74" i="25"/>
  <c r="AJ75" i="25"/>
  <c r="W75" i="25"/>
  <c r="Q75" i="25"/>
  <c r="S75" i="25"/>
  <c r="R75" i="25"/>
  <c r="DM75" i="25"/>
  <c r="Q74" i="25"/>
  <c r="S74" i="25"/>
  <c r="EP74" i="25"/>
  <c r="R74" i="25"/>
  <c r="EO74" i="25"/>
  <c r="EK74" i="25"/>
  <c r="EM74" i="25"/>
  <c r="DZ74" i="25"/>
  <c r="DY74" i="25"/>
  <c r="DM74" i="25"/>
  <c r="CV74" i="25"/>
  <c r="CU74" i="25"/>
  <c r="CW74" i="25"/>
  <c r="CY74" i="25"/>
  <c r="CQ74" i="25"/>
  <c r="CP74" i="25"/>
  <c r="CR74" i="25"/>
  <c r="CG74" i="25"/>
  <c r="CI74" i="25"/>
  <c r="CH74" i="25"/>
  <c r="CK74" i="25"/>
  <c r="BX74" i="25"/>
  <c r="BW74" i="25"/>
  <c r="BZ74" i="25"/>
  <c r="BY74" i="25"/>
  <c r="AS74" i="25"/>
  <c r="AT74" i="25"/>
  <c r="AI73" i="25"/>
  <c r="AJ74" i="25"/>
  <c r="W74" i="25"/>
  <c r="DN74" i="25"/>
  <c r="EK73" i="25"/>
  <c r="CU73" i="25"/>
  <c r="CW73" i="25"/>
  <c r="CV73" i="25"/>
  <c r="CY73" i="25"/>
  <c r="CQ73" i="25"/>
  <c r="CP73" i="25"/>
  <c r="CR73" i="25"/>
  <c r="CG73" i="25"/>
  <c r="CI73" i="25"/>
  <c r="CH73" i="25"/>
  <c r="CK73" i="25"/>
  <c r="BW73" i="25"/>
  <c r="BX73" i="25"/>
  <c r="BY73" i="25"/>
  <c r="BZ73" i="25"/>
  <c r="AS73" i="25"/>
  <c r="AT73" i="25"/>
  <c r="AI72" i="25"/>
  <c r="AJ73" i="25"/>
  <c r="W73" i="25"/>
  <c r="Q73" i="25"/>
  <c r="S73" i="25"/>
  <c r="R73" i="25"/>
  <c r="DM73" i="25"/>
  <c r="Q72" i="25"/>
  <c r="S72" i="25"/>
  <c r="EP72" i="25"/>
  <c r="R72" i="25"/>
  <c r="EO72" i="25"/>
  <c r="EK72" i="25"/>
  <c r="EM72" i="25"/>
  <c r="DZ72" i="25"/>
  <c r="DY72" i="25"/>
  <c r="DM72" i="25"/>
  <c r="CV72" i="25"/>
  <c r="CU72" i="25"/>
  <c r="CW72" i="25"/>
  <c r="CY72" i="25"/>
  <c r="CQ72" i="25"/>
  <c r="CP72" i="25"/>
  <c r="CR72" i="25"/>
  <c r="CG72" i="25"/>
  <c r="CI72" i="25"/>
  <c r="CH72" i="25"/>
  <c r="CK72" i="25"/>
  <c r="BX72" i="25"/>
  <c r="BW72" i="25"/>
  <c r="BZ72" i="25"/>
  <c r="BY72" i="25"/>
  <c r="AS72" i="25"/>
  <c r="AT72" i="25"/>
  <c r="AI71" i="25"/>
  <c r="AJ72" i="25"/>
  <c r="W72" i="25"/>
  <c r="DN72" i="25"/>
  <c r="EK71" i="25"/>
  <c r="CU71" i="25"/>
  <c r="CW71" i="25"/>
  <c r="CV71" i="25"/>
  <c r="CY71" i="25"/>
  <c r="CQ71" i="25"/>
  <c r="CP71" i="25"/>
  <c r="CR71" i="25"/>
  <c r="CG71" i="25"/>
  <c r="CI71" i="25"/>
  <c r="CH71" i="25"/>
  <c r="CK71" i="25"/>
  <c r="BW71" i="25"/>
  <c r="BX71" i="25"/>
  <c r="BY71" i="25"/>
  <c r="BZ71" i="25"/>
  <c r="AS71" i="25"/>
  <c r="AT71" i="25"/>
  <c r="AI70" i="25"/>
  <c r="AJ71" i="25"/>
  <c r="W71" i="25"/>
  <c r="Q71" i="25"/>
  <c r="S71" i="25"/>
  <c r="R71" i="25"/>
  <c r="DM71" i="25"/>
  <c r="Q70" i="25"/>
  <c r="R70" i="25"/>
  <c r="EO70" i="25"/>
  <c r="EK70" i="25"/>
  <c r="EL70" i="25"/>
  <c r="CU70" i="25"/>
  <c r="CW70" i="25"/>
  <c r="CV70" i="25"/>
  <c r="CY70" i="25"/>
  <c r="CQ70" i="25"/>
  <c r="CP70" i="25"/>
  <c r="CR70" i="25"/>
  <c r="CG70" i="25"/>
  <c r="CI70" i="25"/>
  <c r="CH70" i="25"/>
  <c r="CK70" i="25"/>
  <c r="BW70" i="25"/>
  <c r="BX70" i="25"/>
  <c r="BY70" i="25"/>
  <c r="BZ70" i="25"/>
  <c r="AS70" i="25"/>
  <c r="AT70" i="25"/>
  <c r="AI69" i="25"/>
  <c r="AJ70" i="25"/>
  <c r="W70" i="25"/>
  <c r="S70" i="25"/>
  <c r="DM70" i="25"/>
  <c r="Q69" i="25"/>
  <c r="R69" i="25"/>
  <c r="EO69" i="25"/>
  <c r="EK69" i="25"/>
  <c r="EL69" i="25"/>
  <c r="CU69" i="25"/>
  <c r="CW69" i="25"/>
  <c r="CV69" i="25"/>
  <c r="CY69" i="25"/>
  <c r="CQ69" i="25"/>
  <c r="CP69" i="25"/>
  <c r="CR69" i="25"/>
  <c r="CG69" i="25"/>
  <c r="CI69" i="25"/>
  <c r="CH69" i="25"/>
  <c r="CK69" i="25"/>
  <c r="BW69" i="25"/>
  <c r="BX69" i="25"/>
  <c r="BY69" i="25"/>
  <c r="BZ69" i="25"/>
  <c r="AS69" i="25"/>
  <c r="AT69" i="25"/>
  <c r="AI68" i="25"/>
  <c r="AJ69" i="25"/>
  <c r="W69" i="25"/>
  <c r="S69" i="25"/>
  <c r="DM69" i="25"/>
  <c r="Q68" i="25"/>
  <c r="R68" i="25"/>
  <c r="EO68" i="25"/>
  <c r="EK68" i="25"/>
  <c r="EL68" i="25"/>
  <c r="CU68" i="25"/>
  <c r="CW68" i="25"/>
  <c r="CV68" i="25"/>
  <c r="CY68" i="25"/>
  <c r="CQ68" i="25"/>
  <c r="CP68" i="25"/>
  <c r="CR68" i="25"/>
  <c r="CG68" i="25"/>
  <c r="CI68" i="25"/>
  <c r="CH68" i="25"/>
  <c r="CK68" i="25"/>
  <c r="BW68" i="25"/>
  <c r="BX68" i="25"/>
  <c r="BY68" i="25"/>
  <c r="BZ68" i="25"/>
  <c r="AS68" i="25"/>
  <c r="AT68" i="25"/>
  <c r="AI67" i="25"/>
  <c r="AJ68" i="25"/>
  <c r="W68" i="25"/>
  <c r="S68" i="25"/>
  <c r="DZ68" i="25"/>
  <c r="DM68" i="25"/>
  <c r="Q67" i="25"/>
  <c r="R67" i="25"/>
  <c r="EO67" i="25"/>
  <c r="EK67" i="25"/>
  <c r="EL67" i="25"/>
  <c r="S67" i="25"/>
  <c r="DZ67" i="25"/>
  <c r="CU67" i="25"/>
  <c r="CW67" i="25"/>
  <c r="CV67" i="25"/>
  <c r="CY67" i="25"/>
  <c r="CQ67" i="25"/>
  <c r="CP67" i="25"/>
  <c r="CR67" i="25"/>
  <c r="CG67" i="25"/>
  <c r="CI67" i="25"/>
  <c r="CH67" i="25"/>
  <c r="CK67" i="25"/>
  <c r="BW67" i="25"/>
  <c r="BX67" i="25"/>
  <c r="BY67" i="25"/>
  <c r="BZ67" i="25"/>
  <c r="AS67" i="25"/>
  <c r="AT67" i="25"/>
  <c r="AI66" i="25"/>
  <c r="AJ67" i="25"/>
  <c r="W67" i="25"/>
  <c r="DM67" i="25"/>
  <c r="Q66" i="25"/>
  <c r="R66" i="25"/>
  <c r="EO66" i="25"/>
  <c r="EK66" i="25"/>
  <c r="EL66" i="25"/>
  <c r="CU66" i="25"/>
  <c r="CW66" i="25"/>
  <c r="CV66" i="25"/>
  <c r="CY66" i="25"/>
  <c r="CQ66" i="25"/>
  <c r="CP66" i="25"/>
  <c r="CR66" i="25"/>
  <c r="CG66" i="25"/>
  <c r="CI66" i="25"/>
  <c r="CH66" i="25"/>
  <c r="CK66" i="25"/>
  <c r="BW66" i="25"/>
  <c r="BX66" i="25"/>
  <c r="BY66" i="25"/>
  <c r="BZ66" i="25"/>
  <c r="AS66" i="25"/>
  <c r="AT66" i="25"/>
  <c r="AI65" i="25"/>
  <c r="AJ66" i="25"/>
  <c r="W66" i="25"/>
  <c r="S66" i="25"/>
  <c r="DM66" i="25"/>
  <c r="Q65" i="25"/>
  <c r="R65" i="25"/>
  <c r="EO65" i="25"/>
  <c r="EK65" i="25"/>
  <c r="EL65" i="25"/>
  <c r="CU65" i="25"/>
  <c r="CW65" i="25"/>
  <c r="CV65" i="25"/>
  <c r="CY65" i="25"/>
  <c r="CQ65" i="25"/>
  <c r="CP65" i="25"/>
  <c r="CR65" i="25"/>
  <c r="CG65" i="25"/>
  <c r="CI65" i="25"/>
  <c r="CH65" i="25"/>
  <c r="CK65" i="25"/>
  <c r="BW65" i="25"/>
  <c r="BX65" i="25"/>
  <c r="BY65" i="25"/>
  <c r="BZ65" i="25"/>
  <c r="AS65" i="25"/>
  <c r="AT65" i="25"/>
  <c r="AI64" i="25"/>
  <c r="AJ65" i="25"/>
  <c r="W65" i="25"/>
  <c r="S65" i="25"/>
  <c r="DM65" i="25"/>
  <c r="Q64" i="25"/>
  <c r="R64" i="25"/>
  <c r="EO64" i="25"/>
  <c r="EK64" i="25"/>
  <c r="EL64" i="25"/>
  <c r="CU64" i="25"/>
  <c r="CW64" i="25"/>
  <c r="CV64" i="25"/>
  <c r="CY64" i="25"/>
  <c r="CQ64" i="25"/>
  <c r="CP64" i="25"/>
  <c r="CR64" i="25"/>
  <c r="CG64" i="25"/>
  <c r="CI64" i="25"/>
  <c r="CH64" i="25"/>
  <c r="CK64" i="25"/>
  <c r="BW64" i="25"/>
  <c r="BX64" i="25"/>
  <c r="BY64" i="25"/>
  <c r="BZ64" i="25"/>
  <c r="AS64" i="25"/>
  <c r="AT64" i="25"/>
  <c r="AI63" i="25"/>
  <c r="AJ64" i="25"/>
  <c r="W64" i="25"/>
  <c r="S64" i="25"/>
  <c r="DZ64" i="25"/>
  <c r="DM64" i="25"/>
  <c r="Q63" i="25"/>
  <c r="R63" i="25"/>
  <c r="EO63" i="25"/>
  <c r="EK63" i="25"/>
  <c r="EL63" i="25"/>
  <c r="S63" i="25"/>
  <c r="DZ63" i="25"/>
  <c r="CU63" i="25"/>
  <c r="CW63" i="25"/>
  <c r="CV63" i="25"/>
  <c r="CY63" i="25"/>
  <c r="CQ63" i="25"/>
  <c r="CP63" i="25"/>
  <c r="CR63" i="25"/>
  <c r="CG63" i="25"/>
  <c r="CI63" i="25"/>
  <c r="CH63" i="25"/>
  <c r="CK63" i="25"/>
  <c r="BW63" i="25"/>
  <c r="BX63" i="25"/>
  <c r="BY63" i="25"/>
  <c r="BZ63" i="25"/>
  <c r="AS63" i="25"/>
  <c r="AT63" i="25"/>
  <c r="AI62" i="25"/>
  <c r="AJ63" i="25"/>
  <c r="W63" i="25"/>
  <c r="DM63" i="25"/>
  <c r="Q62" i="25"/>
  <c r="R62" i="25"/>
  <c r="EO62" i="25"/>
  <c r="EK62" i="25"/>
  <c r="EL62" i="25"/>
  <c r="CU62" i="25"/>
  <c r="CW62" i="25"/>
  <c r="CV62" i="25"/>
  <c r="CY62" i="25"/>
  <c r="CQ62" i="25"/>
  <c r="CP62" i="25"/>
  <c r="CR62" i="25"/>
  <c r="CG62" i="25"/>
  <c r="CI62" i="25"/>
  <c r="CH62" i="25"/>
  <c r="CK62" i="25"/>
  <c r="BW62" i="25"/>
  <c r="BX62" i="25"/>
  <c r="BY62" i="25"/>
  <c r="BZ62" i="25"/>
  <c r="AS62" i="25"/>
  <c r="AT62" i="25"/>
  <c r="AI61" i="25"/>
  <c r="AJ62" i="25"/>
  <c r="W62" i="25"/>
  <c r="S62" i="25"/>
  <c r="DM62" i="25"/>
  <c r="Q61" i="25"/>
  <c r="R61" i="25"/>
  <c r="EO61" i="25"/>
  <c r="EK61" i="25"/>
  <c r="EL61" i="25"/>
  <c r="CU61" i="25"/>
  <c r="CW61" i="25"/>
  <c r="CV61" i="25"/>
  <c r="CY61" i="25"/>
  <c r="CQ61" i="25"/>
  <c r="CP61" i="25"/>
  <c r="CR61" i="25"/>
  <c r="CG61" i="25"/>
  <c r="CI61" i="25"/>
  <c r="CH61" i="25"/>
  <c r="CK61" i="25"/>
  <c r="BW61" i="25"/>
  <c r="BX61" i="25"/>
  <c r="BY61" i="25"/>
  <c r="BZ61" i="25"/>
  <c r="AS61" i="25"/>
  <c r="AT61" i="25"/>
  <c r="AI60" i="25"/>
  <c r="AJ61" i="25"/>
  <c r="W61" i="25"/>
  <c r="S61" i="25"/>
  <c r="DM61" i="25"/>
  <c r="Q60" i="25"/>
  <c r="R60" i="25"/>
  <c r="EO60" i="25"/>
  <c r="EK60" i="25"/>
  <c r="EL60" i="25"/>
  <c r="CU60" i="25"/>
  <c r="CW60" i="25"/>
  <c r="CV60" i="25"/>
  <c r="CY60" i="25"/>
  <c r="CQ60" i="25"/>
  <c r="CP60" i="25"/>
  <c r="CR60" i="25"/>
  <c r="CG60" i="25"/>
  <c r="CI60" i="25"/>
  <c r="CH60" i="25"/>
  <c r="CK60" i="25"/>
  <c r="BW60" i="25"/>
  <c r="BX60" i="25"/>
  <c r="BY60" i="25"/>
  <c r="BZ60" i="25"/>
  <c r="AS60" i="25"/>
  <c r="AT60" i="25"/>
  <c r="AI59" i="25"/>
  <c r="AJ60" i="25"/>
  <c r="W60" i="25"/>
  <c r="S60" i="25"/>
  <c r="DZ60" i="25"/>
  <c r="DM60" i="25"/>
  <c r="Q59" i="25"/>
  <c r="R59" i="25"/>
  <c r="EO59" i="25"/>
  <c r="EK59" i="25"/>
  <c r="EL59" i="25"/>
  <c r="S59" i="25"/>
  <c r="DZ59" i="25"/>
  <c r="CU59" i="25"/>
  <c r="CW59" i="25"/>
  <c r="CV59" i="25"/>
  <c r="CY59" i="25"/>
  <c r="CQ59" i="25"/>
  <c r="CP59" i="25"/>
  <c r="CR59" i="25"/>
  <c r="CG59" i="25"/>
  <c r="CI59" i="25"/>
  <c r="CH59" i="25"/>
  <c r="CK59" i="25"/>
  <c r="BW59" i="25"/>
  <c r="BX59" i="25"/>
  <c r="BY59" i="25"/>
  <c r="BZ59" i="25"/>
  <c r="AS59" i="25"/>
  <c r="AT59" i="25"/>
  <c r="AI58" i="25"/>
  <c r="AJ59" i="25"/>
  <c r="W59" i="25"/>
  <c r="DM59" i="25"/>
  <c r="Q58" i="25"/>
  <c r="R58" i="25"/>
  <c r="EO58" i="25"/>
  <c r="EK58" i="25"/>
  <c r="EL58" i="25"/>
  <c r="CU58" i="25"/>
  <c r="CW58" i="25"/>
  <c r="CV58" i="25"/>
  <c r="CY58" i="25"/>
  <c r="CQ58" i="25"/>
  <c r="CP58" i="25"/>
  <c r="CR58" i="25"/>
  <c r="CG58" i="25"/>
  <c r="CI58" i="25"/>
  <c r="CH58" i="25"/>
  <c r="CK58" i="25"/>
  <c r="BW58" i="25"/>
  <c r="BX58" i="25"/>
  <c r="BY58" i="25"/>
  <c r="BZ58" i="25"/>
  <c r="AS58" i="25"/>
  <c r="AT58" i="25"/>
  <c r="AI57" i="25"/>
  <c r="AJ58" i="25"/>
  <c r="W58" i="25"/>
  <c r="S58" i="25"/>
  <c r="DM58" i="25"/>
  <c r="Q57" i="25"/>
  <c r="R57" i="25"/>
  <c r="EO57" i="25"/>
  <c r="EK57" i="25"/>
  <c r="EL57" i="25"/>
  <c r="CU57" i="25"/>
  <c r="CW57" i="25"/>
  <c r="CV57" i="25"/>
  <c r="CY57" i="25"/>
  <c r="CQ57" i="25"/>
  <c r="CP57" i="25"/>
  <c r="CR57" i="25"/>
  <c r="CG57" i="25"/>
  <c r="CI57" i="25"/>
  <c r="CH57" i="25"/>
  <c r="CK57" i="25"/>
  <c r="BW57" i="25"/>
  <c r="BX57" i="25"/>
  <c r="BY57" i="25"/>
  <c r="BZ57" i="25"/>
  <c r="AS57" i="25"/>
  <c r="AT57" i="25"/>
  <c r="AI56" i="25"/>
  <c r="AJ57" i="25"/>
  <c r="W57" i="25"/>
  <c r="S57" i="25"/>
  <c r="DM57" i="25"/>
  <c r="Q56" i="25"/>
  <c r="R56" i="25"/>
  <c r="EO56" i="25"/>
  <c r="EK56" i="25"/>
  <c r="EL56" i="25"/>
  <c r="CU56" i="25"/>
  <c r="CW56" i="25"/>
  <c r="CV56" i="25"/>
  <c r="CY56" i="25"/>
  <c r="CQ56" i="25"/>
  <c r="CP56" i="25"/>
  <c r="CR56" i="25"/>
  <c r="CG56" i="25"/>
  <c r="CI56" i="25"/>
  <c r="CH56" i="25"/>
  <c r="CK56" i="25"/>
  <c r="BW56" i="25"/>
  <c r="BX56" i="25"/>
  <c r="BY56" i="25"/>
  <c r="BZ56" i="25"/>
  <c r="AS56" i="25"/>
  <c r="AT56" i="25"/>
  <c r="AI55" i="25"/>
  <c r="AJ56" i="25"/>
  <c r="W56" i="25"/>
  <c r="S56" i="25"/>
  <c r="DZ56" i="25"/>
  <c r="DM56" i="25"/>
  <c r="Q55" i="25"/>
  <c r="R55" i="25"/>
  <c r="EO55" i="25"/>
  <c r="EK55" i="25"/>
  <c r="EL55" i="25"/>
  <c r="S55" i="25"/>
  <c r="DZ55" i="25"/>
  <c r="CU55" i="25"/>
  <c r="CW55" i="25"/>
  <c r="CV55" i="25"/>
  <c r="CY55" i="25"/>
  <c r="CQ55" i="25"/>
  <c r="CP55" i="25"/>
  <c r="CR55" i="25"/>
  <c r="CG55" i="25"/>
  <c r="CI55" i="25"/>
  <c r="CH55" i="25"/>
  <c r="CK55" i="25"/>
  <c r="BW55" i="25"/>
  <c r="BX55" i="25"/>
  <c r="BY55" i="25"/>
  <c r="BZ55" i="25"/>
  <c r="AS55" i="25"/>
  <c r="AT55" i="25"/>
  <c r="AI54" i="25"/>
  <c r="AJ55" i="25"/>
  <c r="W55" i="25"/>
  <c r="DM55" i="25"/>
  <c r="Q54" i="25"/>
  <c r="R54" i="25"/>
  <c r="EO54" i="25"/>
  <c r="EK54" i="25"/>
  <c r="EL54" i="25"/>
  <c r="CU54" i="25"/>
  <c r="CW54" i="25"/>
  <c r="CV54" i="25"/>
  <c r="CY54" i="25"/>
  <c r="CQ54" i="25"/>
  <c r="CP54" i="25"/>
  <c r="CR54" i="25"/>
  <c r="CG54" i="25"/>
  <c r="CI54" i="25"/>
  <c r="CH54" i="25"/>
  <c r="CK54" i="25"/>
  <c r="BW54" i="25"/>
  <c r="BX54" i="25"/>
  <c r="BY54" i="25"/>
  <c r="BZ54" i="25"/>
  <c r="AS54" i="25"/>
  <c r="AT54" i="25"/>
  <c r="AI53" i="25"/>
  <c r="AJ54" i="25"/>
  <c r="W54" i="25"/>
  <c r="S54" i="25"/>
  <c r="DM54" i="25"/>
  <c r="Q53" i="25"/>
  <c r="R53" i="25"/>
  <c r="EO53" i="25"/>
  <c r="EK53" i="25"/>
  <c r="EL53" i="25"/>
  <c r="CU53" i="25"/>
  <c r="CW53" i="25"/>
  <c r="CV53" i="25"/>
  <c r="CY53" i="25"/>
  <c r="CQ53" i="25"/>
  <c r="CP53" i="25"/>
  <c r="CR53" i="25"/>
  <c r="CG53" i="25"/>
  <c r="CI53" i="25"/>
  <c r="CH53" i="25"/>
  <c r="CK53" i="25"/>
  <c r="BW53" i="25"/>
  <c r="BX53" i="25"/>
  <c r="BY53" i="25"/>
  <c r="BZ53" i="25"/>
  <c r="AS53" i="25"/>
  <c r="AT53" i="25"/>
  <c r="AI52" i="25"/>
  <c r="AJ53" i="25"/>
  <c r="W53" i="25"/>
  <c r="S53" i="25"/>
  <c r="DM53" i="25"/>
  <c r="Q52" i="25"/>
  <c r="R52" i="25"/>
  <c r="EO52" i="25"/>
  <c r="EK52" i="25"/>
  <c r="EL52" i="25"/>
  <c r="CU52" i="25"/>
  <c r="CW52" i="25"/>
  <c r="CV52" i="25"/>
  <c r="CY52" i="25"/>
  <c r="CQ52" i="25"/>
  <c r="CP52" i="25"/>
  <c r="CR52" i="25"/>
  <c r="CG52" i="25"/>
  <c r="CI52" i="25"/>
  <c r="CH52" i="25"/>
  <c r="CK52" i="25"/>
  <c r="BW52" i="25"/>
  <c r="BX52" i="25"/>
  <c r="BY52" i="25"/>
  <c r="BZ52" i="25"/>
  <c r="AS52" i="25"/>
  <c r="AT52" i="25"/>
  <c r="AI51" i="25"/>
  <c r="AJ52" i="25"/>
  <c r="W52" i="25"/>
  <c r="S52" i="25"/>
  <c r="DZ52" i="25"/>
  <c r="DM52" i="25"/>
  <c r="Q51" i="25"/>
  <c r="R51" i="25"/>
  <c r="EO51" i="25"/>
  <c r="EK51" i="25"/>
  <c r="EL51" i="25"/>
  <c r="S51" i="25"/>
  <c r="DZ51" i="25"/>
  <c r="CU51" i="25"/>
  <c r="CW51" i="25"/>
  <c r="CV51" i="25"/>
  <c r="CY51" i="25"/>
  <c r="CQ51" i="25"/>
  <c r="CP51" i="25"/>
  <c r="CR51" i="25"/>
  <c r="CG51" i="25"/>
  <c r="CI51" i="25"/>
  <c r="CH51" i="25"/>
  <c r="CK51" i="25"/>
  <c r="BW51" i="25"/>
  <c r="BX51" i="25"/>
  <c r="BY51" i="25"/>
  <c r="BZ51" i="25"/>
  <c r="AS51" i="25"/>
  <c r="AT51" i="25"/>
  <c r="AI50" i="25"/>
  <c r="AJ51" i="25"/>
  <c r="W51" i="25"/>
  <c r="DM51" i="25"/>
  <c r="Q50" i="25"/>
  <c r="R50" i="25"/>
  <c r="EO50" i="25"/>
  <c r="EK50" i="25"/>
  <c r="EL50" i="25"/>
  <c r="CU50" i="25"/>
  <c r="CW50" i="25"/>
  <c r="CV50" i="25"/>
  <c r="CY50" i="25"/>
  <c r="CQ50" i="25"/>
  <c r="CP50" i="25"/>
  <c r="CR50" i="25"/>
  <c r="CG50" i="25"/>
  <c r="CI50" i="25"/>
  <c r="CH50" i="25"/>
  <c r="CK50" i="25"/>
  <c r="BW50" i="25"/>
  <c r="BX50" i="25"/>
  <c r="BY50" i="25"/>
  <c r="BZ50" i="25"/>
  <c r="AS50" i="25"/>
  <c r="AT50" i="25"/>
  <c r="AI49" i="25"/>
  <c r="AJ50" i="25"/>
  <c r="W50" i="25"/>
  <c r="S50" i="25"/>
  <c r="DM50" i="25"/>
  <c r="Q49" i="25"/>
  <c r="R49" i="25"/>
  <c r="EO49" i="25"/>
  <c r="EK49" i="25"/>
  <c r="EL49" i="25"/>
  <c r="CU49" i="25"/>
  <c r="CW49" i="25"/>
  <c r="CV49" i="25"/>
  <c r="CY49" i="25"/>
  <c r="CQ49" i="25"/>
  <c r="CP49" i="25"/>
  <c r="CR49" i="25"/>
  <c r="CG49" i="25"/>
  <c r="CI49" i="25"/>
  <c r="CH49" i="25"/>
  <c r="CK49" i="25"/>
  <c r="BW49" i="25"/>
  <c r="BX49" i="25"/>
  <c r="BY49" i="25"/>
  <c r="BZ49" i="25"/>
  <c r="AS49" i="25"/>
  <c r="AT49" i="25"/>
  <c r="AI48" i="25"/>
  <c r="AJ49" i="25"/>
  <c r="W49" i="25"/>
  <c r="S49" i="25"/>
  <c r="DM49" i="25"/>
  <c r="Q48" i="25"/>
  <c r="R48" i="25"/>
  <c r="EO48" i="25"/>
  <c r="EK48" i="25"/>
  <c r="EL48" i="25"/>
  <c r="CU48" i="25"/>
  <c r="CW48" i="25"/>
  <c r="CV48" i="25"/>
  <c r="CY48" i="25"/>
  <c r="CQ48" i="25"/>
  <c r="CP48" i="25"/>
  <c r="CR48" i="25"/>
  <c r="CG48" i="25"/>
  <c r="CI48" i="25"/>
  <c r="CH48" i="25"/>
  <c r="CK48" i="25"/>
  <c r="BW48" i="25"/>
  <c r="BX48" i="25"/>
  <c r="BY48" i="25"/>
  <c r="BZ48" i="25"/>
  <c r="AS48" i="25"/>
  <c r="AT48" i="25"/>
  <c r="AI47" i="25"/>
  <c r="AJ48" i="25"/>
  <c r="W48" i="25"/>
  <c r="S48" i="25"/>
  <c r="DZ48" i="25"/>
  <c r="DM48" i="25"/>
  <c r="Q47" i="25"/>
  <c r="R47" i="25"/>
  <c r="EO47" i="25"/>
  <c r="EK47" i="25"/>
  <c r="EL47" i="25"/>
  <c r="S47" i="25"/>
  <c r="DZ47" i="25"/>
  <c r="CU47" i="25"/>
  <c r="CW47" i="25"/>
  <c r="CV47" i="25"/>
  <c r="CY47" i="25"/>
  <c r="CQ47" i="25"/>
  <c r="CP47" i="25"/>
  <c r="CR47" i="25"/>
  <c r="CG47" i="25"/>
  <c r="CI47" i="25"/>
  <c r="CH47" i="25"/>
  <c r="CK47" i="25"/>
  <c r="BW47" i="25"/>
  <c r="BX47" i="25"/>
  <c r="BY47" i="25"/>
  <c r="BZ47" i="25"/>
  <c r="AS47" i="25"/>
  <c r="AT47" i="25"/>
  <c r="AI46" i="25"/>
  <c r="AJ47" i="25"/>
  <c r="W47" i="25"/>
  <c r="DM47" i="25"/>
  <c r="Q46" i="25"/>
  <c r="R46" i="25"/>
  <c r="EO46" i="25"/>
  <c r="EK46" i="25"/>
  <c r="EL46" i="25"/>
  <c r="CU46" i="25"/>
  <c r="CW46" i="25"/>
  <c r="CV46" i="25"/>
  <c r="CY46" i="25"/>
  <c r="CQ46" i="25"/>
  <c r="CP46" i="25"/>
  <c r="CR46" i="25"/>
  <c r="CG46" i="25"/>
  <c r="CI46" i="25"/>
  <c r="CH46" i="25"/>
  <c r="CK46" i="25"/>
  <c r="BW46" i="25"/>
  <c r="BX46" i="25"/>
  <c r="BY46" i="25"/>
  <c r="BZ46" i="25"/>
  <c r="AS46" i="25"/>
  <c r="AT46" i="25"/>
  <c r="AI45" i="25"/>
  <c r="AJ46" i="25"/>
  <c r="W46" i="25"/>
  <c r="S46" i="25"/>
  <c r="DM46" i="25"/>
  <c r="Q45" i="25"/>
  <c r="R45" i="25"/>
  <c r="EO45" i="25"/>
  <c r="EK45" i="25"/>
  <c r="EL45" i="25"/>
  <c r="CU45" i="25"/>
  <c r="CW45" i="25"/>
  <c r="CV45" i="25"/>
  <c r="CY45" i="25"/>
  <c r="CQ45" i="25"/>
  <c r="CP45" i="25"/>
  <c r="CR45" i="25"/>
  <c r="CG45" i="25"/>
  <c r="CI45" i="25"/>
  <c r="CH45" i="25"/>
  <c r="CK45" i="25"/>
  <c r="BW45" i="25"/>
  <c r="BX45" i="25"/>
  <c r="BY45" i="25"/>
  <c r="BZ45" i="25"/>
  <c r="AS45" i="25"/>
  <c r="AT45" i="25"/>
  <c r="AI44" i="25"/>
  <c r="AJ45" i="25"/>
  <c r="W45" i="25"/>
  <c r="S45" i="25"/>
  <c r="DM45" i="25"/>
  <c r="Q44" i="25"/>
  <c r="R44" i="25"/>
  <c r="EO44" i="25"/>
  <c r="EK44" i="25"/>
  <c r="EL44" i="25"/>
  <c r="CU44" i="25"/>
  <c r="CW44" i="25"/>
  <c r="CV44" i="25"/>
  <c r="CY44" i="25"/>
  <c r="CQ44" i="25"/>
  <c r="CP44" i="25"/>
  <c r="CR44" i="25"/>
  <c r="CG44" i="25"/>
  <c r="CI44" i="25"/>
  <c r="CH44" i="25"/>
  <c r="CK44" i="25"/>
  <c r="BW44" i="25"/>
  <c r="BX44" i="25"/>
  <c r="BY44" i="25"/>
  <c r="BZ44" i="25"/>
  <c r="AS44" i="25"/>
  <c r="AT44" i="25"/>
  <c r="AI43" i="25"/>
  <c r="AJ44" i="25"/>
  <c r="W44" i="25"/>
  <c r="S44" i="25"/>
  <c r="DZ44" i="25"/>
  <c r="DM44" i="25"/>
  <c r="Q43" i="25"/>
  <c r="R43" i="25"/>
  <c r="EO43" i="25"/>
  <c r="EK43" i="25"/>
  <c r="EL43" i="25"/>
  <c r="S43" i="25"/>
  <c r="DZ43" i="25"/>
  <c r="CU43" i="25"/>
  <c r="CW43" i="25"/>
  <c r="CV43" i="25"/>
  <c r="CY43" i="25"/>
  <c r="CQ43" i="25"/>
  <c r="CP43" i="25"/>
  <c r="CR43" i="25"/>
  <c r="CG43" i="25"/>
  <c r="CI43" i="25"/>
  <c r="CH43" i="25"/>
  <c r="CK43" i="25"/>
  <c r="BW43" i="25"/>
  <c r="BX43" i="25"/>
  <c r="BY43" i="25"/>
  <c r="BZ43" i="25"/>
  <c r="AS43" i="25"/>
  <c r="AT43" i="25"/>
  <c r="AI42" i="25"/>
  <c r="AJ43" i="25"/>
  <c r="W43" i="25"/>
  <c r="DM43" i="25"/>
  <c r="Q42" i="25"/>
  <c r="R42" i="25"/>
  <c r="EO42" i="25"/>
  <c r="EK42" i="25"/>
  <c r="EL42" i="25"/>
  <c r="CU42" i="25"/>
  <c r="CW42" i="25"/>
  <c r="CV42" i="25"/>
  <c r="CY42" i="25"/>
  <c r="CQ42" i="25"/>
  <c r="CP42" i="25"/>
  <c r="CR42" i="25"/>
  <c r="CG42" i="25"/>
  <c r="CI42" i="25"/>
  <c r="CH42" i="25"/>
  <c r="CK42" i="25"/>
  <c r="BW42" i="25"/>
  <c r="BX42" i="25"/>
  <c r="BY42" i="25"/>
  <c r="BZ42" i="25"/>
  <c r="AS42" i="25"/>
  <c r="AT42" i="25"/>
  <c r="AI41" i="25"/>
  <c r="AJ42" i="25"/>
  <c r="W42" i="25"/>
  <c r="S42" i="25"/>
  <c r="DM42" i="25"/>
  <c r="Q41" i="25"/>
  <c r="R41" i="25"/>
  <c r="EO41" i="25"/>
  <c r="EK41" i="25"/>
  <c r="EL41" i="25"/>
  <c r="CU41" i="25"/>
  <c r="CW41" i="25"/>
  <c r="CV41" i="25"/>
  <c r="CY41" i="25"/>
  <c r="CQ41" i="25"/>
  <c r="CP41" i="25"/>
  <c r="CR41" i="25"/>
  <c r="CG41" i="25"/>
  <c r="CI41" i="25"/>
  <c r="CH41" i="25"/>
  <c r="CK41" i="25"/>
  <c r="BW41" i="25"/>
  <c r="BX41" i="25"/>
  <c r="BY41" i="25"/>
  <c r="BZ41" i="25"/>
  <c r="AS41" i="25"/>
  <c r="AT41" i="25"/>
  <c r="AI40" i="25"/>
  <c r="AJ41" i="25"/>
  <c r="W41" i="25"/>
  <c r="S41" i="25"/>
  <c r="DM41" i="25"/>
  <c r="EK40" i="25"/>
  <c r="CU40" i="25"/>
  <c r="CW40" i="25"/>
  <c r="CV40" i="25"/>
  <c r="CY40" i="25"/>
  <c r="CQ40" i="25"/>
  <c r="CP40" i="25"/>
  <c r="CR40" i="25"/>
  <c r="CG40" i="25"/>
  <c r="CI40" i="25"/>
  <c r="CH40" i="25"/>
  <c r="CK40" i="25"/>
  <c r="BW40" i="25"/>
  <c r="BX40" i="25"/>
  <c r="BY40" i="25"/>
  <c r="BZ40" i="25"/>
  <c r="AS40" i="25"/>
  <c r="AT40" i="25"/>
  <c r="AI39" i="25"/>
  <c r="AJ40" i="25"/>
  <c r="W40" i="25"/>
  <c r="Q40" i="25"/>
  <c r="S40" i="25"/>
  <c r="DZ40" i="25"/>
  <c r="R40" i="25"/>
  <c r="EK39" i="25"/>
  <c r="Q39" i="25"/>
  <c r="R39" i="25"/>
  <c r="EL39" i="25"/>
  <c r="CU39" i="25"/>
  <c r="CW39" i="25"/>
  <c r="CV39" i="25"/>
  <c r="CY39" i="25"/>
  <c r="CQ39" i="25"/>
  <c r="CP39" i="25"/>
  <c r="CR39" i="25"/>
  <c r="CG39" i="25"/>
  <c r="CI39" i="25"/>
  <c r="CH39" i="25"/>
  <c r="BW39" i="25"/>
  <c r="BX39" i="25"/>
  <c r="BY39" i="25"/>
  <c r="BZ39" i="25"/>
  <c r="AS39" i="25"/>
  <c r="AT39" i="25"/>
  <c r="AI38" i="25"/>
  <c r="AJ39" i="25"/>
  <c r="W39" i="25"/>
  <c r="S39" i="25"/>
  <c r="DZ39" i="25"/>
  <c r="DM39" i="25"/>
  <c r="EK38" i="25"/>
  <c r="Q38" i="25"/>
  <c r="S38" i="25"/>
  <c r="EM38" i="25"/>
  <c r="CU38" i="25"/>
  <c r="CW38" i="25"/>
  <c r="CV38" i="25"/>
  <c r="CY38" i="25"/>
  <c r="CQ38" i="25"/>
  <c r="CP38" i="25"/>
  <c r="CR38" i="25"/>
  <c r="CG38" i="25"/>
  <c r="CI38" i="25"/>
  <c r="CH38" i="25"/>
  <c r="BX38" i="25"/>
  <c r="BW38" i="25"/>
  <c r="BZ38" i="25"/>
  <c r="AS38" i="25"/>
  <c r="AT38" i="25"/>
  <c r="AI37" i="25"/>
  <c r="AJ38" i="25"/>
  <c r="W38" i="25"/>
  <c r="R38" i="25"/>
  <c r="DM38" i="25"/>
  <c r="EK37" i="25"/>
  <c r="Q37" i="25"/>
  <c r="R37" i="25"/>
  <c r="EL37" i="25"/>
  <c r="CV37" i="25"/>
  <c r="CU37" i="25"/>
  <c r="CW37" i="25"/>
  <c r="CY37" i="25"/>
  <c r="CQ37" i="25"/>
  <c r="CP37" i="25"/>
  <c r="CR37" i="25"/>
  <c r="CG37" i="25"/>
  <c r="CI37" i="25"/>
  <c r="CH37" i="25"/>
  <c r="CK37" i="25"/>
  <c r="BX37" i="25"/>
  <c r="BW37" i="25"/>
  <c r="BZ37" i="25"/>
  <c r="BY37" i="25"/>
  <c r="AS37" i="25"/>
  <c r="AT37" i="25"/>
  <c r="AI36" i="25"/>
  <c r="AJ37" i="25"/>
  <c r="W37" i="25"/>
  <c r="S37" i="25"/>
  <c r="DN37" i="25"/>
  <c r="DM37" i="25"/>
  <c r="Q36" i="25"/>
  <c r="S36" i="25"/>
  <c r="EP36" i="25"/>
  <c r="R36" i="25"/>
  <c r="EO36" i="25"/>
  <c r="EK36" i="25"/>
  <c r="EM36" i="25"/>
  <c r="DZ36" i="25"/>
  <c r="DY36" i="25"/>
  <c r="CV36" i="25"/>
  <c r="CU36" i="25"/>
  <c r="CW36" i="25"/>
  <c r="CY36" i="25"/>
  <c r="CQ36" i="25"/>
  <c r="CP36" i="25"/>
  <c r="CR36" i="25"/>
  <c r="CG36" i="25"/>
  <c r="CI36" i="25"/>
  <c r="CH36" i="25"/>
  <c r="CK36" i="25"/>
  <c r="BX36" i="25"/>
  <c r="BW36" i="25"/>
  <c r="BZ36" i="25"/>
  <c r="BY36" i="25"/>
  <c r="AS36" i="25"/>
  <c r="AT36" i="25"/>
  <c r="AI35" i="25"/>
  <c r="AJ36" i="25"/>
  <c r="W36" i="25"/>
  <c r="DN36" i="25"/>
  <c r="DM36" i="25"/>
  <c r="EK35" i="25"/>
  <c r="Q35" i="25"/>
  <c r="R35" i="25"/>
  <c r="EL35" i="25"/>
  <c r="CV35" i="25"/>
  <c r="CU35" i="25"/>
  <c r="CW35" i="25"/>
  <c r="CY35" i="25"/>
  <c r="CQ35" i="25"/>
  <c r="CP35" i="25"/>
  <c r="CR35" i="25"/>
  <c r="CG35" i="25"/>
  <c r="CI35" i="25"/>
  <c r="CH35" i="25"/>
  <c r="CK35" i="25"/>
  <c r="BX35" i="25"/>
  <c r="BW35" i="25"/>
  <c r="BZ35" i="25"/>
  <c r="BY35" i="25"/>
  <c r="AS35" i="25"/>
  <c r="AT35" i="25"/>
  <c r="AI34" i="25"/>
  <c r="AJ35" i="25"/>
  <c r="W35" i="25"/>
  <c r="S35" i="25"/>
  <c r="DN35" i="25"/>
  <c r="DM35" i="25"/>
  <c r="Q34" i="25"/>
  <c r="S34" i="25"/>
  <c r="EP34" i="25"/>
  <c r="R34" i="25"/>
  <c r="EO34" i="25"/>
  <c r="EK34" i="25"/>
  <c r="EM34" i="25"/>
  <c r="DZ34" i="25"/>
  <c r="DY34" i="25"/>
  <c r="CV34" i="25"/>
  <c r="CU34" i="25"/>
  <c r="CW34" i="25"/>
  <c r="CY34" i="25"/>
  <c r="CQ34" i="25"/>
  <c r="CP34" i="25"/>
  <c r="CR34" i="25"/>
  <c r="CG34" i="25"/>
  <c r="CI34" i="25"/>
  <c r="CH34" i="25"/>
  <c r="CK34" i="25"/>
  <c r="BX34" i="25"/>
  <c r="BW34" i="25"/>
  <c r="BZ34" i="25"/>
  <c r="BY34" i="25"/>
  <c r="AS34" i="25"/>
  <c r="AT34" i="25"/>
  <c r="AI33" i="25"/>
  <c r="AJ34" i="25"/>
  <c r="W34" i="25"/>
  <c r="DN34" i="25"/>
  <c r="DM34" i="25"/>
  <c r="EK33" i="25"/>
  <c r="Q33" i="25"/>
  <c r="R33" i="25"/>
  <c r="EL33" i="25"/>
  <c r="CV33" i="25"/>
  <c r="CU33" i="25"/>
  <c r="CW33" i="25"/>
  <c r="CY33" i="25"/>
  <c r="CQ33" i="25"/>
  <c r="CP33" i="25"/>
  <c r="CR33" i="25"/>
  <c r="CG33" i="25"/>
  <c r="CI33" i="25"/>
  <c r="CH33" i="25"/>
  <c r="CK33" i="25"/>
  <c r="BX33" i="25"/>
  <c r="BW33" i="25"/>
  <c r="BZ33" i="25"/>
  <c r="BY33" i="25"/>
  <c r="AS33" i="25"/>
  <c r="AT33" i="25"/>
  <c r="AI32" i="25"/>
  <c r="AJ33" i="25"/>
  <c r="W33" i="25"/>
  <c r="S33" i="25"/>
  <c r="DN33" i="25"/>
  <c r="DM33" i="25"/>
  <c r="Q32" i="25"/>
  <c r="S32" i="25"/>
  <c r="EP32" i="25"/>
  <c r="R32" i="25"/>
  <c r="EO32" i="25"/>
  <c r="EK32" i="25"/>
  <c r="EM32" i="25"/>
  <c r="DZ32" i="25"/>
  <c r="DY32" i="25"/>
  <c r="CV32" i="25"/>
  <c r="CU32" i="25"/>
  <c r="CW32" i="25"/>
  <c r="CY32" i="25"/>
  <c r="CQ32" i="25"/>
  <c r="CP32" i="25"/>
  <c r="CR32" i="25"/>
  <c r="CG32" i="25"/>
  <c r="CI32" i="25"/>
  <c r="CH32" i="25"/>
  <c r="CK32" i="25"/>
  <c r="BX32" i="25"/>
  <c r="BW32" i="25"/>
  <c r="BZ32" i="25"/>
  <c r="BY32" i="25"/>
  <c r="AS32" i="25"/>
  <c r="AT32" i="25"/>
  <c r="W32" i="25"/>
  <c r="DN32" i="25"/>
  <c r="DM32" i="25"/>
  <c r="EK31" i="25"/>
  <c r="CV31" i="25"/>
  <c r="CU31" i="25"/>
  <c r="CW31" i="25"/>
  <c r="CY31" i="25"/>
  <c r="CQ31" i="25"/>
  <c r="CP31" i="25"/>
  <c r="CR31" i="25"/>
  <c r="CG31" i="25"/>
  <c r="CI31" i="25"/>
  <c r="CH31" i="25"/>
  <c r="CK31" i="25"/>
  <c r="BX31" i="25"/>
  <c r="BW31" i="25"/>
  <c r="BZ31" i="25"/>
  <c r="BY31" i="25"/>
  <c r="AT31" i="25"/>
  <c r="AI31" i="25"/>
  <c r="AJ32" i="25"/>
  <c r="W31" i="25"/>
  <c r="Q31" i="25"/>
  <c r="R31" i="25"/>
  <c r="DM31" i="25"/>
  <c r="S31" i="25"/>
  <c r="EK30" i="25"/>
  <c r="Q30" i="25"/>
  <c r="S30" i="25"/>
  <c r="DN30" i="25"/>
  <c r="CU30" i="25"/>
  <c r="CW30" i="25"/>
  <c r="CV30" i="25"/>
  <c r="CY30" i="25"/>
  <c r="CQ30" i="25"/>
  <c r="CP30" i="25"/>
  <c r="CR30" i="25"/>
  <c r="CG30" i="25"/>
  <c r="CI30" i="25"/>
  <c r="CH30" i="25"/>
  <c r="CK30" i="25"/>
  <c r="BX30" i="25"/>
  <c r="BW30" i="25"/>
  <c r="BZ30" i="25"/>
  <c r="BY30" i="25"/>
  <c r="AT30" i="25"/>
  <c r="AI30" i="25"/>
  <c r="AI29" i="25"/>
  <c r="AJ30" i="25"/>
  <c r="W30" i="25"/>
  <c r="EP30" i="25"/>
  <c r="EK29" i="25"/>
  <c r="CV29" i="25"/>
  <c r="CU29" i="25"/>
  <c r="CW29" i="25"/>
  <c r="CY29" i="25"/>
  <c r="CQ29" i="25"/>
  <c r="CP29" i="25"/>
  <c r="CG29" i="25"/>
  <c r="CI29" i="25"/>
  <c r="CH29" i="25"/>
  <c r="CK29" i="25"/>
  <c r="BX29" i="25"/>
  <c r="BW29" i="25"/>
  <c r="BZ29" i="25"/>
  <c r="AS29" i="25"/>
  <c r="AT29" i="25"/>
  <c r="AI28" i="25"/>
  <c r="AJ29" i="25"/>
  <c r="W29" i="25"/>
  <c r="Q29" i="25"/>
  <c r="S29" i="25"/>
  <c r="DZ29" i="25"/>
  <c r="EK28" i="25"/>
  <c r="Q28" i="25"/>
  <c r="R28" i="25"/>
  <c r="EL28" i="25"/>
  <c r="CU28" i="25"/>
  <c r="CW28" i="25"/>
  <c r="CV28" i="25"/>
  <c r="CY28" i="25"/>
  <c r="CQ28" i="25"/>
  <c r="CP28" i="25"/>
  <c r="CH28" i="25"/>
  <c r="CG28" i="25"/>
  <c r="CI28" i="25"/>
  <c r="CK28" i="25"/>
  <c r="BX28" i="25"/>
  <c r="BW28" i="25"/>
  <c r="BZ28" i="25"/>
  <c r="AS28" i="25"/>
  <c r="AT28" i="25"/>
  <c r="W28" i="25"/>
  <c r="EO28" i="25"/>
  <c r="S28" i="25"/>
  <c r="DZ28" i="25"/>
  <c r="EK27" i="25"/>
  <c r="Q27" i="25"/>
  <c r="R27" i="25"/>
  <c r="EL27" i="25"/>
  <c r="S27" i="25"/>
  <c r="EM27" i="25"/>
  <c r="DN27" i="25"/>
  <c r="DM27" i="25"/>
  <c r="CV27" i="25"/>
  <c r="CU27" i="25"/>
  <c r="CW27" i="25"/>
  <c r="CY27" i="25"/>
  <c r="CQ27" i="25"/>
  <c r="CP27" i="25"/>
  <c r="CR27" i="25"/>
  <c r="CH27" i="25"/>
  <c r="CG27" i="25"/>
  <c r="CI27" i="25"/>
  <c r="CK27" i="25"/>
  <c r="BX27" i="25"/>
  <c r="BW27" i="25"/>
  <c r="BY27" i="25"/>
  <c r="AS27" i="25"/>
  <c r="AT27" i="25"/>
  <c r="AI27" i="25"/>
  <c r="AI26" i="25"/>
  <c r="AJ27" i="25"/>
  <c r="W27" i="25"/>
  <c r="EO27" i="25"/>
  <c r="DZ27" i="25"/>
  <c r="EK26" i="25"/>
  <c r="Q26" i="25"/>
  <c r="S26" i="25"/>
  <c r="EM26" i="25"/>
  <c r="DN26" i="25"/>
  <c r="CV26" i="25"/>
  <c r="CU26" i="25"/>
  <c r="CW26" i="25"/>
  <c r="CY26" i="25"/>
  <c r="CQ26" i="25"/>
  <c r="CP26" i="25"/>
  <c r="CR26" i="25"/>
  <c r="CH26" i="25"/>
  <c r="CG26" i="25"/>
  <c r="CI26" i="25"/>
  <c r="CK26" i="25"/>
  <c r="BX26" i="25"/>
  <c r="BW26" i="25"/>
  <c r="BZ26" i="25"/>
  <c r="BY26" i="25"/>
  <c r="AS26" i="25"/>
  <c r="AT26" i="25"/>
  <c r="AI25" i="25"/>
  <c r="AJ26" i="25"/>
  <c r="W26" i="25"/>
  <c r="DZ26" i="25"/>
  <c r="EK25" i="25"/>
  <c r="CV25" i="25"/>
  <c r="CU25" i="25"/>
  <c r="CW25" i="25"/>
  <c r="CY25" i="25"/>
  <c r="CQ25" i="25"/>
  <c r="CP25" i="25"/>
  <c r="CG25" i="25"/>
  <c r="CI25" i="25"/>
  <c r="CH25" i="25"/>
  <c r="CK25" i="25"/>
  <c r="BX25" i="25"/>
  <c r="BW25" i="25"/>
  <c r="BZ25" i="25"/>
  <c r="AS25" i="25"/>
  <c r="AT25" i="25"/>
  <c r="AI24" i="25"/>
  <c r="AJ25" i="25"/>
  <c r="W25" i="25"/>
  <c r="Q25" i="25"/>
  <c r="S25" i="25"/>
  <c r="DZ25" i="25"/>
  <c r="EK24" i="25"/>
  <c r="Q24" i="25"/>
  <c r="R24" i="25"/>
  <c r="EL24" i="25"/>
  <c r="CU24" i="25"/>
  <c r="CW24" i="25"/>
  <c r="CV24" i="25"/>
  <c r="CY24" i="25"/>
  <c r="CQ24" i="25"/>
  <c r="CP24" i="25"/>
  <c r="CH24" i="25"/>
  <c r="CG24" i="25"/>
  <c r="CI24" i="25"/>
  <c r="CK24" i="25"/>
  <c r="BX24" i="25"/>
  <c r="BW24" i="25"/>
  <c r="BZ24" i="25"/>
  <c r="AS24" i="25"/>
  <c r="AT24" i="25"/>
  <c r="W24" i="25"/>
  <c r="EO24" i="25"/>
  <c r="S24" i="25"/>
  <c r="DZ24" i="25"/>
  <c r="EK23" i="25"/>
  <c r="Q23" i="25"/>
  <c r="R23" i="25"/>
  <c r="EL23" i="25"/>
  <c r="S23" i="25"/>
  <c r="EM23" i="25"/>
  <c r="DN23" i="25"/>
  <c r="DM23" i="25"/>
  <c r="CU23" i="25"/>
  <c r="CW23" i="25"/>
  <c r="CV23" i="25"/>
  <c r="CY23" i="25"/>
  <c r="CQ23" i="25"/>
  <c r="CP23" i="25"/>
  <c r="CR23" i="25"/>
  <c r="CH23" i="25"/>
  <c r="CG23" i="25"/>
  <c r="CI23" i="25"/>
  <c r="CK23" i="25"/>
  <c r="BX23" i="25"/>
  <c r="BW23" i="25"/>
  <c r="BZ23" i="25"/>
  <c r="BY23" i="25"/>
  <c r="AS23" i="25"/>
  <c r="AT23" i="25"/>
  <c r="AI23" i="25"/>
  <c r="AI22" i="25"/>
  <c r="AJ23" i="25"/>
  <c r="W23" i="25"/>
  <c r="EO23" i="25"/>
  <c r="DZ23" i="25"/>
  <c r="EK22" i="25"/>
  <c r="Q22" i="25"/>
  <c r="S22" i="25"/>
  <c r="EM22" i="25"/>
  <c r="DN22" i="25"/>
  <c r="CV22" i="25"/>
  <c r="CU22" i="25"/>
  <c r="CW22" i="25"/>
  <c r="CY22" i="25"/>
  <c r="CQ22" i="25"/>
  <c r="CP22" i="25"/>
  <c r="CR22" i="25"/>
  <c r="CH22" i="25"/>
  <c r="CG22" i="25"/>
  <c r="CI22" i="25"/>
  <c r="CK22" i="25"/>
  <c r="BX22" i="25"/>
  <c r="BW22" i="25"/>
  <c r="BZ22" i="25"/>
  <c r="BY22" i="25"/>
  <c r="AS22" i="25"/>
  <c r="AT22" i="25"/>
  <c r="AI21" i="25"/>
  <c r="AJ22" i="25"/>
  <c r="W22" i="25"/>
  <c r="DZ22" i="25"/>
  <c r="EK21" i="25"/>
  <c r="CV21" i="25"/>
  <c r="CU21" i="25"/>
  <c r="CW21" i="25"/>
  <c r="CY21" i="25"/>
  <c r="CQ21" i="25"/>
  <c r="CP21" i="25"/>
  <c r="CG21" i="25"/>
  <c r="CI21" i="25"/>
  <c r="CH21" i="25"/>
  <c r="CK21" i="25"/>
  <c r="BX21" i="25"/>
  <c r="BW21" i="25"/>
  <c r="BZ21" i="25"/>
  <c r="AS21" i="25"/>
  <c r="AT21" i="25"/>
  <c r="AI20" i="25"/>
  <c r="AJ21" i="25"/>
  <c r="W21" i="25"/>
  <c r="Q21" i="25"/>
  <c r="S21" i="25"/>
  <c r="DZ21" i="25"/>
  <c r="EK20" i="25"/>
  <c r="Q20" i="25"/>
  <c r="R20" i="25"/>
  <c r="EL20" i="25"/>
  <c r="CU20" i="25"/>
  <c r="CW20" i="25"/>
  <c r="CV20" i="25"/>
  <c r="CY20" i="25"/>
  <c r="CQ20" i="25"/>
  <c r="CP20" i="25"/>
  <c r="CG20" i="25"/>
  <c r="CI20" i="25"/>
  <c r="CH20" i="25"/>
  <c r="CK20" i="25"/>
  <c r="BX20" i="25"/>
  <c r="BW20" i="25"/>
  <c r="BZ20" i="25"/>
  <c r="AS20" i="25"/>
  <c r="AT20" i="25"/>
  <c r="W20" i="25"/>
  <c r="EO20" i="25"/>
  <c r="S20" i="25"/>
  <c r="DZ20" i="25"/>
  <c r="EK19" i="25"/>
  <c r="Q19" i="25"/>
  <c r="S19" i="25"/>
  <c r="EM19" i="25"/>
  <c r="CU19" i="25"/>
  <c r="CW19" i="25"/>
  <c r="CV19" i="25"/>
  <c r="CY19" i="25"/>
  <c r="CQ19" i="25"/>
  <c r="CP19" i="25"/>
  <c r="CR19" i="25"/>
  <c r="CH19" i="25"/>
  <c r="CG19" i="25"/>
  <c r="CI19" i="25"/>
  <c r="CK19" i="25"/>
  <c r="BX19" i="25"/>
  <c r="BW19" i="25"/>
  <c r="BZ19" i="25"/>
  <c r="BY19" i="25"/>
  <c r="AS19" i="25"/>
  <c r="AT19" i="25"/>
  <c r="AI19" i="25"/>
  <c r="AI18" i="25"/>
  <c r="AJ19" i="25"/>
  <c r="W19" i="25"/>
  <c r="DZ19" i="25"/>
  <c r="R19" i="25"/>
  <c r="Q18" i="25"/>
  <c r="S18" i="25"/>
  <c r="EP18" i="25"/>
  <c r="EK18" i="25"/>
  <c r="CV18" i="25"/>
  <c r="CU18" i="25"/>
  <c r="CW18" i="25"/>
  <c r="CY18" i="25"/>
  <c r="CQ18" i="25"/>
  <c r="CP18" i="25"/>
  <c r="CR18" i="25"/>
  <c r="CG18" i="25"/>
  <c r="CI18" i="25"/>
  <c r="CH18" i="25"/>
  <c r="CK18" i="25"/>
  <c r="BX18" i="25"/>
  <c r="BW18" i="25"/>
  <c r="BZ18" i="25"/>
  <c r="BY18" i="25"/>
  <c r="AS18" i="25"/>
  <c r="AT18" i="25"/>
  <c r="AI17" i="25"/>
  <c r="AJ18" i="25"/>
  <c r="W18" i="25"/>
  <c r="DN18" i="25"/>
  <c r="R18" i="25"/>
  <c r="Q17" i="25"/>
  <c r="S17" i="25"/>
  <c r="EP17" i="25"/>
  <c r="EK17" i="25"/>
  <c r="CV17" i="25"/>
  <c r="CU17" i="25"/>
  <c r="CW17" i="25"/>
  <c r="CY17" i="25"/>
  <c r="CQ17" i="25"/>
  <c r="CP17" i="25"/>
  <c r="CR17" i="25"/>
  <c r="CG17" i="25"/>
  <c r="CI17" i="25"/>
  <c r="CH17" i="25"/>
  <c r="CK17" i="25"/>
  <c r="BX17" i="25"/>
  <c r="BW17" i="25"/>
  <c r="BZ17" i="25"/>
  <c r="BY17" i="25"/>
  <c r="AS17" i="25"/>
  <c r="AT17" i="25"/>
  <c r="AI16" i="25"/>
  <c r="AJ17" i="25"/>
  <c r="W17" i="25"/>
  <c r="DN17" i="25"/>
  <c r="R17" i="25"/>
  <c r="Q16" i="25"/>
  <c r="S16" i="25"/>
  <c r="EP16" i="25"/>
  <c r="EK16" i="25"/>
  <c r="R16" i="25"/>
  <c r="EL16" i="25"/>
  <c r="CV16" i="25"/>
  <c r="CU16" i="25"/>
  <c r="CW16" i="25"/>
  <c r="CY16" i="25"/>
  <c r="CQ16" i="25"/>
  <c r="CP16" i="25"/>
  <c r="CR16" i="25"/>
  <c r="CG16" i="25"/>
  <c r="CI16" i="25"/>
  <c r="CH16" i="25"/>
  <c r="CK16" i="25"/>
  <c r="BX16" i="25"/>
  <c r="BW16" i="25"/>
  <c r="BZ16" i="25"/>
  <c r="BY16" i="25"/>
  <c r="AS16" i="25"/>
  <c r="AT16" i="25"/>
  <c r="AI15" i="25"/>
  <c r="AJ16" i="25"/>
  <c r="W16" i="25"/>
  <c r="DN16" i="25"/>
  <c r="Q15" i="25"/>
  <c r="S15" i="25"/>
  <c r="EP15" i="25"/>
  <c r="EK15" i="25"/>
  <c r="R15" i="25"/>
  <c r="EL15" i="25"/>
  <c r="CV15" i="25"/>
  <c r="CU15" i="25"/>
  <c r="CW15" i="25"/>
  <c r="CY15" i="25"/>
  <c r="CQ15" i="25"/>
  <c r="CP15" i="25"/>
  <c r="CR15" i="25"/>
  <c r="CG15" i="25"/>
  <c r="CI15" i="25"/>
  <c r="CH15" i="25"/>
  <c r="CK15" i="25"/>
  <c r="BX15" i="25"/>
  <c r="BW15" i="25"/>
  <c r="BZ15" i="25"/>
  <c r="BY15" i="25"/>
  <c r="AS15" i="25"/>
  <c r="AT15" i="25"/>
  <c r="AI14" i="25"/>
  <c r="AJ15" i="25"/>
  <c r="W15" i="25"/>
  <c r="DN15" i="25"/>
  <c r="Q14" i="25"/>
  <c r="S14" i="25"/>
  <c r="EP14" i="25"/>
  <c r="EK14" i="25"/>
  <c r="CV14" i="25"/>
  <c r="CU14" i="25"/>
  <c r="CW14" i="25"/>
  <c r="CY14" i="25"/>
  <c r="CQ14" i="25"/>
  <c r="CP14" i="25"/>
  <c r="CR14" i="25"/>
  <c r="CG14" i="25"/>
  <c r="CI14" i="25"/>
  <c r="CH14" i="25"/>
  <c r="CK14" i="25"/>
  <c r="BX14" i="25"/>
  <c r="BW14" i="25"/>
  <c r="BZ14" i="25"/>
  <c r="BY14" i="25"/>
  <c r="AS14" i="25"/>
  <c r="AT14" i="25"/>
  <c r="AI13" i="25"/>
  <c r="AJ14" i="25"/>
  <c r="W14" i="25"/>
  <c r="DN14" i="25"/>
  <c r="R14" i="25"/>
  <c r="Q13" i="25"/>
  <c r="S13" i="25"/>
  <c r="EP13" i="25"/>
  <c r="EK13" i="25"/>
  <c r="CV13" i="25"/>
  <c r="CU13" i="25"/>
  <c r="CW13" i="25"/>
  <c r="CY13" i="25"/>
  <c r="CQ13" i="25"/>
  <c r="CP13" i="25"/>
  <c r="CR13" i="25"/>
  <c r="CG13" i="25"/>
  <c r="CI13" i="25"/>
  <c r="CH13" i="25"/>
  <c r="CK13" i="25"/>
  <c r="BX13" i="25"/>
  <c r="BW13" i="25"/>
  <c r="BZ13" i="25"/>
  <c r="BY13" i="25"/>
  <c r="AS13" i="25"/>
  <c r="AT13" i="25"/>
  <c r="AI12" i="25"/>
  <c r="AJ13" i="25"/>
  <c r="W13" i="25"/>
  <c r="DN13" i="25"/>
  <c r="R13" i="25"/>
  <c r="Q12" i="25"/>
  <c r="S12" i="25"/>
  <c r="EP12" i="25"/>
  <c r="EK12" i="25"/>
  <c r="R12" i="25"/>
  <c r="EL12" i="25"/>
  <c r="CV12" i="25"/>
  <c r="CU12" i="25"/>
  <c r="CW12" i="25"/>
  <c r="CY12" i="25"/>
  <c r="CQ12" i="25"/>
  <c r="CP12" i="25"/>
  <c r="CR12" i="25"/>
  <c r="CG12" i="25"/>
  <c r="CI12" i="25"/>
  <c r="CH12" i="25"/>
  <c r="CK12" i="25"/>
  <c r="BX12" i="25"/>
  <c r="BW12" i="25"/>
  <c r="BZ12" i="25"/>
  <c r="BY12" i="25"/>
  <c r="AS12" i="25"/>
  <c r="AT12" i="25"/>
  <c r="AI11" i="25"/>
  <c r="AJ12" i="25"/>
  <c r="W12" i="25"/>
  <c r="DN12" i="25"/>
  <c r="Q11" i="25"/>
  <c r="S11" i="25"/>
  <c r="EP11" i="25"/>
  <c r="EK11" i="25"/>
  <c r="R11" i="25"/>
  <c r="EL11" i="25"/>
  <c r="CV11" i="25"/>
  <c r="CU11" i="25"/>
  <c r="CW11" i="25"/>
  <c r="CY11" i="25"/>
  <c r="CQ11" i="25"/>
  <c r="CP11" i="25"/>
  <c r="CR11" i="25"/>
  <c r="CG11" i="25"/>
  <c r="CI11" i="25"/>
  <c r="CH11" i="25"/>
  <c r="CK11" i="25"/>
  <c r="BX11" i="25"/>
  <c r="BW11" i="25"/>
  <c r="BZ11" i="25"/>
  <c r="BY11" i="25"/>
  <c r="AS11" i="25"/>
  <c r="AT11" i="25"/>
  <c r="AI10" i="25"/>
  <c r="AJ11" i="25"/>
  <c r="W11" i="25"/>
  <c r="DN11" i="25"/>
  <c r="EK10" i="25"/>
  <c r="Q10" i="25"/>
  <c r="R10" i="25"/>
  <c r="EL10" i="25"/>
  <c r="CV10" i="25"/>
  <c r="CU10" i="25"/>
  <c r="CW10" i="25"/>
  <c r="CY10" i="25"/>
  <c r="CQ10" i="25"/>
  <c r="CP10" i="25"/>
  <c r="CR10" i="25"/>
  <c r="CH10" i="25"/>
  <c r="CG10" i="25"/>
  <c r="CI10" i="25"/>
  <c r="CK10" i="25"/>
  <c r="BX10" i="25"/>
  <c r="BW10" i="25"/>
  <c r="BZ10" i="25"/>
  <c r="BY10" i="25"/>
  <c r="AS10" i="25"/>
  <c r="AT10" i="25"/>
  <c r="AI9" i="25"/>
  <c r="AJ10" i="25"/>
  <c r="W10" i="25"/>
  <c r="EK9" i="25"/>
  <c r="Q9" i="25"/>
  <c r="R9" i="25"/>
  <c r="EL9" i="25"/>
  <c r="CV9" i="25"/>
  <c r="CU9" i="25"/>
  <c r="CW9" i="25"/>
  <c r="CY9" i="25"/>
  <c r="CQ9" i="25"/>
  <c r="CP9" i="25"/>
  <c r="CR9" i="25"/>
  <c r="CH9" i="25"/>
  <c r="CG9" i="25"/>
  <c r="CI9" i="25"/>
  <c r="CK9" i="25"/>
  <c r="BX9" i="25"/>
  <c r="BW9" i="25"/>
  <c r="BZ9" i="25"/>
  <c r="BY9" i="25"/>
  <c r="AS9" i="25"/>
  <c r="AT9" i="25"/>
  <c r="AI8" i="25"/>
  <c r="AJ9" i="25"/>
  <c r="W9" i="25"/>
  <c r="EK8" i="25"/>
  <c r="Q8" i="25"/>
  <c r="R8" i="25"/>
  <c r="EL8" i="25"/>
  <c r="DM8" i="25"/>
  <c r="CV8" i="25"/>
  <c r="CU8" i="25"/>
  <c r="CW8" i="25"/>
  <c r="CY8" i="25"/>
  <c r="CQ8" i="25"/>
  <c r="CP8" i="25"/>
  <c r="CR8" i="25"/>
  <c r="CH8" i="25"/>
  <c r="CG8" i="25"/>
  <c r="CI8" i="25"/>
  <c r="CK8" i="25"/>
  <c r="BX8" i="25"/>
  <c r="BW8" i="25"/>
  <c r="BZ8" i="25"/>
  <c r="BY8" i="25"/>
  <c r="AS8" i="25"/>
  <c r="AT8" i="25"/>
  <c r="W8" i="25"/>
  <c r="S8" i="25"/>
  <c r="DN8" i="25"/>
  <c r="DY8" i="25"/>
  <c r="B198" i="24"/>
  <c r="B149" i="24"/>
  <c r="A149" i="24"/>
  <c r="EK131" i="24"/>
  <c r="CU131" i="24"/>
  <c r="CW131" i="24"/>
  <c r="CV131" i="24"/>
  <c r="CY131" i="24"/>
  <c r="CQ131" i="24"/>
  <c r="CP131" i="24"/>
  <c r="CR131" i="24"/>
  <c r="CG131" i="24"/>
  <c r="CI131" i="24"/>
  <c r="CH131" i="24"/>
  <c r="BX131" i="24"/>
  <c r="BW131" i="24"/>
  <c r="BZ131" i="24"/>
  <c r="AS131" i="24"/>
  <c r="AT131" i="24"/>
  <c r="AI131" i="24"/>
  <c r="AI130" i="24"/>
  <c r="AJ131" i="24"/>
  <c r="W131" i="24"/>
  <c r="Q131" i="24"/>
  <c r="S131" i="24"/>
  <c r="R131" i="24"/>
  <c r="Q130" i="24"/>
  <c r="R130" i="24"/>
  <c r="EO130" i="24"/>
  <c r="EK130" i="24"/>
  <c r="S130" i="24"/>
  <c r="EM130" i="24"/>
  <c r="DY130" i="24"/>
  <c r="CU130" i="24"/>
  <c r="CW130" i="24"/>
  <c r="CV130" i="24"/>
  <c r="CY130" i="24"/>
  <c r="CQ130" i="24"/>
  <c r="CP130" i="24"/>
  <c r="CR130" i="24"/>
  <c r="CG130" i="24"/>
  <c r="CI130" i="24"/>
  <c r="CH130" i="24"/>
  <c r="BX130" i="24"/>
  <c r="BW130" i="24"/>
  <c r="AS130" i="24"/>
  <c r="AT130" i="24"/>
  <c r="AI129" i="24"/>
  <c r="AJ130" i="24"/>
  <c r="W130" i="24"/>
  <c r="EK129" i="24"/>
  <c r="Q129" i="24"/>
  <c r="S129" i="24"/>
  <c r="EM129" i="24"/>
  <c r="DZ129" i="24"/>
  <c r="CU129" i="24"/>
  <c r="CW129" i="24"/>
  <c r="CV129" i="24"/>
  <c r="CY129" i="24"/>
  <c r="CQ129" i="24"/>
  <c r="CP129" i="24"/>
  <c r="CR129" i="24"/>
  <c r="CG129" i="24"/>
  <c r="CI129" i="24"/>
  <c r="CH129" i="24"/>
  <c r="CK129" i="24"/>
  <c r="BW129" i="24"/>
  <c r="BX129" i="24"/>
  <c r="BY129" i="24"/>
  <c r="BZ129" i="24"/>
  <c r="AS129" i="24"/>
  <c r="AT129" i="24"/>
  <c r="AI128" i="24"/>
  <c r="AJ129" i="24"/>
  <c r="W129" i="24"/>
  <c r="R129" i="24"/>
  <c r="EK128" i="24"/>
  <c r="Q128" i="24"/>
  <c r="R128" i="24"/>
  <c r="EL128" i="24"/>
  <c r="CU128" i="24"/>
  <c r="CW128" i="24"/>
  <c r="CV128" i="24"/>
  <c r="CY128" i="24"/>
  <c r="CQ128" i="24"/>
  <c r="CP128" i="24"/>
  <c r="CR128" i="24"/>
  <c r="CG128" i="24"/>
  <c r="CI128" i="24"/>
  <c r="CH128" i="24"/>
  <c r="CK128" i="24"/>
  <c r="BW128" i="24"/>
  <c r="BX128" i="24"/>
  <c r="BY128" i="24"/>
  <c r="BZ128" i="24"/>
  <c r="AS128" i="24"/>
  <c r="AT128" i="24"/>
  <c r="AI127" i="24"/>
  <c r="AJ128" i="24"/>
  <c r="W128" i="24"/>
  <c r="S128" i="24"/>
  <c r="EK127" i="24"/>
  <c r="Q127" i="24"/>
  <c r="S127" i="24"/>
  <c r="EM127" i="24"/>
  <c r="R127" i="24"/>
  <c r="EL127" i="24"/>
  <c r="CU127" i="24"/>
  <c r="CW127" i="24"/>
  <c r="CV127" i="24"/>
  <c r="CY127" i="24"/>
  <c r="CQ127" i="24"/>
  <c r="CP127" i="24"/>
  <c r="CR127" i="24"/>
  <c r="CG127" i="24"/>
  <c r="CI127" i="24"/>
  <c r="CH127" i="24"/>
  <c r="BW127" i="24"/>
  <c r="BX127" i="24"/>
  <c r="BY127" i="24"/>
  <c r="BZ127" i="24"/>
  <c r="AS127" i="24"/>
  <c r="AT127" i="24"/>
  <c r="AI126" i="24"/>
  <c r="AJ127" i="24"/>
  <c r="W127" i="24"/>
  <c r="DM127" i="24"/>
  <c r="Q126" i="24"/>
  <c r="R126" i="24"/>
  <c r="EO126" i="24"/>
  <c r="EK126" i="24"/>
  <c r="S126" i="24"/>
  <c r="EM126" i="24"/>
  <c r="EL126" i="24"/>
  <c r="DY126" i="24"/>
  <c r="CU126" i="24"/>
  <c r="CW126" i="24"/>
  <c r="CV126" i="24"/>
  <c r="CY126" i="24"/>
  <c r="CQ126" i="24"/>
  <c r="CP126" i="24"/>
  <c r="CR126" i="24"/>
  <c r="CG126" i="24"/>
  <c r="CI126" i="24"/>
  <c r="CH126" i="24"/>
  <c r="CK126" i="24"/>
  <c r="BX126" i="24"/>
  <c r="BW126" i="24"/>
  <c r="AS126" i="24"/>
  <c r="AT126" i="24"/>
  <c r="AI125" i="24"/>
  <c r="AJ126" i="24"/>
  <c r="W126" i="24"/>
  <c r="DM126" i="24"/>
  <c r="EK125" i="24"/>
  <c r="Q125" i="24"/>
  <c r="S125" i="24"/>
  <c r="EM125" i="24"/>
  <c r="DZ125" i="24"/>
  <c r="CU125" i="24"/>
  <c r="CW125" i="24"/>
  <c r="CV125" i="24"/>
  <c r="CY125" i="24"/>
  <c r="CQ125" i="24"/>
  <c r="CP125" i="24"/>
  <c r="CR125" i="24"/>
  <c r="CG125" i="24"/>
  <c r="CI125" i="24"/>
  <c r="CH125" i="24"/>
  <c r="CK125" i="24"/>
  <c r="BW125" i="24"/>
  <c r="BX125" i="24"/>
  <c r="BY125" i="24"/>
  <c r="BZ125" i="24"/>
  <c r="AS125" i="24"/>
  <c r="AT125" i="24"/>
  <c r="AI124" i="24"/>
  <c r="AJ125" i="24"/>
  <c r="W125" i="24"/>
  <c r="R125" i="24"/>
  <c r="DM125" i="24"/>
  <c r="EK124" i="24"/>
  <c r="CU124" i="24"/>
  <c r="CW124" i="24"/>
  <c r="CV124" i="24"/>
  <c r="CY124" i="24"/>
  <c r="CQ124" i="24"/>
  <c r="CP124" i="24"/>
  <c r="CR124" i="24"/>
  <c r="CG124" i="24"/>
  <c r="CI124" i="24"/>
  <c r="CH124" i="24"/>
  <c r="CK124" i="24"/>
  <c r="BW124" i="24"/>
  <c r="BX124" i="24"/>
  <c r="BY124" i="24"/>
  <c r="BZ124" i="24"/>
  <c r="AS124" i="24"/>
  <c r="AT124" i="24"/>
  <c r="AI123" i="24"/>
  <c r="AJ124" i="24"/>
  <c r="W124" i="24"/>
  <c r="Q124" i="24"/>
  <c r="S124" i="24"/>
  <c r="R124" i="24"/>
  <c r="EK123" i="24"/>
  <c r="Q123" i="24"/>
  <c r="R123" i="24"/>
  <c r="EL123" i="24"/>
  <c r="CU123" i="24"/>
  <c r="CW123" i="24"/>
  <c r="CV123" i="24"/>
  <c r="CY123" i="24"/>
  <c r="CQ123" i="24"/>
  <c r="CP123" i="24"/>
  <c r="CR123" i="24"/>
  <c r="CG123" i="24"/>
  <c r="CI123" i="24"/>
  <c r="CH123" i="24"/>
  <c r="BW123" i="24"/>
  <c r="BX123" i="24"/>
  <c r="BY123" i="24"/>
  <c r="BZ123" i="24"/>
  <c r="AS123" i="24"/>
  <c r="AT123" i="24"/>
  <c r="AI122" i="24"/>
  <c r="AJ123" i="24"/>
  <c r="W123" i="24"/>
  <c r="S123" i="24"/>
  <c r="EM123" i="24"/>
  <c r="DM123" i="24"/>
  <c r="Q122" i="24"/>
  <c r="R122" i="24"/>
  <c r="EO122" i="24"/>
  <c r="EK122" i="24"/>
  <c r="S122" i="24"/>
  <c r="EM122" i="24"/>
  <c r="EL122" i="24"/>
  <c r="DY122" i="24"/>
  <c r="CU122" i="24"/>
  <c r="CW122" i="24"/>
  <c r="CV122" i="24"/>
  <c r="CY122" i="24"/>
  <c r="CQ122" i="24"/>
  <c r="CP122" i="24"/>
  <c r="CR122" i="24"/>
  <c r="CG122" i="24"/>
  <c r="CI122" i="24"/>
  <c r="CH122" i="24"/>
  <c r="BX122" i="24"/>
  <c r="BW122" i="24"/>
  <c r="AS122" i="24"/>
  <c r="AT122" i="24"/>
  <c r="AI121" i="24"/>
  <c r="AJ122" i="24"/>
  <c r="W122" i="24"/>
  <c r="DM122" i="24"/>
  <c r="EK121" i="24"/>
  <c r="Q121" i="24"/>
  <c r="S121" i="24"/>
  <c r="EM121" i="24"/>
  <c r="DZ121" i="24"/>
  <c r="CU121" i="24"/>
  <c r="CW121" i="24"/>
  <c r="CV121" i="24"/>
  <c r="CY121" i="24"/>
  <c r="CQ121" i="24"/>
  <c r="CP121" i="24"/>
  <c r="CR121" i="24"/>
  <c r="CG121" i="24"/>
  <c r="CI121" i="24"/>
  <c r="CH121" i="24"/>
  <c r="CK121" i="24"/>
  <c r="BW121" i="24"/>
  <c r="BX121" i="24"/>
  <c r="BY121" i="24"/>
  <c r="BZ121" i="24"/>
  <c r="AS121" i="24"/>
  <c r="AT121" i="24"/>
  <c r="AI120" i="24"/>
  <c r="AJ121" i="24"/>
  <c r="W121" i="24"/>
  <c r="R121" i="24"/>
  <c r="DM121" i="24"/>
  <c r="EK120" i="24"/>
  <c r="Q120" i="24"/>
  <c r="R120" i="24"/>
  <c r="EL120" i="24"/>
  <c r="CU120" i="24"/>
  <c r="CW120" i="24"/>
  <c r="CV120" i="24"/>
  <c r="CY120" i="24"/>
  <c r="CQ120" i="24"/>
  <c r="CP120" i="24"/>
  <c r="CR120" i="24"/>
  <c r="CG120" i="24"/>
  <c r="CI120" i="24"/>
  <c r="CH120" i="24"/>
  <c r="CK120" i="24"/>
  <c r="BW120" i="24"/>
  <c r="BX120" i="24"/>
  <c r="BY120" i="24"/>
  <c r="BZ120" i="24"/>
  <c r="AS120" i="24"/>
  <c r="AT120" i="24"/>
  <c r="AI119" i="24"/>
  <c r="AJ120" i="24"/>
  <c r="W120" i="24"/>
  <c r="S120" i="24"/>
  <c r="EK119" i="24"/>
  <c r="Q119" i="24"/>
  <c r="S119" i="24"/>
  <c r="EM119" i="24"/>
  <c r="R119" i="24"/>
  <c r="EL119" i="24"/>
  <c r="CU119" i="24"/>
  <c r="CW119" i="24"/>
  <c r="CV119" i="24"/>
  <c r="CY119" i="24"/>
  <c r="CQ119" i="24"/>
  <c r="CP119" i="24"/>
  <c r="CR119" i="24"/>
  <c r="CG119" i="24"/>
  <c r="CI119" i="24"/>
  <c r="CH119" i="24"/>
  <c r="BW119" i="24"/>
  <c r="BX119" i="24"/>
  <c r="BY119" i="24"/>
  <c r="BZ119" i="24"/>
  <c r="AS119" i="24"/>
  <c r="AT119" i="24"/>
  <c r="AI118" i="24"/>
  <c r="AJ119" i="24"/>
  <c r="W119" i="24"/>
  <c r="DM119" i="24"/>
  <c r="Q118" i="24"/>
  <c r="R118" i="24"/>
  <c r="EO118" i="24"/>
  <c r="EK118" i="24"/>
  <c r="S118" i="24"/>
  <c r="EM118" i="24"/>
  <c r="EL118" i="24"/>
  <c r="DY118" i="24"/>
  <c r="CU118" i="24"/>
  <c r="CW118" i="24"/>
  <c r="CV118" i="24"/>
  <c r="CY118" i="24"/>
  <c r="CQ118" i="24"/>
  <c r="CP118" i="24"/>
  <c r="CR118" i="24"/>
  <c r="CG118" i="24"/>
  <c r="CI118" i="24"/>
  <c r="CH118" i="24"/>
  <c r="CK118" i="24"/>
  <c r="BX118" i="24"/>
  <c r="BW118" i="24"/>
  <c r="AS118" i="24"/>
  <c r="AT118" i="24"/>
  <c r="AI117" i="24"/>
  <c r="AJ118" i="24"/>
  <c r="W118" i="24"/>
  <c r="DM118" i="24"/>
  <c r="Q117" i="24"/>
  <c r="R117" i="24"/>
  <c r="EO117" i="24"/>
  <c r="EK117" i="24"/>
  <c r="S117" i="24"/>
  <c r="DZ117" i="24"/>
  <c r="DY117" i="24"/>
  <c r="CU117" i="24"/>
  <c r="CW117" i="24"/>
  <c r="CV117" i="24"/>
  <c r="CY117" i="24"/>
  <c r="CQ117" i="24"/>
  <c r="CP117" i="24"/>
  <c r="CR117" i="24"/>
  <c r="CG117" i="24"/>
  <c r="CI117" i="24"/>
  <c r="CH117" i="24"/>
  <c r="CK117" i="24"/>
  <c r="BX117" i="24"/>
  <c r="BW117" i="24"/>
  <c r="BZ117" i="24"/>
  <c r="AS117" i="24"/>
  <c r="AT117" i="24"/>
  <c r="AI116" i="24"/>
  <c r="AJ117" i="24"/>
  <c r="W117" i="24"/>
  <c r="EM117" i="24"/>
  <c r="DM117" i="24"/>
  <c r="EK116" i="24"/>
  <c r="Q116" i="24"/>
  <c r="R116" i="24"/>
  <c r="EL116" i="24"/>
  <c r="CU116" i="24"/>
  <c r="CW116" i="24"/>
  <c r="CV116" i="24"/>
  <c r="CY116" i="24"/>
  <c r="CQ116" i="24"/>
  <c r="CP116" i="24"/>
  <c r="CR116" i="24"/>
  <c r="CG116" i="24"/>
  <c r="CI116" i="24"/>
  <c r="CH116" i="24"/>
  <c r="CK116" i="24"/>
  <c r="BW116" i="24"/>
  <c r="BX116" i="24"/>
  <c r="BY116" i="24"/>
  <c r="BZ116" i="24"/>
  <c r="AS116" i="24"/>
  <c r="AT116" i="24"/>
  <c r="AI115" i="24"/>
  <c r="AJ116" i="24"/>
  <c r="W116" i="24"/>
  <c r="S116" i="24"/>
  <c r="EK115" i="24"/>
  <c r="Q115" i="24"/>
  <c r="R115" i="24"/>
  <c r="EL115" i="24"/>
  <c r="CU115" i="24"/>
  <c r="CW115" i="24"/>
  <c r="CV115" i="24"/>
  <c r="CY115" i="24"/>
  <c r="CQ115" i="24"/>
  <c r="CP115" i="24"/>
  <c r="CR115" i="24"/>
  <c r="CG115" i="24"/>
  <c r="CI115" i="24"/>
  <c r="CH115" i="24"/>
  <c r="BW115" i="24"/>
  <c r="BX115" i="24"/>
  <c r="BY115" i="24"/>
  <c r="BZ115" i="24"/>
  <c r="AS115" i="24"/>
  <c r="AT115" i="24"/>
  <c r="AI114" i="24"/>
  <c r="AJ115" i="24"/>
  <c r="W115" i="24"/>
  <c r="S115" i="24"/>
  <c r="DM115" i="24"/>
  <c r="Q114" i="24"/>
  <c r="R114" i="24"/>
  <c r="EO114" i="24"/>
  <c r="EK114" i="24"/>
  <c r="S114" i="24"/>
  <c r="EM114" i="24"/>
  <c r="DY114" i="24"/>
  <c r="CU114" i="24"/>
  <c r="CW114" i="24"/>
  <c r="CV114" i="24"/>
  <c r="CY114" i="24"/>
  <c r="CQ114" i="24"/>
  <c r="CP114" i="24"/>
  <c r="CR114" i="24"/>
  <c r="CG114" i="24"/>
  <c r="CI114" i="24"/>
  <c r="CH114" i="24"/>
  <c r="CK114" i="24"/>
  <c r="BX114" i="24"/>
  <c r="BW114" i="24"/>
  <c r="AS114" i="24"/>
  <c r="AT114" i="24"/>
  <c r="AI113" i="24"/>
  <c r="AJ114" i="24"/>
  <c r="W114" i="24"/>
  <c r="DM114" i="24"/>
  <c r="EK113" i="24"/>
  <c r="Q113" i="24"/>
  <c r="S113" i="24"/>
  <c r="DZ113" i="24"/>
  <c r="CU113" i="24"/>
  <c r="CW113" i="24"/>
  <c r="CV113" i="24"/>
  <c r="CY113" i="24"/>
  <c r="CQ113" i="24"/>
  <c r="CP113" i="24"/>
  <c r="CR113" i="24"/>
  <c r="CG113" i="24"/>
  <c r="CI113" i="24"/>
  <c r="CH113" i="24"/>
  <c r="CK113" i="24"/>
  <c r="BW113" i="24"/>
  <c r="BX113" i="24"/>
  <c r="BY113" i="24"/>
  <c r="BZ113" i="24"/>
  <c r="AS113" i="24"/>
  <c r="AT113" i="24"/>
  <c r="AI112" i="24"/>
  <c r="AJ113" i="24"/>
  <c r="W113" i="24"/>
  <c r="EM113" i="24"/>
  <c r="R113" i="24"/>
  <c r="DM113" i="24"/>
  <c r="EK112" i="24"/>
  <c r="CU112" i="24"/>
  <c r="CW112" i="24"/>
  <c r="CV112" i="24"/>
  <c r="CY112" i="24"/>
  <c r="CQ112" i="24"/>
  <c r="CP112" i="24"/>
  <c r="CR112" i="24"/>
  <c r="CG112" i="24"/>
  <c r="CI112" i="24"/>
  <c r="CH112" i="24"/>
  <c r="CK112" i="24"/>
  <c r="BW112" i="24"/>
  <c r="BX112" i="24"/>
  <c r="BY112" i="24"/>
  <c r="BZ112" i="24"/>
  <c r="AS112" i="24"/>
  <c r="AT112" i="24"/>
  <c r="AI111" i="24"/>
  <c r="AJ112" i="24"/>
  <c r="W112" i="24"/>
  <c r="Q112" i="24"/>
  <c r="S112" i="24"/>
  <c r="R112" i="24"/>
  <c r="EK111" i="24"/>
  <c r="Q111" i="24"/>
  <c r="R111" i="24"/>
  <c r="EL111" i="24"/>
  <c r="CU111" i="24"/>
  <c r="CW111" i="24"/>
  <c r="CV111" i="24"/>
  <c r="CY111" i="24"/>
  <c r="CQ111" i="24"/>
  <c r="CP111" i="24"/>
  <c r="CR111" i="24"/>
  <c r="CG111" i="24"/>
  <c r="CI111" i="24"/>
  <c r="CH111" i="24"/>
  <c r="BW111" i="24"/>
  <c r="BX111" i="24"/>
  <c r="BY111" i="24"/>
  <c r="BZ111" i="24"/>
  <c r="AS111" i="24"/>
  <c r="AT111" i="24"/>
  <c r="AI110" i="24"/>
  <c r="AJ111" i="24"/>
  <c r="W111" i="24"/>
  <c r="S111" i="24"/>
  <c r="DM111" i="24"/>
  <c r="Q110" i="24"/>
  <c r="R110" i="24"/>
  <c r="EO110" i="24"/>
  <c r="EK110" i="24"/>
  <c r="S110" i="24"/>
  <c r="EM110" i="24"/>
  <c r="DY110" i="24"/>
  <c r="CU110" i="24"/>
  <c r="CW110" i="24"/>
  <c r="CV110" i="24"/>
  <c r="CY110" i="24"/>
  <c r="CQ110" i="24"/>
  <c r="CP110" i="24"/>
  <c r="CR110" i="24"/>
  <c r="CG110" i="24"/>
  <c r="CI110" i="24"/>
  <c r="CH110" i="24"/>
  <c r="BX110" i="24"/>
  <c r="BW110" i="24"/>
  <c r="AS110" i="24"/>
  <c r="AT110" i="24"/>
  <c r="AI109" i="24"/>
  <c r="AJ110" i="24"/>
  <c r="W110" i="24"/>
  <c r="DM110" i="24"/>
  <c r="EK109" i="24"/>
  <c r="Q109" i="24"/>
  <c r="S109" i="24"/>
  <c r="DZ109" i="24"/>
  <c r="CU109" i="24"/>
  <c r="CW109" i="24"/>
  <c r="CV109" i="24"/>
  <c r="CY109" i="24"/>
  <c r="CQ109" i="24"/>
  <c r="CP109" i="24"/>
  <c r="CR109" i="24"/>
  <c r="CG109" i="24"/>
  <c r="CI109" i="24"/>
  <c r="CH109" i="24"/>
  <c r="CK109" i="24"/>
  <c r="BW109" i="24"/>
  <c r="BX109" i="24"/>
  <c r="BY109" i="24"/>
  <c r="BZ109" i="24"/>
  <c r="AS109" i="24"/>
  <c r="AT109" i="24"/>
  <c r="AI108" i="24"/>
  <c r="AJ109" i="24"/>
  <c r="W109" i="24"/>
  <c r="EM109" i="24"/>
  <c r="R109" i="24"/>
  <c r="DM109" i="24"/>
  <c r="EK108" i="24"/>
  <c r="CU108" i="24"/>
  <c r="CW108" i="24"/>
  <c r="CV108" i="24"/>
  <c r="CY108" i="24"/>
  <c r="CQ108" i="24"/>
  <c r="CP108" i="24"/>
  <c r="CR108" i="24"/>
  <c r="CG108" i="24"/>
  <c r="CI108" i="24"/>
  <c r="CH108" i="24"/>
  <c r="CK108" i="24"/>
  <c r="BW108" i="24"/>
  <c r="BX108" i="24"/>
  <c r="BY108" i="24"/>
  <c r="BZ108" i="24"/>
  <c r="AS108" i="24"/>
  <c r="AT108" i="24"/>
  <c r="AI107" i="24"/>
  <c r="AJ108" i="24"/>
  <c r="W108" i="24"/>
  <c r="Q108" i="24"/>
  <c r="S108" i="24"/>
  <c r="R108" i="24"/>
  <c r="EK107" i="24"/>
  <c r="Q107" i="24"/>
  <c r="R107" i="24"/>
  <c r="EL107" i="24"/>
  <c r="CU107" i="24"/>
  <c r="CW107" i="24"/>
  <c r="CV107" i="24"/>
  <c r="CY107" i="24"/>
  <c r="CQ107" i="24"/>
  <c r="CP107" i="24"/>
  <c r="CR107" i="24"/>
  <c r="CG107" i="24"/>
  <c r="CI107" i="24"/>
  <c r="CH107" i="24"/>
  <c r="BW107" i="24"/>
  <c r="BX107" i="24"/>
  <c r="BY107" i="24"/>
  <c r="BZ107" i="24"/>
  <c r="AS107" i="24"/>
  <c r="AT107" i="24"/>
  <c r="AI106" i="24"/>
  <c r="AJ107" i="24"/>
  <c r="W107" i="24"/>
  <c r="S107" i="24"/>
  <c r="DM107" i="24"/>
  <c r="Q106" i="24"/>
  <c r="R106" i="24"/>
  <c r="EO106" i="24"/>
  <c r="EK106" i="24"/>
  <c r="S106" i="24"/>
  <c r="EM106" i="24"/>
  <c r="EL106" i="24"/>
  <c r="DY106" i="24"/>
  <c r="CU106" i="24"/>
  <c r="CW106" i="24"/>
  <c r="CV106" i="24"/>
  <c r="CY106" i="24"/>
  <c r="CQ106" i="24"/>
  <c r="CP106" i="24"/>
  <c r="CR106" i="24"/>
  <c r="CG106" i="24"/>
  <c r="CI106" i="24"/>
  <c r="CH106" i="24"/>
  <c r="CK106" i="24"/>
  <c r="BX106" i="24"/>
  <c r="BW106" i="24"/>
  <c r="AS106" i="24"/>
  <c r="AT106" i="24"/>
  <c r="AI105" i="24"/>
  <c r="AJ106" i="24"/>
  <c r="W106" i="24"/>
  <c r="DM106" i="24"/>
  <c r="Q105" i="24"/>
  <c r="R105" i="24"/>
  <c r="EO105" i="24"/>
  <c r="EK105" i="24"/>
  <c r="S105" i="24"/>
  <c r="EM105" i="24"/>
  <c r="DZ105" i="24"/>
  <c r="DY105" i="24"/>
  <c r="CU105" i="24"/>
  <c r="CW105" i="24"/>
  <c r="CV105" i="24"/>
  <c r="CY105" i="24"/>
  <c r="CQ105" i="24"/>
  <c r="CP105" i="24"/>
  <c r="CR105" i="24"/>
  <c r="CG105" i="24"/>
  <c r="CI105" i="24"/>
  <c r="CH105" i="24"/>
  <c r="CK105" i="24"/>
  <c r="BX105" i="24"/>
  <c r="BW105" i="24"/>
  <c r="BZ105" i="24"/>
  <c r="AS105" i="24"/>
  <c r="AT105" i="24"/>
  <c r="AI104" i="24"/>
  <c r="AJ105" i="24"/>
  <c r="W105" i="24"/>
  <c r="DM105" i="24"/>
  <c r="EK104" i="24"/>
  <c r="Q104" i="24"/>
  <c r="R104" i="24"/>
  <c r="EL104" i="24"/>
  <c r="CU104" i="24"/>
  <c r="CW104" i="24"/>
  <c r="CV104" i="24"/>
  <c r="CY104" i="24"/>
  <c r="CQ104" i="24"/>
  <c r="CP104" i="24"/>
  <c r="CR104" i="24"/>
  <c r="CG104" i="24"/>
  <c r="CI104" i="24"/>
  <c r="CH104" i="24"/>
  <c r="CK104" i="24"/>
  <c r="BW104" i="24"/>
  <c r="BX104" i="24"/>
  <c r="BY104" i="24"/>
  <c r="BZ104" i="24"/>
  <c r="AS104" i="24"/>
  <c r="AT104" i="24"/>
  <c r="AI103" i="24"/>
  <c r="AJ104" i="24"/>
  <c r="W104" i="24"/>
  <c r="S104" i="24"/>
  <c r="EK103" i="24"/>
  <c r="Q103" i="24"/>
  <c r="R103" i="24"/>
  <c r="EL103" i="24"/>
  <c r="CU103" i="24"/>
  <c r="CW103" i="24"/>
  <c r="CV103" i="24"/>
  <c r="CY103" i="24"/>
  <c r="CQ103" i="24"/>
  <c r="CP103" i="24"/>
  <c r="CR103" i="24"/>
  <c r="CG103" i="24"/>
  <c r="CI103" i="24"/>
  <c r="CH103" i="24"/>
  <c r="BW103" i="24"/>
  <c r="BX103" i="24"/>
  <c r="BY103" i="24"/>
  <c r="BZ103" i="24"/>
  <c r="AS103" i="24"/>
  <c r="AT103" i="24"/>
  <c r="AI102" i="24"/>
  <c r="AJ103" i="24"/>
  <c r="W103" i="24"/>
  <c r="S103" i="24"/>
  <c r="DM103" i="24"/>
  <c r="Q102" i="24"/>
  <c r="R102" i="24"/>
  <c r="EO102" i="24"/>
  <c r="EK102" i="24"/>
  <c r="S102" i="24"/>
  <c r="EM102" i="24"/>
  <c r="EL102" i="24"/>
  <c r="DY102" i="24"/>
  <c r="CU102" i="24"/>
  <c r="CW102" i="24"/>
  <c r="CV102" i="24"/>
  <c r="CY102" i="24"/>
  <c r="CQ102" i="24"/>
  <c r="CP102" i="24"/>
  <c r="CR102" i="24"/>
  <c r="CG102" i="24"/>
  <c r="CI102" i="24"/>
  <c r="CH102" i="24"/>
  <c r="BX102" i="24"/>
  <c r="BW102" i="24"/>
  <c r="AS102" i="24"/>
  <c r="AT102" i="24"/>
  <c r="AI101" i="24"/>
  <c r="AJ102" i="24"/>
  <c r="W102" i="24"/>
  <c r="DM102" i="24"/>
  <c r="EK101" i="24"/>
  <c r="Q101" i="24"/>
  <c r="S101" i="24"/>
  <c r="DZ101" i="24"/>
  <c r="CU101" i="24"/>
  <c r="CW101" i="24"/>
  <c r="CV101" i="24"/>
  <c r="CY101" i="24"/>
  <c r="CQ101" i="24"/>
  <c r="CP101" i="24"/>
  <c r="CR101" i="24"/>
  <c r="CG101" i="24"/>
  <c r="CI101" i="24"/>
  <c r="CH101" i="24"/>
  <c r="CK101" i="24"/>
  <c r="BW101" i="24"/>
  <c r="BX101" i="24"/>
  <c r="BY101" i="24"/>
  <c r="BZ101" i="24"/>
  <c r="AS101" i="24"/>
  <c r="AT101" i="24"/>
  <c r="AI100" i="24"/>
  <c r="AJ101" i="24"/>
  <c r="W101" i="24"/>
  <c r="EM101" i="24"/>
  <c r="R101" i="24"/>
  <c r="DM101" i="24"/>
  <c r="EK100" i="24"/>
  <c r="CU100" i="24"/>
  <c r="CW100" i="24"/>
  <c r="CV100" i="24"/>
  <c r="CY100" i="24"/>
  <c r="CQ100" i="24"/>
  <c r="CP100" i="24"/>
  <c r="CR100" i="24"/>
  <c r="CG100" i="24"/>
  <c r="CI100" i="24"/>
  <c r="CH100" i="24"/>
  <c r="CK100" i="24"/>
  <c r="BW100" i="24"/>
  <c r="BX100" i="24"/>
  <c r="BY100" i="24"/>
  <c r="BZ100" i="24"/>
  <c r="AS100" i="24"/>
  <c r="AT100" i="24"/>
  <c r="AI99" i="24"/>
  <c r="AJ100" i="24"/>
  <c r="W100" i="24"/>
  <c r="Q100" i="24"/>
  <c r="S100" i="24"/>
  <c r="R100" i="24"/>
  <c r="EK99" i="24"/>
  <c r="Q99" i="24"/>
  <c r="R99" i="24"/>
  <c r="EL99" i="24"/>
  <c r="CU99" i="24"/>
  <c r="CW99" i="24"/>
  <c r="CV99" i="24"/>
  <c r="CY99" i="24"/>
  <c r="CQ99" i="24"/>
  <c r="CP99" i="24"/>
  <c r="CR99" i="24"/>
  <c r="CG99" i="24"/>
  <c r="CI99" i="24"/>
  <c r="CH99" i="24"/>
  <c r="BW99" i="24"/>
  <c r="BX99" i="24"/>
  <c r="BY99" i="24"/>
  <c r="BZ99" i="24"/>
  <c r="AS99" i="24"/>
  <c r="AT99" i="24"/>
  <c r="AI98" i="24"/>
  <c r="AJ99" i="24"/>
  <c r="W99" i="24"/>
  <c r="S99" i="24"/>
  <c r="DM99" i="24"/>
  <c r="Q98" i="24"/>
  <c r="R98" i="24"/>
  <c r="EO98" i="24"/>
  <c r="EK98" i="24"/>
  <c r="S98" i="24"/>
  <c r="EM98" i="24"/>
  <c r="EL98" i="24"/>
  <c r="DY98" i="24"/>
  <c r="CU98" i="24"/>
  <c r="CW98" i="24"/>
  <c r="CV98" i="24"/>
  <c r="CY98" i="24"/>
  <c r="CQ98" i="24"/>
  <c r="CP98" i="24"/>
  <c r="CR98" i="24"/>
  <c r="CG98" i="24"/>
  <c r="CI98" i="24"/>
  <c r="CH98" i="24"/>
  <c r="BX98" i="24"/>
  <c r="BW98" i="24"/>
  <c r="AS98" i="24"/>
  <c r="AT98" i="24"/>
  <c r="AI97" i="24"/>
  <c r="AJ98" i="24"/>
  <c r="W98" i="24"/>
  <c r="DM98" i="24"/>
  <c r="EK97" i="24"/>
  <c r="Q97" i="24"/>
  <c r="S97" i="24"/>
  <c r="DZ97" i="24"/>
  <c r="CU97" i="24"/>
  <c r="CW97" i="24"/>
  <c r="CV97" i="24"/>
  <c r="CY97" i="24"/>
  <c r="CQ97" i="24"/>
  <c r="CP97" i="24"/>
  <c r="CR97" i="24"/>
  <c r="CG97" i="24"/>
  <c r="CI97" i="24"/>
  <c r="CH97" i="24"/>
  <c r="CK97" i="24"/>
  <c r="BW97" i="24"/>
  <c r="BX97" i="24"/>
  <c r="BY97" i="24"/>
  <c r="BZ97" i="24"/>
  <c r="AS97" i="24"/>
  <c r="AT97" i="24"/>
  <c r="AI96" i="24"/>
  <c r="AJ97" i="24"/>
  <c r="W97" i="24"/>
  <c r="EM97" i="24"/>
  <c r="R97" i="24"/>
  <c r="DM97" i="24"/>
  <c r="EK96" i="24"/>
  <c r="CU96" i="24"/>
  <c r="CW96" i="24"/>
  <c r="CV96" i="24"/>
  <c r="CY96" i="24"/>
  <c r="CQ96" i="24"/>
  <c r="CP96" i="24"/>
  <c r="CR96" i="24"/>
  <c r="CG96" i="24"/>
  <c r="CI96" i="24"/>
  <c r="CH96" i="24"/>
  <c r="CK96" i="24"/>
  <c r="BW96" i="24"/>
  <c r="BX96" i="24"/>
  <c r="BY96" i="24"/>
  <c r="BZ96" i="24"/>
  <c r="AS96" i="24"/>
  <c r="AT96" i="24"/>
  <c r="AI95" i="24"/>
  <c r="AJ96" i="24"/>
  <c r="W96" i="24"/>
  <c r="Q96" i="24"/>
  <c r="S96" i="24"/>
  <c r="DZ96" i="24"/>
  <c r="R96" i="24"/>
  <c r="EK95" i="24"/>
  <c r="Q95" i="24"/>
  <c r="S95" i="24"/>
  <c r="EM95" i="24"/>
  <c r="R95" i="24"/>
  <c r="EL95" i="24"/>
  <c r="CU95" i="24"/>
  <c r="CW95" i="24"/>
  <c r="CV95" i="24"/>
  <c r="CY95" i="24"/>
  <c r="CQ95" i="24"/>
  <c r="CP95" i="24"/>
  <c r="CR95" i="24"/>
  <c r="CG95" i="24"/>
  <c r="CI95" i="24"/>
  <c r="CH95" i="24"/>
  <c r="BW95" i="24"/>
  <c r="BX95" i="24"/>
  <c r="BY95" i="24"/>
  <c r="BZ95" i="24"/>
  <c r="AS95" i="24"/>
  <c r="AT95" i="24"/>
  <c r="AI94" i="24"/>
  <c r="AJ95" i="24"/>
  <c r="W95" i="24"/>
  <c r="DM95" i="24"/>
  <c r="Q94" i="24"/>
  <c r="R94" i="24"/>
  <c r="EO94" i="24"/>
  <c r="EK94" i="24"/>
  <c r="S94" i="24"/>
  <c r="EM94" i="24"/>
  <c r="DY94" i="24"/>
  <c r="CU94" i="24"/>
  <c r="CW94" i="24"/>
  <c r="CV94" i="24"/>
  <c r="CY94" i="24"/>
  <c r="CQ94" i="24"/>
  <c r="CP94" i="24"/>
  <c r="CR94" i="24"/>
  <c r="CG94" i="24"/>
  <c r="CI94" i="24"/>
  <c r="CH94" i="24"/>
  <c r="CK94" i="24"/>
  <c r="BX94" i="24"/>
  <c r="BW94" i="24"/>
  <c r="AS94" i="24"/>
  <c r="AT94" i="24"/>
  <c r="AI93" i="24"/>
  <c r="AJ94" i="24"/>
  <c r="W94" i="24"/>
  <c r="DM94" i="24"/>
  <c r="Q93" i="24"/>
  <c r="R93" i="24"/>
  <c r="EO93" i="24"/>
  <c r="EK93" i="24"/>
  <c r="S93" i="24"/>
  <c r="DZ93" i="24"/>
  <c r="DY93" i="24"/>
  <c r="CU93" i="24"/>
  <c r="CW93" i="24"/>
  <c r="CV93" i="24"/>
  <c r="CY93" i="24"/>
  <c r="CQ93" i="24"/>
  <c r="CP93" i="24"/>
  <c r="CR93" i="24"/>
  <c r="CG93" i="24"/>
  <c r="CI93" i="24"/>
  <c r="CH93" i="24"/>
  <c r="CK93" i="24"/>
  <c r="BX93" i="24"/>
  <c r="BW93" i="24"/>
  <c r="BZ93" i="24"/>
  <c r="AS93" i="24"/>
  <c r="AT93" i="24"/>
  <c r="AI92" i="24"/>
  <c r="AJ93" i="24"/>
  <c r="W93" i="24"/>
  <c r="EM93" i="24"/>
  <c r="DM93" i="24"/>
  <c r="EK92" i="24"/>
  <c r="Q92" i="24"/>
  <c r="R92" i="24"/>
  <c r="EL92" i="24"/>
  <c r="CU92" i="24"/>
  <c r="CW92" i="24"/>
  <c r="CV92" i="24"/>
  <c r="CY92" i="24"/>
  <c r="CQ92" i="24"/>
  <c r="CP92" i="24"/>
  <c r="CR92" i="24"/>
  <c r="CG92" i="24"/>
  <c r="CI92" i="24"/>
  <c r="CH92" i="24"/>
  <c r="CK92" i="24"/>
  <c r="BW92" i="24"/>
  <c r="BX92" i="24"/>
  <c r="BY92" i="24"/>
  <c r="BZ92" i="24"/>
  <c r="AS92" i="24"/>
  <c r="AT92" i="24"/>
  <c r="AI91" i="24"/>
  <c r="AJ92" i="24"/>
  <c r="W92" i="24"/>
  <c r="S92" i="24"/>
  <c r="DZ92" i="24"/>
  <c r="EK91" i="24"/>
  <c r="Q91" i="24"/>
  <c r="S91" i="24"/>
  <c r="EM91" i="24"/>
  <c r="R91" i="24"/>
  <c r="EL91" i="24"/>
  <c r="CU91" i="24"/>
  <c r="CW91" i="24"/>
  <c r="CV91" i="24"/>
  <c r="CY91" i="24"/>
  <c r="CQ91" i="24"/>
  <c r="CP91" i="24"/>
  <c r="CR91" i="24"/>
  <c r="CG91" i="24"/>
  <c r="CI91" i="24"/>
  <c r="CH91" i="24"/>
  <c r="BW91" i="24"/>
  <c r="BX91" i="24"/>
  <c r="BY91" i="24"/>
  <c r="BZ91" i="24"/>
  <c r="AS91" i="24"/>
  <c r="AT91" i="24"/>
  <c r="AI90" i="24"/>
  <c r="AJ91" i="24"/>
  <c r="W91" i="24"/>
  <c r="DM91" i="24"/>
  <c r="Q90" i="24"/>
  <c r="R90" i="24"/>
  <c r="EO90" i="24"/>
  <c r="EK90" i="24"/>
  <c r="S90" i="24"/>
  <c r="EM90" i="24"/>
  <c r="DY90" i="24"/>
  <c r="CU90" i="24"/>
  <c r="CW90" i="24"/>
  <c r="CV90" i="24"/>
  <c r="CY90" i="24"/>
  <c r="CQ90" i="24"/>
  <c r="CP90" i="24"/>
  <c r="CR90" i="24"/>
  <c r="CG90" i="24"/>
  <c r="CI90" i="24"/>
  <c r="CH90" i="24"/>
  <c r="CK90" i="24"/>
  <c r="BX90" i="24"/>
  <c r="BW90" i="24"/>
  <c r="AS90" i="24"/>
  <c r="AT90" i="24"/>
  <c r="AI89" i="24"/>
  <c r="AJ90" i="24"/>
  <c r="W90" i="24"/>
  <c r="DM90" i="24"/>
  <c r="Q89" i="24"/>
  <c r="R89" i="24"/>
  <c r="EO89" i="24"/>
  <c r="EK89" i="24"/>
  <c r="S89" i="24"/>
  <c r="DZ89" i="24"/>
  <c r="DY89" i="24"/>
  <c r="CU89" i="24"/>
  <c r="CW89" i="24"/>
  <c r="CV89" i="24"/>
  <c r="CY89" i="24"/>
  <c r="CQ89" i="24"/>
  <c r="CP89" i="24"/>
  <c r="CR89" i="24"/>
  <c r="CG89" i="24"/>
  <c r="CI89" i="24"/>
  <c r="CH89" i="24"/>
  <c r="CK89" i="24"/>
  <c r="BX89" i="24"/>
  <c r="BW89" i="24"/>
  <c r="BZ89" i="24"/>
  <c r="AS89" i="24"/>
  <c r="AT89" i="24"/>
  <c r="AI88" i="24"/>
  <c r="AJ89" i="24"/>
  <c r="W89" i="24"/>
  <c r="EM89" i="24"/>
  <c r="DM89" i="24"/>
  <c r="EK88" i="24"/>
  <c r="Q88" i="24"/>
  <c r="R88" i="24"/>
  <c r="EL88" i="24"/>
  <c r="CU88" i="24"/>
  <c r="CW88" i="24"/>
  <c r="CV88" i="24"/>
  <c r="CY88" i="24"/>
  <c r="CQ88" i="24"/>
  <c r="CP88" i="24"/>
  <c r="CR88" i="24"/>
  <c r="CG88" i="24"/>
  <c r="CI88" i="24"/>
  <c r="CH88" i="24"/>
  <c r="CK88" i="24"/>
  <c r="BW88" i="24"/>
  <c r="BX88" i="24"/>
  <c r="BY88" i="24"/>
  <c r="BZ88" i="24"/>
  <c r="AS88" i="24"/>
  <c r="AT88" i="24"/>
  <c r="AI87" i="24"/>
  <c r="AJ88" i="24"/>
  <c r="W88" i="24"/>
  <c r="S88" i="24"/>
  <c r="EK87" i="24"/>
  <c r="Q87" i="24"/>
  <c r="R87" i="24"/>
  <c r="EL87" i="24"/>
  <c r="CU87" i="24"/>
  <c r="CW87" i="24"/>
  <c r="CV87" i="24"/>
  <c r="CY87" i="24"/>
  <c r="CQ87" i="24"/>
  <c r="CP87" i="24"/>
  <c r="CR87" i="24"/>
  <c r="CG87" i="24"/>
  <c r="CI87" i="24"/>
  <c r="CH87" i="24"/>
  <c r="BW87" i="24"/>
  <c r="BX87" i="24"/>
  <c r="BY87" i="24"/>
  <c r="BZ87" i="24"/>
  <c r="AS87" i="24"/>
  <c r="AT87" i="24"/>
  <c r="AI86" i="24"/>
  <c r="AJ87" i="24"/>
  <c r="W87" i="24"/>
  <c r="S87" i="24"/>
  <c r="DM87" i="24"/>
  <c r="EK86" i="24"/>
  <c r="CU86" i="24"/>
  <c r="CW86" i="24"/>
  <c r="CV86" i="24"/>
  <c r="CY86" i="24"/>
  <c r="CQ86" i="24"/>
  <c r="CP86" i="24"/>
  <c r="CR86" i="24"/>
  <c r="CG86" i="24"/>
  <c r="CI86" i="24"/>
  <c r="CH86" i="24"/>
  <c r="BX86" i="24"/>
  <c r="BW86" i="24"/>
  <c r="AS86" i="24"/>
  <c r="AT86" i="24"/>
  <c r="AI85" i="24"/>
  <c r="AJ86" i="24"/>
  <c r="W86" i="24"/>
  <c r="Q86" i="24"/>
  <c r="R86" i="24"/>
  <c r="DM86" i="24"/>
  <c r="S86" i="24"/>
  <c r="EM86" i="24"/>
  <c r="EK85" i="24"/>
  <c r="Q85" i="24"/>
  <c r="S85" i="24"/>
  <c r="DZ85" i="24"/>
  <c r="CU85" i="24"/>
  <c r="CW85" i="24"/>
  <c r="CV85" i="24"/>
  <c r="CY85" i="24"/>
  <c r="CQ85" i="24"/>
  <c r="CP85" i="24"/>
  <c r="CR85" i="24"/>
  <c r="CG85" i="24"/>
  <c r="CI85" i="24"/>
  <c r="CH85" i="24"/>
  <c r="CK85" i="24"/>
  <c r="BW85" i="24"/>
  <c r="BX85" i="24"/>
  <c r="BY85" i="24"/>
  <c r="BZ85" i="24"/>
  <c r="AS85" i="24"/>
  <c r="AT85" i="24"/>
  <c r="AI84" i="24"/>
  <c r="AJ85" i="24"/>
  <c r="W85" i="24"/>
  <c r="EM85" i="24"/>
  <c r="R85" i="24"/>
  <c r="DM85" i="24"/>
  <c r="EK84" i="24"/>
  <c r="CU84" i="24"/>
  <c r="CW84" i="24"/>
  <c r="CV84" i="24"/>
  <c r="CY84" i="24"/>
  <c r="CQ84" i="24"/>
  <c r="CP84" i="24"/>
  <c r="CR84" i="24"/>
  <c r="CG84" i="24"/>
  <c r="CI84" i="24"/>
  <c r="CH84" i="24"/>
  <c r="CK84" i="24"/>
  <c r="BW84" i="24"/>
  <c r="BX84" i="24"/>
  <c r="BY84" i="24"/>
  <c r="BZ84" i="24"/>
  <c r="AS84" i="24"/>
  <c r="AT84" i="24"/>
  <c r="AI83" i="24"/>
  <c r="AJ84" i="24"/>
  <c r="W84" i="24"/>
  <c r="Q84" i="24"/>
  <c r="S84" i="24"/>
  <c r="R84" i="24"/>
  <c r="EK83" i="24"/>
  <c r="Q83" i="24"/>
  <c r="R83" i="24"/>
  <c r="EL83" i="24"/>
  <c r="CU83" i="24"/>
  <c r="CW83" i="24"/>
  <c r="CV83" i="24"/>
  <c r="CY83" i="24"/>
  <c r="CQ83" i="24"/>
  <c r="CP83" i="24"/>
  <c r="CR83" i="24"/>
  <c r="CG83" i="24"/>
  <c r="CI83" i="24"/>
  <c r="CH83" i="24"/>
  <c r="BW83" i="24"/>
  <c r="BX83" i="24"/>
  <c r="BY83" i="24"/>
  <c r="BZ83" i="24"/>
  <c r="AS83" i="24"/>
  <c r="AT83" i="24"/>
  <c r="AI82" i="24"/>
  <c r="AJ83" i="24"/>
  <c r="W83" i="24"/>
  <c r="S83" i="24"/>
  <c r="DM83" i="24"/>
  <c r="Q82" i="24"/>
  <c r="R82" i="24"/>
  <c r="EO82" i="24"/>
  <c r="EK82" i="24"/>
  <c r="S82" i="24"/>
  <c r="EM82" i="24"/>
  <c r="EL82" i="24"/>
  <c r="DY82" i="24"/>
  <c r="CU82" i="24"/>
  <c r="CW82" i="24"/>
  <c r="CV82" i="24"/>
  <c r="CY82" i="24"/>
  <c r="CQ82" i="24"/>
  <c r="CP82" i="24"/>
  <c r="CR82" i="24"/>
  <c r="CG82" i="24"/>
  <c r="CI82" i="24"/>
  <c r="CH82" i="24"/>
  <c r="BX82" i="24"/>
  <c r="BW82" i="24"/>
  <c r="AS82" i="24"/>
  <c r="AT82" i="24"/>
  <c r="AI81" i="24"/>
  <c r="AJ82" i="24"/>
  <c r="W82" i="24"/>
  <c r="DM82" i="24"/>
  <c r="Q81" i="24"/>
  <c r="R81" i="24"/>
  <c r="EO81" i="24"/>
  <c r="EK81" i="24"/>
  <c r="S81" i="24"/>
  <c r="EM81" i="24"/>
  <c r="DZ81" i="24"/>
  <c r="DY81" i="24"/>
  <c r="CU81" i="24"/>
  <c r="CW81" i="24"/>
  <c r="CV81" i="24"/>
  <c r="CY81" i="24"/>
  <c r="CQ81" i="24"/>
  <c r="CP81" i="24"/>
  <c r="CR81" i="24"/>
  <c r="CG81" i="24"/>
  <c r="CI81" i="24"/>
  <c r="CH81" i="24"/>
  <c r="CK81" i="24"/>
  <c r="BX81" i="24"/>
  <c r="BW81" i="24"/>
  <c r="BZ81" i="24"/>
  <c r="AS81" i="24"/>
  <c r="AT81" i="24"/>
  <c r="AI80" i="24"/>
  <c r="AJ81" i="24"/>
  <c r="W81" i="24"/>
  <c r="DM81" i="24"/>
  <c r="EK80" i="24"/>
  <c r="Q80" i="24"/>
  <c r="S80" i="24"/>
  <c r="DZ80" i="24"/>
  <c r="CU80" i="24"/>
  <c r="CW80" i="24"/>
  <c r="CV80" i="24"/>
  <c r="CY80" i="24"/>
  <c r="CQ80" i="24"/>
  <c r="CP80" i="24"/>
  <c r="CR80" i="24"/>
  <c r="CG80" i="24"/>
  <c r="CI80" i="24"/>
  <c r="CH80" i="24"/>
  <c r="CK80" i="24"/>
  <c r="BW80" i="24"/>
  <c r="BX80" i="24"/>
  <c r="BY80" i="24"/>
  <c r="BZ80" i="24"/>
  <c r="AS80" i="24"/>
  <c r="AT80" i="24"/>
  <c r="AI79" i="24"/>
  <c r="AJ80" i="24"/>
  <c r="W80" i="24"/>
  <c r="R80" i="24"/>
  <c r="EK79" i="24"/>
  <c r="CU79" i="24"/>
  <c r="CW79" i="24"/>
  <c r="CV79" i="24"/>
  <c r="CY79" i="24"/>
  <c r="CQ79" i="24"/>
  <c r="CP79" i="24"/>
  <c r="CR79" i="24"/>
  <c r="CG79" i="24"/>
  <c r="CI79" i="24"/>
  <c r="CH79" i="24"/>
  <c r="BW79" i="24"/>
  <c r="BX79" i="24"/>
  <c r="BY79" i="24"/>
  <c r="BZ79" i="24"/>
  <c r="AS79" i="24"/>
  <c r="AT79" i="24"/>
  <c r="AI78" i="24"/>
  <c r="AJ79" i="24"/>
  <c r="W79" i="24"/>
  <c r="Q79" i="24"/>
  <c r="S79" i="24"/>
  <c r="R79" i="24"/>
  <c r="Q78" i="24"/>
  <c r="R78" i="24"/>
  <c r="EO78" i="24"/>
  <c r="EK78" i="24"/>
  <c r="S78" i="24"/>
  <c r="EM78" i="24"/>
  <c r="DY78" i="24"/>
  <c r="CU78" i="24"/>
  <c r="CW78" i="24"/>
  <c r="CV78" i="24"/>
  <c r="CY78" i="24"/>
  <c r="CQ78" i="24"/>
  <c r="CP78" i="24"/>
  <c r="CR78" i="24"/>
  <c r="CG78" i="24"/>
  <c r="CI78" i="24"/>
  <c r="CH78" i="24"/>
  <c r="BX78" i="24"/>
  <c r="BW78" i="24"/>
  <c r="BZ78" i="24"/>
  <c r="AS78" i="24"/>
  <c r="AT78" i="24"/>
  <c r="AI77" i="24"/>
  <c r="AJ78" i="24"/>
  <c r="W78" i="24"/>
  <c r="DZ78" i="24"/>
  <c r="Q77" i="24"/>
  <c r="R77" i="24"/>
  <c r="EO77" i="24"/>
  <c r="EK77" i="24"/>
  <c r="S77" i="24"/>
  <c r="EM77" i="24"/>
  <c r="DZ77" i="24"/>
  <c r="DY77" i="24"/>
  <c r="CU77" i="24"/>
  <c r="CW77" i="24"/>
  <c r="CV77" i="24"/>
  <c r="CY77" i="24"/>
  <c r="CQ77" i="24"/>
  <c r="CP77" i="24"/>
  <c r="CR77" i="24"/>
  <c r="CG77" i="24"/>
  <c r="CI77" i="24"/>
  <c r="CH77" i="24"/>
  <c r="CK77" i="24"/>
  <c r="BX77" i="24"/>
  <c r="BW77" i="24"/>
  <c r="BZ77" i="24"/>
  <c r="AS77" i="24"/>
  <c r="AT77" i="24"/>
  <c r="AI76" i="24"/>
  <c r="AJ77" i="24"/>
  <c r="W77" i="24"/>
  <c r="EK76" i="24"/>
  <c r="Q76" i="24"/>
  <c r="S76" i="24"/>
  <c r="DZ76" i="24"/>
  <c r="CU76" i="24"/>
  <c r="CW76" i="24"/>
  <c r="CV76" i="24"/>
  <c r="CY76" i="24"/>
  <c r="CQ76" i="24"/>
  <c r="CP76" i="24"/>
  <c r="CR76" i="24"/>
  <c r="CG76" i="24"/>
  <c r="CI76" i="24"/>
  <c r="CH76" i="24"/>
  <c r="CK76" i="24"/>
  <c r="BW76" i="24"/>
  <c r="BX76" i="24"/>
  <c r="BY76" i="24"/>
  <c r="BZ76" i="24"/>
  <c r="AS76" i="24"/>
  <c r="AT76" i="24"/>
  <c r="AI75" i="24"/>
  <c r="AJ76" i="24"/>
  <c r="W76" i="24"/>
  <c r="EM76" i="24"/>
  <c r="R76" i="24"/>
  <c r="EK75" i="24"/>
  <c r="CU75" i="24"/>
  <c r="CW75" i="24"/>
  <c r="CV75" i="24"/>
  <c r="CY75" i="24"/>
  <c r="CQ75" i="24"/>
  <c r="CP75" i="24"/>
  <c r="CR75" i="24"/>
  <c r="CG75" i="24"/>
  <c r="CI75" i="24"/>
  <c r="CH75" i="24"/>
  <c r="BW75" i="24"/>
  <c r="BX75" i="24"/>
  <c r="BY75" i="24"/>
  <c r="BZ75" i="24"/>
  <c r="AS75" i="24"/>
  <c r="AT75" i="24"/>
  <c r="AI74" i="24"/>
  <c r="AJ75" i="24"/>
  <c r="W75" i="24"/>
  <c r="Q75" i="24"/>
  <c r="S75" i="24"/>
  <c r="R75" i="24"/>
  <c r="EO75" i="24"/>
  <c r="Q74" i="24"/>
  <c r="R74" i="24"/>
  <c r="EO74" i="24"/>
  <c r="EK74" i="24"/>
  <c r="S74" i="24"/>
  <c r="EM74" i="24"/>
  <c r="DY74" i="24"/>
  <c r="CU74" i="24"/>
  <c r="CW74" i="24"/>
  <c r="CV74" i="24"/>
  <c r="CY74" i="24"/>
  <c r="CQ74" i="24"/>
  <c r="CP74" i="24"/>
  <c r="CR74" i="24"/>
  <c r="CG74" i="24"/>
  <c r="CI74" i="24"/>
  <c r="CH74" i="24"/>
  <c r="BX74" i="24"/>
  <c r="BW74" i="24"/>
  <c r="BZ74" i="24"/>
  <c r="AS74" i="24"/>
  <c r="AT74" i="24"/>
  <c r="AI73" i="24"/>
  <c r="AJ74" i="24"/>
  <c r="W74" i="24"/>
  <c r="DZ74" i="24"/>
  <c r="Q73" i="24"/>
  <c r="R73" i="24"/>
  <c r="EO73" i="24"/>
  <c r="EK73" i="24"/>
  <c r="S73" i="24"/>
  <c r="EM73" i="24"/>
  <c r="DZ73" i="24"/>
  <c r="DY73" i="24"/>
  <c r="CU73" i="24"/>
  <c r="CW73" i="24"/>
  <c r="CV73" i="24"/>
  <c r="CY73" i="24"/>
  <c r="CQ73" i="24"/>
  <c r="CP73" i="24"/>
  <c r="CR73" i="24"/>
  <c r="CG73" i="24"/>
  <c r="CI73" i="24"/>
  <c r="CH73" i="24"/>
  <c r="CK73" i="24"/>
  <c r="BX73" i="24"/>
  <c r="BW73" i="24"/>
  <c r="BZ73" i="24"/>
  <c r="AS73" i="24"/>
  <c r="AT73" i="24"/>
  <c r="AI72" i="24"/>
  <c r="AJ73" i="24"/>
  <c r="W73" i="24"/>
  <c r="EK72" i="24"/>
  <c r="Q72" i="24"/>
  <c r="S72" i="24"/>
  <c r="DZ72" i="24"/>
  <c r="CU72" i="24"/>
  <c r="CW72" i="24"/>
  <c r="CV72" i="24"/>
  <c r="CY72" i="24"/>
  <c r="CQ72" i="24"/>
  <c r="CP72" i="24"/>
  <c r="CR72" i="24"/>
  <c r="CG72" i="24"/>
  <c r="CI72" i="24"/>
  <c r="CH72" i="24"/>
  <c r="CK72" i="24"/>
  <c r="BW72" i="24"/>
  <c r="BX72" i="24"/>
  <c r="BY72" i="24"/>
  <c r="BZ72" i="24"/>
  <c r="AS72" i="24"/>
  <c r="AT72" i="24"/>
  <c r="AI71" i="24"/>
  <c r="AJ72" i="24"/>
  <c r="W72" i="24"/>
  <c r="EM72" i="24"/>
  <c r="R72" i="24"/>
  <c r="DY72" i="24"/>
  <c r="EK71" i="24"/>
  <c r="CU71" i="24"/>
  <c r="CW71" i="24"/>
  <c r="CV71" i="24"/>
  <c r="CY71" i="24"/>
  <c r="CQ71" i="24"/>
  <c r="CP71" i="24"/>
  <c r="CR71" i="24"/>
  <c r="CG71" i="24"/>
  <c r="CI71" i="24"/>
  <c r="CH71" i="24"/>
  <c r="BW71" i="24"/>
  <c r="BX71" i="24"/>
  <c r="BY71" i="24"/>
  <c r="BZ71" i="24"/>
  <c r="AS71" i="24"/>
  <c r="AT71" i="24"/>
  <c r="AI70" i="24"/>
  <c r="AJ71" i="24"/>
  <c r="W71" i="24"/>
  <c r="Q71" i="24"/>
  <c r="S71" i="24"/>
  <c r="R71" i="24"/>
  <c r="EO71" i="24"/>
  <c r="Q70" i="24"/>
  <c r="R70" i="24"/>
  <c r="EO70" i="24"/>
  <c r="EK70" i="24"/>
  <c r="S70" i="24"/>
  <c r="EM70" i="24"/>
  <c r="EL70" i="24"/>
  <c r="DY70" i="24"/>
  <c r="CU70" i="24"/>
  <c r="CW70" i="24"/>
  <c r="CV70" i="24"/>
  <c r="CY70" i="24"/>
  <c r="CQ70" i="24"/>
  <c r="CP70" i="24"/>
  <c r="CR70" i="24"/>
  <c r="CG70" i="24"/>
  <c r="CI70" i="24"/>
  <c r="CH70" i="24"/>
  <c r="BX70" i="24"/>
  <c r="BW70" i="24"/>
  <c r="BZ70" i="24"/>
  <c r="AS70" i="24"/>
  <c r="AT70" i="24"/>
  <c r="AI69" i="24"/>
  <c r="AJ70" i="24"/>
  <c r="W70" i="24"/>
  <c r="DM70" i="24"/>
  <c r="Q69" i="24"/>
  <c r="R69" i="24"/>
  <c r="EO69" i="24"/>
  <c r="EK69" i="24"/>
  <c r="S69" i="24"/>
  <c r="EM69" i="24"/>
  <c r="DZ69" i="24"/>
  <c r="DY69" i="24"/>
  <c r="CU69" i="24"/>
  <c r="CW69" i="24"/>
  <c r="CV69" i="24"/>
  <c r="CY69" i="24"/>
  <c r="CQ69" i="24"/>
  <c r="CP69" i="24"/>
  <c r="CR69" i="24"/>
  <c r="CG69" i="24"/>
  <c r="CI69" i="24"/>
  <c r="CH69" i="24"/>
  <c r="CK69" i="24"/>
  <c r="BX69" i="24"/>
  <c r="BW69" i="24"/>
  <c r="BZ69" i="24"/>
  <c r="AS69" i="24"/>
  <c r="AT69" i="24"/>
  <c r="AI68" i="24"/>
  <c r="AJ69" i="24"/>
  <c r="W69" i="24"/>
  <c r="DM69" i="24"/>
  <c r="EK68" i="24"/>
  <c r="Q68" i="24"/>
  <c r="S68" i="24"/>
  <c r="DZ68" i="24"/>
  <c r="CU68" i="24"/>
  <c r="CW68" i="24"/>
  <c r="CV68" i="24"/>
  <c r="CY68" i="24"/>
  <c r="CQ68" i="24"/>
  <c r="CP68" i="24"/>
  <c r="CR68" i="24"/>
  <c r="CG68" i="24"/>
  <c r="CI68" i="24"/>
  <c r="CH68" i="24"/>
  <c r="CK68" i="24"/>
  <c r="BW68" i="24"/>
  <c r="BX68" i="24"/>
  <c r="BY68" i="24"/>
  <c r="BZ68" i="24"/>
  <c r="AS68" i="24"/>
  <c r="AT68" i="24"/>
  <c r="AI67" i="24"/>
  <c r="AJ68" i="24"/>
  <c r="W68" i="24"/>
  <c r="EM68" i="24"/>
  <c r="R68" i="24"/>
  <c r="DM68" i="24"/>
  <c r="EK67" i="24"/>
  <c r="Q67" i="24"/>
  <c r="R67" i="24"/>
  <c r="EL67" i="24"/>
  <c r="CU67" i="24"/>
  <c r="CW67" i="24"/>
  <c r="CV67" i="24"/>
  <c r="CY67" i="24"/>
  <c r="CQ67" i="24"/>
  <c r="CP67" i="24"/>
  <c r="CR67" i="24"/>
  <c r="CG67" i="24"/>
  <c r="CI67" i="24"/>
  <c r="CH67" i="24"/>
  <c r="BW67" i="24"/>
  <c r="BX67" i="24"/>
  <c r="BY67" i="24"/>
  <c r="BZ67" i="24"/>
  <c r="AS67" i="24"/>
  <c r="AT67" i="24"/>
  <c r="AI66" i="24"/>
  <c r="AJ67" i="24"/>
  <c r="W67" i="24"/>
  <c r="S67" i="24"/>
  <c r="DM67" i="24"/>
  <c r="Q66" i="24"/>
  <c r="R66" i="24"/>
  <c r="EO66" i="24"/>
  <c r="EK66" i="24"/>
  <c r="S66" i="24"/>
  <c r="EM66" i="24"/>
  <c r="EL66" i="24"/>
  <c r="DY66" i="24"/>
  <c r="CU66" i="24"/>
  <c r="CW66" i="24"/>
  <c r="CV66" i="24"/>
  <c r="CY66" i="24"/>
  <c r="CQ66" i="24"/>
  <c r="CP66" i="24"/>
  <c r="CR66" i="24"/>
  <c r="CG66" i="24"/>
  <c r="CI66" i="24"/>
  <c r="CH66" i="24"/>
  <c r="BX66" i="24"/>
  <c r="BW66" i="24"/>
  <c r="BZ66" i="24"/>
  <c r="AS66" i="24"/>
  <c r="AT66" i="24"/>
  <c r="AI65" i="24"/>
  <c r="AJ66" i="24"/>
  <c r="W66" i="24"/>
  <c r="DM66" i="24"/>
  <c r="Q65" i="24"/>
  <c r="R65" i="24"/>
  <c r="EO65" i="24"/>
  <c r="EK65" i="24"/>
  <c r="S65" i="24"/>
  <c r="EM65" i="24"/>
  <c r="DZ65" i="24"/>
  <c r="DY65" i="24"/>
  <c r="CU65" i="24"/>
  <c r="CW65" i="24"/>
  <c r="CV65" i="24"/>
  <c r="CY65" i="24"/>
  <c r="CQ65" i="24"/>
  <c r="CP65" i="24"/>
  <c r="CR65" i="24"/>
  <c r="CG65" i="24"/>
  <c r="CI65" i="24"/>
  <c r="CH65" i="24"/>
  <c r="CK65" i="24"/>
  <c r="BX65" i="24"/>
  <c r="BW65" i="24"/>
  <c r="BZ65" i="24"/>
  <c r="AS65" i="24"/>
  <c r="AT65" i="24"/>
  <c r="AI64" i="24"/>
  <c r="AJ65" i="24"/>
  <c r="W65" i="24"/>
  <c r="DM65" i="24"/>
  <c r="EK64" i="24"/>
  <c r="Q64" i="24"/>
  <c r="S64" i="24"/>
  <c r="DZ64" i="24"/>
  <c r="CU64" i="24"/>
  <c r="CW64" i="24"/>
  <c r="CV64" i="24"/>
  <c r="CY64" i="24"/>
  <c r="CQ64" i="24"/>
  <c r="CP64" i="24"/>
  <c r="CR64" i="24"/>
  <c r="CG64" i="24"/>
  <c r="CI64" i="24"/>
  <c r="CH64" i="24"/>
  <c r="CK64" i="24"/>
  <c r="BW64" i="24"/>
  <c r="BX64" i="24"/>
  <c r="BY64" i="24"/>
  <c r="BZ64" i="24"/>
  <c r="AS64" i="24"/>
  <c r="AT64" i="24"/>
  <c r="AI63" i="24"/>
  <c r="AJ64" i="24"/>
  <c r="W64" i="24"/>
  <c r="EM64" i="24"/>
  <c r="R64" i="24"/>
  <c r="DM64" i="24"/>
  <c r="EK63" i="24"/>
  <c r="Q63" i="24"/>
  <c r="R63" i="24"/>
  <c r="EL63" i="24"/>
  <c r="CU63" i="24"/>
  <c r="CW63" i="24"/>
  <c r="CV63" i="24"/>
  <c r="CY63" i="24"/>
  <c r="CQ63" i="24"/>
  <c r="CP63" i="24"/>
  <c r="CR63" i="24"/>
  <c r="CG63" i="24"/>
  <c r="CI63" i="24"/>
  <c r="CH63" i="24"/>
  <c r="BW63" i="24"/>
  <c r="BX63" i="24"/>
  <c r="BY63" i="24"/>
  <c r="BZ63" i="24"/>
  <c r="AS63" i="24"/>
  <c r="AT63" i="24"/>
  <c r="AI62" i="24"/>
  <c r="AJ63" i="24"/>
  <c r="W63" i="24"/>
  <c r="S63" i="24"/>
  <c r="DM63" i="24"/>
  <c r="Q62" i="24"/>
  <c r="R62" i="24"/>
  <c r="EO62" i="24"/>
  <c r="EK62" i="24"/>
  <c r="S62" i="24"/>
  <c r="EM62" i="24"/>
  <c r="EL62" i="24"/>
  <c r="DY62" i="24"/>
  <c r="CU62" i="24"/>
  <c r="CW62" i="24"/>
  <c r="CV62" i="24"/>
  <c r="CY62" i="24"/>
  <c r="CQ62" i="24"/>
  <c r="CP62" i="24"/>
  <c r="CR62" i="24"/>
  <c r="CG62" i="24"/>
  <c r="CI62" i="24"/>
  <c r="CH62" i="24"/>
  <c r="BX62" i="24"/>
  <c r="BW62" i="24"/>
  <c r="BZ62" i="24"/>
  <c r="AS62" i="24"/>
  <c r="AT62" i="24"/>
  <c r="AI61" i="24"/>
  <c r="AJ62" i="24"/>
  <c r="W62" i="24"/>
  <c r="DZ62" i="24"/>
  <c r="DM62" i="24"/>
  <c r="Q61" i="24"/>
  <c r="R61" i="24"/>
  <c r="EO61" i="24"/>
  <c r="EK61" i="24"/>
  <c r="S61" i="24"/>
  <c r="EM61" i="24"/>
  <c r="DZ61" i="24"/>
  <c r="DY61" i="24"/>
  <c r="CU61" i="24"/>
  <c r="CW61" i="24"/>
  <c r="CV61" i="24"/>
  <c r="CY61" i="24"/>
  <c r="CQ61" i="24"/>
  <c r="CP61" i="24"/>
  <c r="CR61" i="24"/>
  <c r="CG61" i="24"/>
  <c r="CI61" i="24"/>
  <c r="CH61" i="24"/>
  <c r="CK61" i="24"/>
  <c r="BX61" i="24"/>
  <c r="BW61" i="24"/>
  <c r="BZ61" i="24"/>
  <c r="AS61" i="24"/>
  <c r="AT61" i="24"/>
  <c r="AI60" i="24"/>
  <c r="AJ61" i="24"/>
  <c r="W61" i="24"/>
  <c r="DM61" i="24"/>
  <c r="EK60" i="24"/>
  <c r="Q60" i="24"/>
  <c r="S60" i="24"/>
  <c r="DZ60" i="24"/>
  <c r="CU60" i="24"/>
  <c r="CW60" i="24"/>
  <c r="CV60" i="24"/>
  <c r="CY60" i="24"/>
  <c r="CQ60" i="24"/>
  <c r="CP60" i="24"/>
  <c r="CR60" i="24"/>
  <c r="CG60" i="24"/>
  <c r="CI60" i="24"/>
  <c r="CH60" i="24"/>
  <c r="CK60" i="24"/>
  <c r="BW60" i="24"/>
  <c r="BX60" i="24"/>
  <c r="BY60" i="24"/>
  <c r="BZ60" i="24"/>
  <c r="AS60" i="24"/>
  <c r="AT60" i="24"/>
  <c r="AI59" i="24"/>
  <c r="AJ60" i="24"/>
  <c r="W60" i="24"/>
  <c r="EM60" i="24"/>
  <c r="R60" i="24"/>
  <c r="DM60" i="24"/>
  <c r="EK59" i="24"/>
  <c r="Q59" i="24"/>
  <c r="R59" i="24"/>
  <c r="EL59" i="24"/>
  <c r="CU59" i="24"/>
  <c r="CW59" i="24"/>
  <c r="CV59" i="24"/>
  <c r="CY59" i="24"/>
  <c r="CQ59" i="24"/>
  <c r="CP59" i="24"/>
  <c r="CR59" i="24"/>
  <c r="CG59" i="24"/>
  <c r="CI59" i="24"/>
  <c r="CH59" i="24"/>
  <c r="BW59" i="24"/>
  <c r="BX59" i="24"/>
  <c r="BY59" i="24"/>
  <c r="BZ59" i="24"/>
  <c r="AS59" i="24"/>
  <c r="AT59" i="24"/>
  <c r="AI58" i="24"/>
  <c r="AJ59" i="24"/>
  <c r="W59" i="24"/>
  <c r="S59" i="24"/>
  <c r="DM59" i="24"/>
  <c r="Q58" i="24"/>
  <c r="R58" i="24"/>
  <c r="EO58" i="24"/>
  <c r="EK58" i="24"/>
  <c r="S58" i="24"/>
  <c r="EM58" i="24"/>
  <c r="EL58" i="24"/>
  <c r="DY58" i="24"/>
  <c r="CU58" i="24"/>
  <c r="CW58" i="24"/>
  <c r="CV58" i="24"/>
  <c r="CY58" i="24"/>
  <c r="CQ58" i="24"/>
  <c r="CP58" i="24"/>
  <c r="CR58" i="24"/>
  <c r="CG58" i="24"/>
  <c r="CI58" i="24"/>
  <c r="CH58" i="24"/>
  <c r="BX58" i="24"/>
  <c r="BW58" i="24"/>
  <c r="BZ58" i="24"/>
  <c r="AS58" i="24"/>
  <c r="AT58" i="24"/>
  <c r="AI57" i="24"/>
  <c r="AJ58" i="24"/>
  <c r="W58" i="24"/>
  <c r="DM58" i="24"/>
  <c r="Q57" i="24"/>
  <c r="R57" i="24"/>
  <c r="EO57" i="24"/>
  <c r="EK57" i="24"/>
  <c r="S57" i="24"/>
  <c r="EM57" i="24"/>
  <c r="DZ57" i="24"/>
  <c r="DY57" i="24"/>
  <c r="CU57" i="24"/>
  <c r="CW57" i="24"/>
  <c r="CV57" i="24"/>
  <c r="CY57" i="24"/>
  <c r="CQ57" i="24"/>
  <c r="CP57" i="24"/>
  <c r="CR57" i="24"/>
  <c r="CG57" i="24"/>
  <c r="CI57" i="24"/>
  <c r="CH57" i="24"/>
  <c r="CK57" i="24"/>
  <c r="BX57" i="24"/>
  <c r="BW57" i="24"/>
  <c r="BZ57" i="24"/>
  <c r="AS57" i="24"/>
  <c r="AT57" i="24"/>
  <c r="AI56" i="24"/>
  <c r="AJ57" i="24"/>
  <c r="W57" i="24"/>
  <c r="DM57" i="24"/>
  <c r="EK56" i="24"/>
  <c r="Q56" i="24"/>
  <c r="S56" i="24"/>
  <c r="DZ56" i="24"/>
  <c r="CU56" i="24"/>
  <c r="CW56" i="24"/>
  <c r="CV56" i="24"/>
  <c r="CY56" i="24"/>
  <c r="CQ56" i="24"/>
  <c r="CP56" i="24"/>
  <c r="CR56" i="24"/>
  <c r="CG56" i="24"/>
  <c r="CI56" i="24"/>
  <c r="CH56" i="24"/>
  <c r="CK56" i="24"/>
  <c r="BW56" i="24"/>
  <c r="BX56" i="24"/>
  <c r="BY56" i="24"/>
  <c r="BZ56" i="24"/>
  <c r="AS56" i="24"/>
  <c r="AT56" i="24"/>
  <c r="AI55" i="24"/>
  <c r="AJ56" i="24"/>
  <c r="W56" i="24"/>
  <c r="EM56" i="24"/>
  <c r="R56" i="24"/>
  <c r="DM56" i="24"/>
  <c r="EK55" i="24"/>
  <c r="Q55" i="24"/>
  <c r="R55" i="24"/>
  <c r="EL55" i="24"/>
  <c r="CU55" i="24"/>
  <c r="CW55" i="24"/>
  <c r="CV55" i="24"/>
  <c r="CY55" i="24"/>
  <c r="CQ55" i="24"/>
  <c r="CP55" i="24"/>
  <c r="CR55" i="24"/>
  <c r="CG55" i="24"/>
  <c r="CI55" i="24"/>
  <c r="CH55" i="24"/>
  <c r="BW55" i="24"/>
  <c r="BX55" i="24"/>
  <c r="BY55" i="24"/>
  <c r="BZ55" i="24"/>
  <c r="AS55" i="24"/>
  <c r="AT55" i="24"/>
  <c r="AI54" i="24"/>
  <c r="AJ55" i="24"/>
  <c r="W55" i="24"/>
  <c r="S55" i="24"/>
  <c r="DM55" i="24"/>
  <c r="Q54" i="24"/>
  <c r="R54" i="24"/>
  <c r="EO54" i="24"/>
  <c r="EK54" i="24"/>
  <c r="S54" i="24"/>
  <c r="EM54" i="24"/>
  <c r="EL54" i="24"/>
  <c r="DY54" i="24"/>
  <c r="CU54" i="24"/>
  <c r="CW54" i="24"/>
  <c r="CV54" i="24"/>
  <c r="CY54" i="24"/>
  <c r="CQ54" i="24"/>
  <c r="CP54" i="24"/>
  <c r="CR54" i="24"/>
  <c r="CG54" i="24"/>
  <c r="CI54" i="24"/>
  <c r="CH54" i="24"/>
  <c r="BX54" i="24"/>
  <c r="BW54" i="24"/>
  <c r="BZ54" i="24"/>
  <c r="AS54" i="24"/>
  <c r="AT54" i="24"/>
  <c r="AI53" i="24"/>
  <c r="AJ54" i="24"/>
  <c r="W54" i="24"/>
  <c r="DZ54" i="24"/>
  <c r="DM54" i="24"/>
  <c r="Q53" i="24"/>
  <c r="R53" i="24"/>
  <c r="EO53" i="24"/>
  <c r="EK53" i="24"/>
  <c r="S53" i="24"/>
  <c r="EM53" i="24"/>
  <c r="DZ53" i="24"/>
  <c r="DY53" i="24"/>
  <c r="CU53" i="24"/>
  <c r="CW53" i="24"/>
  <c r="CV53" i="24"/>
  <c r="CY53" i="24"/>
  <c r="CQ53" i="24"/>
  <c r="CP53" i="24"/>
  <c r="CR53" i="24"/>
  <c r="CG53" i="24"/>
  <c r="CI53" i="24"/>
  <c r="CH53" i="24"/>
  <c r="CK53" i="24"/>
  <c r="BX53" i="24"/>
  <c r="BW53" i="24"/>
  <c r="BZ53" i="24"/>
  <c r="AS53" i="24"/>
  <c r="AT53" i="24"/>
  <c r="AI52" i="24"/>
  <c r="AJ53" i="24"/>
  <c r="W53" i="24"/>
  <c r="DM53" i="24"/>
  <c r="EK52" i="24"/>
  <c r="Q52" i="24"/>
  <c r="S52" i="24"/>
  <c r="DZ52" i="24"/>
  <c r="CU52" i="24"/>
  <c r="CW52" i="24"/>
  <c r="CV52" i="24"/>
  <c r="CY52" i="24"/>
  <c r="CQ52" i="24"/>
  <c r="CP52" i="24"/>
  <c r="CR52" i="24"/>
  <c r="CG52" i="24"/>
  <c r="CI52" i="24"/>
  <c r="CH52" i="24"/>
  <c r="CK52" i="24"/>
  <c r="BW52" i="24"/>
  <c r="BX52" i="24"/>
  <c r="BY52" i="24"/>
  <c r="BZ52" i="24"/>
  <c r="AS52" i="24"/>
  <c r="AT52" i="24"/>
  <c r="AI51" i="24"/>
  <c r="AJ52" i="24"/>
  <c r="W52" i="24"/>
  <c r="EM52" i="24"/>
  <c r="R52" i="24"/>
  <c r="DM52" i="24"/>
  <c r="EK51" i="24"/>
  <c r="Q51" i="24"/>
  <c r="R51" i="24"/>
  <c r="EL51" i="24"/>
  <c r="CU51" i="24"/>
  <c r="CW51" i="24"/>
  <c r="CV51" i="24"/>
  <c r="CY51" i="24"/>
  <c r="CQ51" i="24"/>
  <c r="CP51" i="24"/>
  <c r="CR51" i="24"/>
  <c r="CG51" i="24"/>
  <c r="CI51" i="24"/>
  <c r="CH51" i="24"/>
  <c r="BW51" i="24"/>
  <c r="BX51" i="24"/>
  <c r="BY51" i="24"/>
  <c r="BZ51" i="24"/>
  <c r="AS51" i="24"/>
  <c r="AT51" i="24"/>
  <c r="AI50" i="24"/>
  <c r="AJ51" i="24"/>
  <c r="W51" i="24"/>
  <c r="S51" i="24"/>
  <c r="DZ51" i="24"/>
  <c r="DM51" i="24"/>
  <c r="Q50" i="24"/>
  <c r="R50" i="24"/>
  <c r="EO50" i="24"/>
  <c r="EK50" i="24"/>
  <c r="S50" i="24"/>
  <c r="EM50" i="24"/>
  <c r="EL50" i="24"/>
  <c r="DY50" i="24"/>
  <c r="CU50" i="24"/>
  <c r="CW50" i="24"/>
  <c r="CV50" i="24"/>
  <c r="CY50" i="24"/>
  <c r="CQ50" i="24"/>
  <c r="CP50" i="24"/>
  <c r="CR50" i="24"/>
  <c r="CG50" i="24"/>
  <c r="CI50" i="24"/>
  <c r="CH50" i="24"/>
  <c r="BX50" i="24"/>
  <c r="BW50" i="24"/>
  <c r="BZ50" i="24"/>
  <c r="AS50" i="24"/>
  <c r="AT50" i="24"/>
  <c r="AI49" i="24"/>
  <c r="AJ50" i="24"/>
  <c r="W50" i="24"/>
  <c r="DZ50" i="24"/>
  <c r="DM50" i="24"/>
  <c r="Q49" i="24"/>
  <c r="R49" i="24"/>
  <c r="EO49" i="24"/>
  <c r="EK49" i="24"/>
  <c r="S49" i="24"/>
  <c r="EM49" i="24"/>
  <c r="DZ49" i="24"/>
  <c r="DY49" i="24"/>
  <c r="CU49" i="24"/>
  <c r="CW49" i="24"/>
  <c r="CV49" i="24"/>
  <c r="CY49" i="24"/>
  <c r="CQ49" i="24"/>
  <c r="CP49" i="24"/>
  <c r="CR49" i="24"/>
  <c r="CG49" i="24"/>
  <c r="CI49" i="24"/>
  <c r="CH49" i="24"/>
  <c r="CK49" i="24"/>
  <c r="BX49" i="24"/>
  <c r="BW49" i="24"/>
  <c r="BZ49" i="24"/>
  <c r="AS49" i="24"/>
  <c r="AT49" i="24"/>
  <c r="AI48" i="24"/>
  <c r="AJ49" i="24"/>
  <c r="W49" i="24"/>
  <c r="DM49" i="24"/>
  <c r="EK48" i="24"/>
  <c r="Q48" i="24"/>
  <c r="S48" i="24"/>
  <c r="DZ48" i="24"/>
  <c r="CU48" i="24"/>
  <c r="CW48" i="24"/>
  <c r="CV48" i="24"/>
  <c r="CY48" i="24"/>
  <c r="CQ48" i="24"/>
  <c r="CP48" i="24"/>
  <c r="CR48" i="24"/>
  <c r="CG48" i="24"/>
  <c r="CI48" i="24"/>
  <c r="CH48" i="24"/>
  <c r="CK48" i="24"/>
  <c r="BW48" i="24"/>
  <c r="BX48" i="24"/>
  <c r="BY48" i="24"/>
  <c r="BZ48" i="24"/>
  <c r="AS48" i="24"/>
  <c r="AT48" i="24"/>
  <c r="AI47" i="24"/>
  <c r="AJ48" i="24"/>
  <c r="W48" i="24"/>
  <c r="EM48" i="24"/>
  <c r="R48" i="24"/>
  <c r="DM48" i="24"/>
  <c r="EK47" i="24"/>
  <c r="Q47" i="24"/>
  <c r="R47" i="24"/>
  <c r="EL47" i="24"/>
  <c r="CU47" i="24"/>
  <c r="CW47" i="24"/>
  <c r="CV47" i="24"/>
  <c r="CY47" i="24"/>
  <c r="CQ47" i="24"/>
  <c r="CP47" i="24"/>
  <c r="CR47" i="24"/>
  <c r="CG47" i="24"/>
  <c r="CI47" i="24"/>
  <c r="CH47" i="24"/>
  <c r="BW47" i="24"/>
  <c r="BX47" i="24"/>
  <c r="BY47" i="24"/>
  <c r="BZ47" i="24"/>
  <c r="AS47" i="24"/>
  <c r="AT47" i="24"/>
  <c r="AI46" i="24"/>
  <c r="AJ47" i="24"/>
  <c r="W47" i="24"/>
  <c r="S47" i="24"/>
  <c r="DM47" i="24"/>
  <c r="Q46" i="24"/>
  <c r="R46" i="24"/>
  <c r="EO46" i="24"/>
  <c r="EK46" i="24"/>
  <c r="S46" i="24"/>
  <c r="EM46" i="24"/>
  <c r="EL46" i="24"/>
  <c r="DY46" i="24"/>
  <c r="CU46" i="24"/>
  <c r="CW46" i="24"/>
  <c r="CV46" i="24"/>
  <c r="CY46" i="24"/>
  <c r="CQ46" i="24"/>
  <c r="CP46" i="24"/>
  <c r="CR46" i="24"/>
  <c r="CG46" i="24"/>
  <c r="CI46" i="24"/>
  <c r="CH46" i="24"/>
  <c r="BX46" i="24"/>
  <c r="BW46" i="24"/>
  <c r="BZ46" i="24"/>
  <c r="AS46" i="24"/>
  <c r="AT46" i="24"/>
  <c r="AI45" i="24"/>
  <c r="AJ46" i="24"/>
  <c r="W46" i="24"/>
  <c r="DM46" i="24"/>
  <c r="Q45" i="24"/>
  <c r="R45" i="24"/>
  <c r="EO45" i="24"/>
  <c r="EK45" i="24"/>
  <c r="S45" i="24"/>
  <c r="EM45" i="24"/>
  <c r="DZ45" i="24"/>
  <c r="DY45" i="24"/>
  <c r="CU45" i="24"/>
  <c r="CW45" i="24"/>
  <c r="CV45" i="24"/>
  <c r="CY45" i="24"/>
  <c r="CQ45" i="24"/>
  <c r="CP45" i="24"/>
  <c r="CR45" i="24"/>
  <c r="CG45" i="24"/>
  <c r="CI45" i="24"/>
  <c r="CH45" i="24"/>
  <c r="CK45" i="24"/>
  <c r="BX45" i="24"/>
  <c r="BW45" i="24"/>
  <c r="BZ45" i="24"/>
  <c r="AS45" i="24"/>
  <c r="AT45" i="24"/>
  <c r="AI44" i="24"/>
  <c r="AJ45" i="24"/>
  <c r="W45" i="24"/>
  <c r="DM45" i="24"/>
  <c r="EK44" i="24"/>
  <c r="Q44" i="24"/>
  <c r="S44" i="24"/>
  <c r="DZ44" i="24"/>
  <c r="CU44" i="24"/>
  <c r="CW44" i="24"/>
  <c r="CV44" i="24"/>
  <c r="CY44" i="24"/>
  <c r="CQ44" i="24"/>
  <c r="CP44" i="24"/>
  <c r="CR44" i="24"/>
  <c r="CG44" i="24"/>
  <c r="CI44" i="24"/>
  <c r="CH44" i="24"/>
  <c r="CK44" i="24"/>
  <c r="BW44" i="24"/>
  <c r="BX44" i="24"/>
  <c r="BY44" i="24"/>
  <c r="BZ44" i="24"/>
  <c r="AS44" i="24"/>
  <c r="AT44" i="24"/>
  <c r="AI43" i="24"/>
  <c r="AJ44" i="24"/>
  <c r="W44" i="24"/>
  <c r="EM44" i="24"/>
  <c r="R44" i="24"/>
  <c r="DY44" i="24"/>
  <c r="EK43" i="24"/>
  <c r="Q43" i="24"/>
  <c r="R43" i="24"/>
  <c r="EL43" i="24"/>
  <c r="CU43" i="24"/>
  <c r="CW43" i="24"/>
  <c r="CV43" i="24"/>
  <c r="CY43" i="24"/>
  <c r="CQ43" i="24"/>
  <c r="CP43" i="24"/>
  <c r="CR43" i="24"/>
  <c r="CG43" i="24"/>
  <c r="CI43" i="24"/>
  <c r="CH43" i="24"/>
  <c r="BW43" i="24"/>
  <c r="BX43" i="24"/>
  <c r="BY43" i="24"/>
  <c r="BZ43" i="24"/>
  <c r="AS43" i="24"/>
  <c r="AT43" i="24"/>
  <c r="AI42" i="24"/>
  <c r="AJ43" i="24"/>
  <c r="W43" i="24"/>
  <c r="S43" i="24"/>
  <c r="DM43" i="24"/>
  <c r="Q42" i="24"/>
  <c r="R42" i="24"/>
  <c r="EO42" i="24"/>
  <c r="EK42" i="24"/>
  <c r="S42" i="24"/>
  <c r="EM42" i="24"/>
  <c r="EL42" i="24"/>
  <c r="DY42" i="24"/>
  <c r="CU42" i="24"/>
  <c r="CW42" i="24"/>
  <c r="CV42" i="24"/>
  <c r="CY42" i="24"/>
  <c r="CQ42" i="24"/>
  <c r="CP42" i="24"/>
  <c r="CR42" i="24"/>
  <c r="CG42" i="24"/>
  <c r="CI42" i="24"/>
  <c r="CH42" i="24"/>
  <c r="BX42" i="24"/>
  <c r="BW42" i="24"/>
  <c r="BZ42" i="24"/>
  <c r="AS42" i="24"/>
  <c r="AT42" i="24"/>
  <c r="AI41" i="24"/>
  <c r="AJ42" i="24"/>
  <c r="W42" i="24"/>
  <c r="DZ42" i="24"/>
  <c r="DM42" i="24"/>
  <c r="Q41" i="24"/>
  <c r="R41" i="24"/>
  <c r="EO41" i="24"/>
  <c r="EK41" i="24"/>
  <c r="S41" i="24"/>
  <c r="EM41" i="24"/>
  <c r="DZ41" i="24"/>
  <c r="DY41" i="24"/>
  <c r="CU41" i="24"/>
  <c r="CW41" i="24"/>
  <c r="CV41" i="24"/>
  <c r="CY41" i="24"/>
  <c r="CQ41" i="24"/>
  <c r="CP41" i="24"/>
  <c r="CR41" i="24"/>
  <c r="CG41" i="24"/>
  <c r="CI41" i="24"/>
  <c r="CH41" i="24"/>
  <c r="CK41" i="24"/>
  <c r="BX41" i="24"/>
  <c r="BW41" i="24"/>
  <c r="BZ41" i="24"/>
  <c r="AS41" i="24"/>
  <c r="AT41" i="24"/>
  <c r="AI40" i="24"/>
  <c r="AJ41" i="24"/>
  <c r="W41" i="24"/>
  <c r="DM41" i="24"/>
  <c r="EK40" i="24"/>
  <c r="Q40" i="24"/>
  <c r="S40" i="24"/>
  <c r="DZ40" i="24"/>
  <c r="CU40" i="24"/>
  <c r="CW40" i="24"/>
  <c r="CV40" i="24"/>
  <c r="CY40" i="24"/>
  <c r="CQ40" i="24"/>
  <c r="CP40" i="24"/>
  <c r="CR40" i="24"/>
  <c r="CG40" i="24"/>
  <c r="CI40" i="24"/>
  <c r="CH40" i="24"/>
  <c r="CK40" i="24"/>
  <c r="BW40" i="24"/>
  <c r="BX40" i="24"/>
  <c r="BY40" i="24"/>
  <c r="BZ40" i="24"/>
  <c r="AS40" i="24"/>
  <c r="AT40" i="24"/>
  <c r="AI39" i="24"/>
  <c r="AJ40" i="24"/>
  <c r="W40" i="24"/>
  <c r="EM40" i="24"/>
  <c r="R40" i="24"/>
  <c r="DM40" i="24"/>
  <c r="EK39" i="24"/>
  <c r="Q39" i="24"/>
  <c r="R39" i="24"/>
  <c r="EL39" i="24"/>
  <c r="CU39" i="24"/>
  <c r="CW39" i="24"/>
  <c r="CV39" i="24"/>
  <c r="CY39" i="24"/>
  <c r="CQ39" i="24"/>
  <c r="CP39" i="24"/>
  <c r="CR39" i="24"/>
  <c r="CG39" i="24"/>
  <c r="CI39" i="24"/>
  <c r="CH39" i="24"/>
  <c r="BW39" i="24"/>
  <c r="BX39" i="24"/>
  <c r="BY39" i="24"/>
  <c r="BZ39" i="24"/>
  <c r="AS39" i="24"/>
  <c r="AT39" i="24"/>
  <c r="AI38" i="24"/>
  <c r="AJ39" i="24"/>
  <c r="W39" i="24"/>
  <c r="S39" i="24"/>
  <c r="DM39" i="24"/>
  <c r="Q38" i="24"/>
  <c r="R38" i="24"/>
  <c r="EO38" i="24"/>
  <c r="EK38" i="24"/>
  <c r="S38" i="24"/>
  <c r="EM38" i="24"/>
  <c r="EL38" i="24"/>
  <c r="DY38" i="24"/>
  <c r="CU38" i="24"/>
  <c r="CW38" i="24"/>
  <c r="CV38" i="24"/>
  <c r="CY38" i="24"/>
  <c r="CQ38" i="24"/>
  <c r="CP38" i="24"/>
  <c r="CR38" i="24"/>
  <c r="CG38" i="24"/>
  <c r="CI38" i="24"/>
  <c r="CH38" i="24"/>
  <c r="BX38" i="24"/>
  <c r="BW38" i="24"/>
  <c r="BZ38" i="24"/>
  <c r="AS38" i="24"/>
  <c r="AT38" i="24"/>
  <c r="AI37" i="24"/>
  <c r="AJ38" i="24"/>
  <c r="W38" i="24"/>
  <c r="DM38" i="24"/>
  <c r="Q37" i="24"/>
  <c r="R37" i="24"/>
  <c r="EO37" i="24"/>
  <c r="EK37" i="24"/>
  <c r="S37" i="24"/>
  <c r="EM37" i="24"/>
  <c r="DZ37" i="24"/>
  <c r="DY37" i="24"/>
  <c r="CU37" i="24"/>
  <c r="CW37" i="24"/>
  <c r="CV37" i="24"/>
  <c r="CY37" i="24"/>
  <c r="CQ37" i="24"/>
  <c r="CP37" i="24"/>
  <c r="CR37" i="24"/>
  <c r="CG37" i="24"/>
  <c r="CI37" i="24"/>
  <c r="CH37" i="24"/>
  <c r="CK37" i="24"/>
  <c r="BX37" i="24"/>
  <c r="BW37" i="24"/>
  <c r="BZ37" i="24"/>
  <c r="AS37" i="24"/>
  <c r="AT37" i="24"/>
  <c r="AI36" i="24"/>
  <c r="AJ37" i="24"/>
  <c r="W37" i="24"/>
  <c r="DM37" i="24"/>
  <c r="EK36" i="24"/>
  <c r="Q36" i="24"/>
  <c r="S36" i="24"/>
  <c r="DZ36" i="24"/>
  <c r="CU36" i="24"/>
  <c r="CW36" i="24"/>
  <c r="CV36" i="24"/>
  <c r="CY36" i="24"/>
  <c r="CQ36" i="24"/>
  <c r="CP36" i="24"/>
  <c r="CR36" i="24"/>
  <c r="CG36" i="24"/>
  <c r="CI36" i="24"/>
  <c r="CH36" i="24"/>
  <c r="CK36" i="24"/>
  <c r="BW36" i="24"/>
  <c r="BX36" i="24"/>
  <c r="BY36" i="24"/>
  <c r="BZ36" i="24"/>
  <c r="AS36" i="24"/>
  <c r="AT36" i="24"/>
  <c r="AI35" i="24"/>
  <c r="AJ36" i="24"/>
  <c r="W36" i="24"/>
  <c r="EM36" i="24"/>
  <c r="R36" i="24"/>
  <c r="DM36" i="24"/>
  <c r="EK35" i="24"/>
  <c r="Q35" i="24"/>
  <c r="R35" i="24"/>
  <c r="EL35" i="24"/>
  <c r="CU35" i="24"/>
  <c r="CW35" i="24"/>
  <c r="CV35" i="24"/>
  <c r="CY35" i="24"/>
  <c r="CQ35" i="24"/>
  <c r="CP35" i="24"/>
  <c r="CR35" i="24"/>
  <c r="CG35" i="24"/>
  <c r="CI35" i="24"/>
  <c r="CH35" i="24"/>
  <c r="BW35" i="24"/>
  <c r="BX35" i="24"/>
  <c r="BY35" i="24"/>
  <c r="BZ35" i="24"/>
  <c r="AS35" i="24"/>
  <c r="AT35" i="24"/>
  <c r="AI34" i="24"/>
  <c r="AJ35" i="24"/>
  <c r="W35" i="24"/>
  <c r="S35" i="24"/>
  <c r="DM35" i="24"/>
  <c r="Q34" i="24"/>
  <c r="R34" i="24"/>
  <c r="EO34" i="24"/>
  <c r="EK34" i="24"/>
  <c r="S34" i="24"/>
  <c r="EM34" i="24"/>
  <c r="EL34" i="24"/>
  <c r="DY34" i="24"/>
  <c r="CU34" i="24"/>
  <c r="CW34" i="24"/>
  <c r="CV34" i="24"/>
  <c r="CY34" i="24"/>
  <c r="CQ34" i="24"/>
  <c r="CP34" i="24"/>
  <c r="CR34" i="24"/>
  <c r="CG34" i="24"/>
  <c r="CI34" i="24"/>
  <c r="CH34" i="24"/>
  <c r="BX34" i="24"/>
  <c r="BW34" i="24"/>
  <c r="BZ34" i="24"/>
  <c r="AS34" i="24"/>
  <c r="AT34" i="24"/>
  <c r="AI33" i="24"/>
  <c r="AJ34" i="24"/>
  <c r="W34" i="24"/>
  <c r="DM34" i="24"/>
  <c r="Q33" i="24"/>
  <c r="R33" i="24"/>
  <c r="EO33" i="24"/>
  <c r="EK33" i="24"/>
  <c r="S33" i="24"/>
  <c r="EM33" i="24"/>
  <c r="DZ33" i="24"/>
  <c r="DY33" i="24"/>
  <c r="CU33" i="24"/>
  <c r="CW33" i="24"/>
  <c r="CV33" i="24"/>
  <c r="CY33" i="24"/>
  <c r="CQ33" i="24"/>
  <c r="CP33" i="24"/>
  <c r="CR33" i="24"/>
  <c r="CG33" i="24"/>
  <c r="CI33" i="24"/>
  <c r="CH33" i="24"/>
  <c r="CK33" i="24"/>
  <c r="BX33" i="24"/>
  <c r="BW33" i="24"/>
  <c r="BZ33" i="24"/>
  <c r="AS33" i="24"/>
  <c r="AT33" i="24"/>
  <c r="AI32" i="24"/>
  <c r="AJ33" i="24"/>
  <c r="W33" i="24"/>
  <c r="DM33" i="24"/>
  <c r="EK32" i="24"/>
  <c r="Q32" i="24"/>
  <c r="S32" i="24"/>
  <c r="DZ32" i="24"/>
  <c r="CU32" i="24"/>
  <c r="CW32" i="24"/>
  <c r="CV32" i="24"/>
  <c r="CY32" i="24"/>
  <c r="CQ32" i="24"/>
  <c r="CP32" i="24"/>
  <c r="CR32" i="24"/>
  <c r="CG32" i="24"/>
  <c r="CI32" i="24"/>
  <c r="CH32" i="24"/>
  <c r="CK32" i="24"/>
  <c r="BW32" i="24"/>
  <c r="BX32" i="24"/>
  <c r="BY32" i="24"/>
  <c r="BZ32" i="24"/>
  <c r="AS32" i="24"/>
  <c r="AT32" i="24"/>
  <c r="AI31" i="24"/>
  <c r="AJ32" i="24"/>
  <c r="W32" i="24"/>
  <c r="EM32" i="24"/>
  <c r="R32" i="24"/>
  <c r="DM32" i="24"/>
  <c r="EK31" i="24"/>
  <c r="CU31" i="24"/>
  <c r="CW31" i="24"/>
  <c r="CV31" i="24"/>
  <c r="CY31" i="24"/>
  <c r="CQ31" i="24"/>
  <c r="CP31" i="24"/>
  <c r="CR31" i="24"/>
  <c r="CG31" i="24"/>
  <c r="CI31" i="24"/>
  <c r="CH31" i="24"/>
  <c r="BW31" i="24"/>
  <c r="BX31" i="24"/>
  <c r="BY31" i="24"/>
  <c r="BZ31" i="24"/>
  <c r="AT31" i="24"/>
  <c r="W31" i="24"/>
  <c r="Q31" i="24"/>
  <c r="R31" i="24"/>
  <c r="DM31" i="24"/>
  <c r="S31" i="24"/>
  <c r="EK30" i="24"/>
  <c r="CU30" i="24"/>
  <c r="CW30" i="24"/>
  <c r="CV30" i="24"/>
  <c r="CQ30" i="24"/>
  <c r="CP30" i="24"/>
  <c r="CH30" i="24"/>
  <c r="CG30" i="24"/>
  <c r="CI30" i="24"/>
  <c r="BX30" i="24"/>
  <c r="BW30" i="24"/>
  <c r="BY30" i="24"/>
  <c r="AT30" i="24"/>
  <c r="AI30" i="24"/>
  <c r="AJ31" i="24"/>
  <c r="W30" i="24"/>
  <c r="Q30" i="24"/>
  <c r="EK29" i="24"/>
  <c r="CV29" i="24"/>
  <c r="CU29" i="24"/>
  <c r="CW29" i="24"/>
  <c r="CQ29" i="24"/>
  <c r="CP29" i="24"/>
  <c r="CG29" i="24"/>
  <c r="CI29" i="24"/>
  <c r="CH29" i="24"/>
  <c r="CK29" i="24"/>
  <c r="BX29" i="24"/>
  <c r="BW29" i="24"/>
  <c r="BZ29" i="24"/>
  <c r="BY29" i="24"/>
  <c r="AS29" i="24"/>
  <c r="AT29" i="24"/>
  <c r="AI29" i="24"/>
  <c r="W29" i="24"/>
  <c r="Q29" i="24"/>
  <c r="EK28" i="24"/>
  <c r="CV28" i="24"/>
  <c r="CU28" i="24"/>
  <c r="CW28" i="24"/>
  <c r="CQ28" i="24"/>
  <c r="CP28" i="24"/>
  <c r="CR28" i="24"/>
  <c r="CG28" i="24"/>
  <c r="CI28" i="24"/>
  <c r="CH28" i="24"/>
  <c r="CK28" i="24"/>
  <c r="BX28" i="24"/>
  <c r="BW28" i="24"/>
  <c r="BZ28" i="24"/>
  <c r="BY28" i="24"/>
  <c r="AS28" i="24"/>
  <c r="AT28" i="24"/>
  <c r="AI28" i="24"/>
  <c r="W28" i="24"/>
  <c r="Q28" i="24"/>
  <c r="EK27" i="24"/>
  <c r="CV27" i="24"/>
  <c r="CU27" i="24"/>
  <c r="CW27" i="24"/>
  <c r="CQ27" i="24"/>
  <c r="CP27" i="24"/>
  <c r="CR27" i="24"/>
  <c r="CG27" i="24"/>
  <c r="CI27" i="24"/>
  <c r="CH27" i="24"/>
  <c r="CK27" i="24"/>
  <c r="BX27" i="24"/>
  <c r="BW27" i="24"/>
  <c r="BZ27" i="24"/>
  <c r="BY27" i="24"/>
  <c r="AS27" i="24"/>
  <c r="AT27" i="24"/>
  <c r="AI27" i="24"/>
  <c r="W27" i="24"/>
  <c r="Q27" i="24"/>
  <c r="EK26" i="24"/>
  <c r="CV26" i="24"/>
  <c r="CU26" i="24"/>
  <c r="CW26" i="24"/>
  <c r="CQ26" i="24"/>
  <c r="CP26" i="24"/>
  <c r="CR26" i="24"/>
  <c r="CG26" i="24"/>
  <c r="CI26" i="24"/>
  <c r="CH26" i="24"/>
  <c r="CK26" i="24"/>
  <c r="BX26" i="24"/>
  <c r="BW26" i="24"/>
  <c r="BZ26" i="24"/>
  <c r="BY26" i="24"/>
  <c r="AS26" i="24"/>
  <c r="AT26" i="24"/>
  <c r="AI26" i="24"/>
  <c r="W26" i="24"/>
  <c r="Q26" i="24"/>
  <c r="EK25" i="24"/>
  <c r="CV25" i="24"/>
  <c r="CU25" i="24"/>
  <c r="CW25" i="24"/>
  <c r="CQ25" i="24"/>
  <c r="CP25" i="24"/>
  <c r="CG25" i="24"/>
  <c r="CI25" i="24"/>
  <c r="CH25" i="24"/>
  <c r="CK25" i="24"/>
  <c r="BX25" i="24"/>
  <c r="BW25" i="24"/>
  <c r="BZ25" i="24"/>
  <c r="BY25" i="24"/>
  <c r="AS25" i="24"/>
  <c r="AT25" i="24"/>
  <c r="AI25" i="24"/>
  <c r="W25" i="24"/>
  <c r="Q25" i="24"/>
  <c r="EK24" i="24"/>
  <c r="CV24" i="24"/>
  <c r="CU24" i="24"/>
  <c r="CW24" i="24"/>
  <c r="CQ24" i="24"/>
  <c r="CP24" i="24"/>
  <c r="CR24" i="24"/>
  <c r="CG24" i="24"/>
  <c r="CI24" i="24"/>
  <c r="CH24" i="24"/>
  <c r="CK24" i="24"/>
  <c r="BX24" i="24"/>
  <c r="BW24" i="24"/>
  <c r="BZ24" i="24"/>
  <c r="BY24" i="24"/>
  <c r="AS24" i="24"/>
  <c r="AT24" i="24"/>
  <c r="AI24" i="24"/>
  <c r="W24" i="24"/>
  <c r="Q24" i="24"/>
  <c r="EK23" i="24"/>
  <c r="CV23" i="24"/>
  <c r="CU23" i="24"/>
  <c r="CW23" i="24"/>
  <c r="CQ23" i="24"/>
  <c r="CP23" i="24"/>
  <c r="CG23" i="24"/>
  <c r="CI23" i="24"/>
  <c r="CH23" i="24"/>
  <c r="CK23" i="24"/>
  <c r="BX23" i="24"/>
  <c r="BW23" i="24"/>
  <c r="BZ23" i="24"/>
  <c r="BY23" i="24"/>
  <c r="AS23" i="24"/>
  <c r="AT23" i="24"/>
  <c r="AI23" i="24"/>
  <c r="W23" i="24"/>
  <c r="Q23" i="24"/>
  <c r="EK22" i="24"/>
  <c r="CV22" i="24"/>
  <c r="CU22" i="24"/>
  <c r="CW22" i="24"/>
  <c r="CQ22" i="24"/>
  <c r="CP22" i="24"/>
  <c r="CG22" i="24"/>
  <c r="CI22" i="24"/>
  <c r="CH22" i="24"/>
  <c r="CK22" i="24"/>
  <c r="BX22" i="24"/>
  <c r="BW22" i="24"/>
  <c r="BZ22" i="24"/>
  <c r="BY22" i="24"/>
  <c r="AS22" i="24"/>
  <c r="AT22" i="24"/>
  <c r="AI22" i="24"/>
  <c r="W22" i="24"/>
  <c r="Q22" i="24"/>
  <c r="EK21" i="24"/>
  <c r="CV21" i="24"/>
  <c r="CU21" i="24"/>
  <c r="CW21" i="24"/>
  <c r="CQ21" i="24"/>
  <c r="CP21" i="24"/>
  <c r="CG21" i="24"/>
  <c r="CI21" i="24"/>
  <c r="CH21" i="24"/>
  <c r="CK21" i="24"/>
  <c r="BX21" i="24"/>
  <c r="BW21" i="24"/>
  <c r="BZ21" i="24"/>
  <c r="BY21" i="24"/>
  <c r="AS21" i="24"/>
  <c r="AT21" i="24"/>
  <c r="AI21" i="24"/>
  <c r="W21" i="24"/>
  <c r="Q21" i="24"/>
  <c r="EK20" i="24"/>
  <c r="CV20" i="24"/>
  <c r="CU20" i="24"/>
  <c r="CW20" i="24"/>
  <c r="CQ20" i="24"/>
  <c r="CP20" i="24"/>
  <c r="CG20" i="24"/>
  <c r="CI20" i="24"/>
  <c r="CH20" i="24"/>
  <c r="CK20" i="24"/>
  <c r="BX20" i="24"/>
  <c r="BW20" i="24"/>
  <c r="BZ20" i="24"/>
  <c r="BY20" i="24"/>
  <c r="AS20" i="24"/>
  <c r="AT20" i="24"/>
  <c r="AI20" i="24"/>
  <c r="W20" i="24"/>
  <c r="Q20" i="24"/>
  <c r="EK19" i="24"/>
  <c r="CV19" i="24"/>
  <c r="CU19" i="24"/>
  <c r="CW19" i="24"/>
  <c r="CQ19" i="24"/>
  <c r="CP19" i="24"/>
  <c r="CG19" i="24"/>
  <c r="CI19" i="24"/>
  <c r="CH19" i="24"/>
  <c r="CK19" i="24"/>
  <c r="BX19" i="24"/>
  <c r="BW19" i="24"/>
  <c r="BZ19" i="24"/>
  <c r="BY19" i="24"/>
  <c r="AS19" i="24"/>
  <c r="AT19" i="24"/>
  <c r="AI19" i="24"/>
  <c r="W19" i="24"/>
  <c r="Q19" i="24"/>
  <c r="EK18" i="24"/>
  <c r="CV18" i="24"/>
  <c r="CU18" i="24"/>
  <c r="CW18" i="24"/>
  <c r="CQ18" i="24"/>
  <c r="CP18" i="24"/>
  <c r="CG18" i="24"/>
  <c r="CI18" i="24"/>
  <c r="CH18" i="24"/>
  <c r="CK18" i="24"/>
  <c r="BX18" i="24"/>
  <c r="BW18" i="24"/>
  <c r="BZ18" i="24"/>
  <c r="BY18" i="24"/>
  <c r="AS18" i="24"/>
  <c r="AT18" i="24"/>
  <c r="AI18" i="24"/>
  <c r="W18" i="24"/>
  <c r="Q18" i="24"/>
  <c r="EK17" i="24"/>
  <c r="CV17" i="24"/>
  <c r="CU17" i="24"/>
  <c r="CW17" i="24"/>
  <c r="CQ17" i="24"/>
  <c r="CP17" i="24"/>
  <c r="CG17" i="24"/>
  <c r="CI17" i="24"/>
  <c r="CH17" i="24"/>
  <c r="CK17" i="24"/>
  <c r="BX17" i="24"/>
  <c r="BW17" i="24"/>
  <c r="BZ17" i="24"/>
  <c r="BY17" i="24"/>
  <c r="AS17" i="24"/>
  <c r="AT17" i="24"/>
  <c r="AI17" i="24"/>
  <c r="W17" i="24"/>
  <c r="Q17" i="24"/>
  <c r="EK16" i="24"/>
  <c r="CV16" i="24"/>
  <c r="CU16" i="24"/>
  <c r="CW16" i="24"/>
  <c r="CQ16" i="24"/>
  <c r="CP16" i="24"/>
  <c r="CG16" i="24"/>
  <c r="CI16" i="24"/>
  <c r="CH16" i="24"/>
  <c r="CK16" i="24"/>
  <c r="BX16" i="24"/>
  <c r="BW16" i="24"/>
  <c r="BZ16" i="24"/>
  <c r="BY16" i="24"/>
  <c r="AS16" i="24"/>
  <c r="AT16" i="24"/>
  <c r="AI16" i="24"/>
  <c r="AI15" i="24"/>
  <c r="AJ16" i="24"/>
  <c r="W16" i="24"/>
  <c r="Q16" i="24"/>
  <c r="EK15" i="24"/>
  <c r="Q15" i="24"/>
  <c r="R15" i="24"/>
  <c r="DM15" i="24"/>
  <c r="CU15" i="24"/>
  <c r="CW15" i="24"/>
  <c r="CV15" i="24"/>
  <c r="CY15" i="24"/>
  <c r="CQ15" i="24"/>
  <c r="CP15" i="24"/>
  <c r="CR15" i="24"/>
  <c r="CG15" i="24"/>
  <c r="CI15" i="24"/>
  <c r="CH15" i="24"/>
  <c r="CK15" i="24"/>
  <c r="BW15" i="24"/>
  <c r="BX15" i="24"/>
  <c r="BY15" i="24"/>
  <c r="BZ15" i="24"/>
  <c r="AS15" i="24"/>
  <c r="AT15" i="24"/>
  <c r="AI14" i="24"/>
  <c r="AJ15" i="24"/>
  <c r="W15" i="24"/>
  <c r="S15" i="24"/>
  <c r="DZ15" i="24"/>
  <c r="Q14" i="24"/>
  <c r="R14" i="24"/>
  <c r="EO14" i="24"/>
  <c r="EK14" i="24"/>
  <c r="EL14" i="24"/>
  <c r="CU14" i="24"/>
  <c r="CW14" i="24"/>
  <c r="CV14" i="24"/>
  <c r="CY14" i="24"/>
  <c r="CQ14" i="24"/>
  <c r="CP14" i="24"/>
  <c r="CR14" i="24"/>
  <c r="CG14" i="24"/>
  <c r="CI14" i="24"/>
  <c r="CH14" i="24"/>
  <c r="CK14" i="24"/>
  <c r="BW14" i="24"/>
  <c r="BX14" i="24"/>
  <c r="BY14" i="24"/>
  <c r="BZ14" i="24"/>
  <c r="AS14" i="24"/>
  <c r="AT14" i="24"/>
  <c r="AI13" i="24"/>
  <c r="AJ14" i="24"/>
  <c r="W14" i="24"/>
  <c r="S14" i="24"/>
  <c r="EP14" i="24"/>
  <c r="DM14" i="24"/>
  <c r="Q13" i="24"/>
  <c r="R13" i="24"/>
  <c r="EO13" i="24"/>
  <c r="EK13" i="24"/>
  <c r="EL13" i="24"/>
  <c r="CU13" i="24"/>
  <c r="CW13" i="24"/>
  <c r="CV13" i="24"/>
  <c r="CY13" i="24"/>
  <c r="CQ13" i="24"/>
  <c r="CP13" i="24"/>
  <c r="CR13" i="24"/>
  <c r="CG13" i="24"/>
  <c r="CI13" i="24"/>
  <c r="CH13" i="24"/>
  <c r="CK13" i="24"/>
  <c r="BW13" i="24"/>
  <c r="BX13" i="24"/>
  <c r="BY13" i="24"/>
  <c r="BZ13" i="24"/>
  <c r="AS13" i="24"/>
  <c r="AT13" i="24"/>
  <c r="AI12" i="24"/>
  <c r="AJ13" i="24"/>
  <c r="W13" i="24"/>
  <c r="S13" i="24"/>
  <c r="EP13" i="24"/>
  <c r="DM13" i="24"/>
  <c r="Q12" i="24"/>
  <c r="R12" i="24"/>
  <c r="EO12" i="24"/>
  <c r="EK12" i="24"/>
  <c r="EL12" i="24"/>
  <c r="CU12" i="24"/>
  <c r="CW12" i="24"/>
  <c r="CV12" i="24"/>
  <c r="CY12" i="24"/>
  <c r="CQ12" i="24"/>
  <c r="CP12" i="24"/>
  <c r="CR12" i="24"/>
  <c r="CG12" i="24"/>
  <c r="CI12" i="24"/>
  <c r="CH12" i="24"/>
  <c r="CK12" i="24"/>
  <c r="BW12" i="24"/>
  <c r="BX12" i="24"/>
  <c r="BY12" i="24"/>
  <c r="BZ12" i="24"/>
  <c r="AS12" i="24"/>
  <c r="AT12" i="24"/>
  <c r="AI11" i="24"/>
  <c r="AJ12" i="24"/>
  <c r="W12" i="24"/>
  <c r="S12" i="24"/>
  <c r="EP12" i="24"/>
  <c r="DM12" i="24"/>
  <c r="Q11" i="24"/>
  <c r="R11" i="24"/>
  <c r="EO11" i="24"/>
  <c r="EK11" i="24"/>
  <c r="EL11" i="24"/>
  <c r="CU11" i="24"/>
  <c r="CW11" i="24"/>
  <c r="CV11" i="24"/>
  <c r="CY11" i="24"/>
  <c r="CQ11" i="24"/>
  <c r="CP11" i="24"/>
  <c r="CR11" i="24"/>
  <c r="CG11" i="24"/>
  <c r="CI11" i="24"/>
  <c r="CH11" i="24"/>
  <c r="CK11" i="24"/>
  <c r="BW11" i="24"/>
  <c r="BX11" i="24"/>
  <c r="BY11" i="24"/>
  <c r="BZ11" i="24"/>
  <c r="AS11" i="24"/>
  <c r="AT11" i="24"/>
  <c r="AI10" i="24"/>
  <c r="AJ11" i="24"/>
  <c r="W11" i="24"/>
  <c r="S11" i="24"/>
  <c r="EP11" i="24"/>
  <c r="DM11" i="24"/>
  <c r="Q10" i="24"/>
  <c r="R10" i="24"/>
  <c r="EO10" i="24"/>
  <c r="EK10" i="24"/>
  <c r="EL10" i="24"/>
  <c r="CU10" i="24"/>
  <c r="CW10" i="24"/>
  <c r="CV10" i="24"/>
  <c r="CY10" i="24"/>
  <c r="CQ10" i="24"/>
  <c r="CP10" i="24"/>
  <c r="CR10" i="24"/>
  <c r="CG10" i="24"/>
  <c r="CI10" i="24"/>
  <c r="CH10" i="24"/>
  <c r="CK10" i="24"/>
  <c r="BW10" i="24"/>
  <c r="BX10" i="24"/>
  <c r="BY10" i="24"/>
  <c r="BZ10" i="24"/>
  <c r="AS10" i="24"/>
  <c r="AT10" i="24"/>
  <c r="AI9" i="24"/>
  <c r="AJ10" i="24"/>
  <c r="W10" i="24"/>
  <c r="S10" i="24"/>
  <c r="EP10" i="24"/>
  <c r="DM10" i="24"/>
  <c r="Q9" i="24"/>
  <c r="R9" i="24"/>
  <c r="EO9" i="24"/>
  <c r="EK9" i="24"/>
  <c r="EL9" i="24"/>
  <c r="CU9" i="24"/>
  <c r="CW9" i="24"/>
  <c r="CV9" i="24"/>
  <c r="CY9" i="24"/>
  <c r="CQ9" i="24"/>
  <c r="CP9" i="24"/>
  <c r="CR9" i="24"/>
  <c r="CG9" i="24"/>
  <c r="CI9" i="24"/>
  <c r="CH9" i="24"/>
  <c r="CK9" i="24"/>
  <c r="BW9" i="24"/>
  <c r="BX9" i="24"/>
  <c r="BY9" i="24"/>
  <c r="BZ9" i="24"/>
  <c r="AS9" i="24"/>
  <c r="AT9" i="24"/>
  <c r="W9" i="24"/>
  <c r="S9" i="24"/>
  <c r="EP9" i="24"/>
  <c r="DM9" i="24"/>
  <c r="EK8" i="24"/>
  <c r="Q8" i="24"/>
  <c r="R8" i="24"/>
  <c r="EL8" i="24"/>
  <c r="CU8" i="24"/>
  <c r="CW8" i="24"/>
  <c r="CV8" i="24"/>
  <c r="CY8" i="24"/>
  <c r="CQ8" i="24"/>
  <c r="CP8" i="24"/>
  <c r="CR8" i="24"/>
  <c r="CG8" i="24"/>
  <c r="CI8" i="24"/>
  <c r="CH8" i="24"/>
  <c r="CK8" i="24"/>
  <c r="BW8" i="24"/>
  <c r="BX8" i="24"/>
  <c r="BY8" i="24"/>
  <c r="BZ8" i="24"/>
  <c r="AS8" i="24"/>
  <c r="AT8" i="24"/>
  <c r="AI8" i="24"/>
  <c r="AJ9" i="24"/>
  <c r="W8" i="24"/>
  <c r="DM8" i="24"/>
  <c r="S8" i="24"/>
  <c r="B198" i="23"/>
  <c r="B149" i="23"/>
  <c r="A149" i="23"/>
  <c r="EK131" i="23"/>
  <c r="CV131" i="23"/>
  <c r="CU131" i="23"/>
  <c r="CW131" i="23"/>
  <c r="CQ131" i="23"/>
  <c r="CP131" i="23"/>
  <c r="CR131" i="23"/>
  <c r="CG131" i="23"/>
  <c r="CI131" i="23"/>
  <c r="CH131" i="23"/>
  <c r="BX131" i="23"/>
  <c r="BW131" i="23"/>
  <c r="AS131" i="23"/>
  <c r="AT131" i="23"/>
  <c r="AI131" i="23"/>
  <c r="W131" i="23"/>
  <c r="Q131" i="23"/>
  <c r="S131" i="23"/>
  <c r="EK130" i="23"/>
  <c r="CV130" i="23"/>
  <c r="CU130" i="23"/>
  <c r="CW130" i="23"/>
  <c r="CQ130" i="23"/>
  <c r="CP130" i="23"/>
  <c r="CR130" i="23"/>
  <c r="CH130" i="23"/>
  <c r="CG130" i="23"/>
  <c r="CI130" i="23"/>
  <c r="BX130" i="23"/>
  <c r="BW130" i="23"/>
  <c r="AS130" i="23"/>
  <c r="AT130" i="23"/>
  <c r="AI130" i="23"/>
  <c r="AJ131" i="23"/>
  <c r="W130" i="23"/>
  <c r="Q130" i="23"/>
  <c r="R130" i="23"/>
  <c r="EK129" i="23"/>
  <c r="CV129" i="23"/>
  <c r="CU129" i="23"/>
  <c r="CW129" i="23"/>
  <c r="CQ129" i="23"/>
  <c r="CP129" i="23"/>
  <c r="CH129" i="23"/>
  <c r="CG129" i="23"/>
  <c r="CI129" i="23"/>
  <c r="BX129" i="23"/>
  <c r="BW129" i="23"/>
  <c r="BY129" i="23"/>
  <c r="AS129" i="23"/>
  <c r="AT129" i="23"/>
  <c r="AI129" i="23"/>
  <c r="W129" i="23"/>
  <c r="Q129" i="23"/>
  <c r="S129" i="23"/>
  <c r="EK128" i="23"/>
  <c r="CV128" i="23"/>
  <c r="CU128" i="23"/>
  <c r="CW128" i="23"/>
  <c r="CQ128" i="23"/>
  <c r="CP128" i="23"/>
  <c r="CG128" i="23"/>
  <c r="CI128" i="23"/>
  <c r="CH128" i="23"/>
  <c r="BX128" i="23"/>
  <c r="BW128" i="23"/>
  <c r="AS128" i="23"/>
  <c r="AT128" i="23"/>
  <c r="AI128" i="23"/>
  <c r="W128" i="23"/>
  <c r="Q128" i="23"/>
  <c r="R128" i="23"/>
  <c r="DM128" i="23"/>
  <c r="S128" i="23"/>
  <c r="EK127" i="23"/>
  <c r="CV127" i="23"/>
  <c r="CU127" i="23"/>
  <c r="CW127" i="23"/>
  <c r="CQ127" i="23"/>
  <c r="CP127" i="23"/>
  <c r="CH127" i="23"/>
  <c r="CG127" i="23"/>
  <c r="CI127" i="23"/>
  <c r="BX127" i="23"/>
  <c r="BW127" i="23"/>
  <c r="AS127" i="23"/>
  <c r="AT127" i="23"/>
  <c r="AI127" i="23"/>
  <c r="W127" i="23"/>
  <c r="Q127" i="23"/>
  <c r="R127" i="23"/>
  <c r="EK126" i="23"/>
  <c r="CV126" i="23"/>
  <c r="CU126" i="23"/>
  <c r="CW126" i="23"/>
  <c r="CQ126" i="23"/>
  <c r="CP126" i="23"/>
  <c r="CH126" i="23"/>
  <c r="CG126" i="23"/>
  <c r="CI126" i="23"/>
  <c r="BX126" i="23"/>
  <c r="BW126" i="23"/>
  <c r="AS126" i="23"/>
  <c r="AT126" i="23"/>
  <c r="AI126" i="23"/>
  <c r="W126" i="23"/>
  <c r="Q126" i="23"/>
  <c r="R126" i="23"/>
  <c r="EK125" i="23"/>
  <c r="CV125" i="23"/>
  <c r="CU125" i="23"/>
  <c r="CW125" i="23"/>
  <c r="CQ125" i="23"/>
  <c r="CP125" i="23"/>
  <c r="CR125" i="23"/>
  <c r="CH125" i="23"/>
  <c r="CG125" i="23"/>
  <c r="CI125" i="23"/>
  <c r="BW125" i="23"/>
  <c r="BX125" i="23"/>
  <c r="BY125" i="23"/>
  <c r="AS125" i="23"/>
  <c r="AT125" i="23"/>
  <c r="AI125" i="23"/>
  <c r="W125" i="23"/>
  <c r="Q125" i="23"/>
  <c r="R125" i="23"/>
  <c r="EK124" i="23"/>
  <c r="CV124" i="23"/>
  <c r="CU124" i="23"/>
  <c r="CW124" i="23"/>
  <c r="CQ124" i="23"/>
  <c r="CP124" i="23"/>
  <c r="CH124" i="23"/>
  <c r="CG124" i="23"/>
  <c r="CI124" i="23"/>
  <c r="BX124" i="23"/>
  <c r="BW124" i="23"/>
  <c r="AS124" i="23"/>
  <c r="AT124" i="23"/>
  <c r="AI124" i="23"/>
  <c r="W124" i="23"/>
  <c r="Q124" i="23"/>
  <c r="S124" i="23"/>
  <c r="EK123" i="23"/>
  <c r="CV123" i="23"/>
  <c r="CU123" i="23"/>
  <c r="CW123" i="23"/>
  <c r="CQ123" i="23"/>
  <c r="CP123" i="23"/>
  <c r="CR123" i="23"/>
  <c r="CH123" i="23"/>
  <c r="CG123" i="23"/>
  <c r="CI123" i="23"/>
  <c r="BX123" i="23"/>
  <c r="BW123" i="23"/>
  <c r="BZ123" i="23"/>
  <c r="AS123" i="23"/>
  <c r="AT123" i="23"/>
  <c r="AI123" i="23"/>
  <c r="W123" i="23"/>
  <c r="Q123" i="23"/>
  <c r="S123" i="23"/>
  <c r="EK122" i="23"/>
  <c r="CV122" i="23"/>
  <c r="CU122" i="23"/>
  <c r="CW122" i="23"/>
  <c r="CQ122" i="23"/>
  <c r="CP122" i="23"/>
  <c r="CH122" i="23"/>
  <c r="CG122" i="23"/>
  <c r="CI122" i="23"/>
  <c r="CK122" i="23"/>
  <c r="BX122" i="23"/>
  <c r="BW122" i="23"/>
  <c r="AS122" i="23"/>
  <c r="AT122" i="23"/>
  <c r="AI122" i="23"/>
  <c r="W122" i="23"/>
  <c r="Q122" i="23"/>
  <c r="S122" i="23"/>
  <c r="DZ122" i="23"/>
  <c r="EK121" i="23"/>
  <c r="CV121" i="23"/>
  <c r="CU121" i="23"/>
  <c r="CW121" i="23"/>
  <c r="CQ121" i="23"/>
  <c r="CP121" i="23"/>
  <c r="CH121" i="23"/>
  <c r="CG121" i="23"/>
  <c r="CI121" i="23"/>
  <c r="BX121" i="23"/>
  <c r="BW121" i="23"/>
  <c r="BY121" i="23"/>
  <c r="AS121" i="23"/>
  <c r="AT121" i="23"/>
  <c r="AI121" i="23"/>
  <c r="AI120" i="23"/>
  <c r="AJ121" i="23"/>
  <c r="W121" i="23"/>
  <c r="Q121" i="23"/>
  <c r="S121" i="23"/>
  <c r="EK120" i="23"/>
  <c r="CV120" i="23"/>
  <c r="CU120" i="23"/>
  <c r="CW120" i="23"/>
  <c r="CQ120" i="23"/>
  <c r="CP120" i="23"/>
  <c r="CH120" i="23"/>
  <c r="CG120" i="23"/>
  <c r="CI120" i="23"/>
  <c r="BX120" i="23"/>
  <c r="BW120" i="23"/>
  <c r="AS120" i="23"/>
  <c r="AT120" i="23"/>
  <c r="W120" i="23"/>
  <c r="Q120" i="23"/>
  <c r="R120" i="23"/>
  <c r="DM120" i="23"/>
  <c r="EK119" i="23"/>
  <c r="CV119" i="23"/>
  <c r="CU119" i="23"/>
  <c r="CW119" i="23"/>
  <c r="CY119" i="23"/>
  <c r="CQ119" i="23"/>
  <c r="CP119" i="23"/>
  <c r="CR119" i="23"/>
  <c r="CH119" i="23"/>
  <c r="CG119" i="23"/>
  <c r="CI119" i="23"/>
  <c r="BX119" i="23"/>
  <c r="BW119" i="23"/>
  <c r="AS119" i="23"/>
  <c r="AT119" i="23"/>
  <c r="AI119" i="23"/>
  <c r="W119" i="23"/>
  <c r="Q119" i="23"/>
  <c r="R119" i="23"/>
  <c r="DM119" i="23"/>
  <c r="S119" i="23"/>
  <c r="EM119" i="23"/>
  <c r="EK118" i="23"/>
  <c r="CV118" i="23"/>
  <c r="CU118" i="23"/>
  <c r="CW118" i="23"/>
  <c r="CQ118" i="23"/>
  <c r="CP118" i="23"/>
  <c r="CH118" i="23"/>
  <c r="CG118" i="23"/>
  <c r="CI118" i="23"/>
  <c r="BX118" i="23"/>
  <c r="BW118" i="23"/>
  <c r="AS118" i="23"/>
  <c r="AT118" i="23"/>
  <c r="AI118" i="23"/>
  <c r="W118" i="23"/>
  <c r="Q118" i="23"/>
  <c r="R118" i="23"/>
  <c r="DM118" i="23"/>
  <c r="EK117" i="23"/>
  <c r="CV117" i="23"/>
  <c r="CU117" i="23"/>
  <c r="CW117" i="23"/>
  <c r="CQ117" i="23"/>
  <c r="CP117" i="23"/>
  <c r="CH117" i="23"/>
  <c r="CG117" i="23"/>
  <c r="CI117" i="23"/>
  <c r="BX117" i="23"/>
  <c r="BW117" i="23"/>
  <c r="AS117" i="23"/>
  <c r="AT117" i="23"/>
  <c r="AI117" i="23"/>
  <c r="W117" i="23"/>
  <c r="Q117" i="23"/>
  <c r="S117" i="23"/>
  <c r="EM117" i="23"/>
  <c r="EK116" i="23"/>
  <c r="CV116" i="23"/>
  <c r="CU116" i="23"/>
  <c r="CW116" i="23"/>
  <c r="CQ116" i="23"/>
  <c r="CP116" i="23"/>
  <c r="CH116" i="23"/>
  <c r="CG116" i="23"/>
  <c r="CI116" i="23"/>
  <c r="BX116" i="23"/>
  <c r="BW116" i="23"/>
  <c r="AS116" i="23"/>
  <c r="AT116" i="23"/>
  <c r="AI116" i="23"/>
  <c r="W116" i="23"/>
  <c r="Q116" i="23"/>
  <c r="R116" i="23"/>
  <c r="DM116" i="23"/>
  <c r="S116" i="23"/>
  <c r="EK115" i="23"/>
  <c r="CV115" i="23"/>
  <c r="CU115" i="23"/>
  <c r="CW115" i="23"/>
  <c r="CQ115" i="23"/>
  <c r="CP115" i="23"/>
  <c r="CG115" i="23"/>
  <c r="CI115" i="23"/>
  <c r="CH115" i="23"/>
  <c r="BX115" i="23"/>
  <c r="BW115" i="23"/>
  <c r="AS115" i="23"/>
  <c r="AT115" i="23"/>
  <c r="AI115" i="23"/>
  <c r="W115" i="23"/>
  <c r="Q115" i="23"/>
  <c r="S115" i="23"/>
  <c r="EK114" i="23"/>
  <c r="CV114" i="23"/>
  <c r="CU114" i="23"/>
  <c r="CW114" i="23"/>
  <c r="CQ114" i="23"/>
  <c r="CP114" i="23"/>
  <c r="CH114" i="23"/>
  <c r="CG114" i="23"/>
  <c r="CI114" i="23"/>
  <c r="CK114" i="23"/>
  <c r="BX114" i="23"/>
  <c r="BW114" i="23"/>
  <c r="AS114" i="23"/>
  <c r="AT114" i="23"/>
  <c r="AI114" i="23"/>
  <c r="W114" i="23"/>
  <c r="Q114" i="23"/>
  <c r="S114" i="23"/>
  <c r="DZ114" i="23"/>
  <c r="EK113" i="23"/>
  <c r="CV113" i="23"/>
  <c r="CU113" i="23"/>
  <c r="CW113" i="23"/>
  <c r="CQ113" i="23"/>
  <c r="CP113" i="23"/>
  <c r="CH113" i="23"/>
  <c r="CG113" i="23"/>
  <c r="CI113" i="23"/>
  <c r="CK113" i="23"/>
  <c r="BX113" i="23"/>
  <c r="BW113" i="23"/>
  <c r="BY113" i="23"/>
  <c r="AS113" i="23"/>
  <c r="AT113" i="23"/>
  <c r="AI113" i="23"/>
  <c r="W113" i="23"/>
  <c r="Q113" i="23"/>
  <c r="S113" i="23"/>
  <c r="EK112" i="23"/>
  <c r="CV112" i="23"/>
  <c r="CU112" i="23"/>
  <c r="CW112" i="23"/>
  <c r="CQ112" i="23"/>
  <c r="CP112" i="23"/>
  <c r="CH112" i="23"/>
  <c r="CG112" i="23"/>
  <c r="CI112" i="23"/>
  <c r="BX112" i="23"/>
  <c r="BW112" i="23"/>
  <c r="AS112" i="23"/>
  <c r="AT112" i="23"/>
  <c r="AI112" i="23"/>
  <c r="W112" i="23"/>
  <c r="Q112" i="23"/>
  <c r="R112" i="23"/>
  <c r="DM112" i="23"/>
  <c r="EK111" i="23"/>
  <c r="CV111" i="23"/>
  <c r="CU111" i="23"/>
  <c r="CW111" i="23"/>
  <c r="CQ111" i="23"/>
  <c r="CP111" i="23"/>
  <c r="CH111" i="23"/>
  <c r="CG111" i="23"/>
  <c r="CI111" i="23"/>
  <c r="BX111" i="23"/>
  <c r="BW111" i="23"/>
  <c r="AS111" i="23"/>
  <c r="AT111" i="23"/>
  <c r="AI111" i="23"/>
  <c r="W111" i="23"/>
  <c r="Q111" i="23"/>
  <c r="S111" i="23"/>
  <c r="EM111" i="23"/>
  <c r="R111" i="23"/>
  <c r="DM111" i="23"/>
  <c r="EK110" i="23"/>
  <c r="CU110" i="23"/>
  <c r="CW110" i="23"/>
  <c r="CV110" i="23"/>
  <c r="CY110" i="23"/>
  <c r="CQ110" i="23"/>
  <c r="CP110" i="23"/>
  <c r="CR110" i="23"/>
  <c r="CH110" i="23"/>
  <c r="CG110" i="23"/>
  <c r="CI110" i="23"/>
  <c r="CK110" i="23"/>
  <c r="BX110" i="23"/>
  <c r="BW110" i="23"/>
  <c r="AS110" i="23"/>
  <c r="AT110" i="23"/>
  <c r="AI110" i="23"/>
  <c r="AI109" i="23"/>
  <c r="AJ110" i="23"/>
  <c r="W110" i="23"/>
  <c r="Q110" i="23"/>
  <c r="S110" i="23"/>
  <c r="DZ110" i="23"/>
  <c r="EK109" i="23"/>
  <c r="CV109" i="23"/>
  <c r="CU109" i="23"/>
  <c r="CW109" i="23"/>
  <c r="CQ109" i="23"/>
  <c r="CP109" i="23"/>
  <c r="CH109" i="23"/>
  <c r="CG109" i="23"/>
  <c r="CI109" i="23"/>
  <c r="BX109" i="23"/>
  <c r="BW109" i="23"/>
  <c r="AS109" i="23"/>
  <c r="AT109" i="23"/>
  <c r="W109" i="23"/>
  <c r="Q109" i="23"/>
  <c r="S109" i="23"/>
  <c r="EM109" i="23"/>
  <c r="R109" i="23"/>
  <c r="EK108" i="23"/>
  <c r="CU108" i="23"/>
  <c r="CW108" i="23"/>
  <c r="CV108" i="23"/>
  <c r="CQ108" i="23"/>
  <c r="CP108" i="23"/>
  <c r="CH108" i="23"/>
  <c r="CG108" i="23"/>
  <c r="CI108" i="23"/>
  <c r="BX108" i="23"/>
  <c r="BW108" i="23"/>
  <c r="AS108" i="23"/>
  <c r="AT108" i="23"/>
  <c r="AI108" i="23"/>
  <c r="AJ109" i="23"/>
  <c r="W108" i="23"/>
  <c r="Q108" i="23"/>
  <c r="S108" i="23"/>
  <c r="EK107" i="23"/>
  <c r="Q107" i="23"/>
  <c r="S107" i="23"/>
  <c r="EM107" i="23"/>
  <c r="CV107" i="23"/>
  <c r="CU107" i="23"/>
  <c r="CW107" i="23"/>
  <c r="CQ107" i="23"/>
  <c r="CP107" i="23"/>
  <c r="CH107" i="23"/>
  <c r="CG107" i="23"/>
  <c r="CI107" i="23"/>
  <c r="BX107" i="23"/>
  <c r="BW107" i="23"/>
  <c r="BZ107" i="23"/>
  <c r="AS107" i="23"/>
  <c r="AT107" i="23"/>
  <c r="AI107" i="23"/>
  <c r="W107" i="23"/>
  <c r="EK106" i="23"/>
  <c r="CV106" i="23"/>
  <c r="CU106" i="23"/>
  <c r="CW106" i="23"/>
  <c r="CQ106" i="23"/>
  <c r="CP106" i="23"/>
  <c r="CH106" i="23"/>
  <c r="CG106" i="23"/>
  <c r="CI106" i="23"/>
  <c r="BX106" i="23"/>
  <c r="BW106" i="23"/>
  <c r="AS106" i="23"/>
  <c r="AT106" i="23"/>
  <c r="AI106" i="23"/>
  <c r="AI105" i="23"/>
  <c r="AJ106" i="23"/>
  <c r="W106" i="23"/>
  <c r="Q106" i="23"/>
  <c r="S106" i="23"/>
  <c r="DZ106" i="23"/>
  <c r="EK105" i="23"/>
  <c r="CV105" i="23"/>
  <c r="CU105" i="23"/>
  <c r="CW105" i="23"/>
  <c r="CQ105" i="23"/>
  <c r="CP105" i="23"/>
  <c r="CG105" i="23"/>
  <c r="CI105" i="23"/>
  <c r="CH105" i="23"/>
  <c r="CK105" i="23"/>
  <c r="BX105" i="23"/>
  <c r="BW105" i="23"/>
  <c r="AS105" i="23"/>
  <c r="AT105" i="23"/>
  <c r="W105" i="23"/>
  <c r="Q105" i="23"/>
  <c r="S105" i="23"/>
  <c r="EK104" i="23"/>
  <c r="CV104" i="23"/>
  <c r="CU104" i="23"/>
  <c r="CW104" i="23"/>
  <c r="CQ104" i="23"/>
  <c r="CP104" i="23"/>
  <c r="CR104" i="23"/>
  <c r="CH104" i="23"/>
  <c r="CG104" i="23"/>
  <c r="CI104" i="23"/>
  <c r="BX104" i="23"/>
  <c r="BW104" i="23"/>
  <c r="AS104" i="23"/>
  <c r="AT104" i="23"/>
  <c r="AI104" i="23"/>
  <c r="W104" i="23"/>
  <c r="Q104" i="23"/>
  <c r="R104" i="23"/>
  <c r="DM104" i="23"/>
  <c r="EK103" i="23"/>
  <c r="CV103" i="23"/>
  <c r="CU103" i="23"/>
  <c r="CW103" i="23"/>
  <c r="CQ103" i="23"/>
  <c r="CP103" i="23"/>
  <c r="CH103" i="23"/>
  <c r="CG103" i="23"/>
  <c r="CI103" i="23"/>
  <c r="BX103" i="23"/>
  <c r="BW103" i="23"/>
  <c r="AS103" i="23"/>
  <c r="AT103" i="23"/>
  <c r="AI103" i="23"/>
  <c r="AI102" i="23"/>
  <c r="AJ103" i="23"/>
  <c r="W103" i="23"/>
  <c r="Q103" i="23"/>
  <c r="R103" i="23"/>
  <c r="EK102" i="23"/>
  <c r="CV102" i="23"/>
  <c r="CU102" i="23"/>
  <c r="CW102" i="23"/>
  <c r="CY102" i="23"/>
  <c r="CQ102" i="23"/>
  <c r="CP102" i="23"/>
  <c r="CR102" i="23"/>
  <c r="CH102" i="23"/>
  <c r="CG102" i="23"/>
  <c r="CI102" i="23"/>
  <c r="BX102" i="23"/>
  <c r="BW102" i="23"/>
  <c r="AS102" i="23"/>
  <c r="AT102" i="23"/>
  <c r="W102" i="23"/>
  <c r="Q102" i="23"/>
  <c r="S102" i="23"/>
  <c r="DZ102" i="23"/>
  <c r="EK101" i="23"/>
  <c r="CV101" i="23"/>
  <c r="CU101" i="23"/>
  <c r="CW101" i="23"/>
  <c r="CQ101" i="23"/>
  <c r="CP101" i="23"/>
  <c r="CH101" i="23"/>
  <c r="CG101" i="23"/>
  <c r="CI101" i="23"/>
  <c r="BX101" i="23"/>
  <c r="BW101" i="23"/>
  <c r="AS101" i="23"/>
  <c r="AT101" i="23"/>
  <c r="AI101" i="23"/>
  <c r="AJ102" i="23"/>
  <c r="W101" i="23"/>
  <c r="Q101" i="23"/>
  <c r="S101" i="23"/>
  <c r="EK100" i="23"/>
  <c r="CV100" i="23"/>
  <c r="CU100" i="23"/>
  <c r="CW100" i="23"/>
  <c r="CQ100" i="23"/>
  <c r="CP100" i="23"/>
  <c r="CH100" i="23"/>
  <c r="CG100" i="23"/>
  <c r="CI100" i="23"/>
  <c r="BX100" i="23"/>
  <c r="BW100" i="23"/>
  <c r="AS100" i="23"/>
  <c r="AT100" i="23"/>
  <c r="AI100" i="23"/>
  <c r="W100" i="23"/>
  <c r="Q100" i="23"/>
  <c r="S100" i="23"/>
  <c r="EK99" i="23"/>
  <c r="CV99" i="23"/>
  <c r="CU99" i="23"/>
  <c r="CW99" i="23"/>
  <c r="CQ99" i="23"/>
  <c r="CP99" i="23"/>
  <c r="CR99" i="23"/>
  <c r="CH99" i="23"/>
  <c r="CG99" i="23"/>
  <c r="CI99" i="23"/>
  <c r="BX99" i="23"/>
  <c r="BW99" i="23"/>
  <c r="AS99" i="23"/>
  <c r="AT99" i="23"/>
  <c r="AI99" i="23"/>
  <c r="W99" i="23"/>
  <c r="Q99" i="23"/>
  <c r="R99" i="23"/>
  <c r="DM99" i="23"/>
  <c r="S99" i="23"/>
  <c r="EK98" i="23"/>
  <c r="CV98" i="23"/>
  <c r="CU98" i="23"/>
  <c r="CW98" i="23"/>
  <c r="CY98" i="23"/>
  <c r="CQ98" i="23"/>
  <c r="CP98" i="23"/>
  <c r="CR98" i="23"/>
  <c r="CH98" i="23"/>
  <c r="CG98" i="23"/>
  <c r="CI98" i="23"/>
  <c r="BX98" i="23"/>
  <c r="BW98" i="23"/>
  <c r="AS98" i="23"/>
  <c r="AT98" i="23"/>
  <c r="AI98" i="23"/>
  <c r="AI97" i="23"/>
  <c r="AJ98" i="23"/>
  <c r="W98" i="23"/>
  <c r="Q98" i="23"/>
  <c r="R98" i="23"/>
  <c r="DM98" i="23"/>
  <c r="EK97" i="23"/>
  <c r="CV97" i="23"/>
  <c r="CU97" i="23"/>
  <c r="CW97" i="23"/>
  <c r="CQ97" i="23"/>
  <c r="CP97" i="23"/>
  <c r="CH97" i="23"/>
  <c r="CG97" i="23"/>
  <c r="CI97" i="23"/>
  <c r="BX97" i="23"/>
  <c r="BW97" i="23"/>
  <c r="BY97" i="23"/>
  <c r="AS97" i="23"/>
  <c r="AT97" i="23"/>
  <c r="W97" i="23"/>
  <c r="Q97" i="23"/>
  <c r="S97" i="23"/>
  <c r="EK96" i="23"/>
  <c r="CV96" i="23"/>
  <c r="CU96" i="23"/>
  <c r="CW96" i="23"/>
  <c r="CQ96" i="23"/>
  <c r="CP96" i="23"/>
  <c r="CG96" i="23"/>
  <c r="CI96" i="23"/>
  <c r="CH96" i="23"/>
  <c r="BX96" i="23"/>
  <c r="BW96" i="23"/>
  <c r="AS96" i="23"/>
  <c r="AT96" i="23"/>
  <c r="AI96" i="23"/>
  <c r="W96" i="23"/>
  <c r="Q96" i="23"/>
  <c r="S96" i="23"/>
  <c r="EK95" i="23"/>
  <c r="CV95" i="23"/>
  <c r="CU95" i="23"/>
  <c r="CW95" i="23"/>
  <c r="CQ95" i="23"/>
  <c r="CP95" i="23"/>
  <c r="CH95" i="23"/>
  <c r="CG95" i="23"/>
  <c r="CI95" i="23"/>
  <c r="BX95" i="23"/>
  <c r="BW95" i="23"/>
  <c r="AS95" i="23"/>
  <c r="AT95" i="23"/>
  <c r="AI95" i="23"/>
  <c r="W95" i="23"/>
  <c r="Q95" i="23"/>
  <c r="R95" i="23"/>
  <c r="DM95" i="23"/>
  <c r="EK94" i="23"/>
  <c r="CV94" i="23"/>
  <c r="CU94" i="23"/>
  <c r="CW94" i="23"/>
  <c r="CY94" i="23"/>
  <c r="CQ94" i="23"/>
  <c r="CP94" i="23"/>
  <c r="CR94" i="23"/>
  <c r="CH94" i="23"/>
  <c r="CG94" i="23"/>
  <c r="CI94" i="23"/>
  <c r="BX94" i="23"/>
  <c r="BW94" i="23"/>
  <c r="AS94" i="23"/>
  <c r="AT94" i="23"/>
  <c r="AI94" i="23"/>
  <c r="W94" i="23"/>
  <c r="Q94" i="23"/>
  <c r="R94" i="23"/>
  <c r="DM94" i="23"/>
  <c r="EK93" i="23"/>
  <c r="CV93" i="23"/>
  <c r="CU93" i="23"/>
  <c r="CW93" i="23"/>
  <c r="CQ93" i="23"/>
  <c r="CP93" i="23"/>
  <c r="CH93" i="23"/>
  <c r="CG93" i="23"/>
  <c r="CI93" i="23"/>
  <c r="BX93" i="23"/>
  <c r="BW93" i="23"/>
  <c r="AS93" i="23"/>
  <c r="AT93" i="23"/>
  <c r="AI93" i="23"/>
  <c r="W93" i="23"/>
  <c r="Q93" i="23"/>
  <c r="R93" i="23"/>
  <c r="EK92" i="23"/>
  <c r="CV92" i="23"/>
  <c r="CU92" i="23"/>
  <c r="CW92" i="23"/>
  <c r="CQ92" i="23"/>
  <c r="CP92" i="23"/>
  <c r="CH92" i="23"/>
  <c r="CG92" i="23"/>
  <c r="CI92" i="23"/>
  <c r="BX92" i="23"/>
  <c r="BW92" i="23"/>
  <c r="AS92" i="23"/>
  <c r="AT92" i="23"/>
  <c r="AI92" i="23"/>
  <c r="W92" i="23"/>
  <c r="Q92" i="23"/>
  <c r="S92" i="23"/>
  <c r="DZ92" i="23"/>
  <c r="EK91" i="23"/>
  <c r="CV91" i="23"/>
  <c r="CU91" i="23"/>
  <c r="CW91" i="23"/>
  <c r="CQ91" i="23"/>
  <c r="CP91" i="23"/>
  <c r="CH91" i="23"/>
  <c r="CG91" i="23"/>
  <c r="CI91" i="23"/>
  <c r="BX91" i="23"/>
  <c r="BW91" i="23"/>
  <c r="AS91" i="23"/>
  <c r="AT91" i="23"/>
  <c r="AI91" i="23"/>
  <c r="W91" i="23"/>
  <c r="Q91" i="23"/>
  <c r="R91" i="23"/>
  <c r="EK90" i="23"/>
  <c r="CV90" i="23"/>
  <c r="CU90" i="23"/>
  <c r="CW90" i="23"/>
  <c r="CQ90" i="23"/>
  <c r="CP90" i="23"/>
  <c r="CR90" i="23"/>
  <c r="CH90" i="23"/>
  <c r="CG90" i="23"/>
  <c r="CI90" i="23"/>
  <c r="BX90" i="23"/>
  <c r="BW90" i="23"/>
  <c r="AS90" i="23"/>
  <c r="AT90" i="23"/>
  <c r="AI90" i="23"/>
  <c r="W90" i="23"/>
  <c r="Q90" i="23"/>
  <c r="R90" i="23"/>
  <c r="EK89" i="23"/>
  <c r="CV89" i="23"/>
  <c r="CU89" i="23"/>
  <c r="CW89" i="23"/>
  <c r="CQ89" i="23"/>
  <c r="CP89" i="23"/>
  <c r="CG89" i="23"/>
  <c r="CI89" i="23"/>
  <c r="CH89" i="23"/>
  <c r="CK89" i="23"/>
  <c r="BX89" i="23"/>
  <c r="BW89" i="23"/>
  <c r="AS89" i="23"/>
  <c r="AT89" i="23"/>
  <c r="AI89" i="23"/>
  <c r="W89" i="23"/>
  <c r="Q89" i="23"/>
  <c r="S89" i="23"/>
  <c r="R89" i="23"/>
  <c r="EK88" i="23"/>
  <c r="CV88" i="23"/>
  <c r="CU88" i="23"/>
  <c r="CW88" i="23"/>
  <c r="CY88" i="23"/>
  <c r="CQ88" i="23"/>
  <c r="CP88" i="23"/>
  <c r="CH88" i="23"/>
  <c r="CG88" i="23"/>
  <c r="CI88" i="23"/>
  <c r="BX88" i="23"/>
  <c r="BW88" i="23"/>
  <c r="AS88" i="23"/>
  <c r="AT88" i="23"/>
  <c r="AI88" i="23"/>
  <c r="W88" i="23"/>
  <c r="Q88" i="23"/>
  <c r="S88" i="23"/>
  <c r="EK87" i="23"/>
  <c r="CV87" i="23"/>
  <c r="CU87" i="23"/>
  <c r="CW87" i="23"/>
  <c r="CQ87" i="23"/>
  <c r="CP87" i="23"/>
  <c r="CH87" i="23"/>
  <c r="CG87" i="23"/>
  <c r="CI87" i="23"/>
  <c r="BX87" i="23"/>
  <c r="BW87" i="23"/>
  <c r="AS87" i="23"/>
  <c r="AT87" i="23"/>
  <c r="AI87" i="23"/>
  <c r="W87" i="23"/>
  <c r="Q87" i="23"/>
  <c r="S87" i="23"/>
  <c r="EK86" i="23"/>
  <c r="CV86" i="23"/>
  <c r="CU86" i="23"/>
  <c r="CW86" i="23"/>
  <c r="CY86" i="23"/>
  <c r="CQ86" i="23"/>
  <c r="CP86" i="23"/>
  <c r="CH86" i="23"/>
  <c r="CG86" i="23"/>
  <c r="CI86" i="23"/>
  <c r="BX86" i="23"/>
  <c r="BW86" i="23"/>
  <c r="AS86" i="23"/>
  <c r="AT86" i="23"/>
  <c r="AI86" i="23"/>
  <c r="W86" i="23"/>
  <c r="Q86" i="23"/>
  <c r="R86" i="23"/>
  <c r="EK85" i="23"/>
  <c r="CV85" i="23"/>
  <c r="CU85" i="23"/>
  <c r="CW85" i="23"/>
  <c r="CY85" i="23"/>
  <c r="CQ85" i="23"/>
  <c r="CP85" i="23"/>
  <c r="CH85" i="23"/>
  <c r="CG85" i="23"/>
  <c r="CI85" i="23"/>
  <c r="CK85" i="23"/>
  <c r="BX85" i="23"/>
  <c r="BW85" i="23"/>
  <c r="AS85" i="23"/>
  <c r="AT85" i="23"/>
  <c r="AI85" i="23"/>
  <c r="AI84" i="23"/>
  <c r="AJ85" i="23"/>
  <c r="W85" i="23"/>
  <c r="Q85" i="23"/>
  <c r="S85" i="23"/>
  <c r="EK84" i="23"/>
  <c r="CV84" i="23"/>
  <c r="CU84" i="23"/>
  <c r="CW84" i="23"/>
  <c r="CQ84" i="23"/>
  <c r="CP84" i="23"/>
  <c r="CH84" i="23"/>
  <c r="CG84" i="23"/>
  <c r="CI84" i="23"/>
  <c r="BX84" i="23"/>
  <c r="BW84" i="23"/>
  <c r="AS84" i="23"/>
  <c r="AT84" i="23"/>
  <c r="W84" i="23"/>
  <c r="Q84" i="23"/>
  <c r="R84" i="23"/>
  <c r="EK83" i="23"/>
  <c r="CV83" i="23"/>
  <c r="CU83" i="23"/>
  <c r="CW83" i="23"/>
  <c r="CQ83" i="23"/>
  <c r="CP83" i="23"/>
  <c r="CH83" i="23"/>
  <c r="CG83" i="23"/>
  <c r="CI83" i="23"/>
  <c r="BX83" i="23"/>
  <c r="BW83" i="23"/>
  <c r="AS83" i="23"/>
  <c r="AT83" i="23"/>
  <c r="AI83" i="23"/>
  <c r="AI82" i="23"/>
  <c r="AJ83" i="23"/>
  <c r="W83" i="23"/>
  <c r="Q83" i="23"/>
  <c r="S83" i="23"/>
  <c r="EK82" i="23"/>
  <c r="CV82" i="23"/>
  <c r="CU82" i="23"/>
  <c r="CW82" i="23"/>
  <c r="CY82" i="23"/>
  <c r="CQ82" i="23"/>
  <c r="CP82" i="23"/>
  <c r="CH82" i="23"/>
  <c r="CG82" i="23"/>
  <c r="CI82" i="23"/>
  <c r="CK82" i="23"/>
  <c r="BX82" i="23"/>
  <c r="BW82" i="23"/>
  <c r="AS82" i="23"/>
  <c r="AT82" i="23"/>
  <c r="AI81" i="23"/>
  <c r="AJ82" i="23"/>
  <c r="W82" i="23"/>
  <c r="Q82" i="23"/>
  <c r="S82" i="23"/>
  <c r="DZ82" i="23"/>
  <c r="EK81" i="23"/>
  <c r="CV81" i="23"/>
  <c r="CU81" i="23"/>
  <c r="CW81" i="23"/>
  <c r="CQ81" i="23"/>
  <c r="CP81" i="23"/>
  <c r="CH81" i="23"/>
  <c r="CG81" i="23"/>
  <c r="CI81" i="23"/>
  <c r="BX81" i="23"/>
  <c r="BW81" i="23"/>
  <c r="BY81" i="23"/>
  <c r="AS81" i="23"/>
  <c r="AT81" i="23"/>
  <c r="W81" i="23"/>
  <c r="Q81" i="23"/>
  <c r="R81" i="23"/>
  <c r="DM81" i="23"/>
  <c r="S81" i="23"/>
  <c r="EK80" i="23"/>
  <c r="CV80" i="23"/>
  <c r="CU80" i="23"/>
  <c r="CW80" i="23"/>
  <c r="CY80" i="23"/>
  <c r="CQ80" i="23"/>
  <c r="CP80" i="23"/>
  <c r="CH80" i="23"/>
  <c r="CG80" i="23"/>
  <c r="CI80" i="23"/>
  <c r="BX80" i="23"/>
  <c r="BW80" i="23"/>
  <c r="AS80" i="23"/>
  <c r="AT80" i="23"/>
  <c r="AI80" i="23"/>
  <c r="W80" i="23"/>
  <c r="Q80" i="23"/>
  <c r="S80" i="23"/>
  <c r="EK79" i="23"/>
  <c r="CV79" i="23"/>
  <c r="CU79" i="23"/>
  <c r="CW79" i="23"/>
  <c r="CQ79" i="23"/>
  <c r="CP79" i="23"/>
  <c r="CH79" i="23"/>
  <c r="CG79" i="23"/>
  <c r="CI79" i="23"/>
  <c r="BX79" i="23"/>
  <c r="BW79" i="23"/>
  <c r="AS79" i="23"/>
  <c r="AT79" i="23"/>
  <c r="AI79" i="23"/>
  <c r="W79" i="23"/>
  <c r="Q79" i="23"/>
  <c r="S79" i="23"/>
  <c r="DN79" i="23"/>
  <c r="R79" i="23"/>
  <c r="EK78" i="23"/>
  <c r="CV78" i="23"/>
  <c r="CU78" i="23"/>
  <c r="CW78" i="23"/>
  <c r="CQ78" i="23"/>
  <c r="CP78" i="23"/>
  <c r="CH78" i="23"/>
  <c r="CG78" i="23"/>
  <c r="CI78" i="23"/>
  <c r="BX78" i="23"/>
  <c r="BW78" i="23"/>
  <c r="AS78" i="23"/>
  <c r="AT78" i="23"/>
  <c r="AI78" i="23"/>
  <c r="W78" i="23"/>
  <c r="Q78" i="23"/>
  <c r="S78" i="23"/>
  <c r="EK77" i="23"/>
  <c r="CV77" i="23"/>
  <c r="CU77" i="23"/>
  <c r="CW77" i="23"/>
  <c r="CQ77" i="23"/>
  <c r="CP77" i="23"/>
  <c r="CH77" i="23"/>
  <c r="CG77" i="23"/>
  <c r="CI77" i="23"/>
  <c r="BX77" i="23"/>
  <c r="BW77" i="23"/>
  <c r="AS77" i="23"/>
  <c r="AT77" i="23"/>
  <c r="AI77" i="23"/>
  <c r="W77" i="23"/>
  <c r="Q77" i="23"/>
  <c r="R77" i="23"/>
  <c r="EO77" i="23"/>
  <c r="S77" i="23"/>
  <c r="DN77" i="23"/>
  <c r="EK76" i="23"/>
  <c r="CV76" i="23"/>
  <c r="CU76" i="23"/>
  <c r="CW76" i="23"/>
  <c r="CY76" i="23"/>
  <c r="CQ76" i="23"/>
  <c r="CP76" i="23"/>
  <c r="CH76" i="23"/>
  <c r="CG76" i="23"/>
  <c r="CI76" i="23"/>
  <c r="BX76" i="23"/>
  <c r="BW76" i="23"/>
  <c r="AS76" i="23"/>
  <c r="AT76" i="23"/>
  <c r="AI76" i="23"/>
  <c r="AJ77" i="23"/>
  <c r="W76" i="23"/>
  <c r="Q76" i="23"/>
  <c r="S76" i="23"/>
  <c r="DN76" i="23"/>
  <c r="EK75" i="23"/>
  <c r="CV75" i="23"/>
  <c r="CU75" i="23"/>
  <c r="CW75" i="23"/>
  <c r="CQ75" i="23"/>
  <c r="CP75" i="23"/>
  <c r="CH75" i="23"/>
  <c r="CG75" i="23"/>
  <c r="CI75" i="23"/>
  <c r="BX75" i="23"/>
  <c r="BW75" i="23"/>
  <c r="AS75" i="23"/>
  <c r="AT75" i="23"/>
  <c r="AI75" i="23"/>
  <c r="W75" i="23"/>
  <c r="Q75" i="23"/>
  <c r="R75" i="23"/>
  <c r="EK73" i="23"/>
  <c r="CV73" i="23"/>
  <c r="CU73" i="23"/>
  <c r="CW73" i="23"/>
  <c r="CQ73" i="23"/>
  <c r="CP73" i="23"/>
  <c r="CR73" i="23"/>
  <c r="CH73" i="23"/>
  <c r="CG73" i="23"/>
  <c r="CI73" i="23"/>
  <c r="BX73" i="23"/>
  <c r="BW73" i="23"/>
  <c r="AS73" i="23"/>
  <c r="AT73" i="23"/>
  <c r="W73" i="23"/>
  <c r="Q73" i="23"/>
  <c r="S73" i="23"/>
  <c r="EK72" i="23"/>
  <c r="CV72" i="23"/>
  <c r="CU72" i="23"/>
  <c r="CW72" i="23"/>
  <c r="CQ72" i="23"/>
  <c r="CP72" i="23"/>
  <c r="CG72" i="23"/>
  <c r="CI72" i="23"/>
  <c r="CH72" i="23"/>
  <c r="BX72" i="23"/>
  <c r="BW72" i="23"/>
  <c r="AS72" i="23"/>
  <c r="AT72" i="23"/>
  <c r="AI72" i="23"/>
  <c r="W72" i="23"/>
  <c r="Q72" i="23"/>
  <c r="S72" i="23"/>
  <c r="DN72" i="23"/>
  <c r="EK71" i="23"/>
  <c r="CV71" i="23"/>
  <c r="CU71" i="23"/>
  <c r="CW71" i="23"/>
  <c r="CQ71" i="23"/>
  <c r="CP71" i="23"/>
  <c r="CH71" i="23"/>
  <c r="CG71" i="23"/>
  <c r="CI71" i="23"/>
  <c r="BX71" i="23"/>
  <c r="BW71" i="23"/>
  <c r="AS71" i="23"/>
  <c r="AT71" i="23"/>
  <c r="AI71" i="23"/>
  <c r="W71" i="23"/>
  <c r="Q71" i="23"/>
  <c r="R71" i="23"/>
  <c r="DM71" i="23"/>
  <c r="EK69" i="23"/>
  <c r="CV69" i="23"/>
  <c r="CU69" i="23"/>
  <c r="CW69" i="23"/>
  <c r="CQ69" i="23"/>
  <c r="CP69" i="23"/>
  <c r="CH69" i="23"/>
  <c r="CG69" i="23"/>
  <c r="CI69" i="23"/>
  <c r="BX69" i="23"/>
  <c r="BW69" i="23"/>
  <c r="AS69" i="23"/>
  <c r="AT69" i="23"/>
  <c r="W69" i="23"/>
  <c r="Q69" i="23"/>
  <c r="S69" i="23"/>
  <c r="DN69" i="23"/>
  <c r="EK68" i="23"/>
  <c r="CV68" i="23"/>
  <c r="CU68" i="23"/>
  <c r="CW68" i="23"/>
  <c r="CQ68" i="23"/>
  <c r="CP68" i="23"/>
  <c r="CH68" i="23"/>
  <c r="CG68" i="23"/>
  <c r="CI68" i="23"/>
  <c r="BX68" i="23"/>
  <c r="BW68" i="23"/>
  <c r="AS68" i="23"/>
  <c r="AT68" i="23"/>
  <c r="AI68" i="23"/>
  <c r="W68" i="23"/>
  <c r="Q68" i="23"/>
  <c r="S68" i="23"/>
  <c r="DZ68" i="23"/>
  <c r="EK67" i="23"/>
  <c r="Q67" i="23"/>
  <c r="S67" i="23"/>
  <c r="EM67" i="23"/>
  <c r="DN67" i="23"/>
  <c r="CV67" i="23"/>
  <c r="CU67" i="23"/>
  <c r="CW67" i="23"/>
  <c r="CQ67" i="23"/>
  <c r="CP67" i="23"/>
  <c r="CR67" i="23"/>
  <c r="CH67" i="23"/>
  <c r="CG67" i="23"/>
  <c r="CI67" i="23"/>
  <c r="BX67" i="23"/>
  <c r="BW67" i="23"/>
  <c r="AS67" i="23"/>
  <c r="AT67" i="23"/>
  <c r="AI67" i="23"/>
  <c r="W67" i="23"/>
  <c r="DZ67" i="23"/>
  <c r="EK66" i="23"/>
  <c r="Q66" i="23"/>
  <c r="S66" i="23"/>
  <c r="EM66" i="23"/>
  <c r="CV66" i="23"/>
  <c r="CU66" i="23"/>
  <c r="CW66" i="23"/>
  <c r="CQ66" i="23"/>
  <c r="CP66" i="23"/>
  <c r="CH66" i="23"/>
  <c r="CG66" i="23"/>
  <c r="CI66" i="23"/>
  <c r="BX66" i="23"/>
  <c r="BW66" i="23"/>
  <c r="AS66" i="23"/>
  <c r="AT66" i="23"/>
  <c r="AI66" i="23"/>
  <c r="W66" i="23"/>
  <c r="DZ66" i="23"/>
  <c r="EK65" i="23"/>
  <c r="CV65" i="23"/>
  <c r="CU65" i="23"/>
  <c r="CW65" i="23"/>
  <c r="CQ65" i="23"/>
  <c r="CP65" i="23"/>
  <c r="CH65" i="23"/>
  <c r="CG65" i="23"/>
  <c r="CI65" i="23"/>
  <c r="CK65" i="23"/>
  <c r="BX65" i="23"/>
  <c r="BW65" i="23"/>
  <c r="AS65" i="23"/>
  <c r="AT65" i="23"/>
  <c r="AI65" i="23"/>
  <c r="W65" i="23"/>
  <c r="Q65" i="23"/>
  <c r="S65" i="23"/>
  <c r="DZ65" i="23"/>
  <c r="EK64" i="23"/>
  <c r="CV64" i="23"/>
  <c r="CU64" i="23"/>
  <c r="CW64" i="23"/>
  <c r="CY64" i="23"/>
  <c r="CQ64" i="23"/>
  <c r="CP64" i="23"/>
  <c r="CH64" i="23"/>
  <c r="CG64" i="23"/>
  <c r="CI64" i="23"/>
  <c r="CK64" i="23"/>
  <c r="BX64" i="23"/>
  <c r="BW64" i="23"/>
  <c r="BZ64" i="23"/>
  <c r="AS64" i="23"/>
  <c r="AT64" i="23"/>
  <c r="AI64" i="23"/>
  <c r="W64" i="23"/>
  <c r="Q64" i="23"/>
  <c r="S64" i="23"/>
  <c r="DZ64" i="23"/>
  <c r="EK63" i="23"/>
  <c r="CV63" i="23"/>
  <c r="CU63" i="23"/>
  <c r="CW63" i="23"/>
  <c r="CQ63" i="23"/>
  <c r="CP63" i="23"/>
  <c r="CR63" i="23"/>
  <c r="CH63" i="23"/>
  <c r="CG63" i="23"/>
  <c r="CI63" i="23"/>
  <c r="BX63" i="23"/>
  <c r="BW63" i="23"/>
  <c r="BZ63" i="23"/>
  <c r="AS63" i="23"/>
  <c r="AT63" i="23"/>
  <c r="AI63" i="23"/>
  <c r="W63" i="23"/>
  <c r="Q63" i="23"/>
  <c r="S63" i="23"/>
  <c r="DZ63" i="23"/>
  <c r="EK62" i="23"/>
  <c r="CV62" i="23"/>
  <c r="CU62" i="23"/>
  <c r="CW62" i="23"/>
  <c r="CQ62" i="23"/>
  <c r="CP62" i="23"/>
  <c r="CH62" i="23"/>
  <c r="CG62" i="23"/>
  <c r="CI62" i="23"/>
  <c r="BX62" i="23"/>
  <c r="BW62" i="23"/>
  <c r="AS62" i="23"/>
  <c r="AT62" i="23"/>
  <c r="AI62" i="23"/>
  <c r="W62" i="23"/>
  <c r="Q62" i="23"/>
  <c r="S62" i="23"/>
  <c r="DZ62" i="23"/>
  <c r="EK61" i="23"/>
  <c r="CV61" i="23"/>
  <c r="CU61" i="23"/>
  <c r="CW61" i="23"/>
  <c r="CQ61" i="23"/>
  <c r="CP61" i="23"/>
  <c r="CH61" i="23"/>
  <c r="CG61" i="23"/>
  <c r="CI61" i="23"/>
  <c r="BX61" i="23"/>
  <c r="BW61" i="23"/>
  <c r="AS61" i="23"/>
  <c r="AT61" i="23"/>
  <c r="AI61" i="23"/>
  <c r="W61" i="23"/>
  <c r="Q61" i="23"/>
  <c r="S61" i="23"/>
  <c r="DZ61" i="23"/>
  <c r="EK60" i="23"/>
  <c r="CV60" i="23"/>
  <c r="CU60" i="23"/>
  <c r="CW60" i="23"/>
  <c r="CQ60" i="23"/>
  <c r="CP60" i="23"/>
  <c r="CH60" i="23"/>
  <c r="CG60" i="23"/>
  <c r="CI60" i="23"/>
  <c r="BX60" i="23"/>
  <c r="BW60" i="23"/>
  <c r="AS60" i="23"/>
  <c r="AT60" i="23"/>
  <c r="AI60" i="23"/>
  <c r="W60" i="23"/>
  <c r="Q60" i="23"/>
  <c r="S60" i="23"/>
  <c r="DZ60" i="23"/>
  <c r="EK59" i="23"/>
  <c r="CV59" i="23"/>
  <c r="CU59" i="23"/>
  <c r="CW59" i="23"/>
  <c r="CQ59" i="23"/>
  <c r="CP59" i="23"/>
  <c r="CH59" i="23"/>
  <c r="CG59" i="23"/>
  <c r="CI59" i="23"/>
  <c r="BX59" i="23"/>
  <c r="BW59" i="23"/>
  <c r="BZ59" i="23"/>
  <c r="AS59" i="23"/>
  <c r="AT59" i="23"/>
  <c r="AI59" i="23"/>
  <c r="W59" i="23"/>
  <c r="Q59" i="23"/>
  <c r="S59" i="23"/>
  <c r="DZ59" i="23"/>
  <c r="EK58" i="23"/>
  <c r="CV58" i="23"/>
  <c r="CU58" i="23"/>
  <c r="CW58" i="23"/>
  <c r="CQ58" i="23"/>
  <c r="CP58" i="23"/>
  <c r="CH58" i="23"/>
  <c r="CG58" i="23"/>
  <c r="CI58" i="23"/>
  <c r="BX58" i="23"/>
  <c r="BW58" i="23"/>
  <c r="AS58" i="23"/>
  <c r="AT58" i="23"/>
  <c r="AI58" i="23"/>
  <c r="W58" i="23"/>
  <c r="Q58" i="23"/>
  <c r="S58" i="23"/>
  <c r="DZ58" i="23"/>
  <c r="EK57" i="23"/>
  <c r="CV57" i="23"/>
  <c r="CU57" i="23"/>
  <c r="CW57" i="23"/>
  <c r="CQ57" i="23"/>
  <c r="CP57" i="23"/>
  <c r="CH57" i="23"/>
  <c r="CG57" i="23"/>
  <c r="CI57" i="23"/>
  <c r="BX57" i="23"/>
  <c r="BW57" i="23"/>
  <c r="AS57" i="23"/>
  <c r="AT57" i="23"/>
  <c r="AI57" i="23"/>
  <c r="W57" i="23"/>
  <c r="Q57" i="23"/>
  <c r="S57" i="23"/>
  <c r="DZ57" i="23"/>
  <c r="EK56" i="23"/>
  <c r="CV56" i="23"/>
  <c r="CU56" i="23"/>
  <c r="CW56" i="23"/>
  <c r="CQ56" i="23"/>
  <c r="CP56" i="23"/>
  <c r="CH56" i="23"/>
  <c r="CG56" i="23"/>
  <c r="CI56" i="23"/>
  <c r="BX56" i="23"/>
  <c r="BW56" i="23"/>
  <c r="BZ56" i="23"/>
  <c r="AS56" i="23"/>
  <c r="AT56" i="23"/>
  <c r="AI56" i="23"/>
  <c r="W56" i="23"/>
  <c r="Q56" i="23"/>
  <c r="S56" i="23"/>
  <c r="DZ56" i="23"/>
  <c r="EK55" i="23"/>
  <c r="CV55" i="23"/>
  <c r="CU55" i="23"/>
  <c r="CW55" i="23"/>
  <c r="CQ55" i="23"/>
  <c r="CP55" i="23"/>
  <c r="CH55" i="23"/>
  <c r="CG55" i="23"/>
  <c r="CI55" i="23"/>
  <c r="BX55" i="23"/>
  <c r="BW55" i="23"/>
  <c r="BZ55" i="23"/>
  <c r="AS55" i="23"/>
  <c r="AT55" i="23"/>
  <c r="AI55" i="23"/>
  <c r="W55" i="23"/>
  <c r="Q55" i="23"/>
  <c r="S55" i="23"/>
  <c r="DZ55" i="23"/>
  <c r="EK54" i="23"/>
  <c r="CV54" i="23"/>
  <c r="CU54" i="23"/>
  <c r="CW54" i="23"/>
  <c r="CQ54" i="23"/>
  <c r="CP54" i="23"/>
  <c r="CH54" i="23"/>
  <c r="CG54" i="23"/>
  <c r="CI54" i="23"/>
  <c r="BX54" i="23"/>
  <c r="BW54" i="23"/>
  <c r="AS54" i="23"/>
  <c r="AI54" i="23"/>
  <c r="W54" i="23"/>
  <c r="Q54" i="23"/>
  <c r="S54" i="23"/>
  <c r="DZ54" i="23"/>
  <c r="EK53" i="23"/>
  <c r="CV53" i="23"/>
  <c r="CU53" i="23"/>
  <c r="CW53" i="23"/>
  <c r="CQ53" i="23"/>
  <c r="CP53" i="23"/>
  <c r="CH53" i="23"/>
  <c r="CG53" i="23"/>
  <c r="CI53" i="23"/>
  <c r="BX53" i="23"/>
  <c r="BW53" i="23"/>
  <c r="BY53" i="23"/>
  <c r="AS53" i="23"/>
  <c r="AT53" i="23"/>
  <c r="AI53" i="23"/>
  <c r="W53" i="23"/>
  <c r="Q53" i="23"/>
  <c r="R53" i="23"/>
  <c r="EK52" i="23"/>
  <c r="CV52" i="23"/>
  <c r="CU52" i="23"/>
  <c r="CW52" i="23"/>
  <c r="CQ52" i="23"/>
  <c r="CP52" i="23"/>
  <c r="CH52" i="23"/>
  <c r="CG52" i="23"/>
  <c r="CI52" i="23"/>
  <c r="BX52" i="23"/>
  <c r="BW52" i="23"/>
  <c r="AS52" i="23"/>
  <c r="AT52" i="23"/>
  <c r="AI52" i="23"/>
  <c r="W52" i="23"/>
  <c r="Q52" i="23"/>
  <c r="R52" i="23"/>
  <c r="EK51" i="23"/>
  <c r="CV51" i="23"/>
  <c r="CU51" i="23"/>
  <c r="CW51" i="23"/>
  <c r="CQ51" i="23"/>
  <c r="CP51" i="23"/>
  <c r="CH51" i="23"/>
  <c r="CG51" i="23"/>
  <c r="CI51" i="23"/>
  <c r="BX51" i="23"/>
  <c r="BW51" i="23"/>
  <c r="AS51" i="23"/>
  <c r="AT51" i="23"/>
  <c r="AI51" i="23"/>
  <c r="W51" i="23"/>
  <c r="Q51" i="23"/>
  <c r="R51" i="23"/>
  <c r="EK50" i="23"/>
  <c r="CV50" i="23"/>
  <c r="CU50" i="23"/>
  <c r="CW50" i="23"/>
  <c r="CQ50" i="23"/>
  <c r="CP50" i="23"/>
  <c r="CH50" i="23"/>
  <c r="CG50" i="23"/>
  <c r="CI50" i="23"/>
  <c r="BX50" i="23"/>
  <c r="BW50" i="23"/>
  <c r="AS50" i="23"/>
  <c r="AT50" i="23"/>
  <c r="AI50" i="23"/>
  <c r="W50" i="23"/>
  <c r="Q50" i="23"/>
  <c r="R50" i="23"/>
  <c r="EK49" i="23"/>
  <c r="CV49" i="23"/>
  <c r="CU49" i="23"/>
  <c r="CW49" i="23"/>
  <c r="CQ49" i="23"/>
  <c r="CP49" i="23"/>
  <c r="CR49" i="23"/>
  <c r="CH49" i="23"/>
  <c r="CG49" i="23"/>
  <c r="CI49" i="23"/>
  <c r="CK49" i="23"/>
  <c r="BX49" i="23"/>
  <c r="BW49" i="23"/>
  <c r="BZ49" i="23"/>
  <c r="AS49" i="23"/>
  <c r="AT49" i="23"/>
  <c r="AI49" i="23"/>
  <c r="W49" i="23"/>
  <c r="Q49" i="23"/>
  <c r="R49" i="23"/>
  <c r="EK48" i="23"/>
  <c r="CV48" i="23"/>
  <c r="CU48" i="23"/>
  <c r="CW48" i="23"/>
  <c r="CQ48" i="23"/>
  <c r="CP48" i="23"/>
  <c r="CR48" i="23"/>
  <c r="CH48" i="23"/>
  <c r="CG48" i="23"/>
  <c r="CI48" i="23"/>
  <c r="CK48" i="23"/>
  <c r="BX48" i="23"/>
  <c r="BW48" i="23"/>
  <c r="BZ48" i="23"/>
  <c r="AS48" i="23"/>
  <c r="AT48" i="23"/>
  <c r="AI48" i="23"/>
  <c r="W48" i="23"/>
  <c r="Q48" i="23"/>
  <c r="R48" i="23"/>
  <c r="EK47" i="23"/>
  <c r="CV47" i="23"/>
  <c r="CU47" i="23"/>
  <c r="CW47" i="23"/>
  <c r="CQ47" i="23"/>
  <c r="CP47" i="23"/>
  <c r="CH47" i="23"/>
  <c r="CG47" i="23"/>
  <c r="CI47" i="23"/>
  <c r="BX47" i="23"/>
  <c r="BW47" i="23"/>
  <c r="AS47" i="23"/>
  <c r="AT47" i="23"/>
  <c r="AI47" i="23"/>
  <c r="W47" i="23"/>
  <c r="Q47" i="23"/>
  <c r="R47" i="23"/>
  <c r="EK46" i="23"/>
  <c r="CV46" i="23"/>
  <c r="CU46" i="23"/>
  <c r="CW46" i="23"/>
  <c r="CQ46" i="23"/>
  <c r="CP46" i="23"/>
  <c r="CR46" i="23"/>
  <c r="CH46" i="23"/>
  <c r="CG46" i="23"/>
  <c r="CI46" i="23"/>
  <c r="BX46" i="23"/>
  <c r="BW46" i="23"/>
  <c r="AS46" i="23"/>
  <c r="AT46" i="23"/>
  <c r="AI46" i="23"/>
  <c r="W46" i="23"/>
  <c r="Q46" i="23"/>
  <c r="R46" i="23"/>
  <c r="EK45" i="23"/>
  <c r="CV45" i="23"/>
  <c r="CU45" i="23"/>
  <c r="CW45" i="23"/>
  <c r="CQ45" i="23"/>
  <c r="CP45" i="23"/>
  <c r="CH45" i="23"/>
  <c r="CG45" i="23"/>
  <c r="CI45" i="23"/>
  <c r="BX45" i="23"/>
  <c r="BW45" i="23"/>
  <c r="AS45" i="23"/>
  <c r="AT45" i="23"/>
  <c r="AI45" i="23"/>
  <c r="W45" i="23"/>
  <c r="Q45" i="23"/>
  <c r="R45" i="23"/>
  <c r="EK44" i="23"/>
  <c r="CV44" i="23"/>
  <c r="CU44" i="23"/>
  <c r="CW44" i="23"/>
  <c r="CQ44" i="23"/>
  <c r="CP44" i="23"/>
  <c r="CH44" i="23"/>
  <c r="CG44" i="23"/>
  <c r="CI44" i="23"/>
  <c r="BX44" i="23"/>
  <c r="BW44" i="23"/>
  <c r="BY44" i="23"/>
  <c r="AS44" i="23"/>
  <c r="AT44" i="23"/>
  <c r="AI44" i="23"/>
  <c r="W44" i="23"/>
  <c r="Q44" i="23"/>
  <c r="S44" i="23"/>
  <c r="DN44" i="23"/>
  <c r="R44" i="23"/>
  <c r="EK43" i="23"/>
  <c r="CV43" i="23"/>
  <c r="CU43" i="23"/>
  <c r="CW43" i="23"/>
  <c r="CQ43" i="23"/>
  <c r="CP43" i="23"/>
  <c r="CG43" i="23"/>
  <c r="CI43" i="23"/>
  <c r="CH43" i="23"/>
  <c r="CK43" i="23"/>
  <c r="BX43" i="23"/>
  <c r="BW43" i="23"/>
  <c r="AS43" i="23"/>
  <c r="AT43" i="23"/>
  <c r="AI43" i="23"/>
  <c r="W43" i="23"/>
  <c r="Q43" i="23"/>
  <c r="R43" i="23"/>
  <c r="EK42" i="23"/>
  <c r="CV42" i="23"/>
  <c r="CU42" i="23"/>
  <c r="CW42" i="23"/>
  <c r="CQ42" i="23"/>
  <c r="CP42" i="23"/>
  <c r="CR42" i="23"/>
  <c r="CH42" i="23"/>
  <c r="CG42" i="23"/>
  <c r="CI42" i="23"/>
  <c r="BX42" i="23"/>
  <c r="BW42" i="23"/>
  <c r="AS42" i="23"/>
  <c r="AT42" i="23"/>
  <c r="AI42" i="23"/>
  <c r="W42" i="23"/>
  <c r="Q42" i="23"/>
  <c r="R42" i="23"/>
  <c r="EK41" i="23"/>
  <c r="CV41" i="23"/>
  <c r="CU41" i="23"/>
  <c r="CW41" i="23"/>
  <c r="CY41" i="23"/>
  <c r="CQ41" i="23"/>
  <c r="CP41" i="23"/>
  <c r="CR41" i="23"/>
  <c r="CH41" i="23"/>
  <c r="CG41" i="23"/>
  <c r="CI41" i="23"/>
  <c r="BX41" i="23"/>
  <c r="BW41" i="23"/>
  <c r="AS41" i="23"/>
  <c r="AT41" i="23"/>
  <c r="AI41" i="23"/>
  <c r="W41" i="23"/>
  <c r="Q41" i="23"/>
  <c r="R41" i="23"/>
  <c r="EK40" i="23"/>
  <c r="CV40" i="23"/>
  <c r="CU40" i="23"/>
  <c r="CW40" i="23"/>
  <c r="CQ40" i="23"/>
  <c r="CP40" i="23"/>
  <c r="CH40" i="23"/>
  <c r="CG40" i="23"/>
  <c r="CI40" i="23"/>
  <c r="BX40" i="23"/>
  <c r="BW40" i="23"/>
  <c r="AS40" i="23"/>
  <c r="AT40" i="23"/>
  <c r="AI40" i="23"/>
  <c r="W40" i="23"/>
  <c r="Q40" i="23"/>
  <c r="R40" i="23"/>
  <c r="EK39" i="23"/>
  <c r="CV39" i="23"/>
  <c r="CU39" i="23"/>
  <c r="CW39" i="23"/>
  <c r="CQ39" i="23"/>
  <c r="CP39" i="23"/>
  <c r="CH39" i="23"/>
  <c r="CG39" i="23"/>
  <c r="CI39" i="23"/>
  <c r="BX39" i="23"/>
  <c r="BW39" i="23"/>
  <c r="AS39" i="23"/>
  <c r="AT39" i="23"/>
  <c r="AI39" i="23"/>
  <c r="W39" i="23"/>
  <c r="Q39" i="23"/>
  <c r="R39" i="23"/>
  <c r="EK38" i="23"/>
  <c r="CV38" i="23"/>
  <c r="CU38" i="23"/>
  <c r="CW38" i="23"/>
  <c r="CQ38" i="23"/>
  <c r="CP38" i="23"/>
  <c r="CH38" i="23"/>
  <c r="CG38" i="23"/>
  <c r="CI38" i="23"/>
  <c r="BX38" i="23"/>
  <c r="BW38" i="23"/>
  <c r="AS38" i="23"/>
  <c r="AT38" i="23"/>
  <c r="AI38" i="23"/>
  <c r="W38" i="23"/>
  <c r="Q38" i="23"/>
  <c r="R38" i="23"/>
  <c r="EK37" i="23"/>
  <c r="CV37" i="23"/>
  <c r="CU37" i="23"/>
  <c r="CW37" i="23"/>
  <c r="CQ37" i="23"/>
  <c r="CP37" i="23"/>
  <c r="CR37" i="23"/>
  <c r="CH37" i="23"/>
  <c r="CG37" i="23"/>
  <c r="CI37" i="23"/>
  <c r="BX37" i="23"/>
  <c r="BW37" i="23"/>
  <c r="AS37" i="23"/>
  <c r="AT37" i="23"/>
  <c r="AI37" i="23"/>
  <c r="W37" i="23"/>
  <c r="Q37" i="23"/>
  <c r="EK36" i="23"/>
  <c r="CV36" i="23"/>
  <c r="CU36" i="23"/>
  <c r="CW36" i="23"/>
  <c r="CQ36" i="23"/>
  <c r="CP36" i="23"/>
  <c r="CH36" i="23"/>
  <c r="CG36" i="23"/>
  <c r="CI36" i="23"/>
  <c r="BX36" i="23"/>
  <c r="BW36" i="23"/>
  <c r="AS36" i="23"/>
  <c r="AT36" i="23"/>
  <c r="AI36" i="23"/>
  <c r="W36" i="23"/>
  <c r="Q36" i="23"/>
  <c r="R36" i="23"/>
  <c r="EK35" i="23"/>
  <c r="CV35" i="23"/>
  <c r="CU35" i="23"/>
  <c r="CW35" i="23"/>
  <c r="CQ35" i="23"/>
  <c r="CP35" i="23"/>
  <c r="CR35" i="23"/>
  <c r="CH35" i="23"/>
  <c r="CG35" i="23"/>
  <c r="CI35" i="23"/>
  <c r="CK35" i="23"/>
  <c r="BW35" i="23"/>
  <c r="BX35" i="23"/>
  <c r="BY35" i="23"/>
  <c r="BZ35" i="23"/>
  <c r="AS35" i="23"/>
  <c r="AT35" i="23"/>
  <c r="AI35" i="23"/>
  <c r="W35" i="23"/>
  <c r="Q35" i="23"/>
  <c r="EK34" i="23"/>
  <c r="CV34" i="23"/>
  <c r="CU34" i="23"/>
  <c r="CW34" i="23"/>
  <c r="CQ34" i="23"/>
  <c r="CP34" i="23"/>
  <c r="CR34" i="23"/>
  <c r="CH34" i="23"/>
  <c r="CG34" i="23"/>
  <c r="CI34" i="23"/>
  <c r="BX34" i="23"/>
  <c r="BW34" i="23"/>
  <c r="AS34" i="23"/>
  <c r="AT34" i="23"/>
  <c r="AI34" i="23"/>
  <c r="W34" i="23"/>
  <c r="Q34" i="23"/>
  <c r="R34" i="23"/>
  <c r="EK33" i="23"/>
  <c r="CV33" i="23"/>
  <c r="CU33" i="23"/>
  <c r="CW33" i="23"/>
  <c r="CQ33" i="23"/>
  <c r="CP33" i="23"/>
  <c r="CH33" i="23"/>
  <c r="CG33" i="23"/>
  <c r="CI33" i="23"/>
  <c r="CK33" i="23"/>
  <c r="BX33" i="23"/>
  <c r="BW33" i="23"/>
  <c r="AS33" i="23"/>
  <c r="AT33" i="23"/>
  <c r="AI33" i="23"/>
  <c r="W33" i="23"/>
  <c r="Q33" i="23"/>
  <c r="R33" i="23"/>
  <c r="EK32" i="23"/>
  <c r="CV32" i="23"/>
  <c r="CU32" i="23"/>
  <c r="CW32" i="23"/>
  <c r="CQ32" i="23"/>
  <c r="CP32" i="23"/>
  <c r="CH32" i="23"/>
  <c r="CG32" i="23"/>
  <c r="CI32" i="23"/>
  <c r="CK32" i="23"/>
  <c r="BX32" i="23"/>
  <c r="BW32" i="23"/>
  <c r="BZ32" i="23"/>
  <c r="AS32" i="23"/>
  <c r="AT32" i="23"/>
  <c r="AI32" i="23"/>
  <c r="W32" i="23"/>
  <c r="Q32" i="23"/>
  <c r="R32" i="23"/>
  <c r="EK31" i="23"/>
  <c r="CV31" i="23"/>
  <c r="CU31" i="23"/>
  <c r="CW31" i="23"/>
  <c r="CQ31" i="23"/>
  <c r="CP31" i="23"/>
  <c r="CH31" i="23"/>
  <c r="CG31" i="23"/>
  <c r="CI31" i="23"/>
  <c r="BX31" i="23"/>
  <c r="BW31" i="23"/>
  <c r="AT31" i="23"/>
  <c r="AI31" i="23"/>
  <c r="W31" i="23"/>
  <c r="Q31" i="23"/>
  <c r="EK30" i="23"/>
  <c r="CV30" i="23"/>
  <c r="CU30" i="23"/>
  <c r="CW30" i="23"/>
  <c r="CQ30" i="23"/>
  <c r="CP30" i="23"/>
  <c r="CH30" i="23"/>
  <c r="CG30" i="23"/>
  <c r="CI30" i="23"/>
  <c r="BX30" i="23"/>
  <c r="BW30" i="23"/>
  <c r="BZ30" i="23"/>
  <c r="BY30" i="23"/>
  <c r="AT30" i="23"/>
  <c r="AI30" i="23"/>
  <c r="W30" i="23"/>
  <c r="Q30" i="23"/>
  <c r="S30" i="23"/>
  <c r="EK29" i="23"/>
  <c r="CV29" i="23"/>
  <c r="CU29" i="23"/>
  <c r="CW29" i="23"/>
  <c r="CY29" i="23"/>
  <c r="CQ29" i="23"/>
  <c r="CP29" i="23"/>
  <c r="CH29" i="23"/>
  <c r="CG29" i="23"/>
  <c r="CI29" i="23"/>
  <c r="BX29" i="23"/>
  <c r="BW29" i="23"/>
  <c r="AS29" i="23"/>
  <c r="AT29" i="23"/>
  <c r="AI29" i="23"/>
  <c r="W29" i="23"/>
  <c r="Q29" i="23"/>
  <c r="S29" i="23"/>
  <c r="EK28" i="23"/>
  <c r="CV28" i="23"/>
  <c r="CU28" i="23"/>
  <c r="CW28" i="23"/>
  <c r="CQ28" i="23"/>
  <c r="CP28" i="23"/>
  <c r="CH28" i="23"/>
  <c r="CG28" i="23"/>
  <c r="CI28" i="23"/>
  <c r="BX28" i="23"/>
  <c r="BW28" i="23"/>
  <c r="AS28" i="23"/>
  <c r="AT28" i="23"/>
  <c r="AI28" i="23"/>
  <c r="W28" i="23"/>
  <c r="Q28" i="23"/>
  <c r="S28" i="23"/>
  <c r="EK27" i="23"/>
  <c r="CV27" i="23"/>
  <c r="CU27" i="23"/>
  <c r="CW27" i="23"/>
  <c r="CQ27" i="23"/>
  <c r="CP27" i="23"/>
  <c r="CH27" i="23"/>
  <c r="CG27" i="23"/>
  <c r="CI27" i="23"/>
  <c r="BX27" i="23"/>
  <c r="BW27" i="23"/>
  <c r="AS27" i="23"/>
  <c r="AT27" i="23"/>
  <c r="AI27" i="23"/>
  <c r="W27" i="23"/>
  <c r="Q27" i="23"/>
  <c r="EK26" i="23"/>
  <c r="CV26" i="23"/>
  <c r="CU26" i="23"/>
  <c r="CW26" i="23"/>
  <c r="CQ26" i="23"/>
  <c r="CP26" i="23"/>
  <c r="CH26" i="23"/>
  <c r="CG26" i="23"/>
  <c r="CI26" i="23"/>
  <c r="BX26" i="23"/>
  <c r="BW26" i="23"/>
  <c r="AS26" i="23"/>
  <c r="AT26" i="23"/>
  <c r="AI26" i="23"/>
  <c r="W26" i="23"/>
  <c r="Q26" i="23"/>
  <c r="S26" i="23"/>
  <c r="EK25" i="23"/>
  <c r="CV25" i="23"/>
  <c r="CU25" i="23"/>
  <c r="CW25" i="23"/>
  <c r="CQ25" i="23"/>
  <c r="CP25" i="23"/>
  <c r="CH25" i="23"/>
  <c r="CG25" i="23"/>
  <c r="CI25" i="23"/>
  <c r="BX25" i="23"/>
  <c r="BW25" i="23"/>
  <c r="AS25" i="23"/>
  <c r="AT25" i="23"/>
  <c r="AI25" i="23"/>
  <c r="W25" i="23"/>
  <c r="Q25" i="23"/>
  <c r="S25" i="23"/>
  <c r="EK24" i="23"/>
  <c r="CV24" i="23"/>
  <c r="CU24" i="23"/>
  <c r="CW24" i="23"/>
  <c r="CQ24" i="23"/>
  <c r="CP24" i="23"/>
  <c r="CH24" i="23"/>
  <c r="CG24" i="23"/>
  <c r="CI24" i="23"/>
  <c r="BX24" i="23"/>
  <c r="BW24" i="23"/>
  <c r="AS24" i="23"/>
  <c r="AT24" i="23"/>
  <c r="AI24" i="23"/>
  <c r="W24" i="23"/>
  <c r="Q24" i="23"/>
  <c r="S24" i="23"/>
  <c r="EK23" i="23"/>
  <c r="CV23" i="23"/>
  <c r="CU23" i="23"/>
  <c r="CW23" i="23"/>
  <c r="CQ23" i="23"/>
  <c r="CP23" i="23"/>
  <c r="CR23" i="23"/>
  <c r="CH23" i="23"/>
  <c r="CG23" i="23"/>
  <c r="CI23" i="23"/>
  <c r="BX23" i="23"/>
  <c r="BW23" i="23"/>
  <c r="BZ23" i="23"/>
  <c r="AS23" i="23"/>
  <c r="AT23" i="23"/>
  <c r="AI23" i="23"/>
  <c r="W23" i="23"/>
  <c r="Q23" i="23"/>
  <c r="S23" i="23"/>
  <c r="EK22" i="23"/>
  <c r="CV22" i="23"/>
  <c r="CU22" i="23"/>
  <c r="CW22" i="23"/>
  <c r="CQ22" i="23"/>
  <c r="CP22" i="23"/>
  <c r="CH22" i="23"/>
  <c r="CG22" i="23"/>
  <c r="CI22" i="23"/>
  <c r="BX22" i="23"/>
  <c r="BW22" i="23"/>
  <c r="AS22" i="23"/>
  <c r="AT22" i="23"/>
  <c r="AI22" i="23"/>
  <c r="W22" i="23"/>
  <c r="Q22" i="23"/>
  <c r="S22" i="23"/>
  <c r="EK21" i="23"/>
  <c r="CV21" i="23"/>
  <c r="CU21" i="23"/>
  <c r="CW21" i="23"/>
  <c r="CQ21" i="23"/>
  <c r="CP21" i="23"/>
  <c r="CH21" i="23"/>
  <c r="CG21" i="23"/>
  <c r="CI21" i="23"/>
  <c r="BX21" i="23"/>
  <c r="BW21" i="23"/>
  <c r="AS21" i="23"/>
  <c r="AT21" i="23"/>
  <c r="AI21" i="23"/>
  <c r="W21" i="23"/>
  <c r="Q21" i="23"/>
  <c r="S21" i="23"/>
  <c r="EK20" i="23"/>
  <c r="CV20" i="23"/>
  <c r="CU20" i="23"/>
  <c r="CW20" i="23"/>
  <c r="CQ20" i="23"/>
  <c r="CP20" i="23"/>
  <c r="CH20" i="23"/>
  <c r="CG20" i="23"/>
  <c r="CI20" i="23"/>
  <c r="BX20" i="23"/>
  <c r="BW20" i="23"/>
  <c r="AS20" i="23"/>
  <c r="AT20" i="23"/>
  <c r="AI20" i="23"/>
  <c r="W20" i="23"/>
  <c r="Q20" i="23"/>
  <c r="S20" i="23"/>
  <c r="EK19" i="23"/>
  <c r="CV19" i="23"/>
  <c r="CU19" i="23"/>
  <c r="CW19" i="23"/>
  <c r="CQ19" i="23"/>
  <c r="CP19" i="23"/>
  <c r="CR19" i="23"/>
  <c r="CH19" i="23"/>
  <c r="CG19" i="23"/>
  <c r="CI19" i="23"/>
  <c r="BX19" i="23"/>
  <c r="BW19" i="23"/>
  <c r="BZ19" i="23"/>
  <c r="AS19" i="23"/>
  <c r="AT19" i="23"/>
  <c r="AI19" i="23"/>
  <c r="W19" i="23"/>
  <c r="Q19" i="23"/>
  <c r="S19" i="23"/>
  <c r="EK18" i="23"/>
  <c r="CV18" i="23"/>
  <c r="CU18" i="23"/>
  <c r="CW18" i="23"/>
  <c r="CY18" i="23"/>
  <c r="CQ18" i="23"/>
  <c r="CP18" i="23"/>
  <c r="CH18" i="23"/>
  <c r="CG18" i="23"/>
  <c r="CI18" i="23"/>
  <c r="BX18" i="23"/>
  <c r="BW18" i="23"/>
  <c r="AS18" i="23"/>
  <c r="AT18" i="23"/>
  <c r="AI18" i="23"/>
  <c r="W18" i="23"/>
  <c r="Q18" i="23"/>
  <c r="S18" i="23"/>
  <c r="EK17" i="23"/>
  <c r="CV17" i="23"/>
  <c r="CU17" i="23"/>
  <c r="CW17" i="23"/>
  <c r="CQ17" i="23"/>
  <c r="CP17" i="23"/>
  <c r="CH17" i="23"/>
  <c r="CG17" i="23"/>
  <c r="CI17" i="23"/>
  <c r="BX17" i="23"/>
  <c r="BW17" i="23"/>
  <c r="AS17" i="23"/>
  <c r="AT17" i="23"/>
  <c r="AI17" i="23"/>
  <c r="W17" i="23"/>
  <c r="Q17" i="23"/>
  <c r="EK16" i="23"/>
  <c r="CV16" i="23"/>
  <c r="CU16" i="23"/>
  <c r="CW16" i="23"/>
  <c r="CQ16" i="23"/>
  <c r="CP16" i="23"/>
  <c r="CH16" i="23"/>
  <c r="CG16" i="23"/>
  <c r="CI16" i="23"/>
  <c r="BX16" i="23"/>
  <c r="BW16" i="23"/>
  <c r="BY16" i="23"/>
  <c r="AS16" i="23"/>
  <c r="AT16" i="23"/>
  <c r="AI16" i="23"/>
  <c r="W16" i="23"/>
  <c r="Q16" i="23"/>
  <c r="S16" i="23"/>
  <c r="EK15" i="23"/>
  <c r="CV15" i="23"/>
  <c r="CU15" i="23"/>
  <c r="CW15" i="23"/>
  <c r="CQ15" i="23"/>
  <c r="CP15" i="23"/>
  <c r="CH15" i="23"/>
  <c r="CG15" i="23"/>
  <c r="CI15" i="23"/>
  <c r="BX15" i="23"/>
  <c r="BW15" i="23"/>
  <c r="AS15" i="23"/>
  <c r="AT15" i="23"/>
  <c r="AI15" i="23"/>
  <c r="W15" i="23"/>
  <c r="Q15" i="23"/>
  <c r="R15" i="23"/>
  <c r="EO15" i="23"/>
  <c r="S15" i="23"/>
  <c r="EK14" i="23"/>
  <c r="CV14" i="23"/>
  <c r="CU14" i="23"/>
  <c r="CW14" i="23"/>
  <c r="CQ14" i="23"/>
  <c r="CP14" i="23"/>
  <c r="CH14" i="23"/>
  <c r="CG14" i="23"/>
  <c r="CI14" i="23"/>
  <c r="BX14" i="23"/>
  <c r="BW14" i="23"/>
  <c r="AS14" i="23"/>
  <c r="AT14" i="23"/>
  <c r="AI14" i="23"/>
  <c r="W14" i="23"/>
  <c r="Q14" i="23"/>
  <c r="S14" i="23"/>
  <c r="EK13" i="23"/>
  <c r="CV13" i="23"/>
  <c r="CU13" i="23"/>
  <c r="CW13" i="23"/>
  <c r="CQ13" i="23"/>
  <c r="CP13" i="23"/>
  <c r="CH13" i="23"/>
  <c r="CG13" i="23"/>
  <c r="CI13" i="23"/>
  <c r="BX13" i="23"/>
  <c r="BW13" i="23"/>
  <c r="AS13" i="23"/>
  <c r="AT13" i="23"/>
  <c r="AI13" i="23"/>
  <c r="W13" i="23"/>
  <c r="Q13" i="23"/>
  <c r="S13" i="23"/>
  <c r="EK12" i="23"/>
  <c r="CV12" i="23"/>
  <c r="CU12" i="23"/>
  <c r="CW12" i="23"/>
  <c r="CQ12" i="23"/>
  <c r="CP12" i="23"/>
  <c r="CR12" i="23"/>
  <c r="CH12" i="23"/>
  <c r="CG12" i="23"/>
  <c r="CI12" i="23"/>
  <c r="BX12" i="23"/>
  <c r="BW12" i="23"/>
  <c r="AS12" i="23"/>
  <c r="AT12" i="23"/>
  <c r="AI12" i="23"/>
  <c r="W12" i="23"/>
  <c r="Q12" i="23"/>
  <c r="S12" i="23"/>
  <c r="EK11" i="23"/>
  <c r="CV11" i="23"/>
  <c r="CU11" i="23"/>
  <c r="CW11" i="23"/>
  <c r="CY11" i="23"/>
  <c r="CQ11" i="23"/>
  <c r="CP11" i="23"/>
  <c r="CH11" i="23"/>
  <c r="CG11" i="23"/>
  <c r="CI11" i="23"/>
  <c r="BX11" i="23"/>
  <c r="BW11" i="23"/>
  <c r="AS11" i="23"/>
  <c r="AT11" i="23"/>
  <c r="AI11" i="23"/>
  <c r="W11" i="23"/>
  <c r="Q11" i="23"/>
  <c r="S11" i="23"/>
  <c r="EK10" i="23"/>
  <c r="CV10" i="23"/>
  <c r="CU10" i="23"/>
  <c r="CW10" i="23"/>
  <c r="CQ10" i="23"/>
  <c r="CP10" i="23"/>
  <c r="CH10" i="23"/>
  <c r="CG10" i="23"/>
  <c r="CI10" i="23"/>
  <c r="BX10" i="23"/>
  <c r="BW10" i="23"/>
  <c r="AS10" i="23"/>
  <c r="AT10" i="23"/>
  <c r="AI10" i="23"/>
  <c r="W10" i="23"/>
  <c r="Q10" i="23"/>
  <c r="S10" i="23"/>
  <c r="EK9" i="23"/>
  <c r="CV9" i="23"/>
  <c r="CU9" i="23"/>
  <c r="CW9" i="23"/>
  <c r="CQ9" i="23"/>
  <c r="CP9" i="23"/>
  <c r="CH9" i="23"/>
  <c r="CG9" i="23"/>
  <c r="CI9" i="23"/>
  <c r="BX9" i="23"/>
  <c r="BW9" i="23"/>
  <c r="AS9" i="23"/>
  <c r="AT9" i="23"/>
  <c r="AI9" i="23"/>
  <c r="W9" i="23"/>
  <c r="Q9" i="23"/>
  <c r="S9" i="23"/>
  <c r="EK8" i="23"/>
  <c r="CV8" i="23"/>
  <c r="CU8" i="23"/>
  <c r="CW8" i="23"/>
  <c r="CQ8" i="23"/>
  <c r="CP8" i="23"/>
  <c r="CH8" i="23"/>
  <c r="CG8" i="23"/>
  <c r="CI8" i="23"/>
  <c r="BX8" i="23"/>
  <c r="BW8" i="23"/>
  <c r="AS8" i="23"/>
  <c r="AT8" i="23"/>
  <c r="AI8" i="23"/>
  <c r="W8" i="23"/>
  <c r="Q8" i="23"/>
  <c r="R8" i="23"/>
  <c r="B198" i="22"/>
  <c r="B149" i="22"/>
  <c r="A149" i="22"/>
  <c r="EK131" i="22"/>
  <c r="CV131" i="22"/>
  <c r="CU131" i="22"/>
  <c r="CW131" i="22"/>
  <c r="CQ131" i="22"/>
  <c r="CP131" i="22"/>
  <c r="CH131" i="22"/>
  <c r="CG131" i="22"/>
  <c r="CI131" i="22"/>
  <c r="BX131" i="22"/>
  <c r="BW131" i="22"/>
  <c r="AS131" i="22"/>
  <c r="AT131" i="22"/>
  <c r="AI131" i="22"/>
  <c r="AI130" i="22"/>
  <c r="AJ131" i="22"/>
  <c r="W131" i="22"/>
  <c r="Q131" i="22"/>
  <c r="R131" i="22"/>
  <c r="EK130" i="22"/>
  <c r="CV130" i="22"/>
  <c r="CU130" i="22"/>
  <c r="CW130" i="22"/>
  <c r="CQ130" i="22"/>
  <c r="CP130" i="22"/>
  <c r="CG130" i="22"/>
  <c r="CI130" i="22"/>
  <c r="CH130" i="22"/>
  <c r="BX130" i="22"/>
  <c r="BW130" i="22"/>
  <c r="AS130" i="22"/>
  <c r="AT130" i="22"/>
  <c r="W130" i="22"/>
  <c r="Q130" i="22"/>
  <c r="EK129" i="22"/>
  <c r="CV129" i="22"/>
  <c r="CU129" i="22"/>
  <c r="CW129" i="22"/>
  <c r="CY129" i="22"/>
  <c r="CQ129" i="22"/>
  <c r="CP129" i="22"/>
  <c r="CH129" i="22"/>
  <c r="CG129" i="22"/>
  <c r="CI129" i="22"/>
  <c r="CK129" i="22"/>
  <c r="BX129" i="22"/>
  <c r="BW129" i="22"/>
  <c r="AS129" i="22"/>
  <c r="AT129" i="22"/>
  <c r="AI129" i="22"/>
  <c r="W129" i="22"/>
  <c r="Q129" i="22"/>
  <c r="EK128" i="22"/>
  <c r="CV128" i="22"/>
  <c r="CU128" i="22"/>
  <c r="CW128" i="22"/>
  <c r="CQ128" i="22"/>
  <c r="CP128" i="22"/>
  <c r="CH128" i="22"/>
  <c r="CG128" i="22"/>
  <c r="CI128" i="22"/>
  <c r="BX128" i="22"/>
  <c r="BW128" i="22"/>
  <c r="AS128" i="22"/>
  <c r="AT128" i="22"/>
  <c r="AI128" i="22"/>
  <c r="W128" i="22"/>
  <c r="Q128" i="22"/>
  <c r="S128" i="22"/>
  <c r="EK127" i="22"/>
  <c r="CV127" i="22"/>
  <c r="CU127" i="22"/>
  <c r="CW127" i="22"/>
  <c r="CQ127" i="22"/>
  <c r="CP127" i="22"/>
  <c r="CH127" i="22"/>
  <c r="CG127" i="22"/>
  <c r="CI127" i="22"/>
  <c r="BX127" i="22"/>
  <c r="BW127" i="22"/>
  <c r="AS127" i="22"/>
  <c r="AT127" i="22"/>
  <c r="AI127" i="22"/>
  <c r="W127" i="22"/>
  <c r="Q127" i="22"/>
  <c r="EK126" i="22"/>
  <c r="CV126" i="22"/>
  <c r="CU126" i="22"/>
  <c r="CW126" i="22"/>
  <c r="CQ126" i="22"/>
  <c r="CP126" i="22"/>
  <c r="CH126" i="22"/>
  <c r="CG126" i="22"/>
  <c r="CI126" i="22"/>
  <c r="BX126" i="22"/>
  <c r="BW126" i="22"/>
  <c r="AS126" i="22"/>
  <c r="AT126" i="22"/>
  <c r="AI126" i="22"/>
  <c r="W126" i="22"/>
  <c r="Q126" i="22"/>
  <c r="EK125" i="22"/>
  <c r="CV125" i="22"/>
  <c r="CU125" i="22"/>
  <c r="CW125" i="22"/>
  <c r="CQ125" i="22"/>
  <c r="CP125" i="22"/>
  <c r="CH125" i="22"/>
  <c r="CG125" i="22"/>
  <c r="CI125" i="22"/>
  <c r="BX125" i="22"/>
  <c r="BW125" i="22"/>
  <c r="AS125" i="22"/>
  <c r="AT125" i="22"/>
  <c r="AI125" i="22"/>
  <c r="W125" i="22"/>
  <c r="Q125" i="22"/>
  <c r="R125" i="22"/>
  <c r="DM125" i="22"/>
  <c r="EK124" i="22"/>
  <c r="CV124" i="22"/>
  <c r="CU124" i="22"/>
  <c r="CW124" i="22"/>
  <c r="CQ124" i="22"/>
  <c r="CP124" i="22"/>
  <c r="CH124" i="22"/>
  <c r="CG124" i="22"/>
  <c r="CI124" i="22"/>
  <c r="BX124" i="22"/>
  <c r="BW124" i="22"/>
  <c r="AS124" i="22"/>
  <c r="AT124" i="22"/>
  <c r="AI124" i="22"/>
  <c r="W124" i="22"/>
  <c r="Q124" i="22"/>
  <c r="S124" i="22"/>
  <c r="EK123" i="22"/>
  <c r="CV123" i="22"/>
  <c r="CU123" i="22"/>
  <c r="CW123" i="22"/>
  <c r="CQ123" i="22"/>
  <c r="CP123" i="22"/>
  <c r="CH123" i="22"/>
  <c r="CG123" i="22"/>
  <c r="CI123" i="22"/>
  <c r="BX123" i="22"/>
  <c r="BW123" i="22"/>
  <c r="AS123" i="22"/>
  <c r="AT123" i="22"/>
  <c r="AI123" i="22"/>
  <c r="W123" i="22"/>
  <c r="Q123" i="22"/>
  <c r="EK122" i="22"/>
  <c r="CV122" i="22"/>
  <c r="CU122" i="22"/>
  <c r="CW122" i="22"/>
  <c r="CQ122" i="22"/>
  <c r="CP122" i="22"/>
  <c r="CH122" i="22"/>
  <c r="CG122" i="22"/>
  <c r="CI122" i="22"/>
  <c r="BX122" i="22"/>
  <c r="BW122" i="22"/>
  <c r="AS122" i="22"/>
  <c r="AT122" i="22"/>
  <c r="AI122" i="22"/>
  <c r="W122" i="22"/>
  <c r="Q122" i="22"/>
  <c r="EK121" i="22"/>
  <c r="CV121" i="22"/>
  <c r="CU121" i="22"/>
  <c r="CW121" i="22"/>
  <c r="CQ121" i="22"/>
  <c r="CP121" i="22"/>
  <c r="CH121" i="22"/>
  <c r="CG121" i="22"/>
  <c r="CI121" i="22"/>
  <c r="BX121" i="22"/>
  <c r="BW121" i="22"/>
  <c r="AS121" i="22"/>
  <c r="AT121" i="22"/>
  <c r="AI121" i="22"/>
  <c r="W121" i="22"/>
  <c r="Q121" i="22"/>
  <c r="S121" i="22"/>
  <c r="EK120" i="22"/>
  <c r="CV120" i="22"/>
  <c r="CU120" i="22"/>
  <c r="CW120" i="22"/>
  <c r="CQ120" i="22"/>
  <c r="CP120" i="22"/>
  <c r="CH120" i="22"/>
  <c r="CG120" i="22"/>
  <c r="CI120" i="22"/>
  <c r="BX120" i="22"/>
  <c r="BW120" i="22"/>
  <c r="AS120" i="22"/>
  <c r="AT120" i="22"/>
  <c r="AI120" i="22"/>
  <c r="W120" i="22"/>
  <c r="Q120" i="22"/>
  <c r="R120" i="22"/>
  <c r="EK119" i="22"/>
  <c r="CV119" i="22"/>
  <c r="CU119" i="22"/>
  <c r="CW119" i="22"/>
  <c r="CQ119" i="22"/>
  <c r="CP119" i="22"/>
  <c r="CH119" i="22"/>
  <c r="CG119" i="22"/>
  <c r="CI119" i="22"/>
  <c r="BX119" i="22"/>
  <c r="BW119" i="22"/>
  <c r="AS119" i="22"/>
  <c r="AT119" i="22"/>
  <c r="AI119" i="22"/>
  <c r="W119" i="22"/>
  <c r="Q119" i="22"/>
  <c r="S119" i="22"/>
  <c r="EK118" i="22"/>
  <c r="CV118" i="22"/>
  <c r="CU118" i="22"/>
  <c r="CW118" i="22"/>
  <c r="CQ118" i="22"/>
  <c r="CP118" i="22"/>
  <c r="CH118" i="22"/>
  <c r="CG118" i="22"/>
  <c r="CI118" i="22"/>
  <c r="BX118" i="22"/>
  <c r="BW118" i="22"/>
  <c r="AS118" i="22"/>
  <c r="AT118" i="22"/>
  <c r="AI118" i="22"/>
  <c r="W118" i="22"/>
  <c r="Q118" i="22"/>
  <c r="R118" i="22"/>
  <c r="EK117" i="22"/>
  <c r="CV117" i="22"/>
  <c r="CU117" i="22"/>
  <c r="CW117" i="22"/>
  <c r="CQ117" i="22"/>
  <c r="CP117" i="22"/>
  <c r="CH117" i="22"/>
  <c r="CG117" i="22"/>
  <c r="CI117" i="22"/>
  <c r="BX117" i="22"/>
  <c r="BW117" i="22"/>
  <c r="AS117" i="22"/>
  <c r="AT117" i="22"/>
  <c r="AI117" i="22"/>
  <c r="W117" i="22"/>
  <c r="Q117" i="22"/>
  <c r="EK116" i="22"/>
  <c r="CV116" i="22"/>
  <c r="CU116" i="22"/>
  <c r="CW116" i="22"/>
  <c r="CQ116" i="22"/>
  <c r="CP116" i="22"/>
  <c r="CH116" i="22"/>
  <c r="CG116" i="22"/>
  <c r="CI116" i="22"/>
  <c r="BX116" i="22"/>
  <c r="BW116" i="22"/>
  <c r="AS116" i="22"/>
  <c r="AT116" i="22"/>
  <c r="AI116" i="22"/>
  <c r="W116" i="22"/>
  <c r="Q116" i="22"/>
  <c r="S116" i="22"/>
  <c r="EK115" i="22"/>
  <c r="CV115" i="22"/>
  <c r="CU115" i="22"/>
  <c r="CW115" i="22"/>
  <c r="CQ115" i="22"/>
  <c r="CP115" i="22"/>
  <c r="CH115" i="22"/>
  <c r="CG115" i="22"/>
  <c r="CI115" i="22"/>
  <c r="BX115" i="22"/>
  <c r="BW115" i="22"/>
  <c r="AS115" i="22"/>
  <c r="AT115" i="22"/>
  <c r="AI115" i="22"/>
  <c r="W115" i="22"/>
  <c r="Q115" i="22"/>
  <c r="EK114" i="22"/>
  <c r="CV114" i="22"/>
  <c r="CU114" i="22"/>
  <c r="CW114" i="22"/>
  <c r="CQ114" i="22"/>
  <c r="CP114" i="22"/>
  <c r="CH114" i="22"/>
  <c r="CI114" i="22"/>
  <c r="BX114" i="22"/>
  <c r="BW114" i="22"/>
  <c r="AS114" i="22"/>
  <c r="AT114" i="22"/>
  <c r="AI114" i="22"/>
  <c r="W114" i="22"/>
  <c r="Q114" i="22"/>
  <c r="EK113" i="22"/>
  <c r="CV113" i="22"/>
  <c r="CU113" i="22"/>
  <c r="CW113" i="22"/>
  <c r="CQ113" i="22"/>
  <c r="CP113" i="22"/>
  <c r="CH113" i="22"/>
  <c r="CG113" i="22"/>
  <c r="CI113" i="22"/>
  <c r="BX113" i="22"/>
  <c r="BW113" i="22"/>
  <c r="AS113" i="22"/>
  <c r="AT113" i="22"/>
  <c r="AI113" i="22"/>
  <c r="W113" i="22"/>
  <c r="Q113" i="22"/>
  <c r="EK112" i="22"/>
  <c r="CV112" i="22"/>
  <c r="CU112" i="22"/>
  <c r="CW112" i="22"/>
  <c r="CQ112" i="22"/>
  <c r="CP112" i="22"/>
  <c r="CH112" i="22"/>
  <c r="CG112" i="22"/>
  <c r="CI112" i="22"/>
  <c r="BX112" i="22"/>
  <c r="BW112" i="22"/>
  <c r="AS112" i="22"/>
  <c r="AT112" i="22"/>
  <c r="AI112" i="22"/>
  <c r="W112" i="22"/>
  <c r="Q112" i="22"/>
  <c r="R112" i="22"/>
  <c r="EK111" i="22"/>
  <c r="CV111" i="22"/>
  <c r="CU111" i="22"/>
  <c r="CW111" i="22"/>
  <c r="CQ111" i="22"/>
  <c r="CP111" i="22"/>
  <c r="CH111" i="22"/>
  <c r="CG111" i="22"/>
  <c r="CI111" i="22"/>
  <c r="BX111" i="22"/>
  <c r="BW111" i="22"/>
  <c r="AS111" i="22"/>
  <c r="AT111" i="22"/>
  <c r="AI111" i="22"/>
  <c r="W111" i="22"/>
  <c r="Q111" i="22"/>
  <c r="EK110" i="22"/>
  <c r="CV110" i="22"/>
  <c r="CU110" i="22"/>
  <c r="CW110" i="22"/>
  <c r="CQ110" i="22"/>
  <c r="CP110" i="22"/>
  <c r="CH110" i="22"/>
  <c r="CG110" i="22"/>
  <c r="CI110" i="22"/>
  <c r="BX110" i="22"/>
  <c r="BW110" i="22"/>
  <c r="AS110" i="22"/>
  <c r="AT110" i="22"/>
  <c r="AI110" i="22"/>
  <c r="W110" i="22"/>
  <c r="Q110" i="22"/>
  <c r="EK109" i="22"/>
  <c r="CV109" i="22"/>
  <c r="CU109" i="22"/>
  <c r="CW109" i="22"/>
  <c r="CQ109" i="22"/>
  <c r="CP109" i="22"/>
  <c r="CH109" i="22"/>
  <c r="CG109" i="22"/>
  <c r="CI109" i="22"/>
  <c r="BX109" i="22"/>
  <c r="BW109" i="22"/>
  <c r="AS109" i="22"/>
  <c r="AT109" i="22"/>
  <c r="AI109" i="22"/>
  <c r="W109" i="22"/>
  <c r="Q109" i="22"/>
  <c r="S109" i="22"/>
  <c r="EM109" i="22"/>
  <c r="EK108" i="22"/>
  <c r="CV108" i="22"/>
  <c r="CU108" i="22"/>
  <c r="CW108" i="22"/>
  <c r="CQ108" i="22"/>
  <c r="CP108" i="22"/>
  <c r="CH108" i="22"/>
  <c r="CG108" i="22"/>
  <c r="CI108" i="22"/>
  <c r="BX108" i="22"/>
  <c r="BW108" i="22"/>
  <c r="AS108" i="22"/>
  <c r="AT108" i="22"/>
  <c r="AI108" i="22"/>
  <c r="W108" i="22"/>
  <c r="Q108" i="22"/>
  <c r="S108" i="22"/>
  <c r="EK107" i="22"/>
  <c r="CV107" i="22"/>
  <c r="CU107" i="22"/>
  <c r="CW107" i="22"/>
  <c r="CQ107" i="22"/>
  <c r="CP107" i="22"/>
  <c r="CH107" i="22"/>
  <c r="CG107" i="22"/>
  <c r="CI107" i="22"/>
  <c r="BX107" i="22"/>
  <c r="BW107" i="22"/>
  <c r="AS107" i="22"/>
  <c r="AT107" i="22"/>
  <c r="AI107" i="22"/>
  <c r="W107" i="22"/>
  <c r="Q107" i="22"/>
  <c r="EK106" i="22"/>
  <c r="CV106" i="22"/>
  <c r="CU106" i="22"/>
  <c r="CW106" i="22"/>
  <c r="CQ106" i="22"/>
  <c r="CP106" i="22"/>
  <c r="CH106" i="22"/>
  <c r="CG106" i="22"/>
  <c r="CI106" i="22"/>
  <c r="BX106" i="22"/>
  <c r="BW106" i="22"/>
  <c r="AS106" i="22"/>
  <c r="AT106" i="22"/>
  <c r="AI106" i="22"/>
  <c r="W106" i="22"/>
  <c r="Q106" i="22"/>
  <c r="EK105" i="22"/>
  <c r="CV105" i="22"/>
  <c r="CU105" i="22"/>
  <c r="CW105" i="22"/>
  <c r="CQ105" i="22"/>
  <c r="CP105" i="22"/>
  <c r="CH105" i="22"/>
  <c r="CG105" i="22"/>
  <c r="CI105" i="22"/>
  <c r="BX105" i="22"/>
  <c r="BW105" i="22"/>
  <c r="AS105" i="22"/>
  <c r="AT105" i="22"/>
  <c r="AI105" i="22"/>
  <c r="W105" i="22"/>
  <c r="Q105" i="22"/>
  <c r="S105" i="22"/>
  <c r="EK104" i="22"/>
  <c r="CV104" i="22"/>
  <c r="CU104" i="22"/>
  <c r="CW104" i="22"/>
  <c r="CQ104" i="22"/>
  <c r="CP104" i="22"/>
  <c r="CH104" i="22"/>
  <c r="CG104" i="22"/>
  <c r="CI104" i="22"/>
  <c r="BX104" i="22"/>
  <c r="BW104" i="22"/>
  <c r="AS104" i="22"/>
  <c r="AT104" i="22"/>
  <c r="AI104" i="22"/>
  <c r="W104" i="22"/>
  <c r="Q104" i="22"/>
  <c r="R104" i="22"/>
  <c r="EK103" i="22"/>
  <c r="CV103" i="22"/>
  <c r="CU103" i="22"/>
  <c r="CW103" i="22"/>
  <c r="CQ103" i="22"/>
  <c r="CP103" i="22"/>
  <c r="CH103" i="22"/>
  <c r="CG103" i="22"/>
  <c r="CI103" i="22"/>
  <c r="BX103" i="22"/>
  <c r="BW103" i="22"/>
  <c r="AS103" i="22"/>
  <c r="AT103" i="22"/>
  <c r="AI103" i="22"/>
  <c r="W103" i="22"/>
  <c r="Q103" i="22"/>
  <c r="R103" i="22"/>
  <c r="DM103" i="22"/>
  <c r="EK102" i="22"/>
  <c r="CV102" i="22"/>
  <c r="CU102" i="22"/>
  <c r="CW102" i="22"/>
  <c r="CQ102" i="22"/>
  <c r="CP102" i="22"/>
  <c r="CH102" i="22"/>
  <c r="CG102" i="22"/>
  <c r="CI102" i="22"/>
  <c r="BX102" i="22"/>
  <c r="BW102" i="22"/>
  <c r="AS102" i="22"/>
  <c r="AT102" i="22"/>
  <c r="AI102" i="22"/>
  <c r="W102" i="22"/>
  <c r="Q102" i="22"/>
  <c r="R102" i="22"/>
  <c r="DM102" i="22"/>
  <c r="EK101" i="22"/>
  <c r="CV101" i="22"/>
  <c r="CU101" i="22"/>
  <c r="CW101" i="22"/>
  <c r="CQ101" i="22"/>
  <c r="CP101" i="22"/>
  <c r="CH101" i="22"/>
  <c r="CG101" i="22"/>
  <c r="CI101" i="22"/>
  <c r="BX101" i="22"/>
  <c r="BW101" i="22"/>
  <c r="AS101" i="22"/>
  <c r="AT101" i="22"/>
  <c r="AI101" i="22"/>
  <c r="W101" i="22"/>
  <c r="Q101" i="22"/>
  <c r="S101" i="22"/>
  <c r="EK100" i="22"/>
  <c r="CV100" i="22"/>
  <c r="CU100" i="22"/>
  <c r="CW100" i="22"/>
  <c r="CQ100" i="22"/>
  <c r="CP100" i="22"/>
  <c r="CH100" i="22"/>
  <c r="CG100" i="22"/>
  <c r="CI100" i="22"/>
  <c r="BX100" i="22"/>
  <c r="BW100" i="22"/>
  <c r="AS100" i="22"/>
  <c r="AT100" i="22"/>
  <c r="AI100" i="22"/>
  <c r="W100" i="22"/>
  <c r="Q100" i="22"/>
  <c r="R100" i="22"/>
  <c r="EK99" i="22"/>
  <c r="CV99" i="22"/>
  <c r="CU99" i="22"/>
  <c r="CW99" i="22"/>
  <c r="CQ99" i="22"/>
  <c r="CP99" i="22"/>
  <c r="CH99" i="22"/>
  <c r="CG99" i="22"/>
  <c r="CI99" i="22"/>
  <c r="BX99" i="22"/>
  <c r="BW99" i="22"/>
  <c r="AS99" i="22"/>
  <c r="AT99" i="22"/>
  <c r="AI99" i="22"/>
  <c r="W99" i="22"/>
  <c r="Q99" i="22"/>
  <c r="S99" i="22"/>
  <c r="EK98" i="22"/>
  <c r="CV98" i="22"/>
  <c r="CU98" i="22"/>
  <c r="CW98" i="22"/>
  <c r="CQ98" i="22"/>
  <c r="CP98" i="22"/>
  <c r="CH98" i="22"/>
  <c r="CG98" i="22"/>
  <c r="CI98" i="22"/>
  <c r="BX98" i="22"/>
  <c r="BW98" i="22"/>
  <c r="AS98" i="22"/>
  <c r="AT98" i="22"/>
  <c r="AI98" i="22"/>
  <c r="W98" i="22"/>
  <c r="Q98" i="22"/>
  <c r="S98" i="22"/>
  <c r="DZ98" i="22"/>
  <c r="EK97" i="22"/>
  <c r="CV97" i="22"/>
  <c r="CU97" i="22"/>
  <c r="CW97" i="22"/>
  <c r="CQ97" i="22"/>
  <c r="CP97" i="22"/>
  <c r="CH97" i="22"/>
  <c r="CG97" i="22"/>
  <c r="CI97" i="22"/>
  <c r="BX97" i="22"/>
  <c r="BW97" i="22"/>
  <c r="AS97" i="22"/>
  <c r="AT97" i="22"/>
  <c r="AI97" i="22"/>
  <c r="W97" i="22"/>
  <c r="Q97" i="22"/>
  <c r="S97" i="22"/>
  <c r="EK96" i="22"/>
  <c r="CV96" i="22"/>
  <c r="CU96" i="22"/>
  <c r="CW96" i="22"/>
  <c r="CQ96" i="22"/>
  <c r="CP96" i="22"/>
  <c r="CH96" i="22"/>
  <c r="CG96" i="22"/>
  <c r="CI96" i="22"/>
  <c r="BX96" i="22"/>
  <c r="BW96" i="22"/>
  <c r="AS96" i="22"/>
  <c r="AT96" i="22"/>
  <c r="AI96" i="22"/>
  <c r="W96" i="22"/>
  <c r="Q96" i="22"/>
  <c r="R96" i="22"/>
  <c r="EK95" i="22"/>
  <c r="CV95" i="22"/>
  <c r="CU95" i="22"/>
  <c r="CW95" i="22"/>
  <c r="CQ95" i="22"/>
  <c r="CP95" i="22"/>
  <c r="CH95" i="22"/>
  <c r="CG95" i="22"/>
  <c r="CI95" i="22"/>
  <c r="BX95" i="22"/>
  <c r="BW95" i="22"/>
  <c r="AS95" i="22"/>
  <c r="AT95" i="22"/>
  <c r="AI95" i="22"/>
  <c r="W95" i="22"/>
  <c r="Q95" i="22"/>
  <c r="S95" i="22"/>
  <c r="EM95" i="22"/>
  <c r="EK94" i="22"/>
  <c r="CV94" i="22"/>
  <c r="CU94" i="22"/>
  <c r="CW94" i="22"/>
  <c r="CQ94" i="22"/>
  <c r="CP94" i="22"/>
  <c r="CH94" i="22"/>
  <c r="CG94" i="22"/>
  <c r="CI94" i="22"/>
  <c r="BX94" i="22"/>
  <c r="BW94" i="22"/>
  <c r="AS94" i="22"/>
  <c r="AT94" i="22"/>
  <c r="AI94" i="22"/>
  <c r="W94" i="22"/>
  <c r="Q94" i="22"/>
  <c r="R94" i="22"/>
  <c r="EK93" i="22"/>
  <c r="CV93" i="22"/>
  <c r="CU93" i="22"/>
  <c r="CW93" i="22"/>
  <c r="CQ93" i="22"/>
  <c r="CP93" i="22"/>
  <c r="CH93" i="22"/>
  <c r="CG93" i="22"/>
  <c r="CI93" i="22"/>
  <c r="BX93" i="22"/>
  <c r="BW93" i="22"/>
  <c r="AS93" i="22"/>
  <c r="AT93" i="22"/>
  <c r="AI93" i="22"/>
  <c r="W93" i="22"/>
  <c r="Q93" i="22"/>
  <c r="R93" i="22"/>
  <c r="DM93" i="22"/>
  <c r="EK92" i="22"/>
  <c r="CV92" i="22"/>
  <c r="CU92" i="22"/>
  <c r="CW92" i="22"/>
  <c r="CQ92" i="22"/>
  <c r="CP92" i="22"/>
  <c r="CH92" i="22"/>
  <c r="CG92" i="22"/>
  <c r="CI92" i="22"/>
  <c r="BX92" i="22"/>
  <c r="BW92" i="22"/>
  <c r="AS92" i="22"/>
  <c r="AT92" i="22"/>
  <c r="AI92" i="22"/>
  <c r="W92" i="22"/>
  <c r="Q92" i="22"/>
  <c r="S92" i="22"/>
  <c r="EK91" i="22"/>
  <c r="CV91" i="22"/>
  <c r="CU91" i="22"/>
  <c r="CW91" i="22"/>
  <c r="CQ91" i="22"/>
  <c r="CP91" i="22"/>
  <c r="CH91" i="22"/>
  <c r="CG91" i="22"/>
  <c r="CI91" i="22"/>
  <c r="BX91" i="22"/>
  <c r="BW91" i="22"/>
  <c r="AS91" i="22"/>
  <c r="AT91" i="22"/>
  <c r="AI91" i="22"/>
  <c r="W91" i="22"/>
  <c r="Q91" i="22"/>
  <c r="R91" i="22"/>
  <c r="EK90" i="22"/>
  <c r="CV90" i="22"/>
  <c r="CU90" i="22"/>
  <c r="CW90" i="22"/>
  <c r="CQ90" i="22"/>
  <c r="CP90" i="22"/>
  <c r="CH90" i="22"/>
  <c r="CG90" i="22"/>
  <c r="CI90" i="22"/>
  <c r="BX90" i="22"/>
  <c r="BW90" i="22"/>
  <c r="AS90" i="22"/>
  <c r="AT90" i="22"/>
  <c r="AI90" i="22"/>
  <c r="W90" i="22"/>
  <c r="Q90" i="22"/>
  <c r="R90" i="22"/>
  <c r="EK89" i="22"/>
  <c r="CV89" i="22"/>
  <c r="CU89" i="22"/>
  <c r="CW89" i="22"/>
  <c r="CQ89" i="22"/>
  <c r="CP89" i="22"/>
  <c r="CH89" i="22"/>
  <c r="CG89" i="22"/>
  <c r="CI89" i="22"/>
  <c r="BX89" i="22"/>
  <c r="BW89" i="22"/>
  <c r="AS89" i="22"/>
  <c r="AT89" i="22"/>
  <c r="AI89" i="22"/>
  <c r="W89" i="22"/>
  <c r="Q89" i="22"/>
  <c r="R89" i="22"/>
  <c r="DM89" i="22"/>
  <c r="EK88" i="22"/>
  <c r="CV88" i="22"/>
  <c r="CU88" i="22"/>
  <c r="CW88" i="22"/>
  <c r="CQ88" i="22"/>
  <c r="CP88" i="22"/>
  <c r="CH88" i="22"/>
  <c r="CG88" i="22"/>
  <c r="CI88" i="22"/>
  <c r="BX88" i="22"/>
  <c r="BW88" i="22"/>
  <c r="AS88" i="22"/>
  <c r="AT88" i="22"/>
  <c r="AI88" i="22"/>
  <c r="W88" i="22"/>
  <c r="Q88" i="22"/>
  <c r="S88" i="22"/>
  <c r="EK87" i="22"/>
  <c r="CV87" i="22"/>
  <c r="CU87" i="22"/>
  <c r="CW87" i="22"/>
  <c r="CQ87" i="22"/>
  <c r="CP87" i="22"/>
  <c r="CH87" i="22"/>
  <c r="CG87" i="22"/>
  <c r="CI87" i="22"/>
  <c r="BX87" i="22"/>
  <c r="BW87" i="22"/>
  <c r="AS87" i="22"/>
  <c r="AT87" i="22"/>
  <c r="AI87" i="22"/>
  <c r="W87" i="22"/>
  <c r="Q87" i="22"/>
  <c r="R87" i="22"/>
  <c r="DM87" i="22"/>
  <c r="EK86" i="22"/>
  <c r="CV86" i="22"/>
  <c r="CU86" i="22"/>
  <c r="CW86" i="22"/>
  <c r="CQ86" i="22"/>
  <c r="CP86" i="22"/>
  <c r="CH86" i="22"/>
  <c r="CG86" i="22"/>
  <c r="CI86" i="22"/>
  <c r="BX86" i="22"/>
  <c r="BW86" i="22"/>
  <c r="AS86" i="22"/>
  <c r="AT86" i="22"/>
  <c r="AI86" i="22"/>
  <c r="W86" i="22"/>
  <c r="Q86" i="22"/>
  <c r="EK85" i="22"/>
  <c r="CV85" i="22"/>
  <c r="CU85" i="22"/>
  <c r="CW85" i="22"/>
  <c r="CQ85" i="22"/>
  <c r="CP85" i="22"/>
  <c r="CH85" i="22"/>
  <c r="CG85" i="22"/>
  <c r="CI85" i="22"/>
  <c r="BX85" i="22"/>
  <c r="BW85" i="22"/>
  <c r="AS85" i="22"/>
  <c r="AT85" i="22"/>
  <c r="AI85" i="22"/>
  <c r="W85" i="22"/>
  <c r="Q85" i="22"/>
  <c r="S85" i="22"/>
  <c r="EK84" i="22"/>
  <c r="CV84" i="22"/>
  <c r="CU84" i="22"/>
  <c r="CW84" i="22"/>
  <c r="CQ84" i="22"/>
  <c r="CP84" i="22"/>
  <c r="CH84" i="22"/>
  <c r="CG84" i="22"/>
  <c r="CI84" i="22"/>
  <c r="BX84" i="22"/>
  <c r="BW84" i="22"/>
  <c r="AS84" i="22"/>
  <c r="AT84" i="22"/>
  <c r="AI84" i="22"/>
  <c r="W84" i="22"/>
  <c r="Q84" i="22"/>
  <c r="EK83" i="22"/>
  <c r="CV83" i="22"/>
  <c r="CU83" i="22"/>
  <c r="CW83" i="22"/>
  <c r="CQ83" i="22"/>
  <c r="CP83" i="22"/>
  <c r="CH83" i="22"/>
  <c r="CG83" i="22"/>
  <c r="CI83" i="22"/>
  <c r="BX83" i="22"/>
  <c r="BW83" i="22"/>
  <c r="AS83" i="22"/>
  <c r="AT83" i="22"/>
  <c r="AI83" i="22"/>
  <c r="W83" i="22"/>
  <c r="Q83" i="22"/>
  <c r="S83" i="22"/>
  <c r="EK82" i="22"/>
  <c r="CV82" i="22"/>
  <c r="CU82" i="22"/>
  <c r="CW82" i="22"/>
  <c r="CQ82" i="22"/>
  <c r="CP82" i="22"/>
  <c r="CH82" i="22"/>
  <c r="CG82" i="22"/>
  <c r="CI82" i="22"/>
  <c r="BX82" i="22"/>
  <c r="BW82" i="22"/>
  <c r="AS82" i="22"/>
  <c r="AT82" i="22"/>
  <c r="AI82" i="22"/>
  <c r="W82" i="22"/>
  <c r="Q82" i="22"/>
  <c r="S82" i="22"/>
  <c r="DZ82" i="22"/>
  <c r="EK81" i="22"/>
  <c r="CV81" i="22"/>
  <c r="CU81" i="22"/>
  <c r="CW81" i="22"/>
  <c r="CQ81" i="22"/>
  <c r="CP81" i="22"/>
  <c r="CH81" i="22"/>
  <c r="CG81" i="22"/>
  <c r="CI81" i="22"/>
  <c r="BX81" i="22"/>
  <c r="BW81" i="22"/>
  <c r="AS81" i="22"/>
  <c r="AT81" i="22"/>
  <c r="AI81" i="22"/>
  <c r="W81" i="22"/>
  <c r="Q81" i="22"/>
  <c r="S81" i="22"/>
  <c r="EK80" i="22"/>
  <c r="CV80" i="22"/>
  <c r="CU80" i="22"/>
  <c r="CW80" i="22"/>
  <c r="CQ80" i="22"/>
  <c r="CP80" i="22"/>
  <c r="CH80" i="22"/>
  <c r="CG80" i="22"/>
  <c r="CI80" i="22"/>
  <c r="BX80" i="22"/>
  <c r="BW80" i="22"/>
  <c r="AS80" i="22"/>
  <c r="AT80" i="22"/>
  <c r="AI80" i="22"/>
  <c r="W80" i="22"/>
  <c r="Q80" i="22"/>
  <c r="EK79" i="22"/>
  <c r="CV79" i="22"/>
  <c r="CU79" i="22"/>
  <c r="CW79" i="22"/>
  <c r="CQ79" i="22"/>
  <c r="CP79" i="22"/>
  <c r="CH79" i="22"/>
  <c r="CG79" i="22"/>
  <c r="CI79" i="22"/>
  <c r="BX79" i="22"/>
  <c r="BW79" i="22"/>
  <c r="AS79" i="22"/>
  <c r="AT79" i="22"/>
  <c r="AI79" i="22"/>
  <c r="W79" i="22"/>
  <c r="Q79" i="22"/>
  <c r="S79" i="22"/>
  <c r="EK78" i="22"/>
  <c r="CV78" i="22"/>
  <c r="CU78" i="22"/>
  <c r="CW78" i="22"/>
  <c r="CQ78" i="22"/>
  <c r="CP78" i="22"/>
  <c r="CH78" i="22"/>
  <c r="CG78" i="22"/>
  <c r="CI78" i="22"/>
  <c r="BX78" i="22"/>
  <c r="BW78" i="22"/>
  <c r="AS78" i="22"/>
  <c r="AT78" i="22"/>
  <c r="AI78" i="22"/>
  <c r="W78" i="22"/>
  <c r="Q78" i="22"/>
  <c r="S78" i="22"/>
  <c r="DN78" i="22"/>
  <c r="EK77" i="22"/>
  <c r="CV77" i="22"/>
  <c r="CU77" i="22"/>
  <c r="CW77" i="22"/>
  <c r="CQ77" i="22"/>
  <c r="CP77" i="22"/>
  <c r="CH77" i="22"/>
  <c r="CG77" i="22"/>
  <c r="CI77" i="22"/>
  <c r="BX77" i="22"/>
  <c r="BW77" i="22"/>
  <c r="AS77" i="22"/>
  <c r="AT77" i="22"/>
  <c r="AI77" i="22"/>
  <c r="W77" i="22"/>
  <c r="Q77" i="22"/>
  <c r="S77" i="22"/>
  <c r="DN77" i="22"/>
  <c r="EK76" i="22"/>
  <c r="CV76" i="22"/>
  <c r="CU76" i="22"/>
  <c r="CW76" i="22"/>
  <c r="CQ76" i="22"/>
  <c r="CP76" i="22"/>
  <c r="CH76" i="22"/>
  <c r="CI76" i="22"/>
  <c r="BX76" i="22"/>
  <c r="BW76" i="22"/>
  <c r="AS76" i="22"/>
  <c r="AT76" i="22"/>
  <c r="AI76" i="22"/>
  <c r="W76" i="22"/>
  <c r="Q76" i="22"/>
  <c r="S76" i="22"/>
  <c r="EK75" i="22"/>
  <c r="CV75" i="22"/>
  <c r="CU75" i="22"/>
  <c r="CW75" i="22"/>
  <c r="CQ75" i="22"/>
  <c r="CP75" i="22"/>
  <c r="CH75" i="22"/>
  <c r="CG75" i="22"/>
  <c r="CI75" i="22"/>
  <c r="BX75" i="22"/>
  <c r="BW75" i="22"/>
  <c r="AS75" i="22"/>
  <c r="AT75" i="22"/>
  <c r="AI75" i="22"/>
  <c r="W75" i="22"/>
  <c r="Q75" i="22"/>
  <c r="EK74" i="22"/>
  <c r="CV74" i="22"/>
  <c r="CU74" i="22"/>
  <c r="CW74" i="22"/>
  <c r="CQ74" i="22"/>
  <c r="CP74" i="22"/>
  <c r="CH74" i="22"/>
  <c r="CG74" i="22"/>
  <c r="CI74" i="22"/>
  <c r="BX74" i="22"/>
  <c r="BW74" i="22"/>
  <c r="AS74" i="22"/>
  <c r="AT74" i="22"/>
  <c r="AI74" i="22"/>
  <c r="W74" i="22"/>
  <c r="Q74" i="22"/>
  <c r="EK73" i="22"/>
  <c r="CV73" i="22"/>
  <c r="CU73" i="22"/>
  <c r="CW73" i="22"/>
  <c r="CQ73" i="22"/>
  <c r="CP73" i="22"/>
  <c r="CH73" i="22"/>
  <c r="CG73" i="22"/>
  <c r="CI73" i="22"/>
  <c r="BX73" i="22"/>
  <c r="BW73" i="22"/>
  <c r="AS73" i="22"/>
  <c r="AT73" i="22"/>
  <c r="AI73" i="22"/>
  <c r="W73" i="22"/>
  <c r="Q73" i="22"/>
  <c r="S73" i="22"/>
  <c r="EK72" i="22"/>
  <c r="CV72" i="22"/>
  <c r="CU72" i="22"/>
  <c r="CW72" i="22"/>
  <c r="CQ72" i="22"/>
  <c r="CP72" i="22"/>
  <c r="CH72" i="22"/>
  <c r="CG72" i="22"/>
  <c r="CI72" i="22"/>
  <c r="BX72" i="22"/>
  <c r="BW72" i="22"/>
  <c r="AS72" i="22"/>
  <c r="AT72" i="22"/>
  <c r="AI72" i="22"/>
  <c r="W72" i="22"/>
  <c r="Q72" i="22"/>
  <c r="S72" i="22"/>
  <c r="DN72" i="22"/>
  <c r="EK71" i="22"/>
  <c r="CV71" i="22"/>
  <c r="CU71" i="22"/>
  <c r="CW71" i="22"/>
  <c r="CQ71" i="22"/>
  <c r="CP71" i="22"/>
  <c r="CH71" i="22"/>
  <c r="CG71" i="22"/>
  <c r="CI71" i="22"/>
  <c r="BX71" i="22"/>
  <c r="BW71" i="22"/>
  <c r="AS71" i="22"/>
  <c r="AT71" i="22"/>
  <c r="AI71" i="22"/>
  <c r="W71" i="22"/>
  <c r="Q71" i="22"/>
  <c r="R71" i="22"/>
  <c r="EK70" i="22"/>
  <c r="CV70" i="22"/>
  <c r="CU70" i="22"/>
  <c r="CW70" i="22"/>
  <c r="CQ70" i="22"/>
  <c r="CP70" i="22"/>
  <c r="CH70" i="22"/>
  <c r="CG70" i="22"/>
  <c r="CI70" i="22"/>
  <c r="BX70" i="22"/>
  <c r="BW70" i="22"/>
  <c r="AS70" i="22"/>
  <c r="AT70" i="22"/>
  <c r="AI70" i="22"/>
  <c r="W70" i="22"/>
  <c r="Q70" i="22"/>
  <c r="S70" i="22"/>
  <c r="DN70" i="22"/>
  <c r="EK69" i="22"/>
  <c r="CV69" i="22"/>
  <c r="CU69" i="22"/>
  <c r="CW69" i="22"/>
  <c r="CQ69" i="22"/>
  <c r="CP69" i="22"/>
  <c r="CH69" i="22"/>
  <c r="CG69" i="22"/>
  <c r="CI69" i="22"/>
  <c r="BX69" i="22"/>
  <c r="BW69" i="22"/>
  <c r="AS69" i="22"/>
  <c r="AT69" i="22"/>
  <c r="AI69" i="22"/>
  <c r="W69" i="22"/>
  <c r="Q69" i="22"/>
  <c r="EK68" i="22"/>
  <c r="CV68" i="22"/>
  <c r="CU68" i="22"/>
  <c r="CW68" i="22"/>
  <c r="CQ68" i="22"/>
  <c r="CP68" i="22"/>
  <c r="CH68" i="22"/>
  <c r="CG68" i="22"/>
  <c r="CI68" i="22"/>
  <c r="BX68" i="22"/>
  <c r="BW68" i="22"/>
  <c r="AS68" i="22"/>
  <c r="AT68" i="22"/>
  <c r="AI68" i="22"/>
  <c r="W68" i="22"/>
  <c r="Q68" i="22"/>
  <c r="S68" i="22"/>
  <c r="EK67" i="22"/>
  <c r="CV67" i="22"/>
  <c r="CU67" i="22"/>
  <c r="CW67" i="22"/>
  <c r="CQ67" i="22"/>
  <c r="CP67" i="22"/>
  <c r="CH67" i="22"/>
  <c r="CG67" i="22"/>
  <c r="CI67" i="22"/>
  <c r="BX67" i="22"/>
  <c r="BW67" i="22"/>
  <c r="AS67" i="22"/>
  <c r="AT67" i="22"/>
  <c r="AI67" i="22"/>
  <c r="W67" i="22"/>
  <c r="Q67" i="22"/>
  <c r="S67" i="22"/>
  <c r="EM67" i="22"/>
  <c r="EK66" i="22"/>
  <c r="CV66" i="22"/>
  <c r="CU66" i="22"/>
  <c r="CW66" i="22"/>
  <c r="CQ66" i="22"/>
  <c r="CP66" i="22"/>
  <c r="CH66" i="22"/>
  <c r="CG66" i="22"/>
  <c r="CI66" i="22"/>
  <c r="BX66" i="22"/>
  <c r="BW66" i="22"/>
  <c r="AS66" i="22"/>
  <c r="AT66" i="22"/>
  <c r="AI66" i="22"/>
  <c r="W66" i="22"/>
  <c r="Q66" i="22"/>
  <c r="S66" i="22"/>
  <c r="EK65" i="22"/>
  <c r="CV65" i="22"/>
  <c r="CU65" i="22"/>
  <c r="CW65" i="22"/>
  <c r="CQ65" i="22"/>
  <c r="CP65" i="22"/>
  <c r="CH65" i="22"/>
  <c r="CG65" i="22"/>
  <c r="CI65" i="22"/>
  <c r="BX65" i="22"/>
  <c r="BW65" i="22"/>
  <c r="AS65" i="22"/>
  <c r="AT65" i="22"/>
  <c r="AI65" i="22"/>
  <c r="W65" i="22"/>
  <c r="Q65" i="22"/>
  <c r="S65" i="22"/>
  <c r="EK64" i="22"/>
  <c r="CV64" i="22"/>
  <c r="CU64" i="22"/>
  <c r="CW64" i="22"/>
  <c r="CQ64" i="22"/>
  <c r="CP64" i="22"/>
  <c r="CH64" i="22"/>
  <c r="CG64" i="22"/>
  <c r="CI64" i="22"/>
  <c r="BX64" i="22"/>
  <c r="BW64" i="22"/>
  <c r="AS64" i="22"/>
  <c r="AT64" i="22"/>
  <c r="AI64" i="22"/>
  <c r="W64" i="22"/>
  <c r="Q64" i="22"/>
  <c r="S64" i="22"/>
  <c r="EK63" i="22"/>
  <c r="CV63" i="22"/>
  <c r="CU63" i="22"/>
  <c r="CW63" i="22"/>
  <c r="CQ63" i="22"/>
  <c r="CP63" i="22"/>
  <c r="CH63" i="22"/>
  <c r="CG63" i="22"/>
  <c r="CI63" i="22"/>
  <c r="BX63" i="22"/>
  <c r="BW63" i="22"/>
  <c r="AS63" i="22"/>
  <c r="AT63" i="22"/>
  <c r="AI63" i="22"/>
  <c r="W63" i="22"/>
  <c r="Q63" i="22"/>
  <c r="EK62" i="22"/>
  <c r="CV62" i="22"/>
  <c r="CU62" i="22"/>
  <c r="CW62" i="22"/>
  <c r="CQ62" i="22"/>
  <c r="CP62" i="22"/>
  <c r="CH62" i="22"/>
  <c r="CG62" i="22"/>
  <c r="CI62" i="22"/>
  <c r="BX62" i="22"/>
  <c r="BW62" i="22"/>
  <c r="AS62" i="22"/>
  <c r="AT62" i="22"/>
  <c r="AI62" i="22"/>
  <c r="W62" i="22"/>
  <c r="Q62" i="22"/>
  <c r="R62" i="22"/>
  <c r="EK61" i="22"/>
  <c r="CV61" i="22"/>
  <c r="CU61" i="22"/>
  <c r="CW61" i="22"/>
  <c r="CQ61" i="22"/>
  <c r="CP61" i="22"/>
  <c r="CH61" i="22"/>
  <c r="CG61" i="22"/>
  <c r="CI61" i="22"/>
  <c r="BX61" i="22"/>
  <c r="BW61" i="22"/>
  <c r="AS61" i="22"/>
  <c r="AT61" i="22"/>
  <c r="AI61" i="22"/>
  <c r="W61" i="22"/>
  <c r="Q61" i="22"/>
  <c r="S61" i="22"/>
  <c r="EP61" i="22"/>
  <c r="EK60" i="22"/>
  <c r="CV60" i="22"/>
  <c r="CU60" i="22"/>
  <c r="CW60" i="22"/>
  <c r="CQ60" i="22"/>
  <c r="CP60" i="22"/>
  <c r="CH60" i="22"/>
  <c r="CG60" i="22"/>
  <c r="CI60" i="22"/>
  <c r="BX60" i="22"/>
  <c r="BW60" i="22"/>
  <c r="AS60" i="22"/>
  <c r="AT60" i="22"/>
  <c r="AI60" i="22"/>
  <c r="W60" i="22"/>
  <c r="Q60" i="22"/>
  <c r="EK59" i="22"/>
  <c r="CV59" i="22"/>
  <c r="CU59" i="22"/>
  <c r="CW59" i="22"/>
  <c r="CQ59" i="22"/>
  <c r="CP59" i="22"/>
  <c r="CH59" i="22"/>
  <c r="CG59" i="22"/>
  <c r="CI59" i="22"/>
  <c r="BX59" i="22"/>
  <c r="BW59" i="22"/>
  <c r="AS59" i="22"/>
  <c r="AT59" i="22"/>
  <c r="AI59" i="22"/>
  <c r="W59" i="22"/>
  <c r="Q59" i="22"/>
  <c r="S59" i="22"/>
  <c r="EK58" i="22"/>
  <c r="CV58" i="22"/>
  <c r="CU58" i="22"/>
  <c r="CW58" i="22"/>
  <c r="CQ58" i="22"/>
  <c r="CP58" i="22"/>
  <c r="CH58" i="22"/>
  <c r="CG58" i="22"/>
  <c r="CI58" i="22"/>
  <c r="BX58" i="22"/>
  <c r="BW58" i="22"/>
  <c r="AS58" i="22"/>
  <c r="AT58" i="22"/>
  <c r="AI58" i="22"/>
  <c r="W58" i="22"/>
  <c r="Q58" i="22"/>
  <c r="R58" i="22"/>
  <c r="EK57" i="22"/>
  <c r="CV57" i="22"/>
  <c r="CU57" i="22"/>
  <c r="CW57" i="22"/>
  <c r="CQ57" i="22"/>
  <c r="CP57" i="22"/>
  <c r="CH57" i="22"/>
  <c r="CG57" i="22"/>
  <c r="CI57" i="22"/>
  <c r="BX57" i="22"/>
  <c r="BW57" i="22"/>
  <c r="AS57" i="22"/>
  <c r="AT57" i="22"/>
  <c r="AI57" i="22"/>
  <c r="W57" i="22"/>
  <c r="Q57" i="22"/>
  <c r="R57" i="22"/>
  <c r="DY57" i="22"/>
  <c r="EK56" i="22"/>
  <c r="CV56" i="22"/>
  <c r="CU56" i="22"/>
  <c r="CW56" i="22"/>
  <c r="CQ56" i="22"/>
  <c r="CP56" i="22"/>
  <c r="CH56" i="22"/>
  <c r="CG56" i="22"/>
  <c r="CI56" i="22"/>
  <c r="BX56" i="22"/>
  <c r="BW56" i="22"/>
  <c r="AS56" i="22"/>
  <c r="AT56" i="22"/>
  <c r="AI56" i="22"/>
  <c r="W56" i="22"/>
  <c r="Q56" i="22"/>
  <c r="EK55" i="22"/>
  <c r="CV55" i="22"/>
  <c r="CU55" i="22"/>
  <c r="CW55" i="22"/>
  <c r="CQ55" i="22"/>
  <c r="CP55" i="22"/>
  <c r="CH55" i="22"/>
  <c r="CG55" i="22"/>
  <c r="CI55" i="22"/>
  <c r="BX55" i="22"/>
  <c r="BW55" i="22"/>
  <c r="AS55" i="22"/>
  <c r="AT55" i="22"/>
  <c r="AI55" i="22"/>
  <c r="W55" i="22"/>
  <c r="Q55" i="22"/>
  <c r="S55" i="22"/>
  <c r="EK54" i="22"/>
  <c r="CV54" i="22"/>
  <c r="CU54" i="22"/>
  <c r="CW54" i="22"/>
  <c r="CQ54" i="22"/>
  <c r="CP54" i="22"/>
  <c r="CH54" i="22"/>
  <c r="CG54" i="22"/>
  <c r="CI54" i="22"/>
  <c r="BX54" i="22"/>
  <c r="BW54" i="22"/>
  <c r="AS54" i="22"/>
  <c r="AT54" i="22"/>
  <c r="AI54" i="22"/>
  <c r="W54" i="22"/>
  <c r="Q54" i="22"/>
  <c r="R54" i="22"/>
  <c r="EK53" i="22"/>
  <c r="CV53" i="22"/>
  <c r="CU53" i="22"/>
  <c r="CW53" i="22"/>
  <c r="CQ53" i="22"/>
  <c r="CP53" i="22"/>
  <c r="CH53" i="22"/>
  <c r="CG53" i="22"/>
  <c r="CI53" i="22"/>
  <c r="BX53" i="22"/>
  <c r="BW53" i="22"/>
  <c r="AS53" i="22"/>
  <c r="AT53" i="22"/>
  <c r="AI53" i="22"/>
  <c r="W53" i="22"/>
  <c r="Q53" i="22"/>
  <c r="S53" i="22"/>
  <c r="EK52" i="22"/>
  <c r="CV52" i="22"/>
  <c r="CU52" i="22"/>
  <c r="CW52" i="22"/>
  <c r="CQ52" i="22"/>
  <c r="CP52" i="22"/>
  <c r="CH52" i="22"/>
  <c r="CG52" i="22"/>
  <c r="CI52" i="22"/>
  <c r="BX52" i="22"/>
  <c r="BW52" i="22"/>
  <c r="AS52" i="22"/>
  <c r="AT52" i="22"/>
  <c r="AI52" i="22"/>
  <c r="W52" i="22"/>
  <c r="Q52" i="22"/>
  <c r="EK51" i="22"/>
  <c r="CV51" i="22"/>
  <c r="CU51" i="22"/>
  <c r="CW51" i="22"/>
  <c r="CQ51" i="22"/>
  <c r="CP51" i="22"/>
  <c r="CH51" i="22"/>
  <c r="CG51" i="22"/>
  <c r="CI51" i="22"/>
  <c r="BX51" i="22"/>
  <c r="BW51" i="22"/>
  <c r="AS51" i="22"/>
  <c r="AT51" i="22"/>
  <c r="AI51" i="22"/>
  <c r="W51" i="22"/>
  <c r="Q51" i="22"/>
  <c r="S51" i="22"/>
  <c r="EK50" i="22"/>
  <c r="CV50" i="22"/>
  <c r="CU50" i="22"/>
  <c r="CW50" i="22"/>
  <c r="CQ50" i="22"/>
  <c r="CP50" i="22"/>
  <c r="CH50" i="22"/>
  <c r="CG50" i="22"/>
  <c r="CI50" i="22"/>
  <c r="BX50" i="22"/>
  <c r="BW50" i="22"/>
  <c r="AS50" i="22"/>
  <c r="AT50" i="22"/>
  <c r="AI50" i="22"/>
  <c r="W50" i="22"/>
  <c r="Q50" i="22"/>
  <c r="R50" i="22"/>
  <c r="EK49" i="22"/>
  <c r="CV49" i="22"/>
  <c r="CU49" i="22"/>
  <c r="CW49" i="22"/>
  <c r="CQ49" i="22"/>
  <c r="CP49" i="22"/>
  <c r="CH49" i="22"/>
  <c r="CG49" i="22"/>
  <c r="CI49" i="22"/>
  <c r="BX49" i="22"/>
  <c r="BW49" i="22"/>
  <c r="AS49" i="22"/>
  <c r="AT49" i="22"/>
  <c r="AI49" i="22"/>
  <c r="W49" i="22"/>
  <c r="Q49" i="22"/>
  <c r="R49" i="22"/>
  <c r="EK48" i="22"/>
  <c r="CV48" i="22"/>
  <c r="CU48" i="22"/>
  <c r="CW48" i="22"/>
  <c r="CQ48" i="22"/>
  <c r="CP48" i="22"/>
  <c r="CH48" i="22"/>
  <c r="CG48" i="22"/>
  <c r="CI48" i="22"/>
  <c r="BX48" i="22"/>
  <c r="BW48" i="22"/>
  <c r="AS48" i="22"/>
  <c r="AT48" i="22"/>
  <c r="AI48" i="22"/>
  <c r="W48" i="22"/>
  <c r="Q48" i="22"/>
  <c r="EK47" i="22"/>
  <c r="CV47" i="22"/>
  <c r="CU47" i="22"/>
  <c r="CW47" i="22"/>
  <c r="CQ47" i="22"/>
  <c r="CP47" i="22"/>
  <c r="CH47" i="22"/>
  <c r="CG47" i="22"/>
  <c r="CI47" i="22"/>
  <c r="BX47" i="22"/>
  <c r="BW47" i="22"/>
  <c r="AS47" i="22"/>
  <c r="AT47" i="22"/>
  <c r="AI47" i="22"/>
  <c r="W47" i="22"/>
  <c r="Q47" i="22"/>
  <c r="S47" i="22"/>
  <c r="EK46" i="22"/>
  <c r="CV46" i="22"/>
  <c r="CU46" i="22"/>
  <c r="CW46" i="22"/>
  <c r="CQ46" i="22"/>
  <c r="CP46" i="22"/>
  <c r="CH46" i="22"/>
  <c r="CG46" i="22"/>
  <c r="CI46" i="22"/>
  <c r="BX46" i="22"/>
  <c r="BW46" i="22"/>
  <c r="AS46" i="22"/>
  <c r="AT46" i="22"/>
  <c r="AI46" i="22"/>
  <c r="W46" i="22"/>
  <c r="Q46" i="22"/>
  <c r="S46" i="22"/>
  <c r="EK45" i="22"/>
  <c r="CV45" i="22"/>
  <c r="CU45" i="22"/>
  <c r="CW45" i="22"/>
  <c r="CQ45" i="22"/>
  <c r="CP45" i="22"/>
  <c r="CH45" i="22"/>
  <c r="CG45" i="22"/>
  <c r="CI45" i="22"/>
  <c r="BX45" i="22"/>
  <c r="BW45" i="22"/>
  <c r="AS45" i="22"/>
  <c r="AT45" i="22"/>
  <c r="AI45" i="22"/>
  <c r="W45" i="22"/>
  <c r="Q45" i="22"/>
  <c r="S45" i="22"/>
  <c r="EK44" i="22"/>
  <c r="CV44" i="22"/>
  <c r="CU44" i="22"/>
  <c r="CW44" i="22"/>
  <c r="CQ44" i="22"/>
  <c r="CP44" i="22"/>
  <c r="CH44" i="22"/>
  <c r="CG44" i="22"/>
  <c r="CI44" i="22"/>
  <c r="BX44" i="22"/>
  <c r="BW44" i="22"/>
  <c r="AS44" i="22"/>
  <c r="AT44" i="22"/>
  <c r="AI44" i="22"/>
  <c r="W44" i="22"/>
  <c r="Q44" i="22"/>
  <c r="S44" i="22"/>
  <c r="EK43" i="22"/>
  <c r="CV43" i="22"/>
  <c r="CU43" i="22"/>
  <c r="CW43" i="22"/>
  <c r="CQ43" i="22"/>
  <c r="CP43" i="22"/>
  <c r="CH43" i="22"/>
  <c r="CG43" i="22"/>
  <c r="CI43" i="22"/>
  <c r="BX43" i="22"/>
  <c r="BW43" i="22"/>
  <c r="AS43" i="22"/>
  <c r="AT43" i="22"/>
  <c r="AI43" i="22"/>
  <c r="W43" i="22"/>
  <c r="Q43" i="22"/>
  <c r="S43" i="22"/>
  <c r="EK42" i="22"/>
  <c r="CV42" i="22"/>
  <c r="CU42" i="22"/>
  <c r="CW42" i="22"/>
  <c r="CQ42" i="22"/>
  <c r="CP42" i="22"/>
  <c r="CH42" i="22"/>
  <c r="CG42" i="22"/>
  <c r="CI42" i="22"/>
  <c r="BX42" i="22"/>
  <c r="BW42" i="22"/>
  <c r="AS42" i="22"/>
  <c r="AT42" i="22"/>
  <c r="AI42" i="22"/>
  <c r="W42" i="22"/>
  <c r="Q42" i="22"/>
  <c r="S42" i="22"/>
  <c r="EK41" i="22"/>
  <c r="CV41" i="22"/>
  <c r="CU41" i="22"/>
  <c r="CW41" i="22"/>
  <c r="CQ41" i="22"/>
  <c r="CP41" i="22"/>
  <c r="CH41" i="22"/>
  <c r="CG41" i="22"/>
  <c r="CI41" i="22"/>
  <c r="BX41" i="22"/>
  <c r="BW41" i="22"/>
  <c r="AS41" i="22"/>
  <c r="AT41" i="22"/>
  <c r="AI41" i="22"/>
  <c r="W41" i="22"/>
  <c r="Q41" i="22"/>
  <c r="S41" i="22"/>
  <c r="EK40" i="22"/>
  <c r="CV40" i="22"/>
  <c r="CU40" i="22"/>
  <c r="CW40" i="22"/>
  <c r="CQ40" i="22"/>
  <c r="CP40" i="22"/>
  <c r="CH40" i="22"/>
  <c r="CG40" i="22"/>
  <c r="CI40" i="22"/>
  <c r="BX40" i="22"/>
  <c r="BW40" i="22"/>
  <c r="AS40" i="22"/>
  <c r="AT40" i="22"/>
  <c r="AI40" i="22"/>
  <c r="W40" i="22"/>
  <c r="Q40" i="22"/>
  <c r="S40" i="22"/>
  <c r="EK39" i="22"/>
  <c r="CV39" i="22"/>
  <c r="CU39" i="22"/>
  <c r="CW39" i="22"/>
  <c r="CQ39" i="22"/>
  <c r="CP39" i="22"/>
  <c r="CH39" i="22"/>
  <c r="CG39" i="22"/>
  <c r="CI39" i="22"/>
  <c r="BX39" i="22"/>
  <c r="BW39" i="22"/>
  <c r="AS39" i="22"/>
  <c r="AT39" i="22"/>
  <c r="AI39" i="22"/>
  <c r="W39" i="22"/>
  <c r="Q39" i="22"/>
  <c r="S39" i="22"/>
  <c r="EK38" i="22"/>
  <c r="CV38" i="22"/>
  <c r="CU38" i="22"/>
  <c r="CW38" i="22"/>
  <c r="CQ38" i="22"/>
  <c r="CP38" i="22"/>
  <c r="CH38" i="22"/>
  <c r="CG38" i="22"/>
  <c r="CI38" i="22"/>
  <c r="BX38" i="22"/>
  <c r="BW38" i="22"/>
  <c r="AS38" i="22"/>
  <c r="AT38" i="22"/>
  <c r="AI38" i="22"/>
  <c r="W38" i="22"/>
  <c r="Q38" i="22"/>
  <c r="S38" i="22"/>
  <c r="EK37" i="22"/>
  <c r="CV37" i="22"/>
  <c r="CU37" i="22"/>
  <c r="CW37" i="22"/>
  <c r="CQ37" i="22"/>
  <c r="CP37" i="22"/>
  <c r="CH37" i="22"/>
  <c r="CG37" i="22"/>
  <c r="CI37" i="22"/>
  <c r="BX37" i="22"/>
  <c r="BW37" i="22"/>
  <c r="AS37" i="22"/>
  <c r="AT37" i="22"/>
  <c r="AI37" i="22"/>
  <c r="W37" i="22"/>
  <c r="Q37" i="22"/>
  <c r="S37" i="22"/>
  <c r="EK36" i="22"/>
  <c r="CV36" i="22"/>
  <c r="CU36" i="22"/>
  <c r="CW36" i="22"/>
  <c r="CQ36" i="22"/>
  <c r="CP36" i="22"/>
  <c r="CH36" i="22"/>
  <c r="CG36" i="22"/>
  <c r="CI36" i="22"/>
  <c r="BX36" i="22"/>
  <c r="BW36" i="22"/>
  <c r="AS36" i="22"/>
  <c r="AT36" i="22"/>
  <c r="AI36" i="22"/>
  <c r="W36" i="22"/>
  <c r="Q36" i="22"/>
  <c r="S36" i="22"/>
  <c r="EK35" i="22"/>
  <c r="CV35" i="22"/>
  <c r="CU35" i="22"/>
  <c r="CW35" i="22"/>
  <c r="CQ35" i="22"/>
  <c r="CP35" i="22"/>
  <c r="CH35" i="22"/>
  <c r="CG35" i="22"/>
  <c r="CI35" i="22"/>
  <c r="BX35" i="22"/>
  <c r="BW35" i="22"/>
  <c r="AS35" i="22"/>
  <c r="AT35" i="22"/>
  <c r="AI35" i="22"/>
  <c r="W35" i="22"/>
  <c r="Q35" i="22"/>
  <c r="S35" i="22"/>
  <c r="EK34" i="22"/>
  <c r="CV34" i="22"/>
  <c r="CU34" i="22"/>
  <c r="CW34" i="22"/>
  <c r="CQ34" i="22"/>
  <c r="CP34" i="22"/>
  <c r="CH34" i="22"/>
  <c r="CG34" i="22"/>
  <c r="CI34" i="22"/>
  <c r="BX34" i="22"/>
  <c r="BW34" i="22"/>
  <c r="AS34" i="22"/>
  <c r="AT34" i="22"/>
  <c r="AI34" i="22"/>
  <c r="W34" i="22"/>
  <c r="Q34" i="22"/>
  <c r="S34" i="22"/>
  <c r="EK33" i="22"/>
  <c r="CV33" i="22"/>
  <c r="CU33" i="22"/>
  <c r="CW33" i="22"/>
  <c r="CQ33" i="22"/>
  <c r="CP33" i="22"/>
  <c r="CH33" i="22"/>
  <c r="CG33" i="22"/>
  <c r="CI33" i="22"/>
  <c r="BX33" i="22"/>
  <c r="BW33" i="22"/>
  <c r="AS33" i="22"/>
  <c r="AT33" i="22"/>
  <c r="AI33" i="22"/>
  <c r="W33" i="22"/>
  <c r="Q33" i="22"/>
  <c r="S33" i="22"/>
  <c r="EK32" i="22"/>
  <c r="CV32" i="22"/>
  <c r="CU32" i="22"/>
  <c r="CW32" i="22"/>
  <c r="CQ32" i="22"/>
  <c r="CP32" i="22"/>
  <c r="CH32" i="22"/>
  <c r="CG32" i="22"/>
  <c r="CI32" i="22"/>
  <c r="BX32" i="22"/>
  <c r="BW32" i="22"/>
  <c r="AS32" i="22"/>
  <c r="AT32" i="22"/>
  <c r="AI32" i="22"/>
  <c r="W32" i="22"/>
  <c r="Q32" i="22"/>
  <c r="S32" i="22"/>
  <c r="EK31" i="22"/>
  <c r="CV31" i="22"/>
  <c r="CU31" i="22"/>
  <c r="CW31" i="22"/>
  <c r="CQ31" i="22"/>
  <c r="CP31" i="22"/>
  <c r="CH31" i="22"/>
  <c r="CG31" i="22"/>
  <c r="CI31" i="22"/>
  <c r="BX31" i="22"/>
  <c r="BW31" i="22"/>
  <c r="AT31" i="22"/>
  <c r="AI31" i="22"/>
  <c r="W31" i="22"/>
  <c r="Q31" i="22"/>
  <c r="R31" i="22"/>
  <c r="EK30" i="22"/>
  <c r="CV30" i="22"/>
  <c r="CU30" i="22"/>
  <c r="CW30" i="22"/>
  <c r="CQ30" i="22"/>
  <c r="CP30" i="22"/>
  <c r="CH30" i="22"/>
  <c r="CG30" i="22"/>
  <c r="CI30" i="22"/>
  <c r="BX30" i="22"/>
  <c r="BW30" i="22"/>
  <c r="AT30" i="22"/>
  <c r="AI30" i="22"/>
  <c r="W30" i="22"/>
  <c r="Q30" i="22"/>
  <c r="S30" i="22"/>
  <c r="EP30" i="22"/>
  <c r="EK29" i="22"/>
  <c r="CV29" i="22"/>
  <c r="CU29" i="22"/>
  <c r="CW29" i="22"/>
  <c r="CQ29" i="22"/>
  <c r="CP29" i="22"/>
  <c r="CH29" i="22"/>
  <c r="CG29" i="22"/>
  <c r="CI29" i="22"/>
  <c r="BX29" i="22"/>
  <c r="BW29" i="22"/>
  <c r="AS29" i="22"/>
  <c r="AT29" i="22"/>
  <c r="AI29" i="22"/>
  <c r="W29" i="22"/>
  <c r="Q29" i="22"/>
  <c r="R29" i="22"/>
  <c r="EK28" i="22"/>
  <c r="CV28" i="22"/>
  <c r="CU28" i="22"/>
  <c r="CW28" i="22"/>
  <c r="CQ28" i="22"/>
  <c r="CP28" i="22"/>
  <c r="CH28" i="22"/>
  <c r="CG28" i="22"/>
  <c r="CI28" i="22"/>
  <c r="BX28" i="22"/>
  <c r="BW28" i="22"/>
  <c r="AS28" i="22"/>
  <c r="AT28" i="22"/>
  <c r="AI28" i="22"/>
  <c r="W28" i="22"/>
  <c r="Q28" i="22"/>
  <c r="R28" i="22"/>
  <c r="EK27" i="22"/>
  <c r="CV27" i="22"/>
  <c r="CU27" i="22"/>
  <c r="CW27" i="22"/>
  <c r="CQ27" i="22"/>
  <c r="CP27" i="22"/>
  <c r="CH27" i="22"/>
  <c r="CG27" i="22"/>
  <c r="CI27" i="22"/>
  <c r="BX27" i="22"/>
  <c r="BW27" i="22"/>
  <c r="AS27" i="22"/>
  <c r="AT27" i="22"/>
  <c r="AI27" i="22"/>
  <c r="W27" i="22"/>
  <c r="Q27" i="22"/>
  <c r="EK26" i="22"/>
  <c r="CV26" i="22"/>
  <c r="CU26" i="22"/>
  <c r="CW26" i="22"/>
  <c r="CQ26" i="22"/>
  <c r="CP26" i="22"/>
  <c r="CH26" i="22"/>
  <c r="CG26" i="22"/>
  <c r="CI26" i="22"/>
  <c r="BX26" i="22"/>
  <c r="BW26" i="22"/>
  <c r="AS26" i="22"/>
  <c r="AT26" i="22"/>
  <c r="AI26" i="22"/>
  <c r="W26" i="22"/>
  <c r="Q26" i="22"/>
  <c r="S26" i="22"/>
  <c r="EK25" i="22"/>
  <c r="CV25" i="22"/>
  <c r="CU25" i="22"/>
  <c r="CW25" i="22"/>
  <c r="CQ25" i="22"/>
  <c r="CP25" i="22"/>
  <c r="CH25" i="22"/>
  <c r="CG25" i="22"/>
  <c r="CI25" i="22"/>
  <c r="BX25" i="22"/>
  <c r="BW25" i="22"/>
  <c r="AS25" i="22"/>
  <c r="AT25" i="22"/>
  <c r="AI25" i="22"/>
  <c r="W25" i="22"/>
  <c r="Q25" i="22"/>
  <c r="R25" i="22"/>
  <c r="EK24" i="22"/>
  <c r="CU24" i="22"/>
  <c r="CQ24" i="22"/>
  <c r="CP24" i="22"/>
  <c r="CH24" i="22"/>
  <c r="CG24" i="22"/>
  <c r="CI24" i="22"/>
  <c r="BX24" i="22"/>
  <c r="BW24" i="22"/>
  <c r="AS24" i="22"/>
  <c r="AT24" i="22"/>
  <c r="AI24" i="22"/>
  <c r="W24" i="22"/>
  <c r="Q24" i="22"/>
  <c r="R24" i="22"/>
  <c r="EK23" i="22"/>
  <c r="CV23" i="22"/>
  <c r="CU23" i="22"/>
  <c r="CW23" i="22"/>
  <c r="CQ23" i="22"/>
  <c r="CP23" i="22"/>
  <c r="CH23" i="22"/>
  <c r="CG23" i="22"/>
  <c r="CI23" i="22"/>
  <c r="BX23" i="22"/>
  <c r="BW23" i="22"/>
  <c r="AS23" i="22"/>
  <c r="AT23" i="22"/>
  <c r="AI23" i="22"/>
  <c r="W23" i="22"/>
  <c r="Q23" i="22"/>
  <c r="S23" i="22"/>
  <c r="EK22" i="22"/>
  <c r="CV22" i="22"/>
  <c r="CU22" i="22"/>
  <c r="CW22" i="22"/>
  <c r="CQ22" i="22"/>
  <c r="CP22" i="22"/>
  <c r="CH22" i="22"/>
  <c r="CG22" i="22"/>
  <c r="CI22" i="22"/>
  <c r="BX22" i="22"/>
  <c r="BW22" i="22"/>
  <c r="AS22" i="22"/>
  <c r="AT22" i="22"/>
  <c r="AI22" i="22"/>
  <c r="W22" i="22"/>
  <c r="Q22" i="22"/>
  <c r="S22" i="22"/>
  <c r="DN22" i="22"/>
  <c r="EK21" i="22"/>
  <c r="CV21" i="22"/>
  <c r="CU21" i="22"/>
  <c r="CW21" i="22"/>
  <c r="CQ21" i="22"/>
  <c r="CP21" i="22"/>
  <c r="CH21" i="22"/>
  <c r="CG21" i="22"/>
  <c r="CI21" i="22"/>
  <c r="BX21" i="22"/>
  <c r="BW21" i="22"/>
  <c r="AS21" i="22"/>
  <c r="AT21" i="22"/>
  <c r="AI21" i="22"/>
  <c r="W21" i="22"/>
  <c r="Q21" i="22"/>
  <c r="R21" i="22"/>
  <c r="EK20" i="22"/>
  <c r="CV20" i="22"/>
  <c r="CU20" i="22"/>
  <c r="CW20" i="22"/>
  <c r="CQ20" i="22"/>
  <c r="CP20" i="22"/>
  <c r="CH20" i="22"/>
  <c r="CG20" i="22"/>
  <c r="CI20" i="22"/>
  <c r="BX20" i="22"/>
  <c r="BW20" i="22"/>
  <c r="AS20" i="22"/>
  <c r="AT20" i="22"/>
  <c r="AI20" i="22"/>
  <c r="W20" i="22"/>
  <c r="Q20" i="22"/>
  <c r="S20" i="22"/>
  <c r="DN20" i="22"/>
  <c r="EK19" i="22"/>
  <c r="CV19" i="22"/>
  <c r="CU19" i="22"/>
  <c r="CW19" i="22"/>
  <c r="CQ19" i="22"/>
  <c r="CP19" i="22"/>
  <c r="CH19" i="22"/>
  <c r="CG19" i="22"/>
  <c r="CI19" i="22"/>
  <c r="BX19" i="22"/>
  <c r="BW19" i="22"/>
  <c r="AS19" i="22"/>
  <c r="AT19" i="22"/>
  <c r="AI19" i="22"/>
  <c r="W19" i="22"/>
  <c r="Q19" i="22"/>
  <c r="R19" i="22"/>
  <c r="DY19" i="22"/>
  <c r="EK18" i="22"/>
  <c r="CV18" i="22"/>
  <c r="CU18" i="22"/>
  <c r="CW18" i="22"/>
  <c r="CQ18" i="22"/>
  <c r="CP18" i="22"/>
  <c r="CH18" i="22"/>
  <c r="CG18" i="22"/>
  <c r="CI18" i="22"/>
  <c r="BX18" i="22"/>
  <c r="BW18" i="22"/>
  <c r="AS18" i="22"/>
  <c r="AT18" i="22"/>
  <c r="AI18" i="22"/>
  <c r="W18" i="22"/>
  <c r="Q18" i="22"/>
  <c r="R18" i="22"/>
  <c r="DY18" i="22"/>
  <c r="EK17" i="22"/>
  <c r="CV17" i="22"/>
  <c r="CU17" i="22"/>
  <c r="CW17" i="22"/>
  <c r="CQ17" i="22"/>
  <c r="CP17" i="22"/>
  <c r="CH17" i="22"/>
  <c r="CG17" i="22"/>
  <c r="CI17" i="22"/>
  <c r="BX17" i="22"/>
  <c r="BW17" i="22"/>
  <c r="AS17" i="22"/>
  <c r="AT17" i="22"/>
  <c r="AI17" i="22"/>
  <c r="W17" i="22"/>
  <c r="Q17" i="22"/>
  <c r="EK16" i="22"/>
  <c r="CV16" i="22"/>
  <c r="CU16" i="22"/>
  <c r="CW16" i="22"/>
  <c r="CQ16" i="22"/>
  <c r="CP16" i="22"/>
  <c r="CH16" i="22"/>
  <c r="CG16" i="22"/>
  <c r="CI16" i="22"/>
  <c r="BX16" i="22"/>
  <c r="BW16" i="22"/>
  <c r="AS16" i="22"/>
  <c r="AT16" i="22"/>
  <c r="AI16" i="22"/>
  <c r="W16" i="22"/>
  <c r="Q16" i="22"/>
  <c r="EK15" i="22"/>
  <c r="CV15" i="22"/>
  <c r="CU15" i="22"/>
  <c r="CW15" i="22"/>
  <c r="CQ15" i="22"/>
  <c r="CP15" i="22"/>
  <c r="CH15" i="22"/>
  <c r="CG15" i="22"/>
  <c r="CI15" i="22"/>
  <c r="BX15" i="22"/>
  <c r="BW15" i="22"/>
  <c r="AS15" i="22"/>
  <c r="AT15" i="22"/>
  <c r="AI15" i="22"/>
  <c r="W15" i="22"/>
  <c r="Q15" i="22"/>
  <c r="EK14" i="22"/>
  <c r="CV14" i="22"/>
  <c r="CU14" i="22"/>
  <c r="CW14" i="22"/>
  <c r="CQ14" i="22"/>
  <c r="CP14" i="22"/>
  <c r="CH14" i="22"/>
  <c r="CG14" i="22"/>
  <c r="CI14" i="22"/>
  <c r="BX14" i="22"/>
  <c r="BW14" i="22"/>
  <c r="AS14" i="22"/>
  <c r="AT14" i="22"/>
  <c r="AI14" i="22"/>
  <c r="W14" i="22"/>
  <c r="Q14" i="22"/>
  <c r="S14" i="22"/>
  <c r="DN14" i="22"/>
  <c r="EK13" i="22"/>
  <c r="CV13" i="22"/>
  <c r="CU13" i="22"/>
  <c r="CW13" i="22"/>
  <c r="CQ13" i="22"/>
  <c r="CP13" i="22"/>
  <c r="CH13" i="22"/>
  <c r="CG13" i="22"/>
  <c r="CI13" i="22"/>
  <c r="BX13" i="22"/>
  <c r="BW13" i="22"/>
  <c r="AS13" i="22"/>
  <c r="AT13" i="22"/>
  <c r="AI13" i="22"/>
  <c r="W13" i="22"/>
  <c r="Q13" i="22"/>
  <c r="R13" i="22"/>
  <c r="DY13" i="22"/>
  <c r="EK12" i="22"/>
  <c r="CV12" i="22"/>
  <c r="CU12" i="22"/>
  <c r="CW12" i="22"/>
  <c r="CQ12" i="22"/>
  <c r="CP12" i="22"/>
  <c r="CH12" i="22"/>
  <c r="CG12" i="22"/>
  <c r="CI12" i="22"/>
  <c r="BX12" i="22"/>
  <c r="BW12" i="22"/>
  <c r="AS12" i="22"/>
  <c r="AT12" i="22"/>
  <c r="AI12" i="22"/>
  <c r="W12" i="22"/>
  <c r="Q12" i="22"/>
  <c r="R12" i="22"/>
  <c r="EK11" i="22"/>
  <c r="CV11" i="22"/>
  <c r="CU11" i="22"/>
  <c r="CW11" i="22"/>
  <c r="CQ11" i="22"/>
  <c r="CP11" i="22"/>
  <c r="CH11" i="22"/>
  <c r="CG11" i="22"/>
  <c r="CI11" i="22"/>
  <c r="BX11" i="22"/>
  <c r="BW11" i="22"/>
  <c r="AS11" i="22"/>
  <c r="AT11" i="22"/>
  <c r="AI11" i="22"/>
  <c r="W11" i="22"/>
  <c r="Q11" i="22"/>
  <c r="EK10" i="22"/>
  <c r="CV10" i="22"/>
  <c r="CU10" i="22"/>
  <c r="CW10" i="22"/>
  <c r="CQ10" i="22"/>
  <c r="CP10" i="22"/>
  <c r="CH10" i="22"/>
  <c r="CG10" i="22"/>
  <c r="CI10" i="22"/>
  <c r="BX10" i="22"/>
  <c r="BW10" i="22"/>
  <c r="AS10" i="22"/>
  <c r="AT10" i="22"/>
  <c r="AI10" i="22"/>
  <c r="W10" i="22"/>
  <c r="Q10" i="22"/>
  <c r="EK9" i="22"/>
  <c r="CV9" i="22"/>
  <c r="CU9" i="22"/>
  <c r="CW9" i="22"/>
  <c r="CQ9" i="22"/>
  <c r="CP9" i="22"/>
  <c r="CH9" i="22"/>
  <c r="CG9" i="22"/>
  <c r="CI9" i="22"/>
  <c r="BX9" i="22"/>
  <c r="BW9" i="22"/>
  <c r="AS9" i="22"/>
  <c r="AT9" i="22"/>
  <c r="AI9" i="22"/>
  <c r="W9" i="22"/>
  <c r="Q9" i="22"/>
  <c r="R9" i="22"/>
  <c r="EK8" i="22"/>
  <c r="CV8" i="22"/>
  <c r="CU8" i="22"/>
  <c r="CW8" i="22"/>
  <c r="CQ8" i="22"/>
  <c r="CP8" i="22"/>
  <c r="CH8" i="22"/>
  <c r="CG8" i="22"/>
  <c r="CI8" i="22"/>
  <c r="BX8" i="22"/>
  <c r="BW8" i="22"/>
  <c r="AS8" i="22"/>
  <c r="AT8" i="22"/>
  <c r="AI8" i="22"/>
  <c r="W8" i="22"/>
  <c r="Q8" i="22"/>
  <c r="S8" i="22"/>
  <c r="B198" i="21"/>
  <c r="B149" i="21"/>
  <c r="A149" i="21"/>
  <c r="EK131" i="21"/>
  <c r="CV131" i="21"/>
  <c r="CU131" i="21"/>
  <c r="CW131" i="21" s="1"/>
  <c r="CQ131" i="21"/>
  <c r="CP131" i="21"/>
  <c r="CH131" i="21"/>
  <c r="CG131" i="21"/>
  <c r="CI131" i="21" s="1"/>
  <c r="BX131" i="21"/>
  <c r="BW131" i="21"/>
  <c r="AS131" i="21"/>
  <c r="AT131" i="21" s="1"/>
  <c r="AI131" i="21"/>
  <c r="W131" i="21"/>
  <c r="Q131" i="21"/>
  <c r="EK130" i="21"/>
  <c r="CV130" i="21"/>
  <c r="CU130" i="21"/>
  <c r="CW130" i="21" s="1"/>
  <c r="CQ130" i="21"/>
  <c r="CP130" i="21"/>
  <c r="CH130" i="21"/>
  <c r="CG130" i="21"/>
  <c r="CI130" i="21" s="1"/>
  <c r="BX130" i="21"/>
  <c r="BW130" i="21"/>
  <c r="AS130" i="21"/>
  <c r="AT130" i="21" s="1"/>
  <c r="AI130" i="21"/>
  <c r="W130" i="21"/>
  <c r="Q130" i="21"/>
  <c r="R130" i="21" s="1"/>
  <c r="EK129" i="21"/>
  <c r="CV129" i="21"/>
  <c r="CU129" i="21"/>
  <c r="CW129" i="21" s="1"/>
  <c r="CQ129" i="21"/>
  <c r="CP129" i="21"/>
  <c r="CH129" i="21"/>
  <c r="CG129" i="21"/>
  <c r="CI129" i="21" s="1"/>
  <c r="BX129" i="21"/>
  <c r="BW129" i="21"/>
  <c r="AS129" i="21"/>
  <c r="AT129" i="21" s="1"/>
  <c r="AI129" i="21"/>
  <c r="AJ130" i="21" s="1"/>
  <c r="W129" i="21"/>
  <c r="Q129" i="21"/>
  <c r="S129" i="21" s="1"/>
  <c r="EK128" i="21"/>
  <c r="CV128" i="21"/>
  <c r="CU128" i="21"/>
  <c r="CW128" i="21" s="1"/>
  <c r="CQ128" i="21"/>
  <c r="CP128" i="21"/>
  <c r="CH128" i="21"/>
  <c r="CG128" i="21"/>
  <c r="CI128" i="21" s="1"/>
  <c r="BX128" i="21"/>
  <c r="BW128" i="21"/>
  <c r="AS128" i="21"/>
  <c r="AT128" i="21" s="1"/>
  <c r="AI128" i="21"/>
  <c r="W128" i="21"/>
  <c r="Q128" i="21"/>
  <c r="S128" i="21" s="1"/>
  <c r="DN128" i="21" s="1"/>
  <c r="EK127" i="21"/>
  <c r="CV127" i="21"/>
  <c r="CU127" i="21"/>
  <c r="CW127" i="21" s="1"/>
  <c r="CQ127" i="21"/>
  <c r="CP127" i="21"/>
  <c r="CH127" i="21"/>
  <c r="CG127" i="21"/>
  <c r="CI127" i="21" s="1"/>
  <c r="BX127" i="21"/>
  <c r="BW127" i="21"/>
  <c r="AS127" i="21"/>
  <c r="AT127" i="21" s="1"/>
  <c r="AI127" i="21"/>
  <c r="W127" i="21"/>
  <c r="Q127" i="21"/>
  <c r="EK126" i="21"/>
  <c r="CV126" i="21"/>
  <c r="CU126" i="21"/>
  <c r="CW126" i="21" s="1"/>
  <c r="CQ126" i="21"/>
  <c r="CP126" i="21"/>
  <c r="CH126" i="21"/>
  <c r="CG126" i="21"/>
  <c r="CI126" i="21" s="1"/>
  <c r="BX126" i="21"/>
  <c r="BW126" i="21"/>
  <c r="AS126" i="21"/>
  <c r="AT126" i="21" s="1"/>
  <c r="AI126" i="21"/>
  <c r="W126" i="21"/>
  <c r="Q126" i="21"/>
  <c r="S126" i="21" s="1"/>
  <c r="DZ126" i="21" s="1"/>
  <c r="EK125" i="21"/>
  <c r="CV125" i="21"/>
  <c r="CU125" i="21"/>
  <c r="CW125" i="21" s="1"/>
  <c r="CY125" i="21" s="1"/>
  <c r="CQ125" i="21"/>
  <c r="CP125" i="21"/>
  <c r="CH125" i="21"/>
  <c r="CG125" i="21"/>
  <c r="CI125" i="21" s="1"/>
  <c r="BX125" i="21"/>
  <c r="BW125" i="21"/>
  <c r="AS125" i="21"/>
  <c r="AT125" i="21" s="1"/>
  <c r="AI125" i="21"/>
  <c r="AJ126" i="21" s="1"/>
  <c r="W125" i="21"/>
  <c r="Q125" i="21"/>
  <c r="R125" i="21" s="1"/>
  <c r="DM125" i="21" s="1"/>
  <c r="EK124" i="21"/>
  <c r="CV124" i="21"/>
  <c r="CU124" i="21"/>
  <c r="CW124" i="21" s="1"/>
  <c r="CQ124" i="21"/>
  <c r="CP124" i="21"/>
  <c r="CH124" i="21"/>
  <c r="CG124" i="21"/>
  <c r="CI124" i="21" s="1"/>
  <c r="BX124" i="21"/>
  <c r="BZ124" i="21" s="1"/>
  <c r="BW124" i="21"/>
  <c r="AS124" i="21"/>
  <c r="AT124" i="21" s="1"/>
  <c r="AI124" i="21"/>
  <c r="W124" i="21"/>
  <c r="Q124" i="21"/>
  <c r="S124" i="21" s="1"/>
  <c r="EK123" i="21"/>
  <c r="CV123" i="21"/>
  <c r="CU123" i="21"/>
  <c r="CW123" i="21" s="1"/>
  <c r="CQ123" i="21"/>
  <c r="CP123" i="21"/>
  <c r="CH123" i="21"/>
  <c r="CG123" i="21"/>
  <c r="CI123" i="21" s="1"/>
  <c r="BX123" i="21"/>
  <c r="BW123" i="21"/>
  <c r="BY123" i="21" s="1"/>
  <c r="AS123" i="21"/>
  <c r="AT123" i="21" s="1"/>
  <c r="AI123" i="21"/>
  <c r="W123" i="21"/>
  <c r="Q123" i="21"/>
  <c r="R123" i="21" s="1"/>
  <c r="DM123" i="21" s="1"/>
  <c r="EK122" i="21"/>
  <c r="CV122" i="21"/>
  <c r="CU122" i="21"/>
  <c r="CW122" i="21" s="1"/>
  <c r="CQ122" i="21"/>
  <c r="CP122" i="21"/>
  <c r="CH122" i="21"/>
  <c r="CG122" i="21"/>
  <c r="CI122" i="21" s="1"/>
  <c r="BX122" i="21"/>
  <c r="BW122" i="21"/>
  <c r="AS122" i="21"/>
  <c r="AT122" i="21" s="1"/>
  <c r="AI122" i="21"/>
  <c r="W122" i="21"/>
  <c r="Q122" i="21"/>
  <c r="R122" i="21" s="1"/>
  <c r="EK121" i="21"/>
  <c r="CV121" i="21"/>
  <c r="CU121" i="21"/>
  <c r="CW121" i="21" s="1"/>
  <c r="CQ121" i="21"/>
  <c r="CP121" i="21"/>
  <c r="CH121" i="21"/>
  <c r="CG121" i="21"/>
  <c r="CI121" i="21" s="1"/>
  <c r="BX121" i="21"/>
  <c r="BW121" i="21"/>
  <c r="AS121" i="21"/>
  <c r="AT121" i="21" s="1"/>
  <c r="AI121" i="21"/>
  <c r="W121" i="21"/>
  <c r="Q121" i="21"/>
  <c r="S121" i="21" s="1"/>
  <c r="EK120" i="21"/>
  <c r="CV120" i="21"/>
  <c r="CU120" i="21"/>
  <c r="CW120" i="21" s="1"/>
  <c r="CQ120" i="21"/>
  <c r="CP120" i="21"/>
  <c r="CH120" i="21"/>
  <c r="CG120" i="21"/>
  <c r="CI120" i="21" s="1"/>
  <c r="BX120" i="21"/>
  <c r="BW120" i="21"/>
  <c r="AS120" i="21"/>
  <c r="AT120" i="21" s="1"/>
  <c r="AI120" i="21"/>
  <c r="W120" i="21"/>
  <c r="Q120" i="21"/>
  <c r="R120" i="21" s="1"/>
  <c r="DM120" i="21" s="1"/>
  <c r="EK119" i="21"/>
  <c r="CV119" i="21"/>
  <c r="CU119" i="21"/>
  <c r="CW119" i="21" s="1"/>
  <c r="CQ119" i="21"/>
  <c r="CP119" i="21"/>
  <c r="CH119" i="21"/>
  <c r="CG119" i="21"/>
  <c r="CI119" i="21" s="1"/>
  <c r="BX119" i="21"/>
  <c r="BW119" i="21"/>
  <c r="BZ119" i="21" s="1"/>
  <c r="AS119" i="21"/>
  <c r="AT119" i="21" s="1"/>
  <c r="AI119" i="21"/>
  <c r="W119" i="21"/>
  <c r="Q119" i="21"/>
  <c r="R119" i="21" s="1"/>
  <c r="DM119" i="21" s="1"/>
  <c r="EK118" i="21"/>
  <c r="CV118" i="21"/>
  <c r="CU118" i="21"/>
  <c r="CW118" i="21" s="1"/>
  <c r="CQ118" i="21"/>
  <c r="CP118" i="21"/>
  <c r="CH118" i="21"/>
  <c r="CG118" i="21"/>
  <c r="CI118" i="21" s="1"/>
  <c r="BX118" i="21"/>
  <c r="BW118" i="21"/>
  <c r="AS118" i="21"/>
  <c r="AT118" i="21" s="1"/>
  <c r="AI118" i="21"/>
  <c r="W118" i="21"/>
  <c r="Q118" i="21"/>
  <c r="S118" i="21" s="1"/>
  <c r="DZ118" i="21" s="1"/>
  <c r="EK117" i="21"/>
  <c r="CV117" i="21"/>
  <c r="CU117" i="21"/>
  <c r="CW117" i="21" s="1"/>
  <c r="CY117" i="21" s="1"/>
  <c r="CQ117" i="21"/>
  <c r="CP117" i="21"/>
  <c r="CH117" i="21"/>
  <c r="CG117" i="21"/>
  <c r="CI117" i="21" s="1"/>
  <c r="BX117" i="21"/>
  <c r="BW117" i="21"/>
  <c r="AS117" i="21"/>
  <c r="AT117" i="21" s="1"/>
  <c r="AI117" i="21"/>
  <c r="AJ118" i="21" s="1"/>
  <c r="W117" i="21"/>
  <c r="Q117" i="21"/>
  <c r="R117" i="21" s="1"/>
  <c r="EK116" i="21"/>
  <c r="CV116" i="21"/>
  <c r="CU116" i="21"/>
  <c r="CW116" i="21" s="1"/>
  <c r="CQ116" i="21"/>
  <c r="CP116" i="21"/>
  <c r="CH116" i="21"/>
  <c r="CG116" i="21"/>
  <c r="CI116" i="21" s="1"/>
  <c r="BX116" i="21"/>
  <c r="BW116" i="21"/>
  <c r="AS116" i="21"/>
  <c r="AT116" i="21" s="1"/>
  <c r="AI116" i="21"/>
  <c r="W116" i="21"/>
  <c r="Q116" i="21"/>
  <c r="S116" i="21" s="1"/>
  <c r="EK115" i="21"/>
  <c r="CV115" i="21"/>
  <c r="CU115" i="21"/>
  <c r="CW115" i="21" s="1"/>
  <c r="CQ115" i="21"/>
  <c r="CP115" i="21"/>
  <c r="CH115" i="21"/>
  <c r="CG115" i="21"/>
  <c r="CI115" i="21" s="1"/>
  <c r="BX115" i="21"/>
  <c r="BW115" i="21"/>
  <c r="AS115" i="21"/>
  <c r="AT115" i="21" s="1"/>
  <c r="AI115" i="21"/>
  <c r="W115" i="21"/>
  <c r="Q115" i="21"/>
  <c r="EK114" i="21"/>
  <c r="CV114" i="21"/>
  <c r="CU114" i="21"/>
  <c r="CW114" i="21" s="1"/>
  <c r="CQ114" i="21"/>
  <c r="CP114" i="21"/>
  <c r="CH114" i="21"/>
  <c r="CG114" i="21"/>
  <c r="CI114" i="21" s="1"/>
  <c r="BX114" i="21"/>
  <c r="BW114" i="21"/>
  <c r="AS114" i="21"/>
  <c r="AT114" i="21" s="1"/>
  <c r="AI114" i="21"/>
  <c r="W114" i="21"/>
  <c r="Q114" i="21"/>
  <c r="R114" i="21" s="1"/>
  <c r="EK113" i="21"/>
  <c r="CV113" i="21"/>
  <c r="CU113" i="21"/>
  <c r="CW113" i="21" s="1"/>
  <c r="CY113" i="21" s="1"/>
  <c r="CQ113" i="21"/>
  <c r="CP113" i="21"/>
  <c r="CH113" i="21"/>
  <c r="CG113" i="21"/>
  <c r="CI113" i="21" s="1"/>
  <c r="CK113" i="21" s="1"/>
  <c r="BX113" i="21"/>
  <c r="BW113" i="21"/>
  <c r="AS113" i="21"/>
  <c r="AT113" i="21" s="1"/>
  <c r="AI113" i="21"/>
  <c r="W113" i="21"/>
  <c r="Q113" i="21"/>
  <c r="EK112" i="21"/>
  <c r="CV112" i="21"/>
  <c r="CU112" i="21"/>
  <c r="CW112" i="21" s="1"/>
  <c r="CQ112" i="21"/>
  <c r="CP112" i="21"/>
  <c r="CH112" i="21"/>
  <c r="CG112" i="21"/>
  <c r="CI112" i="21" s="1"/>
  <c r="BX112" i="21"/>
  <c r="BW112" i="21"/>
  <c r="AS112" i="21"/>
  <c r="AT112" i="21" s="1"/>
  <c r="AI112" i="21"/>
  <c r="W112" i="21"/>
  <c r="Q112" i="21"/>
  <c r="R112" i="21" s="1"/>
  <c r="EK111" i="21"/>
  <c r="CV111" i="21"/>
  <c r="CU111" i="21"/>
  <c r="CW111" i="21" s="1"/>
  <c r="CQ111" i="21"/>
  <c r="CP111" i="21"/>
  <c r="CR111" i="21" s="1"/>
  <c r="CH111" i="21"/>
  <c r="CG111" i="21"/>
  <c r="CI111" i="21" s="1"/>
  <c r="BX111" i="21"/>
  <c r="BW111" i="21"/>
  <c r="BZ111" i="21" s="1"/>
  <c r="AS111" i="21"/>
  <c r="AT111" i="21" s="1"/>
  <c r="AI111" i="21"/>
  <c r="W111" i="21"/>
  <c r="Q111" i="21"/>
  <c r="R111" i="21" s="1"/>
  <c r="EK110" i="21"/>
  <c r="CV110" i="21"/>
  <c r="CU110" i="21"/>
  <c r="CW110" i="21" s="1"/>
  <c r="CQ110" i="21"/>
  <c r="CP110" i="21"/>
  <c r="CH110" i="21"/>
  <c r="CG110" i="21"/>
  <c r="CI110" i="21" s="1"/>
  <c r="BX110" i="21"/>
  <c r="BW110" i="21"/>
  <c r="AS110" i="21"/>
  <c r="AT110" i="21" s="1"/>
  <c r="AI110" i="21"/>
  <c r="W110" i="21"/>
  <c r="Q110" i="21"/>
  <c r="S110" i="21" s="1"/>
  <c r="EK109" i="21"/>
  <c r="CV109" i="21"/>
  <c r="CU109" i="21"/>
  <c r="CW109" i="21" s="1"/>
  <c r="CY109" i="21" s="1"/>
  <c r="CQ109" i="21"/>
  <c r="CP109" i="21"/>
  <c r="CH109" i="21"/>
  <c r="CG109" i="21"/>
  <c r="CI109" i="21" s="1"/>
  <c r="BX109" i="21"/>
  <c r="BW109" i="21"/>
  <c r="AS109" i="21"/>
  <c r="AT109" i="21" s="1"/>
  <c r="AI109" i="21"/>
  <c r="AJ110" i="21" s="1"/>
  <c r="W109" i="21"/>
  <c r="Q109" i="21"/>
  <c r="R109" i="21" s="1"/>
  <c r="EK108" i="21"/>
  <c r="CV108" i="21"/>
  <c r="CY108" i="21" s="1"/>
  <c r="CU108" i="21"/>
  <c r="CW108" i="21" s="1"/>
  <c r="CQ108" i="21"/>
  <c r="CP108" i="21"/>
  <c r="CH108" i="21"/>
  <c r="CG108" i="21"/>
  <c r="CI108" i="21" s="1"/>
  <c r="BX108" i="21"/>
  <c r="BW108" i="21"/>
  <c r="AS108" i="21"/>
  <c r="AT108" i="21" s="1"/>
  <c r="AI108" i="21"/>
  <c r="W108" i="21"/>
  <c r="Q108" i="21"/>
  <c r="S108" i="21" s="1"/>
  <c r="EK107" i="21"/>
  <c r="CV107" i="21"/>
  <c r="CU107" i="21"/>
  <c r="CW107" i="21" s="1"/>
  <c r="CQ107" i="21"/>
  <c r="CP107" i="21"/>
  <c r="CR107" i="21" s="1"/>
  <c r="CH107" i="21"/>
  <c r="CG107" i="21"/>
  <c r="CI107" i="21" s="1"/>
  <c r="BX107" i="21"/>
  <c r="BW107" i="21"/>
  <c r="AS107" i="21"/>
  <c r="AT107" i="21" s="1"/>
  <c r="AI107" i="21"/>
  <c r="W107" i="21"/>
  <c r="Q107" i="21"/>
  <c r="R107" i="21" s="1"/>
  <c r="DM107" i="21" s="1"/>
  <c r="EK106" i="21"/>
  <c r="CV106" i="21"/>
  <c r="CU106" i="21"/>
  <c r="CW106" i="21" s="1"/>
  <c r="CQ106" i="21"/>
  <c r="CR106" i="21" s="1"/>
  <c r="CP106" i="21"/>
  <c r="CH106" i="21"/>
  <c r="CG106" i="21"/>
  <c r="CI106" i="21" s="1"/>
  <c r="BX106" i="21"/>
  <c r="BZ106" i="21" s="1"/>
  <c r="BW106" i="21"/>
  <c r="AS106" i="21"/>
  <c r="AT106" i="21" s="1"/>
  <c r="AI106" i="21"/>
  <c r="W106" i="21"/>
  <c r="Q106" i="21"/>
  <c r="R106" i="21" s="1"/>
  <c r="EK105" i="21"/>
  <c r="CV105" i="21"/>
  <c r="CU105" i="21"/>
  <c r="CW105" i="21" s="1"/>
  <c r="CY105" i="21" s="1"/>
  <c r="CQ105" i="21"/>
  <c r="CP105" i="21"/>
  <c r="CH105" i="21"/>
  <c r="CG105" i="21"/>
  <c r="CI105" i="21" s="1"/>
  <c r="CK105" i="21" s="1"/>
  <c r="BX105" i="21"/>
  <c r="BW105" i="21"/>
  <c r="AS105" i="21"/>
  <c r="AT105" i="21" s="1"/>
  <c r="AI105" i="21"/>
  <c r="AJ106" i="21" s="1"/>
  <c r="W105" i="21"/>
  <c r="Q105" i="21"/>
  <c r="S105" i="21" s="1"/>
  <c r="EK104" i="21"/>
  <c r="CV104" i="21"/>
  <c r="CY104" i="21" s="1"/>
  <c r="CU104" i="21"/>
  <c r="CW104" i="21" s="1"/>
  <c r="CQ104" i="21"/>
  <c r="CP104" i="21"/>
  <c r="CH104" i="21"/>
  <c r="CK104" i="21" s="1"/>
  <c r="CG104" i="21"/>
  <c r="CI104" i="21" s="1"/>
  <c r="BX104" i="21"/>
  <c r="BW104" i="21"/>
  <c r="AS104" i="21"/>
  <c r="AT104" i="21" s="1"/>
  <c r="AI104" i="21"/>
  <c r="W104" i="21"/>
  <c r="Q104" i="21"/>
  <c r="EK103" i="21"/>
  <c r="CV103" i="21"/>
  <c r="CU103" i="21"/>
  <c r="CW103" i="21" s="1"/>
  <c r="CQ103" i="21"/>
  <c r="CP103" i="21"/>
  <c r="CH103" i="21"/>
  <c r="CG103" i="21"/>
  <c r="CI103" i="21" s="1"/>
  <c r="BX103" i="21"/>
  <c r="BW103" i="21"/>
  <c r="BZ103" i="21" s="1"/>
  <c r="AS103" i="21"/>
  <c r="AT103" i="21" s="1"/>
  <c r="AI103" i="21"/>
  <c r="W103" i="21"/>
  <c r="Q103" i="21"/>
  <c r="R103" i="21" s="1"/>
  <c r="DM103" i="21" s="1"/>
  <c r="EK102" i="21"/>
  <c r="CV102" i="21"/>
  <c r="CU102" i="21"/>
  <c r="CW102" i="21" s="1"/>
  <c r="CQ102" i="21"/>
  <c r="CR102" i="21" s="1"/>
  <c r="CP102" i="21"/>
  <c r="CH102" i="21"/>
  <c r="CG102" i="21"/>
  <c r="CI102" i="21" s="1"/>
  <c r="BX102" i="21"/>
  <c r="BY102" i="21" s="1"/>
  <c r="BW102" i="21"/>
  <c r="AS102" i="21"/>
  <c r="AT102" i="21" s="1"/>
  <c r="AI102" i="21"/>
  <c r="W102" i="21"/>
  <c r="Q102" i="21"/>
  <c r="R102" i="21" s="1"/>
  <c r="EK101" i="21"/>
  <c r="CV101" i="21"/>
  <c r="CU101" i="21"/>
  <c r="CW101" i="21" s="1"/>
  <c r="CY101" i="21" s="1"/>
  <c r="CQ101" i="21"/>
  <c r="CP101" i="21"/>
  <c r="CH101" i="21"/>
  <c r="CG101" i="21"/>
  <c r="CI101" i="21" s="1"/>
  <c r="CK101" i="21" s="1"/>
  <c r="BX101" i="21"/>
  <c r="BW101" i="21"/>
  <c r="AT101" i="21"/>
  <c r="AI101" i="21"/>
  <c r="AJ102" i="21" s="1"/>
  <c r="W101" i="21"/>
  <c r="Q101" i="21"/>
  <c r="S101" i="21" s="1"/>
  <c r="EK100" i="21"/>
  <c r="CV100" i="21"/>
  <c r="CY100" i="21" s="1"/>
  <c r="CU100" i="21"/>
  <c r="CW100" i="21" s="1"/>
  <c r="CQ100" i="21"/>
  <c r="CP100" i="21"/>
  <c r="CH100" i="21"/>
  <c r="CG100" i="21"/>
  <c r="CI100" i="21" s="1"/>
  <c r="BX100" i="21"/>
  <c r="BW100" i="21"/>
  <c r="AT100" i="21"/>
  <c r="AI100" i="21"/>
  <c r="W100" i="21"/>
  <c r="Q100" i="21"/>
  <c r="R100" i="21"/>
  <c r="EK99" i="21"/>
  <c r="CV99" i="21"/>
  <c r="CU99" i="21"/>
  <c r="CW99" i="21" s="1"/>
  <c r="CQ99" i="21"/>
  <c r="CP99" i="21"/>
  <c r="CH99" i="21"/>
  <c r="CG99" i="21"/>
  <c r="CI99" i="21" s="1"/>
  <c r="BX99" i="21"/>
  <c r="BW99" i="21"/>
  <c r="AS99" i="21"/>
  <c r="AT99" i="21" s="1"/>
  <c r="AI99" i="21"/>
  <c r="W99" i="21"/>
  <c r="Q99" i="21"/>
  <c r="R99" i="21" s="1"/>
  <c r="EK98" i="21"/>
  <c r="CV98" i="21"/>
  <c r="CU98" i="21"/>
  <c r="CW98" i="21" s="1"/>
  <c r="CY98" i="21" s="1"/>
  <c r="CQ98" i="21"/>
  <c r="CP98" i="21"/>
  <c r="CH98" i="21"/>
  <c r="CG98" i="21"/>
  <c r="CI98" i="21" s="1"/>
  <c r="CK98" i="21" s="1"/>
  <c r="BX98" i="21"/>
  <c r="BW98" i="21"/>
  <c r="AS98" i="21"/>
  <c r="AT98" i="21" s="1"/>
  <c r="AI98" i="21"/>
  <c r="AJ99" i="21" s="1"/>
  <c r="W98" i="21"/>
  <c r="Q98" i="21"/>
  <c r="R98" i="21" s="1"/>
  <c r="EK97" i="21"/>
  <c r="CV97" i="21"/>
  <c r="CU97" i="21"/>
  <c r="CW97" i="21" s="1"/>
  <c r="CQ97" i="21"/>
  <c r="CP97" i="21"/>
  <c r="CH97" i="21"/>
  <c r="CG97" i="21"/>
  <c r="CI97" i="21" s="1"/>
  <c r="BX97" i="21"/>
  <c r="BW97" i="21"/>
  <c r="AS97" i="21"/>
  <c r="AT97" i="21" s="1"/>
  <c r="AI97" i="21"/>
  <c r="W97" i="21"/>
  <c r="Q97" i="21"/>
  <c r="S97" i="21" s="1"/>
  <c r="EK96" i="21"/>
  <c r="CV96" i="21"/>
  <c r="CY96" i="21" s="1"/>
  <c r="CU96" i="21"/>
  <c r="CW96" i="21" s="1"/>
  <c r="CQ96" i="21"/>
  <c r="CP96" i="21"/>
  <c r="CR96" i="21" s="1"/>
  <c r="CH96" i="21"/>
  <c r="CG96" i="21"/>
  <c r="CI96" i="21" s="1"/>
  <c r="BX96" i="21"/>
  <c r="BW96" i="21"/>
  <c r="BY96" i="21" s="1"/>
  <c r="AS96" i="21"/>
  <c r="AT96" i="21" s="1"/>
  <c r="AI96" i="21"/>
  <c r="W96" i="21"/>
  <c r="Q96" i="21"/>
  <c r="EK95" i="21"/>
  <c r="CV95" i="21"/>
  <c r="CU95" i="21"/>
  <c r="CW95" i="21" s="1"/>
  <c r="CQ95" i="21"/>
  <c r="CP95" i="21"/>
  <c r="CH95" i="21"/>
  <c r="CG95" i="21"/>
  <c r="CI95" i="21" s="1"/>
  <c r="BX95" i="21"/>
  <c r="BW95" i="21"/>
  <c r="AS95" i="21"/>
  <c r="AT95" i="21" s="1"/>
  <c r="AI95" i="21"/>
  <c r="W95" i="21"/>
  <c r="Q95" i="21"/>
  <c r="S95" i="21" s="1"/>
  <c r="EK94" i="21"/>
  <c r="CV94" i="21"/>
  <c r="CU94" i="21"/>
  <c r="CW94" i="21" s="1"/>
  <c r="CY94" i="21" s="1"/>
  <c r="CQ94" i="21"/>
  <c r="CP94" i="21"/>
  <c r="CH94" i="21"/>
  <c r="CG94" i="21"/>
  <c r="CI94" i="21" s="1"/>
  <c r="CK94" i="21" s="1"/>
  <c r="BX94" i="21"/>
  <c r="BW94" i="21"/>
  <c r="AS94" i="21"/>
  <c r="AT94" i="21" s="1"/>
  <c r="AI94" i="21"/>
  <c r="W94" i="21"/>
  <c r="Q94" i="21"/>
  <c r="R94" i="21" s="1"/>
  <c r="EK93" i="21"/>
  <c r="CV93" i="21"/>
  <c r="CU93" i="21"/>
  <c r="CW93" i="21" s="1"/>
  <c r="CQ93" i="21"/>
  <c r="CP93" i="21"/>
  <c r="CH93" i="21"/>
  <c r="CG93" i="21"/>
  <c r="CI93" i="21" s="1"/>
  <c r="BX93" i="21"/>
  <c r="BW93" i="21"/>
  <c r="AS93" i="21"/>
  <c r="AT93" i="21" s="1"/>
  <c r="AI93" i="21"/>
  <c r="W93" i="21"/>
  <c r="Q93" i="21"/>
  <c r="S93" i="21" s="1"/>
  <c r="EK92" i="21"/>
  <c r="CV92" i="21"/>
  <c r="CY92" i="21" s="1"/>
  <c r="CU92" i="21"/>
  <c r="CW92" i="21" s="1"/>
  <c r="CQ92" i="21"/>
  <c r="CP92" i="21"/>
  <c r="CR92" i="21" s="1"/>
  <c r="CH92" i="21"/>
  <c r="CG92" i="21"/>
  <c r="CI92" i="21" s="1"/>
  <c r="BX92" i="21"/>
  <c r="BW92" i="21"/>
  <c r="BY92" i="21" s="1"/>
  <c r="AS92" i="21"/>
  <c r="AT92" i="21" s="1"/>
  <c r="AI92" i="21"/>
  <c r="W92" i="21"/>
  <c r="Q92" i="21"/>
  <c r="R92" i="21" s="1"/>
  <c r="EK91" i="21"/>
  <c r="CV91" i="21"/>
  <c r="CU91" i="21"/>
  <c r="CW91" i="21" s="1"/>
  <c r="CQ91" i="21"/>
  <c r="CR91" i="21" s="1"/>
  <c r="CP91" i="21"/>
  <c r="CH91" i="21"/>
  <c r="CG91" i="21"/>
  <c r="CI91" i="21" s="1"/>
  <c r="BX91" i="21"/>
  <c r="BZ91" i="21" s="1"/>
  <c r="BW91" i="21"/>
  <c r="AS91" i="21"/>
  <c r="AT91" i="21" s="1"/>
  <c r="AI91" i="21"/>
  <c r="W91" i="21"/>
  <c r="Q91" i="21"/>
  <c r="R91" i="21" s="1"/>
  <c r="EK90" i="21"/>
  <c r="CV90" i="21"/>
  <c r="CU90" i="21"/>
  <c r="CW90" i="21" s="1"/>
  <c r="CQ90" i="21"/>
  <c r="CP90" i="21"/>
  <c r="CH90" i="21"/>
  <c r="CG90" i="21"/>
  <c r="CI90" i="21" s="1"/>
  <c r="CK90" i="21" s="1"/>
  <c r="BX90" i="21"/>
  <c r="BW90" i="21"/>
  <c r="AS90" i="21"/>
  <c r="AT90" i="21" s="1"/>
  <c r="AI90" i="21"/>
  <c r="AJ91" i="21" s="1"/>
  <c r="W90" i="21"/>
  <c r="Q90" i="21"/>
  <c r="R90" i="21" s="1"/>
  <c r="EK89" i="21"/>
  <c r="CV89" i="21"/>
  <c r="CY89" i="21" s="1"/>
  <c r="CU89" i="21"/>
  <c r="CW89" i="21" s="1"/>
  <c r="CQ89" i="21"/>
  <c r="CP89" i="21"/>
  <c r="CH89" i="21"/>
  <c r="CK89" i="21" s="1"/>
  <c r="CG89" i="21"/>
  <c r="CI89" i="21" s="1"/>
  <c r="BX89" i="21"/>
  <c r="BW89" i="21"/>
  <c r="AS89" i="21"/>
  <c r="AT89" i="21" s="1"/>
  <c r="AI89" i="21"/>
  <c r="W89" i="21"/>
  <c r="Q89" i="21"/>
  <c r="R89" i="21" s="1"/>
  <c r="DM89" i="21" s="1"/>
  <c r="EK88" i="21"/>
  <c r="CV88" i="21"/>
  <c r="CU88" i="21"/>
  <c r="CW88" i="21" s="1"/>
  <c r="CQ88" i="21"/>
  <c r="CP88" i="21"/>
  <c r="CR88" i="21" s="1"/>
  <c r="CH88" i="21"/>
  <c r="CG88" i="21"/>
  <c r="CI88" i="21" s="1"/>
  <c r="BX88" i="21"/>
  <c r="BW88" i="21"/>
  <c r="BZ88" i="21" s="1"/>
  <c r="AS88" i="21"/>
  <c r="AT88" i="21" s="1"/>
  <c r="AI88" i="21"/>
  <c r="W88" i="21"/>
  <c r="Q88" i="21"/>
  <c r="EK87" i="21"/>
  <c r="CV87" i="21"/>
  <c r="CU87" i="21"/>
  <c r="CW87" i="21" s="1"/>
  <c r="CQ87" i="21"/>
  <c r="CP87" i="21"/>
  <c r="CH87" i="21"/>
  <c r="CG87" i="21"/>
  <c r="CI87" i="21" s="1"/>
  <c r="BX87" i="21"/>
  <c r="BW87" i="21"/>
  <c r="AS87" i="21"/>
  <c r="AT87" i="21" s="1"/>
  <c r="AI87" i="21"/>
  <c r="W87" i="21"/>
  <c r="Q87" i="21"/>
  <c r="R87" i="21" s="1"/>
  <c r="EK86" i="21"/>
  <c r="CV86" i="21"/>
  <c r="CU86" i="21"/>
  <c r="CW86" i="21" s="1"/>
  <c r="CY86" i="21" s="1"/>
  <c r="CQ86" i="21"/>
  <c r="CP86" i="21"/>
  <c r="CH86" i="21"/>
  <c r="CG86" i="21"/>
  <c r="CI86" i="21" s="1"/>
  <c r="CK86" i="21" s="1"/>
  <c r="BX86" i="21"/>
  <c r="BW86" i="21"/>
  <c r="AS86" i="21"/>
  <c r="AT86" i="21" s="1"/>
  <c r="AI86" i="21"/>
  <c r="AJ87" i="21" s="1"/>
  <c r="W86" i="21"/>
  <c r="Q86" i="21"/>
  <c r="R86" i="21" s="1"/>
  <c r="EK85" i="21"/>
  <c r="CV85" i="21"/>
  <c r="CU85" i="21"/>
  <c r="CW85" i="21" s="1"/>
  <c r="CQ85" i="21"/>
  <c r="CP85" i="21"/>
  <c r="CH85" i="21"/>
  <c r="CG85" i="21"/>
  <c r="CI85" i="21" s="1"/>
  <c r="BX85" i="21"/>
  <c r="BW85" i="21"/>
  <c r="AS85" i="21"/>
  <c r="AT85" i="21" s="1"/>
  <c r="AI85" i="21"/>
  <c r="W85" i="21"/>
  <c r="Q85" i="21"/>
  <c r="S85" i="21" s="1"/>
  <c r="EK84" i="21"/>
  <c r="CV84" i="21"/>
  <c r="CU84" i="21"/>
  <c r="CW84" i="21" s="1"/>
  <c r="CQ84" i="21"/>
  <c r="CP84" i="21"/>
  <c r="CR84" i="21" s="1"/>
  <c r="CH84" i="21"/>
  <c r="CG84" i="21"/>
  <c r="CI84" i="21" s="1"/>
  <c r="BX84" i="21"/>
  <c r="BW84" i="21"/>
  <c r="BZ84" i="21" s="1"/>
  <c r="AS84" i="21"/>
  <c r="AT84" i="21" s="1"/>
  <c r="AI84" i="21"/>
  <c r="W84" i="21"/>
  <c r="Q84" i="21"/>
  <c r="EK83" i="21"/>
  <c r="CV83" i="21"/>
  <c r="CU83" i="21"/>
  <c r="CW83" i="21" s="1"/>
  <c r="CQ83" i="21"/>
  <c r="CP83" i="21"/>
  <c r="CH83" i="21"/>
  <c r="CG83" i="21"/>
  <c r="CI83" i="21" s="1"/>
  <c r="BX83" i="21"/>
  <c r="BW83" i="21"/>
  <c r="AS83" i="21"/>
  <c r="AT83" i="21" s="1"/>
  <c r="AI83" i="21"/>
  <c r="W83" i="21"/>
  <c r="Q83" i="21"/>
  <c r="R83" i="21" s="1"/>
  <c r="EK82" i="21"/>
  <c r="CV82" i="21"/>
  <c r="CU82" i="21"/>
  <c r="CW82" i="21" s="1"/>
  <c r="CY82" i="21" s="1"/>
  <c r="CQ82" i="21"/>
  <c r="CP82" i="21"/>
  <c r="CH82" i="21"/>
  <c r="CG82" i="21"/>
  <c r="CI82" i="21" s="1"/>
  <c r="CK82" i="21" s="1"/>
  <c r="BX82" i="21"/>
  <c r="BW82" i="21"/>
  <c r="AS82" i="21"/>
  <c r="AT82" i="21" s="1"/>
  <c r="AI82" i="21"/>
  <c r="AJ83" i="21" s="1"/>
  <c r="W82" i="21"/>
  <c r="Q82" i="21"/>
  <c r="R82" i="21" s="1"/>
  <c r="EK81" i="21"/>
  <c r="CV81" i="21"/>
  <c r="CU81" i="21"/>
  <c r="CW81" i="21" s="1"/>
  <c r="CQ81" i="21"/>
  <c r="CP81" i="21"/>
  <c r="CH81" i="21"/>
  <c r="CG81" i="21"/>
  <c r="CI81" i="21" s="1"/>
  <c r="BX81" i="21"/>
  <c r="BW81" i="21"/>
  <c r="AS81" i="21"/>
  <c r="AT81" i="21" s="1"/>
  <c r="AI81" i="21"/>
  <c r="W81" i="21"/>
  <c r="Q81" i="21"/>
  <c r="R81" i="21" s="1"/>
  <c r="DM81" i="21" s="1"/>
  <c r="EK80" i="21"/>
  <c r="CV80" i="21"/>
  <c r="CU80" i="21"/>
  <c r="CW80" i="21" s="1"/>
  <c r="CQ80" i="21"/>
  <c r="CP80" i="21"/>
  <c r="CR80" i="21" s="1"/>
  <c r="CH80" i="21"/>
  <c r="CG80" i="21"/>
  <c r="CI80" i="21" s="1"/>
  <c r="BX80" i="21"/>
  <c r="BW80" i="21"/>
  <c r="BZ80" i="21" s="1"/>
  <c r="AS80" i="21"/>
  <c r="AT80" i="21" s="1"/>
  <c r="AI80" i="21"/>
  <c r="W80" i="21"/>
  <c r="Q80" i="21"/>
  <c r="S80" i="21" s="1"/>
  <c r="DZ80" i="21" s="1"/>
  <c r="EK79" i="21"/>
  <c r="CV79" i="21"/>
  <c r="CU79" i="21"/>
  <c r="CW79" i="21" s="1"/>
  <c r="CQ79" i="21"/>
  <c r="CR79" i="21" s="1"/>
  <c r="CP79" i="21"/>
  <c r="CH79" i="21"/>
  <c r="CG79" i="21"/>
  <c r="CI79" i="21" s="1"/>
  <c r="BX79" i="21"/>
  <c r="BW79" i="21"/>
  <c r="AS79" i="21"/>
  <c r="AT79" i="21" s="1"/>
  <c r="AI79" i="21"/>
  <c r="W79" i="21"/>
  <c r="Q79" i="21"/>
  <c r="S79" i="21" s="1"/>
  <c r="EK78" i="21"/>
  <c r="CV78" i="21"/>
  <c r="CU78" i="21"/>
  <c r="CW78" i="21" s="1"/>
  <c r="CY78" i="21" s="1"/>
  <c r="CQ78" i="21"/>
  <c r="CP78" i="21"/>
  <c r="CH78" i="21"/>
  <c r="CG78" i="21"/>
  <c r="CI78" i="21" s="1"/>
  <c r="CK78" i="21" s="1"/>
  <c r="BX78" i="21"/>
  <c r="BW78" i="21"/>
  <c r="AS78" i="21"/>
  <c r="AT78" i="21" s="1"/>
  <c r="AI78" i="21"/>
  <c r="AJ79" i="21" s="1"/>
  <c r="W78" i="21"/>
  <c r="Q78" i="21"/>
  <c r="S78" i="21" s="1"/>
  <c r="DN78" i="21" s="1"/>
  <c r="EK77" i="21"/>
  <c r="CV77" i="21"/>
  <c r="CY77" i="21" s="1"/>
  <c r="CU77" i="21"/>
  <c r="CW77" i="21" s="1"/>
  <c r="CQ77" i="21"/>
  <c r="CP77" i="21"/>
  <c r="CH77" i="21"/>
  <c r="CK77" i="21" s="1"/>
  <c r="CG77" i="21"/>
  <c r="CI77" i="21" s="1"/>
  <c r="BX77" i="21"/>
  <c r="BW77" i="21"/>
  <c r="AS77" i="21"/>
  <c r="AT77" i="21" s="1"/>
  <c r="AI77" i="21"/>
  <c r="W77" i="21"/>
  <c r="Q77" i="21"/>
  <c r="EK76" i="21"/>
  <c r="CV76" i="21"/>
  <c r="CU76" i="21"/>
  <c r="CW76" i="21" s="1"/>
  <c r="CQ76" i="21"/>
  <c r="CP76" i="21"/>
  <c r="CR76" i="21" s="1"/>
  <c r="CH76" i="21"/>
  <c r="CG76" i="21"/>
  <c r="CI76" i="21" s="1"/>
  <c r="BX76" i="21"/>
  <c r="BW76" i="21"/>
  <c r="BZ76" i="21" s="1"/>
  <c r="AS76" i="21"/>
  <c r="AT76" i="21" s="1"/>
  <c r="AI76" i="21"/>
  <c r="W76" i="21"/>
  <c r="Q76" i="21"/>
  <c r="S76" i="21" s="1"/>
  <c r="DN76" i="21" s="1"/>
  <c r="EK75" i="21"/>
  <c r="CV75" i="21"/>
  <c r="CU75" i="21"/>
  <c r="CW75" i="21" s="1"/>
  <c r="CQ75" i="21"/>
  <c r="CP75" i="21"/>
  <c r="CH75" i="21"/>
  <c r="CG75" i="21"/>
  <c r="CI75" i="21" s="1"/>
  <c r="CK75" i="21" s="1"/>
  <c r="BX75" i="21"/>
  <c r="BY75" i="21" s="1"/>
  <c r="BW75" i="21"/>
  <c r="AS75" i="21"/>
  <c r="AT75" i="21" s="1"/>
  <c r="AI75" i="21"/>
  <c r="W75" i="21"/>
  <c r="Q75" i="21"/>
  <c r="R75" i="21" s="1"/>
  <c r="EK74" i="21"/>
  <c r="CV74" i="21"/>
  <c r="CU74" i="21"/>
  <c r="CW74" i="21" s="1"/>
  <c r="CY74" i="21" s="1"/>
  <c r="CQ74" i="21"/>
  <c r="CP74" i="21"/>
  <c r="CH74" i="21"/>
  <c r="CG74" i="21"/>
  <c r="CI74" i="21" s="1"/>
  <c r="BX74" i="21"/>
  <c r="BW74" i="21"/>
  <c r="AS74" i="21"/>
  <c r="AT74" i="21" s="1"/>
  <c r="AI74" i="21"/>
  <c r="AJ75" i="21" s="1"/>
  <c r="W74" i="21"/>
  <c r="Q74" i="21"/>
  <c r="S74" i="21" s="1"/>
  <c r="DN74" i="21" s="1"/>
  <c r="EK73" i="21"/>
  <c r="CV73" i="21"/>
  <c r="CU73" i="21"/>
  <c r="CW73" i="21" s="1"/>
  <c r="CQ73" i="21"/>
  <c r="CP73" i="21"/>
  <c r="CH73" i="21"/>
  <c r="CK73" i="21" s="1"/>
  <c r="CG73" i="21"/>
  <c r="CI73" i="21" s="1"/>
  <c r="BX73" i="21"/>
  <c r="BW73" i="21"/>
  <c r="AS73" i="21"/>
  <c r="AT73" i="21" s="1"/>
  <c r="AI73" i="21"/>
  <c r="W73" i="21"/>
  <c r="Q73" i="21"/>
  <c r="EK72" i="21"/>
  <c r="CV72" i="21"/>
  <c r="CU72" i="21"/>
  <c r="CW72" i="21" s="1"/>
  <c r="CQ72" i="21"/>
  <c r="CP72" i="21"/>
  <c r="CR72" i="21" s="1"/>
  <c r="CH72" i="21"/>
  <c r="CG72" i="21"/>
  <c r="CI72" i="21" s="1"/>
  <c r="BX72" i="21"/>
  <c r="BW72" i="21"/>
  <c r="BZ72" i="21" s="1"/>
  <c r="AS72" i="21"/>
  <c r="AT72" i="21" s="1"/>
  <c r="AI72" i="21"/>
  <c r="W72" i="21"/>
  <c r="Q72" i="21"/>
  <c r="EK71" i="21"/>
  <c r="CV71" i="21"/>
  <c r="CU71" i="21"/>
  <c r="CW71" i="21" s="1"/>
  <c r="CQ71" i="21"/>
  <c r="CR71" i="21" s="1"/>
  <c r="CP71" i="21"/>
  <c r="CH71" i="21"/>
  <c r="CG71" i="21"/>
  <c r="CI71" i="21" s="1"/>
  <c r="BX71" i="21"/>
  <c r="BZ71" i="21" s="1"/>
  <c r="BW71" i="21"/>
  <c r="AS71" i="21"/>
  <c r="AT71" i="21" s="1"/>
  <c r="AI71" i="21"/>
  <c r="W71" i="21"/>
  <c r="Q71" i="21"/>
  <c r="R71" i="21" s="1"/>
  <c r="DM71" i="21" s="1"/>
  <c r="EK70" i="21"/>
  <c r="CV70" i="21"/>
  <c r="CU70" i="21"/>
  <c r="CW70" i="21" s="1"/>
  <c r="CQ70" i="21"/>
  <c r="CP70" i="21"/>
  <c r="CH70" i="21"/>
  <c r="CG70" i="21"/>
  <c r="CI70" i="21" s="1"/>
  <c r="CK70" i="21" s="1"/>
  <c r="BX70" i="21"/>
  <c r="BW70" i="21"/>
  <c r="AS70" i="21"/>
  <c r="AT70" i="21" s="1"/>
  <c r="AI70" i="21"/>
  <c r="AJ71" i="21" s="1"/>
  <c r="W70" i="21"/>
  <c r="Q70" i="21"/>
  <c r="S70" i="21" s="1"/>
  <c r="EK69" i="21"/>
  <c r="CV69" i="21"/>
  <c r="CU69" i="21"/>
  <c r="CW69" i="21" s="1"/>
  <c r="CQ69" i="21"/>
  <c r="CP69" i="21"/>
  <c r="CH69" i="21"/>
  <c r="CK69" i="21" s="1"/>
  <c r="CG69" i="21"/>
  <c r="CI69" i="21" s="1"/>
  <c r="BX69" i="21"/>
  <c r="BW69" i="21"/>
  <c r="AS69" i="21"/>
  <c r="AT69" i="21" s="1"/>
  <c r="AI69" i="21"/>
  <c r="W69" i="21"/>
  <c r="Q69" i="21"/>
  <c r="R69" i="21" s="1"/>
  <c r="EK68" i="21"/>
  <c r="CV68" i="21"/>
  <c r="CU68" i="21"/>
  <c r="CW68" i="21" s="1"/>
  <c r="CQ68" i="21"/>
  <c r="CP68" i="21"/>
  <c r="CR68" i="21" s="1"/>
  <c r="CH68" i="21"/>
  <c r="CG68" i="21"/>
  <c r="CI68" i="21" s="1"/>
  <c r="BX68" i="21"/>
  <c r="BW68" i="21"/>
  <c r="AS68" i="21"/>
  <c r="AT68" i="21" s="1"/>
  <c r="AI68" i="21"/>
  <c r="W68" i="21"/>
  <c r="Q68" i="21"/>
  <c r="EK67" i="21"/>
  <c r="CV67" i="21"/>
  <c r="CU67" i="21"/>
  <c r="CW67" i="21" s="1"/>
  <c r="CQ67" i="21"/>
  <c r="CP67" i="21"/>
  <c r="CH67" i="21"/>
  <c r="CG67" i="21"/>
  <c r="CI67" i="21" s="1"/>
  <c r="BX67" i="21"/>
  <c r="BZ67" i="21" s="1"/>
  <c r="BW67" i="21"/>
  <c r="AS67" i="21"/>
  <c r="AT67" i="21" s="1"/>
  <c r="AI67" i="21"/>
  <c r="W67" i="21"/>
  <c r="Q67" i="21"/>
  <c r="R67" i="21" s="1"/>
  <c r="DM67" i="21" s="1"/>
  <c r="EK66" i="21"/>
  <c r="CV66" i="21"/>
  <c r="CU66" i="21"/>
  <c r="CW66" i="21" s="1"/>
  <c r="CQ66" i="21"/>
  <c r="CP66" i="21"/>
  <c r="CH66" i="21"/>
  <c r="CG66" i="21"/>
  <c r="CI66" i="21" s="1"/>
  <c r="BX66" i="21"/>
  <c r="BW66" i="21"/>
  <c r="AS66" i="21"/>
  <c r="AT66" i="21" s="1"/>
  <c r="AI66" i="21"/>
  <c r="AJ66" i="21" s="1"/>
  <c r="W66" i="21"/>
  <c r="Q66" i="21"/>
  <c r="R66" i="21" s="1"/>
  <c r="EK65" i="21"/>
  <c r="CV65" i="21"/>
  <c r="CY65" i="21" s="1"/>
  <c r="CU65" i="21"/>
  <c r="CW65" i="21" s="1"/>
  <c r="CQ65" i="21"/>
  <c r="CP65" i="21"/>
  <c r="CH65" i="21"/>
  <c r="CK65" i="21" s="1"/>
  <c r="CG65" i="21"/>
  <c r="CI65" i="21" s="1"/>
  <c r="BX65" i="21"/>
  <c r="BW65" i="21"/>
  <c r="AS65" i="21"/>
  <c r="AT65" i="21" s="1"/>
  <c r="AI65" i="21"/>
  <c r="W65" i="21"/>
  <c r="Q65" i="21"/>
  <c r="R65" i="21" s="1"/>
  <c r="EK64" i="21"/>
  <c r="CV64" i="21"/>
  <c r="CU64" i="21"/>
  <c r="CW64" i="21" s="1"/>
  <c r="CQ64" i="21"/>
  <c r="CP64" i="21"/>
  <c r="CH64" i="21"/>
  <c r="CG64" i="21"/>
  <c r="CI64" i="21" s="1"/>
  <c r="BX64" i="21"/>
  <c r="BW64" i="21"/>
  <c r="BZ64" i="21" s="1"/>
  <c r="AS64" i="21"/>
  <c r="AT64" i="21" s="1"/>
  <c r="AI64" i="21"/>
  <c r="W64" i="21"/>
  <c r="Q64" i="21"/>
  <c r="R64" i="21" s="1"/>
  <c r="DM64" i="21" s="1"/>
  <c r="EK63" i="21"/>
  <c r="CV63" i="21"/>
  <c r="CU63" i="21"/>
  <c r="CW63" i="21" s="1"/>
  <c r="CQ63" i="21"/>
  <c r="CP63" i="21"/>
  <c r="CH63" i="21"/>
  <c r="CG63" i="21"/>
  <c r="CI63" i="21" s="1"/>
  <c r="BX63" i="21"/>
  <c r="BZ63" i="21" s="1"/>
  <c r="BW63" i="21"/>
  <c r="AS63" i="21"/>
  <c r="AT63" i="21" s="1"/>
  <c r="AI63" i="21"/>
  <c r="W63" i="21"/>
  <c r="Q63" i="21"/>
  <c r="S63" i="21" s="1"/>
  <c r="EK62" i="21"/>
  <c r="CV62" i="21"/>
  <c r="CU62" i="21"/>
  <c r="CW62" i="21" s="1"/>
  <c r="CY62" i="21" s="1"/>
  <c r="CQ62" i="21"/>
  <c r="CP62" i="21"/>
  <c r="CH62" i="21"/>
  <c r="CG62" i="21"/>
  <c r="CI62" i="21" s="1"/>
  <c r="CK62" i="21" s="1"/>
  <c r="BX62" i="21"/>
  <c r="BZ62" i="21" s="1"/>
  <c r="BW62" i="21"/>
  <c r="AS62" i="21"/>
  <c r="AT62" i="21" s="1"/>
  <c r="AI62" i="21"/>
  <c r="W62" i="21"/>
  <c r="Q62" i="21"/>
  <c r="EK61" i="21"/>
  <c r="CV61" i="21"/>
  <c r="CU61" i="21"/>
  <c r="CW61" i="21" s="1"/>
  <c r="CQ61" i="21"/>
  <c r="CP61" i="21"/>
  <c r="CH61" i="21"/>
  <c r="CG61" i="21"/>
  <c r="CI61" i="21" s="1"/>
  <c r="BX61" i="21"/>
  <c r="BW61" i="21"/>
  <c r="AS61" i="21"/>
  <c r="AT61" i="21" s="1"/>
  <c r="AI61" i="21"/>
  <c r="W61" i="21"/>
  <c r="Q61" i="21"/>
  <c r="R61" i="21" s="1"/>
  <c r="EK60" i="21"/>
  <c r="CV60" i="21"/>
  <c r="CU60" i="21"/>
  <c r="CW60" i="21" s="1"/>
  <c r="CQ60" i="21"/>
  <c r="CP60" i="21"/>
  <c r="CR60" i="21" s="1"/>
  <c r="CH60" i="21"/>
  <c r="CG60" i="21"/>
  <c r="CI60" i="21" s="1"/>
  <c r="BX60" i="21"/>
  <c r="BW60" i="21"/>
  <c r="BZ60" i="21" s="1"/>
  <c r="AS60" i="21"/>
  <c r="AT60" i="21" s="1"/>
  <c r="AI60" i="21"/>
  <c r="W60" i="21"/>
  <c r="Q60" i="21"/>
  <c r="R60" i="21" s="1"/>
  <c r="EO60" i="21" s="1"/>
  <c r="EK59" i="21"/>
  <c r="CV59" i="21"/>
  <c r="CU59" i="21"/>
  <c r="CW59" i="21" s="1"/>
  <c r="CQ59" i="21"/>
  <c r="CR59" i="21" s="1"/>
  <c r="CP59" i="21"/>
  <c r="CH59" i="21"/>
  <c r="CG59" i="21"/>
  <c r="CI59" i="21" s="1"/>
  <c r="CK59" i="21" s="1"/>
  <c r="BX59" i="21"/>
  <c r="BY59" i="21" s="1"/>
  <c r="BW59" i="21"/>
  <c r="AS59" i="21"/>
  <c r="AT59" i="21" s="1"/>
  <c r="AI59" i="21"/>
  <c r="W59" i="21"/>
  <c r="Q59" i="21"/>
  <c r="R59" i="21" s="1"/>
  <c r="EK58" i="21"/>
  <c r="CV58" i="21"/>
  <c r="CU58" i="21"/>
  <c r="CW58" i="21" s="1"/>
  <c r="CY58" i="21" s="1"/>
  <c r="CQ58" i="21"/>
  <c r="CP58" i="21"/>
  <c r="CH58" i="21"/>
  <c r="CG58" i="21"/>
  <c r="CI58" i="21" s="1"/>
  <c r="BX58" i="21"/>
  <c r="BW58" i="21"/>
  <c r="AS58" i="21"/>
  <c r="AT58" i="21" s="1"/>
  <c r="AI58" i="21"/>
  <c r="AJ58" i="21" s="1"/>
  <c r="W58" i="21"/>
  <c r="Q58" i="21"/>
  <c r="EK57" i="21"/>
  <c r="CV57" i="21"/>
  <c r="CY57" i="21" s="1"/>
  <c r="CU57" i="21"/>
  <c r="CW57" i="21" s="1"/>
  <c r="CQ57" i="21"/>
  <c r="CP57" i="21"/>
  <c r="CH57" i="21"/>
  <c r="CG57" i="21"/>
  <c r="CI57" i="21" s="1"/>
  <c r="BX57" i="21"/>
  <c r="BW57" i="21"/>
  <c r="AS57" i="21"/>
  <c r="AT57" i="21" s="1"/>
  <c r="AI57" i="21"/>
  <c r="W57" i="21"/>
  <c r="Q57" i="21"/>
  <c r="R57" i="21" s="1"/>
  <c r="DM57" i="21" s="1"/>
  <c r="EK56" i="21"/>
  <c r="CV56" i="21"/>
  <c r="CU56" i="21"/>
  <c r="CW56" i="21" s="1"/>
  <c r="CQ56" i="21"/>
  <c r="CP56" i="21"/>
  <c r="CR56" i="21" s="1"/>
  <c r="CH56" i="21"/>
  <c r="CG56" i="21"/>
  <c r="CI56" i="21" s="1"/>
  <c r="BX56" i="21"/>
  <c r="BW56" i="21"/>
  <c r="AS56" i="21"/>
  <c r="AT56" i="21" s="1"/>
  <c r="AI56" i="21"/>
  <c r="W56" i="21"/>
  <c r="Q56" i="21"/>
  <c r="EK55" i="21"/>
  <c r="CV55" i="21"/>
  <c r="CU55" i="21"/>
  <c r="CW55" i="21" s="1"/>
  <c r="CQ55" i="21"/>
  <c r="CP55" i="21"/>
  <c r="CH55" i="21"/>
  <c r="CG55" i="21"/>
  <c r="CI55" i="21" s="1"/>
  <c r="BX55" i="21"/>
  <c r="BW55" i="21"/>
  <c r="AS55" i="21"/>
  <c r="AT55" i="21" s="1"/>
  <c r="AI55" i="21"/>
  <c r="W55" i="21"/>
  <c r="Q55" i="21"/>
  <c r="EK54" i="21"/>
  <c r="CV54" i="21"/>
  <c r="CU54" i="21"/>
  <c r="CW54" i="21" s="1"/>
  <c r="CY54" i="21" s="1"/>
  <c r="CQ54" i="21"/>
  <c r="CP54" i="21"/>
  <c r="CH54" i="21"/>
  <c r="CG54" i="21"/>
  <c r="CI54" i="21" s="1"/>
  <c r="BX54" i="21"/>
  <c r="BW54" i="21"/>
  <c r="AS54" i="21"/>
  <c r="AT54" i="21" s="1"/>
  <c r="AI54" i="21"/>
  <c r="AJ54" i="21" s="1"/>
  <c r="W54" i="21"/>
  <c r="Q54" i="21"/>
  <c r="R54" i="21" s="1"/>
  <c r="EK53" i="21"/>
  <c r="CV53" i="21"/>
  <c r="CU53" i="21"/>
  <c r="CW53" i="21" s="1"/>
  <c r="CQ53" i="21"/>
  <c r="CP53" i="21"/>
  <c r="CH53" i="21"/>
  <c r="CG53" i="21"/>
  <c r="CI53" i="21" s="1"/>
  <c r="BX53" i="21"/>
  <c r="BW53" i="21"/>
  <c r="AS53" i="21"/>
  <c r="AT53" i="21" s="1"/>
  <c r="AI53" i="21"/>
  <c r="W53" i="21"/>
  <c r="Q53" i="21"/>
  <c r="EK52" i="21"/>
  <c r="CV52" i="21"/>
  <c r="CU52" i="21"/>
  <c r="CW52" i="21" s="1"/>
  <c r="CQ52" i="21"/>
  <c r="CP52" i="21"/>
  <c r="CR52" i="21" s="1"/>
  <c r="CH52" i="21"/>
  <c r="CG52" i="21"/>
  <c r="CI52" i="21" s="1"/>
  <c r="BX52" i="21"/>
  <c r="BW52" i="21"/>
  <c r="AS52" i="21"/>
  <c r="AT52" i="21" s="1"/>
  <c r="AI52" i="21"/>
  <c r="W52" i="21"/>
  <c r="Q52" i="21"/>
  <c r="EK51" i="21"/>
  <c r="CV51" i="21"/>
  <c r="CU51" i="21"/>
  <c r="CW51" i="21" s="1"/>
  <c r="CQ51" i="21"/>
  <c r="CR51" i="21" s="1"/>
  <c r="CP51" i="21"/>
  <c r="CH51" i="21"/>
  <c r="CG51" i="21"/>
  <c r="CI51" i="21" s="1"/>
  <c r="BX51" i="21"/>
  <c r="BW51" i="21"/>
  <c r="AS51" i="21"/>
  <c r="AT51" i="21" s="1"/>
  <c r="AI51" i="21"/>
  <c r="AJ52" i="21" s="1"/>
  <c r="W51" i="21"/>
  <c r="Q51" i="21"/>
  <c r="R51" i="21" s="1"/>
  <c r="DM51" i="21" s="1"/>
  <c r="EK50" i="21"/>
  <c r="CV50" i="21"/>
  <c r="CU50" i="21"/>
  <c r="CW50" i="21" s="1"/>
  <c r="CQ50" i="21"/>
  <c r="CP50" i="21"/>
  <c r="CH50" i="21"/>
  <c r="CG50" i="21"/>
  <c r="CI50" i="21" s="1"/>
  <c r="BX50" i="21"/>
  <c r="BW50" i="21"/>
  <c r="AS50" i="21"/>
  <c r="AT50" i="21" s="1"/>
  <c r="AI50" i="21"/>
  <c r="W50" i="21"/>
  <c r="Q50" i="21"/>
  <c r="EK49" i="21"/>
  <c r="CV49" i="21"/>
  <c r="CU49" i="21"/>
  <c r="CW49" i="21" s="1"/>
  <c r="CQ49" i="21"/>
  <c r="CP49" i="21"/>
  <c r="CH49" i="21"/>
  <c r="CG49" i="21"/>
  <c r="CI49" i="21" s="1"/>
  <c r="BX49" i="21"/>
  <c r="BW49" i="21"/>
  <c r="AS49" i="21"/>
  <c r="AT49" i="21" s="1"/>
  <c r="AI49" i="21"/>
  <c r="W49" i="21"/>
  <c r="Q49" i="21"/>
  <c r="R49" i="21" s="1"/>
  <c r="EO49" i="21" s="1"/>
  <c r="EK48" i="21"/>
  <c r="CV48" i="21"/>
  <c r="CU48" i="21"/>
  <c r="CW48" i="21" s="1"/>
  <c r="CQ48" i="21"/>
  <c r="CP48" i="21"/>
  <c r="CR48" i="21" s="1"/>
  <c r="CH48" i="21"/>
  <c r="CG48" i="21"/>
  <c r="CI48" i="21" s="1"/>
  <c r="BX48" i="21"/>
  <c r="BW48" i="21"/>
  <c r="BZ48" i="21" s="1"/>
  <c r="AS48" i="21"/>
  <c r="AT48" i="21" s="1"/>
  <c r="AI48" i="21"/>
  <c r="W48" i="21"/>
  <c r="Q48" i="21"/>
  <c r="R48" i="21" s="1"/>
  <c r="EK47" i="21"/>
  <c r="CV47" i="21"/>
  <c r="CU47" i="21"/>
  <c r="CW47" i="21" s="1"/>
  <c r="CQ47" i="21"/>
  <c r="CP47" i="21"/>
  <c r="CH47" i="21"/>
  <c r="CG47" i="21"/>
  <c r="CI47" i="21" s="1"/>
  <c r="BX47" i="21"/>
  <c r="BW47" i="21"/>
  <c r="AS47" i="21"/>
  <c r="AT47" i="21" s="1"/>
  <c r="AI47" i="21"/>
  <c r="W47" i="21"/>
  <c r="Q47" i="21"/>
  <c r="R47" i="21" s="1"/>
  <c r="DM47" i="21" s="1"/>
  <c r="EK46" i="21"/>
  <c r="CV46" i="21"/>
  <c r="CU46" i="21"/>
  <c r="CW46" i="21" s="1"/>
  <c r="CY46" i="21" s="1"/>
  <c r="CQ46" i="21"/>
  <c r="CP46" i="21"/>
  <c r="CH46" i="21"/>
  <c r="CG46" i="21"/>
  <c r="CI46" i="21" s="1"/>
  <c r="BX46" i="21"/>
  <c r="BW46" i="21"/>
  <c r="AS46" i="21"/>
  <c r="AT46" i="21" s="1"/>
  <c r="AI46" i="21"/>
  <c r="W46" i="21"/>
  <c r="Q46" i="21"/>
  <c r="EK45" i="21"/>
  <c r="CV45" i="21"/>
  <c r="CU45" i="21"/>
  <c r="CW45" i="21" s="1"/>
  <c r="CQ45" i="21"/>
  <c r="CP45" i="21"/>
  <c r="CH45" i="21"/>
  <c r="CG45" i="21"/>
  <c r="CI45" i="21" s="1"/>
  <c r="BX45" i="21"/>
  <c r="BW45" i="21"/>
  <c r="AS45" i="21"/>
  <c r="AT45" i="21" s="1"/>
  <c r="AI45" i="21"/>
  <c r="W45" i="21"/>
  <c r="Q45" i="21"/>
  <c r="R45" i="21" s="1"/>
  <c r="EK44" i="21"/>
  <c r="CV44" i="21"/>
  <c r="CU44" i="21"/>
  <c r="CW44" i="21" s="1"/>
  <c r="CQ44" i="21"/>
  <c r="CP44" i="21"/>
  <c r="CH44" i="21"/>
  <c r="CG44" i="21"/>
  <c r="CI44" i="21" s="1"/>
  <c r="BX44" i="21"/>
  <c r="BW44" i="21"/>
  <c r="BY44" i="21" s="1"/>
  <c r="AS44" i="21"/>
  <c r="AT44" i="21" s="1"/>
  <c r="AI44" i="21"/>
  <c r="W44" i="21"/>
  <c r="Q44" i="21"/>
  <c r="R44" i="21" s="1"/>
  <c r="DM44" i="21" s="1"/>
  <c r="EK43" i="21"/>
  <c r="CV43" i="21"/>
  <c r="CU43" i="21"/>
  <c r="CW43" i="21" s="1"/>
  <c r="CQ43" i="21"/>
  <c r="CP43" i="21"/>
  <c r="CH43" i="21"/>
  <c r="CG43" i="21"/>
  <c r="CI43" i="21" s="1"/>
  <c r="BX43" i="21"/>
  <c r="BZ43" i="21" s="1"/>
  <c r="BW43" i="21"/>
  <c r="AS43" i="21"/>
  <c r="AT43" i="21" s="1"/>
  <c r="AI43" i="21"/>
  <c r="W43" i="21"/>
  <c r="Q43" i="21"/>
  <c r="EK42" i="21"/>
  <c r="CV42" i="21"/>
  <c r="CU42" i="21"/>
  <c r="CW42" i="21" s="1"/>
  <c r="CQ42" i="21"/>
  <c r="CP42" i="21"/>
  <c r="CH42" i="21"/>
  <c r="CG42" i="21"/>
  <c r="CI42" i="21" s="1"/>
  <c r="BX42" i="21"/>
  <c r="BW42" i="21"/>
  <c r="AS42" i="21"/>
  <c r="AT42" i="21" s="1"/>
  <c r="AI42" i="21"/>
  <c r="AJ43" i="21" s="1"/>
  <c r="W42" i="21"/>
  <c r="Q42" i="21"/>
  <c r="S42" i="21" s="1"/>
  <c r="EK41" i="21"/>
  <c r="CV41" i="21"/>
  <c r="CU41" i="21"/>
  <c r="CW41" i="21" s="1"/>
  <c r="CQ41" i="21"/>
  <c r="CP41" i="21"/>
  <c r="CH41" i="21"/>
  <c r="CG41" i="21"/>
  <c r="CI41" i="21" s="1"/>
  <c r="BX41" i="21"/>
  <c r="BW41" i="21"/>
  <c r="AS41" i="21"/>
  <c r="AT41" i="21" s="1"/>
  <c r="AI41" i="21"/>
  <c r="W41" i="21"/>
  <c r="Q41" i="21"/>
  <c r="EK40" i="21"/>
  <c r="CV40" i="21"/>
  <c r="CU40" i="21"/>
  <c r="CW40" i="21" s="1"/>
  <c r="CQ40" i="21"/>
  <c r="CP40" i="21"/>
  <c r="CR40" i="21" s="1"/>
  <c r="CH40" i="21"/>
  <c r="CG40" i="21"/>
  <c r="CI40" i="21" s="1"/>
  <c r="BX40" i="21"/>
  <c r="BW40" i="21"/>
  <c r="AS40" i="21"/>
  <c r="AT40" i="21" s="1"/>
  <c r="AI40" i="21"/>
  <c r="W40" i="21"/>
  <c r="Q40" i="21"/>
  <c r="R40" i="21" s="1"/>
  <c r="DM40" i="21" s="1"/>
  <c r="EK39" i="21"/>
  <c r="CV39" i="21"/>
  <c r="CU39" i="21"/>
  <c r="CW39" i="21" s="1"/>
  <c r="CQ39" i="21"/>
  <c r="CP39" i="21"/>
  <c r="CH39" i="21"/>
  <c r="CG39" i="21"/>
  <c r="CI39" i="21" s="1"/>
  <c r="BX39" i="21"/>
  <c r="BW39" i="21"/>
  <c r="AS39" i="21"/>
  <c r="AT39" i="21" s="1"/>
  <c r="AI39" i="21"/>
  <c r="W39" i="21"/>
  <c r="Q39" i="21"/>
  <c r="EK38" i="21"/>
  <c r="CV38" i="21"/>
  <c r="CU38" i="21"/>
  <c r="CW38" i="21" s="1"/>
  <c r="CY38" i="21" s="1"/>
  <c r="CQ38" i="21"/>
  <c r="CP38" i="21"/>
  <c r="CH38" i="21"/>
  <c r="CG38" i="21"/>
  <c r="CI38" i="21" s="1"/>
  <c r="BX38" i="21"/>
  <c r="BW38" i="21"/>
  <c r="AS38" i="21"/>
  <c r="AT38" i="21" s="1"/>
  <c r="AI38" i="21"/>
  <c r="W38" i="21"/>
  <c r="Q38" i="21"/>
  <c r="R38" i="21" s="1"/>
  <c r="DM38" i="21" s="1"/>
  <c r="EK37" i="21"/>
  <c r="CV37" i="21"/>
  <c r="CU37" i="21"/>
  <c r="CW37" i="21" s="1"/>
  <c r="CQ37" i="21"/>
  <c r="CP37" i="21"/>
  <c r="CH37" i="21"/>
  <c r="CG37" i="21"/>
  <c r="CI37" i="21" s="1"/>
  <c r="BX37" i="21"/>
  <c r="BW37" i="21"/>
  <c r="AS37" i="21"/>
  <c r="AT37" i="21" s="1"/>
  <c r="AI37" i="21"/>
  <c r="W37" i="21"/>
  <c r="Q37" i="21"/>
  <c r="R37" i="21" s="1"/>
  <c r="EK36" i="21"/>
  <c r="CV36" i="21"/>
  <c r="CU36" i="21"/>
  <c r="CW36" i="21" s="1"/>
  <c r="CQ36" i="21"/>
  <c r="CP36" i="21"/>
  <c r="CR36" i="21" s="1"/>
  <c r="CH36" i="21"/>
  <c r="CG36" i="21"/>
  <c r="CI36" i="21" s="1"/>
  <c r="CK36" i="21" s="1"/>
  <c r="BX36" i="21"/>
  <c r="BW36" i="21"/>
  <c r="BZ36" i="21" s="1"/>
  <c r="AS36" i="21"/>
  <c r="AT36" i="21" s="1"/>
  <c r="AI36" i="21"/>
  <c r="W36" i="21"/>
  <c r="Q36" i="21"/>
  <c r="S36" i="21" s="1"/>
  <c r="DZ36" i="21" s="1"/>
  <c r="EK35" i="21"/>
  <c r="CV35" i="21"/>
  <c r="CU35" i="21"/>
  <c r="CW35" i="21" s="1"/>
  <c r="CQ35" i="21"/>
  <c r="CR35" i="21" s="1"/>
  <c r="CP35" i="21"/>
  <c r="CH35" i="21"/>
  <c r="CG35" i="21"/>
  <c r="CI35" i="21" s="1"/>
  <c r="BX35" i="21"/>
  <c r="BW35" i="21"/>
  <c r="AS35" i="21"/>
  <c r="AT35" i="21" s="1"/>
  <c r="AI35" i="21"/>
  <c r="W35" i="21"/>
  <c r="Q35" i="21"/>
  <c r="S35" i="21" s="1"/>
  <c r="EK34" i="21"/>
  <c r="CV34" i="21"/>
  <c r="CU34" i="21"/>
  <c r="CW34" i="21" s="1"/>
  <c r="CY34" i="21" s="1"/>
  <c r="CQ34" i="21"/>
  <c r="CP34" i="21"/>
  <c r="CH34" i="21"/>
  <c r="CG34" i="21"/>
  <c r="CI34" i="21" s="1"/>
  <c r="BX34" i="21"/>
  <c r="BW34" i="21"/>
  <c r="BY34" i="21" s="1"/>
  <c r="AS34" i="21"/>
  <c r="AT34" i="21" s="1"/>
  <c r="AI34" i="21"/>
  <c r="AJ35" i="21" s="1"/>
  <c r="W34" i="21"/>
  <c r="Q34" i="21"/>
  <c r="EK33" i="21"/>
  <c r="CV33" i="21"/>
  <c r="CU33" i="21"/>
  <c r="CW33" i="21" s="1"/>
  <c r="CQ33" i="21"/>
  <c r="CP33" i="21"/>
  <c r="CH33" i="21"/>
  <c r="CG33" i="21"/>
  <c r="CI33" i="21" s="1"/>
  <c r="BX33" i="21"/>
  <c r="BW33" i="21"/>
  <c r="AS33" i="21"/>
  <c r="AT33" i="21" s="1"/>
  <c r="AI33" i="21"/>
  <c r="W33" i="21"/>
  <c r="Q33" i="21"/>
  <c r="S33" i="21" s="1"/>
  <c r="DN33" i="21" s="1"/>
  <c r="EK32" i="21"/>
  <c r="CV32" i="21"/>
  <c r="CU32" i="21"/>
  <c r="CW32" i="21" s="1"/>
  <c r="CQ32" i="21"/>
  <c r="CP32" i="21"/>
  <c r="CR32" i="21" s="1"/>
  <c r="CH32" i="21"/>
  <c r="CG32" i="21"/>
  <c r="CI32" i="21" s="1"/>
  <c r="BX32" i="21"/>
  <c r="BW32" i="21"/>
  <c r="AS32" i="21"/>
  <c r="AT32" i="21" s="1"/>
  <c r="AI32" i="21"/>
  <c r="AJ33" i="21" s="1"/>
  <c r="W32" i="21"/>
  <c r="Q32" i="21"/>
  <c r="R32" i="21" s="1"/>
  <c r="DM32" i="21" s="1"/>
  <c r="EK31" i="21"/>
  <c r="CV31" i="21"/>
  <c r="CU31" i="21"/>
  <c r="CW31" i="21" s="1"/>
  <c r="CQ31" i="21"/>
  <c r="CP31" i="21"/>
  <c r="CH31" i="21"/>
  <c r="CG31" i="21"/>
  <c r="CI31" i="21" s="1"/>
  <c r="BX31" i="21"/>
  <c r="BY31" i="21" s="1"/>
  <c r="BW31" i="21"/>
  <c r="AT31" i="21"/>
  <c r="AI31" i="21"/>
  <c r="W31" i="21"/>
  <c r="Q31" i="21"/>
  <c r="EK30" i="21"/>
  <c r="CV30" i="21"/>
  <c r="CU30" i="21"/>
  <c r="CW30" i="21" s="1"/>
  <c r="CQ30" i="21"/>
  <c r="CP30" i="21"/>
  <c r="CH30" i="21"/>
  <c r="CG30" i="21"/>
  <c r="CI30" i="21" s="1"/>
  <c r="CK30" i="21" s="1"/>
  <c r="BX30" i="21"/>
  <c r="BW30" i="21"/>
  <c r="AT30" i="21"/>
  <c r="AI30" i="21"/>
  <c r="W30" i="21"/>
  <c r="Q30" i="21"/>
  <c r="S30" i="21" s="1"/>
  <c r="DN30" i="21" s="1"/>
  <c r="EK29" i="21"/>
  <c r="CV29" i="21"/>
  <c r="CU29" i="21"/>
  <c r="CW29" i="21" s="1"/>
  <c r="CQ29" i="21"/>
  <c r="CP29" i="21"/>
  <c r="CH29" i="21"/>
  <c r="CG29" i="21"/>
  <c r="CI29" i="21" s="1"/>
  <c r="BX29" i="21"/>
  <c r="BW29" i="21"/>
  <c r="AS29" i="21"/>
  <c r="AT29" i="21" s="1"/>
  <c r="AI29" i="21"/>
  <c r="W29" i="21"/>
  <c r="Q29" i="21"/>
  <c r="S29" i="21" s="1"/>
  <c r="DZ29" i="21" s="1"/>
  <c r="EK28" i="21"/>
  <c r="CV28" i="21"/>
  <c r="CU28" i="21"/>
  <c r="CW28" i="21" s="1"/>
  <c r="CQ28" i="21"/>
  <c r="CP28" i="21"/>
  <c r="CH28" i="21"/>
  <c r="CG28" i="21"/>
  <c r="CI28" i="21" s="1"/>
  <c r="BX28" i="21"/>
  <c r="BW28" i="21"/>
  <c r="BZ28" i="21" s="1"/>
  <c r="AS28" i="21"/>
  <c r="AT28" i="21" s="1"/>
  <c r="AI28" i="21"/>
  <c r="W28" i="21"/>
  <c r="Q28" i="21"/>
  <c r="S28" i="21" s="1"/>
  <c r="EM28" i="21" s="1"/>
  <c r="EK27" i="21"/>
  <c r="CV27" i="21"/>
  <c r="CU27" i="21"/>
  <c r="CW27" i="21" s="1"/>
  <c r="CQ27" i="21"/>
  <c r="CP27" i="21"/>
  <c r="CH27" i="21"/>
  <c r="CG27" i="21"/>
  <c r="CI27" i="21" s="1"/>
  <c r="BX27" i="21"/>
  <c r="BY27" i="21" s="1"/>
  <c r="BW27" i="21"/>
  <c r="AS27" i="21"/>
  <c r="AT27" i="21" s="1"/>
  <c r="AI27" i="21"/>
  <c r="W27" i="21"/>
  <c r="Q27" i="21"/>
  <c r="S27" i="21" s="1"/>
  <c r="DZ27" i="21" s="1"/>
  <c r="EK26" i="21"/>
  <c r="CV26" i="21"/>
  <c r="CU26" i="21"/>
  <c r="CW26" i="21" s="1"/>
  <c r="CQ26" i="21"/>
  <c r="CP26" i="21"/>
  <c r="CH26" i="21"/>
  <c r="CG26" i="21"/>
  <c r="CI26" i="21" s="1"/>
  <c r="CK26" i="21" s="1"/>
  <c r="BX26" i="21"/>
  <c r="BW26" i="21"/>
  <c r="AS26" i="21"/>
  <c r="AT26" i="21" s="1"/>
  <c r="AI26" i="21"/>
  <c r="AJ27" i="21" s="1"/>
  <c r="W26" i="21"/>
  <c r="Q26" i="21"/>
  <c r="EK25" i="21"/>
  <c r="CV25" i="21"/>
  <c r="CU25" i="21"/>
  <c r="CW25" i="21" s="1"/>
  <c r="CQ25" i="21"/>
  <c r="CP25" i="21"/>
  <c r="CH25" i="21"/>
  <c r="CG25" i="21"/>
  <c r="CI25" i="21" s="1"/>
  <c r="BX25" i="21"/>
  <c r="BW25" i="21"/>
  <c r="AS25" i="21"/>
  <c r="AT25" i="21" s="1"/>
  <c r="AI25" i="21"/>
  <c r="W25" i="21"/>
  <c r="Q25" i="21"/>
  <c r="EK24" i="21"/>
  <c r="CV24" i="21"/>
  <c r="CU24" i="21"/>
  <c r="CW24" i="21" s="1"/>
  <c r="CQ24" i="21"/>
  <c r="CP24" i="21"/>
  <c r="CH24" i="21"/>
  <c r="CG24" i="21"/>
  <c r="CI24" i="21" s="1"/>
  <c r="BX24" i="21"/>
  <c r="BW24" i="21"/>
  <c r="AS24" i="21"/>
  <c r="AT24" i="21" s="1"/>
  <c r="AI24" i="21"/>
  <c r="W24" i="21"/>
  <c r="Q24" i="21"/>
  <c r="S24" i="21" s="1"/>
  <c r="DZ24" i="21" s="1"/>
  <c r="EK23" i="21"/>
  <c r="CV23" i="21"/>
  <c r="CU23" i="21"/>
  <c r="CW23" i="21" s="1"/>
  <c r="CY23" i="21" s="1"/>
  <c r="CQ23" i="21"/>
  <c r="CP23" i="21"/>
  <c r="CH23" i="21"/>
  <c r="CG23" i="21"/>
  <c r="CI23" i="21" s="1"/>
  <c r="BX23" i="21"/>
  <c r="BW23" i="21"/>
  <c r="AS23" i="21"/>
  <c r="AT23" i="21" s="1"/>
  <c r="AI23" i="21"/>
  <c r="W23" i="21"/>
  <c r="Q23" i="21"/>
  <c r="S23" i="21" s="1"/>
  <c r="DZ23" i="21" s="1"/>
  <c r="EK22" i="21"/>
  <c r="CV22" i="21"/>
  <c r="CU22" i="21"/>
  <c r="CW22" i="21" s="1"/>
  <c r="CQ22" i="21"/>
  <c r="CP22" i="21"/>
  <c r="CH22" i="21"/>
  <c r="CG22" i="21"/>
  <c r="CI22" i="21" s="1"/>
  <c r="BX22" i="21"/>
  <c r="BW22" i="21"/>
  <c r="AS22" i="21"/>
  <c r="AT22" i="21" s="1"/>
  <c r="AI22" i="21"/>
  <c r="W22" i="21"/>
  <c r="Q22" i="21"/>
  <c r="S22" i="21" s="1"/>
  <c r="EK21" i="21"/>
  <c r="CV21" i="21"/>
  <c r="CU21" i="21"/>
  <c r="CW21" i="21" s="1"/>
  <c r="CQ21" i="21"/>
  <c r="CP21" i="21"/>
  <c r="CH21" i="21"/>
  <c r="CG21" i="21"/>
  <c r="CI21" i="21" s="1"/>
  <c r="BX21" i="21"/>
  <c r="BW21" i="21"/>
  <c r="BZ21" i="21" s="1"/>
  <c r="AS21" i="21"/>
  <c r="AT21" i="21" s="1"/>
  <c r="AI21" i="21"/>
  <c r="W21" i="21"/>
  <c r="Q21" i="21"/>
  <c r="S21" i="21" s="1"/>
  <c r="DZ21" i="21" s="1"/>
  <c r="EK20" i="21"/>
  <c r="CV20" i="21"/>
  <c r="CU20" i="21"/>
  <c r="CW20" i="21" s="1"/>
  <c r="CQ20" i="21"/>
  <c r="CP20" i="21"/>
  <c r="CH20" i="21"/>
  <c r="CG20" i="21"/>
  <c r="CI20" i="21" s="1"/>
  <c r="BX20" i="21"/>
  <c r="BW20" i="21"/>
  <c r="AS20" i="21"/>
  <c r="AT20" i="21" s="1"/>
  <c r="AI20" i="21"/>
  <c r="W20" i="21"/>
  <c r="Q20" i="21"/>
  <c r="EK19" i="21"/>
  <c r="CV19" i="21"/>
  <c r="CU19" i="21"/>
  <c r="CW19" i="21" s="1"/>
  <c r="CQ19" i="21"/>
  <c r="CP19" i="21"/>
  <c r="CH19" i="21"/>
  <c r="CG19" i="21"/>
  <c r="CI19" i="21" s="1"/>
  <c r="BX19" i="21"/>
  <c r="BW19" i="21"/>
  <c r="AS19" i="21"/>
  <c r="AT19" i="21" s="1"/>
  <c r="AI19" i="21"/>
  <c r="W19" i="21"/>
  <c r="Q19" i="21"/>
  <c r="EK18" i="21"/>
  <c r="CV18" i="21"/>
  <c r="CU18" i="21"/>
  <c r="CW18" i="21" s="1"/>
  <c r="CQ18" i="21"/>
  <c r="CP18" i="21"/>
  <c r="CH18" i="21"/>
  <c r="CG18" i="21"/>
  <c r="CI18" i="21" s="1"/>
  <c r="BX18" i="21"/>
  <c r="BW18" i="21"/>
  <c r="AS18" i="21"/>
  <c r="AT18" i="21" s="1"/>
  <c r="AI18" i="21"/>
  <c r="W18" i="21"/>
  <c r="Q18" i="21"/>
  <c r="S18" i="21" s="1"/>
  <c r="EK17" i="21"/>
  <c r="CV17" i="21"/>
  <c r="CU17" i="21"/>
  <c r="CW17" i="21" s="1"/>
  <c r="CQ17" i="21"/>
  <c r="CP17" i="21"/>
  <c r="CH17" i="21"/>
  <c r="CG17" i="21"/>
  <c r="CI17" i="21" s="1"/>
  <c r="BX17" i="21"/>
  <c r="BW17" i="21"/>
  <c r="AS17" i="21"/>
  <c r="AT17" i="21" s="1"/>
  <c r="AI17" i="21"/>
  <c r="W17" i="21"/>
  <c r="Q17" i="21"/>
  <c r="S17" i="21" s="1"/>
  <c r="EK16" i="21"/>
  <c r="CV16" i="21"/>
  <c r="CU16" i="21"/>
  <c r="CW16" i="21" s="1"/>
  <c r="CQ16" i="21"/>
  <c r="CP16" i="21"/>
  <c r="CH16" i="21"/>
  <c r="CG16" i="21"/>
  <c r="CI16" i="21" s="1"/>
  <c r="BX16" i="21"/>
  <c r="BW16" i="21"/>
  <c r="AS16" i="21"/>
  <c r="AT16" i="21" s="1"/>
  <c r="AI16" i="21"/>
  <c r="W16" i="21"/>
  <c r="Q16" i="21"/>
  <c r="EK15" i="21"/>
  <c r="CV15" i="21"/>
  <c r="CU15" i="21"/>
  <c r="CW15" i="21" s="1"/>
  <c r="CQ15" i="21"/>
  <c r="CP15" i="21"/>
  <c r="CH15" i="21"/>
  <c r="CG15" i="21"/>
  <c r="CI15" i="21" s="1"/>
  <c r="BX15" i="21"/>
  <c r="BW15" i="21"/>
  <c r="AS15" i="21"/>
  <c r="AT15" i="21" s="1"/>
  <c r="AI15" i="21"/>
  <c r="AJ16" i="21" s="1"/>
  <c r="W15" i="21"/>
  <c r="Q15" i="21"/>
  <c r="EK14" i="21"/>
  <c r="CV14" i="21"/>
  <c r="CU14" i="21"/>
  <c r="CW14" i="21" s="1"/>
  <c r="CQ14" i="21"/>
  <c r="CP14" i="21"/>
  <c r="CH14" i="21"/>
  <c r="CG14" i="21"/>
  <c r="CI14" i="21" s="1"/>
  <c r="BX14" i="21"/>
  <c r="BW14" i="21"/>
  <c r="AS14" i="21"/>
  <c r="AT14" i="21" s="1"/>
  <c r="AI14" i="21"/>
  <c r="W14" i="21"/>
  <c r="Q14" i="21"/>
  <c r="S14" i="21" s="1"/>
  <c r="EK13" i="21"/>
  <c r="CV13" i="21"/>
  <c r="CU13" i="21"/>
  <c r="CW13" i="21" s="1"/>
  <c r="CQ13" i="21"/>
  <c r="CP13" i="21"/>
  <c r="CH13" i="21"/>
  <c r="CG13" i="21"/>
  <c r="CI13" i="21" s="1"/>
  <c r="BX13" i="21"/>
  <c r="BW13" i="21"/>
  <c r="AS13" i="21"/>
  <c r="AT13" i="21" s="1"/>
  <c r="AI13" i="21"/>
  <c r="W13" i="21"/>
  <c r="Q13" i="21"/>
  <c r="EK12" i="21"/>
  <c r="CV12" i="21"/>
  <c r="CU12" i="21"/>
  <c r="CW12" i="21" s="1"/>
  <c r="CQ12" i="21"/>
  <c r="CP12" i="21"/>
  <c r="CH12" i="21"/>
  <c r="CG12" i="21"/>
  <c r="CI12" i="21" s="1"/>
  <c r="BX12" i="21"/>
  <c r="BW12" i="21"/>
  <c r="AS12" i="21"/>
  <c r="AT12" i="21" s="1"/>
  <c r="AI12" i="21"/>
  <c r="W12" i="21"/>
  <c r="Q12" i="21"/>
  <c r="S12" i="21" s="1"/>
  <c r="EP12" i="21" s="1"/>
  <c r="EK11" i="21"/>
  <c r="CV11" i="21"/>
  <c r="CU11" i="21"/>
  <c r="CW11" i="21" s="1"/>
  <c r="CQ11" i="21"/>
  <c r="CP11" i="21"/>
  <c r="CI11" i="21"/>
  <c r="BX11" i="21"/>
  <c r="BW11" i="21"/>
  <c r="AS11" i="21"/>
  <c r="AT11" i="21" s="1"/>
  <c r="AI11" i="21"/>
  <c r="AJ12" i="21" s="1"/>
  <c r="W11" i="21"/>
  <c r="Q11" i="21"/>
  <c r="S11" i="21" s="1"/>
  <c r="EP11" i="21" s="1"/>
  <c r="EK10" i="21"/>
  <c r="CV10" i="21"/>
  <c r="CU10" i="21"/>
  <c r="CW10" i="21" s="1"/>
  <c r="CQ10" i="21"/>
  <c r="CP10" i="21"/>
  <c r="CI10" i="21"/>
  <c r="BX10" i="21"/>
  <c r="BW10" i="21"/>
  <c r="AS10" i="21"/>
  <c r="AT10" i="21" s="1"/>
  <c r="AI10" i="21"/>
  <c r="W10" i="21"/>
  <c r="Q10" i="21"/>
  <c r="EK9" i="21"/>
  <c r="CV9" i="21"/>
  <c r="CU9" i="21"/>
  <c r="CW9" i="21" s="1"/>
  <c r="CQ9" i="21"/>
  <c r="CP9" i="21"/>
  <c r="CH9" i="21"/>
  <c r="CG9" i="21"/>
  <c r="CI9" i="21" s="1"/>
  <c r="BX9" i="21"/>
  <c r="BW9" i="21"/>
  <c r="AS9" i="21"/>
  <c r="AT9" i="21" s="1"/>
  <c r="AI9" i="21"/>
  <c r="W9" i="21"/>
  <c r="Q9" i="21"/>
  <c r="S9" i="21" s="1"/>
  <c r="EP9" i="21" s="1"/>
  <c r="EK8" i="21"/>
  <c r="CV8" i="21"/>
  <c r="CU8" i="21"/>
  <c r="CW8" i="21" s="1"/>
  <c r="CQ8" i="21"/>
  <c r="CP8" i="21"/>
  <c r="CG8" i="21"/>
  <c r="CI8" i="21" s="1"/>
  <c r="CK8" i="21" s="1"/>
  <c r="BX8" i="21"/>
  <c r="BW8" i="21"/>
  <c r="AS8" i="21"/>
  <c r="AT8" i="21" s="1"/>
  <c r="AI8" i="21"/>
  <c r="AJ9" i="21" s="1"/>
  <c r="W8" i="21"/>
  <c r="Q8" i="21"/>
  <c r="CR72" i="23"/>
  <c r="CY88" i="22"/>
  <c r="BZ79" i="22"/>
  <c r="BZ83" i="22"/>
  <c r="CR83" i="22"/>
  <c r="CR87" i="22"/>
  <c r="AJ129" i="22"/>
  <c r="BZ58" i="23"/>
  <c r="CR58" i="23"/>
  <c r="DM126" i="23"/>
  <c r="EO126" i="23"/>
  <c r="CK45" i="23"/>
  <c r="AJ61" i="23"/>
  <c r="CK60" i="23"/>
  <c r="BZ71" i="23"/>
  <c r="BY96" i="23"/>
  <c r="CK97" i="23"/>
  <c r="CY97" i="23"/>
  <c r="AJ101" i="23"/>
  <c r="CY100" i="23"/>
  <c r="CY103" i="23"/>
  <c r="CK106" i="23"/>
  <c r="CY106" i="23"/>
  <c r="CR111" i="23"/>
  <c r="BY116" i="23"/>
  <c r="CK121" i="23"/>
  <c r="CY121" i="23"/>
  <c r="AJ126" i="23"/>
  <c r="AJ127" i="23"/>
  <c r="BY128" i="23"/>
  <c r="CK129" i="23"/>
  <c r="CY129" i="23"/>
  <c r="CR10" i="23"/>
  <c r="BZ17" i="23"/>
  <c r="CR17" i="23"/>
  <c r="BZ21" i="23"/>
  <c r="CR21" i="23"/>
  <c r="AJ25" i="23"/>
  <c r="CR29" i="23"/>
  <c r="CK30" i="23"/>
  <c r="CR43" i="23"/>
  <c r="BZ45" i="23"/>
  <c r="BY48" i="23"/>
  <c r="BZ50" i="23"/>
  <c r="CR50" i="23"/>
  <c r="CR53" i="23"/>
  <c r="BZ57" i="23"/>
  <c r="BZ60" i="23"/>
  <c r="R67" i="23"/>
  <c r="EO67" i="23"/>
  <c r="R68" i="23"/>
  <c r="EO68" i="23"/>
  <c r="BZ69" i="23"/>
  <c r="R76" i="23"/>
  <c r="BY76" i="23"/>
  <c r="CK77" i="23"/>
  <c r="BZ78" i="23"/>
  <c r="AJ79" i="23"/>
  <c r="BZ79" i="23"/>
  <c r="AJ81" i="23"/>
  <c r="CK81" i="23"/>
  <c r="CY81" i="23"/>
  <c r="CY83" i="23"/>
  <c r="AJ88" i="23"/>
  <c r="R88" i="23"/>
  <c r="EO88" i="23"/>
  <c r="CR92" i="23"/>
  <c r="S95" i="23"/>
  <c r="DZ95" i="23"/>
  <c r="CY99" i="23"/>
  <c r="CK117" i="23"/>
  <c r="CY117" i="23"/>
  <c r="CR118" i="23"/>
  <c r="EM122" i="23"/>
  <c r="S126" i="23"/>
  <c r="EM126" i="23"/>
  <c r="CY60" i="23"/>
  <c r="CR30" i="23"/>
  <c r="S48" i="23"/>
  <c r="DN48" i="23"/>
  <c r="BZ66" i="23"/>
  <c r="CR66" i="23"/>
  <c r="AJ71" i="23"/>
  <c r="BZ72" i="23"/>
  <c r="BY77" i="23"/>
  <c r="BZ87" i="23"/>
  <c r="AJ92" i="23"/>
  <c r="R92" i="23"/>
  <c r="AJ95" i="23"/>
  <c r="AJ97" i="23"/>
  <c r="S103" i="23"/>
  <c r="EM103" i="23"/>
  <c r="BZ108" i="23"/>
  <c r="CR109" i="23"/>
  <c r="CR112" i="23"/>
  <c r="AJ114" i="23"/>
  <c r="BY117" i="23"/>
  <c r="S127" i="23"/>
  <c r="EP127" i="23"/>
  <c r="AJ129" i="23"/>
  <c r="CR51" i="23"/>
  <c r="BZ53" i="23"/>
  <c r="CY55" i="23"/>
  <c r="R56" i="23"/>
  <c r="EO56" i="23"/>
  <c r="AJ64" i="23"/>
  <c r="DN66" i="23"/>
  <c r="BZ68" i="23"/>
  <c r="CK73" i="23"/>
  <c r="AJ76" i="23"/>
  <c r="BY75" i="23"/>
  <c r="CK76" i="23"/>
  <c r="CK78" i="23"/>
  <c r="EM79" i="23"/>
  <c r="AJ80" i="23"/>
  <c r="CR82" i="23"/>
  <c r="BZ85" i="23"/>
  <c r="S90" i="23"/>
  <c r="EM90" i="23"/>
  <c r="CY92" i="23"/>
  <c r="S93" i="23"/>
  <c r="EM93" i="23"/>
  <c r="BY93" i="23"/>
  <c r="EL95" i="23"/>
  <c r="CY96" i="23"/>
  <c r="R97" i="23"/>
  <c r="DM97" i="23"/>
  <c r="CK98" i="23"/>
  <c r="CY101" i="23"/>
  <c r="R102" i="23"/>
  <c r="DM102" i="23"/>
  <c r="CR103" i="23"/>
  <c r="CR106" i="23"/>
  <c r="BY108" i="23"/>
  <c r="CY108" i="23"/>
  <c r="BY109" i="23"/>
  <c r="AJ111" i="23"/>
  <c r="CY111" i="23"/>
  <c r="S112" i="23"/>
  <c r="DZ112" i="23"/>
  <c r="CR114" i="23"/>
  <c r="BZ116" i="23"/>
  <c r="CR117" i="23"/>
  <c r="CY118" i="23"/>
  <c r="S120" i="23"/>
  <c r="EP120" i="23"/>
  <c r="BY120" i="23"/>
  <c r="CY124" i="23"/>
  <c r="CY125" i="23"/>
  <c r="CR126" i="23"/>
  <c r="CR127" i="23"/>
  <c r="CY128" i="23"/>
  <c r="R129" i="23"/>
  <c r="EO129" i="23"/>
  <c r="R131" i="23"/>
  <c r="EL131" i="23"/>
  <c r="AJ68" i="23"/>
  <c r="CY14" i="23"/>
  <c r="BY15" i="23"/>
  <c r="CK17" i="23"/>
  <c r="CY17" i="23"/>
  <c r="CK19" i="23"/>
  <c r="CY19" i="23"/>
  <c r="BY31" i="23"/>
  <c r="AJ50" i="23"/>
  <c r="CY9" i="23"/>
  <c r="BY20" i="23"/>
  <c r="CY26" i="23"/>
  <c r="BY33" i="23"/>
  <c r="CR33" i="23"/>
  <c r="CK37" i="23"/>
  <c r="CR38" i="23"/>
  <c r="CR45" i="23"/>
  <c r="CK47" i="23"/>
  <c r="CY48" i="23"/>
  <c r="CY59" i="23"/>
  <c r="S94" i="23"/>
  <c r="DZ94" i="23"/>
  <c r="EM97" i="23"/>
  <c r="EM114" i="23"/>
  <c r="EM129" i="23"/>
  <c r="R19" i="23"/>
  <c r="EO19" i="23"/>
  <c r="CK21" i="23"/>
  <c r="CY21" i="23"/>
  <c r="CY25" i="23"/>
  <c r="CR26" i="23"/>
  <c r="BY27" i="23"/>
  <c r="S32" i="23"/>
  <c r="EP32" i="23"/>
  <c r="S33" i="23"/>
  <c r="DN33" i="23"/>
  <c r="BZ34" i="23"/>
  <c r="BZ37" i="23"/>
  <c r="BZ40" i="23"/>
  <c r="CR40" i="23"/>
  <c r="CK42" i="23"/>
  <c r="CY46" i="23"/>
  <c r="BY49" i="23"/>
  <c r="S50" i="23"/>
  <c r="DN50" i="23"/>
  <c r="S52" i="23"/>
  <c r="DN52" i="23"/>
  <c r="BY52" i="23"/>
  <c r="CK53" i="23"/>
  <c r="CR59" i="23"/>
  <c r="R64" i="23"/>
  <c r="EO64" i="23"/>
  <c r="CY68" i="23"/>
  <c r="BZ76" i="23"/>
  <c r="R80" i="23"/>
  <c r="EO80" i="23"/>
  <c r="BZ83" i="23"/>
  <c r="CR83" i="23"/>
  <c r="BY84" i="23"/>
  <c r="BY88" i="23"/>
  <c r="AJ90" i="23"/>
  <c r="S91" i="23"/>
  <c r="EM91" i="23"/>
  <c r="BY92" i="23"/>
  <c r="AJ93" i="23"/>
  <c r="AJ94" i="23"/>
  <c r="BZ96" i="23"/>
  <c r="CR97" i="23"/>
  <c r="BZ100" i="23"/>
  <c r="AJ104" i="23"/>
  <c r="CY104" i="23"/>
  <c r="BZ105" i="23"/>
  <c r="CY109" i="23"/>
  <c r="R110" i="23"/>
  <c r="DM110" i="23"/>
  <c r="AJ116" i="23"/>
  <c r="CR115" i="23"/>
  <c r="CY116" i="23"/>
  <c r="R117" i="23"/>
  <c r="DY117" i="23"/>
  <c r="AJ118" i="23"/>
  <c r="CK118" i="23"/>
  <c r="AJ124" i="23"/>
  <c r="CY123" i="23"/>
  <c r="R124" i="23"/>
  <c r="DM124" i="23"/>
  <c r="BY124" i="23"/>
  <c r="CY126" i="23"/>
  <c r="BZ128" i="23"/>
  <c r="CR129" i="23"/>
  <c r="BZ54" i="23"/>
  <c r="CR54" i="23"/>
  <c r="EM54" i="23"/>
  <c r="BZ52" i="23"/>
  <c r="CK52" i="23"/>
  <c r="CR52" i="23"/>
  <c r="BY51" i="23"/>
  <c r="AJ52" i="23"/>
  <c r="S51" i="23"/>
  <c r="DN51" i="23"/>
  <c r="EO75" i="23"/>
  <c r="DM75" i="23"/>
  <c r="DM103" i="23"/>
  <c r="EO103" i="23"/>
  <c r="DM130" i="23"/>
  <c r="EO130" i="23"/>
  <c r="EM55" i="23"/>
  <c r="AJ99" i="23"/>
  <c r="AJ119" i="23"/>
  <c r="CK13" i="23"/>
  <c r="BY22" i="23"/>
  <c r="CK23" i="23"/>
  <c r="BZ33" i="23"/>
  <c r="BY34" i="23"/>
  <c r="AJ35" i="23"/>
  <c r="CY45" i="23"/>
  <c r="CK50" i="23"/>
  <c r="AJ53" i="23"/>
  <c r="CK54" i="23"/>
  <c r="AJ63" i="23"/>
  <c r="BY67" i="23"/>
  <c r="AJ75" i="23"/>
  <c r="AJ84" i="23"/>
  <c r="CK94" i="23"/>
  <c r="CK101" i="23"/>
  <c r="BY105" i="23"/>
  <c r="CK109" i="23"/>
  <c r="BY112" i="23"/>
  <c r="CY115" i="23"/>
  <c r="BZ9" i="23"/>
  <c r="CR9" i="23"/>
  <c r="BZ11" i="23"/>
  <c r="CR11" i="23"/>
  <c r="BY14" i="23"/>
  <c r="CK15" i="23"/>
  <c r="CY15" i="23"/>
  <c r="R21" i="23"/>
  <c r="EO21" i="23"/>
  <c r="BY24" i="23"/>
  <c r="BZ25" i="23"/>
  <c r="CR25" i="23"/>
  <c r="AJ28" i="23"/>
  <c r="CK27" i="23"/>
  <c r="CY27" i="23"/>
  <c r="R28" i="23"/>
  <c r="EO28" i="23"/>
  <c r="BY28" i="23"/>
  <c r="AJ36" i="23"/>
  <c r="AJ38" i="23"/>
  <c r="EL41" i="23"/>
  <c r="CK44" i="23"/>
  <c r="S45" i="23"/>
  <c r="DZ45" i="23"/>
  <c r="BY47" i="23"/>
  <c r="CR47" i="23"/>
  <c r="AJ48" i="23"/>
  <c r="CK51" i="23"/>
  <c r="CY52" i="23"/>
  <c r="CK56" i="23"/>
  <c r="CY56" i="23"/>
  <c r="AJ59" i="23"/>
  <c r="AJ60" i="23"/>
  <c r="CK61" i="23"/>
  <c r="CY61" i="23"/>
  <c r="BY62" i="23"/>
  <c r="DN62" i="23"/>
  <c r="EL68" i="23"/>
  <c r="AJ69" i="23"/>
  <c r="S71" i="23"/>
  <c r="EM71" i="23"/>
  <c r="CY72" i="23"/>
  <c r="BZ73" i="23"/>
  <c r="S75" i="23"/>
  <c r="CK75" i="23"/>
  <c r="EM77" i="23"/>
  <c r="CY78" i="23"/>
  <c r="CK79" i="23"/>
  <c r="CR84" i="23"/>
  <c r="CR86" i="23"/>
  <c r="CY87" i="23"/>
  <c r="CY89" i="23"/>
  <c r="CY90" i="23"/>
  <c r="CK93" i="23"/>
  <c r="CY93" i="23"/>
  <c r="CY95" i="23"/>
  <c r="R96" i="23"/>
  <c r="DM96" i="23"/>
  <c r="S98" i="23"/>
  <c r="DZ98" i="23"/>
  <c r="BY100" i="23"/>
  <c r="BZ101" i="23"/>
  <c r="CR101" i="23"/>
  <c r="S104" i="23"/>
  <c r="BY104" i="23"/>
  <c r="CY105" i="23"/>
  <c r="EM106" i="23"/>
  <c r="CY107" i="23"/>
  <c r="R108" i="23"/>
  <c r="DM108" i="23"/>
  <c r="AJ113" i="23"/>
  <c r="S118" i="23"/>
  <c r="DZ118" i="23"/>
  <c r="EO119" i="23"/>
  <c r="AJ120" i="23"/>
  <c r="CY120" i="23"/>
  <c r="BZ121" i="23"/>
  <c r="CY122" i="23"/>
  <c r="EM123" i="23"/>
  <c r="AJ125" i="23"/>
  <c r="S125" i="23"/>
  <c r="EM125" i="23"/>
  <c r="CK126" i="23"/>
  <c r="CY127" i="23"/>
  <c r="S130" i="23"/>
  <c r="EM130" i="23"/>
  <c r="CY130" i="23"/>
  <c r="EM131" i="23"/>
  <c r="CY131" i="23"/>
  <c r="AJ91" i="23"/>
  <c r="DZ93" i="23"/>
  <c r="BY8" i="23"/>
  <c r="CY13" i="23"/>
  <c r="CY23" i="23"/>
  <c r="BY32" i="23"/>
  <c r="CY33" i="23"/>
  <c r="BY39" i="23"/>
  <c r="BY45" i="23"/>
  <c r="BY46" i="23"/>
  <c r="CY54" i="23"/>
  <c r="AJ55" i="23"/>
  <c r="DN55" i="23"/>
  <c r="CK57" i="23"/>
  <c r="DN63" i="23"/>
  <c r="CK68" i="23"/>
  <c r="CK71" i="23"/>
  <c r="CY84" i="23"/>
  <c r="AJ86" i="23"/>
  <c r="EM87" i="23"/>
  <c r="CY113" i="23"/>
  <c r="R9" i="23"/>
  <c r="EO9" i="23"/>
  <c r="AJ11" i="23"/>
  <c r="R11" i="23"/>
  <c r="EO11" i="23"/>
  <c r="R13" i="23"/>
  <c r="EO13" i="23"/>
  <c r="BY13" i="23"/>
  <c r="BZ18" i="23"/>
  <c r="CR18" i="23"/>
  <c r="R23" i="23"/>
  <c r="EO23" i="23"/>
  <c r="R25" i="23"/>
  <c r="EO25" i="23"/>
  <c r="CY30" i="23"/>
  <c r="CY35" i="23"/>
  <c r="CY37" i="23"/>
  <c r="S47" i="23"/>
  <c r="DN47" i="23"/>
  <c r="AJ49" i="23"/>
  <c r="BY50" i="23"/>
  <c r="EL50" i="23"/>
  <c r="DN54" i="23"/>
  <c r="R55" i="23"/>
  <c r="EO55" i="23"/>
  <c r="AJ57" i="23"/>
  <c r="BZ61" i="23"/>
  <c r="R63" i="23"/>
  <c r="EO63" i="23"/>
  <c r="CK63" i="23"/>
  <c r="CY63" i="23"/>
  <c r="AJ65" i="23"/>
  <c r="CY67" i="23"/>
  <c r="BY71" i="23"/>
  <c r="AJ72" i="23"/>
  <c r="BZ75" i="23"/>
  <c r="BZ77" i="23"/>
  <c r="AJ78" i="23"/>
  <c r="CR78" i="23"/>
  <c r="BZ80" i="23"/>
  <c r="CR80" i="23"/>
  <c r="BZ81" i="23"/>
  <c r="R82" i="23"/>
  <c r="DM82" i="23"/>
  <c r="R83" i="23"/>
  <c r="DM83" i="23"/>
  <c r="S84" i="23"/>
  <c r="EM84" i="23"/>
  <c r="CR87" i="23"/>
  <c r="CR88" i="23"/>
  <c r="EL88" i="23"/>
  <c r="AJ89" i="23"/>
  <c r="CY91" i="23"/>
  <c r="CR93" i="23"/>
  <c r="CR95" i="23"/>
  <c r="AJ96" i="23"/>
  <c r="R101" i="23"/>
  <c r="DM101" i="23"/>
  <c r="AJ105" i="23"/>
  <c r="AJ108" i="23"/>
  <c r="CR107" i="23"/>
  <c r="EO111" i="23"/>
  <c r="AJ112" i="23"/>
  <c r="CY112" i="23"/>
  <c r="BZ113" i="23"/>
  <c r="CY114" i="23"/>
  <c r="BZ115" i="23"/>
  <c r="AJ117" i="23"/>
  <c r="CR120" i="23"/>
  <c r="AJ122" i="23"/>
  <c r="CR122" i="23"/>
  <c r="BZ124" i="23"/>
  <c r="CK125" i="23"/>
  <c r="AJ128" i="23"/>
  <c r="AJ130" i="23"/>
  <c r="CK130" i="23"/>
  <c r="EM101" i="23"/>
  <c r="DZ101" i="23"/>
  <c r="S31" i="23"/>
  <c r="DN31" i="23"/>
  <c r="R31" i="23"/>
  <c r="DY31" i="23"/>
  <c r="R37" i="23"/>
  <c r="EO37" i="23"/>
  <c r="S37" i="23"/>
  <c r="EM37" i="23"/>
  <c r="DN78" i="23"/>
  <c r="DZ78" i="23"/>
  <c r="AJ9" i="23"/>
  <c r="AJ8" i="23"/>
  <c r="S17" i="23"/>
  <c r="R17" i="23"/>
  <c r="EO17" i="23"/>
  <c r="S27" i="23"/>
  <c r="DZ27" i="23"/>
  <c r="R27" i="23"/>
  <c r="EO27" i="23"/>
  <c r="BY41" i="23"/>
  <c r="BZ41" i="23"/>
  <c r="DN45" i="23"/>
  <c r="EM81" i="23"/>
  <c r="DZ81" i="23"/>
  <c r="EM85" i="23"/>
  <c r="DZ85" i="23"/>
  <c r="DM89" i="23"/>
  <c r="DY89" i="23"/>
  <c r="BY18" i="23"/>
  <c r="CY28" i="23"/>
  <c r="CK8" i="23"/>
  <c r="BY9" i="23"/>
  <c r="CY10" i="23"/>
  <c r="BY11" i="23"/>
  <c r="AJ13" i="23"/>
  <c r="CY12" i="23"/>
  <c r="AJ15" i="23"/>
  <c r="AJ17" i="23"/>
  <c r="BY19" i="23"/>
  <c r="AJ21" i="23"/>
  <c r="CK20" i="23"/>
  <c r="CY20" i="23"/>
  <c r="BY21" i="23"/>
  <c r="AJ23" i="23"/>
  <c r="BY23" i="23"/>
  <c r="BY29" i="23"/>
  <c r="CY32" i="23"/>
  <c r="BZ36" i="23"/>
  <c r="EM113" i="23"/>
  <c r="DZ113" i="23"/>
  <c r="DM93" i="23"/>
  <c r="DY93" i="23"/>
  <c r="EM105" i="23"/>
  <c r="DZ105" i="23"/>
  <c r="R35" i="23"/>
  <c r="DM35" i="23"/>
  <c r="S35" i="23"/>
  <c r="BY43" i="23"/>
  <c r="BZ43" i="23"/>
  <c r="DN73" i="23"/>
  <c r="EM73" i="23"/>
  <c r="EP73" i="23"/>
  <c r="DZ73" i="23"/>
  <c r="DM79" i="23"/>
  <c r="EO79" i="23"/>
  <c r="DY79" i="23"/>
  <c r="DM90" i="23"/>
  <c r="EO90" i="23"/>
  <c r="DY90" i="23"/>
  <c r="DM91" i="23"/>
  <c r="DY91" i="23"/>
  <c r="EO91" i="23"/>
  <c r="EM121" i="23"/>
  <c r="DZ121" i="23"/>
  <c r="DM127" i="23"/>
  <c r="DY127" i="23"/>
  <c r="BY25" i="23"/>
  <c r="AJ27" i="23"/>
  <c r="CK28" i="23"/>
  <c r="EM82" i="23"/>
  <c r="CR14" i="23"/>
  <c r="CR16" i="23"/>
  <c r="CK31" i="23"/>
  <c r="CR32" i="23"/>
  <c r="BY37" i="23"/>
  <c r="CK39" i="23"/>
  <c r="CK41" i="23"/>
  <c r="AJ42" i="23"/>
  <c r="BZ44" i="23"/>
  <c r="CR44" i="23"/>
  <c r="EM115" i="23"/>
  <c r="CK9" i="23"/>
  <c r="BY10" i="23"/>
  <c r="CK11" i="23"/>
  <c r="BY12" i="23"/>
  <c r="BZ13" i="23"/>
  <c r="CR13" i="23"/>
  <c r="BZ15" i="23"/>
  <c r="CR15" i="23"/>
  <c r="BY17" i="23"/>
  <c r="AJ19" i="23"/>
  <c r="CK18" i="23"/>
  <c r="CR20" i="23"/>
  <c r="CR22" i="23"/>
  <c r="CR24" i="23"/>
  <c r="CK25" i="23"/>
  <c r="BZ27" i="23"/>
  <c r="CR27" i="23"/>
  <c r="BZ28" i="23"/>
  <c r="CR28" i="23"/>
  <c r="R30" i="23"/>
  <c r="DM30" i="23"/>
  <c r="BZ31" i="23"/>
  <c r="AJ33" i="23"/>
  <c r="EL33" i="23"/>
  <c r="AJ34" i="23"/>
  <c r="S36" i="23"/>
  <c r="DN36" i="23"/>
  <c r="BZ38" i="23"/>
  <c r="BZ39" i="23"/>
  <c r="S41" i="23"/>
  <c r="EM41" i="23"/>
  <c r="S43" i="23"/>
  <c r="DZ43" i="23"/>
  <c r="CY43" i="23"/>
  <c r="EP44" i="23"/>
  <c r="AJ45" i="23"/>
  <c r="EL45" i="23"/>
  <c r="AJ46" i="23"/>
  <c r="AJ47" i="23"/>
  <c r="S49" i="23"/>
  <c r="EM49" i="23"/>
  <c r="CY49" i="23"/>
  <c r="AJ51" i="23"/>
  <c r="S53" i="23"/>
  <c r="EM53" i="23"/>
  <c r="CY53" i="23"/>
  <c r="CR55" i="23"/>
  <c r="AJ56" i="23"/>
  <c r="CY57" i="23"/>
  <c r="BY58" i="23"/>
  <c r="DN58" i="23"/>
  <c r="R59" i="23"/>
  <c r="CK59" i="23"/>
  <c r="DN59" i="23"/>
  <c r="R60" i="23"/>
  <c r="EO60" i="23"/>
  <c r="AJ62" i="23"/>
  <c r="BZ62" i="23"/>
  <c r="CR62" i="23"/>
  <c r="BY63" i="23"/>
  <c r="EM63" i="23"/>
  <c r="EL64" i="23"/>
  <c r="BZ65" i="23"/>
  <c r="CK66" i="23"/>
  <c r="CY66" i="23"/>
  <c r="AJ67" i="23"/>
  <c r="EL67" i="23"/>
  <c r="CR69" i="23"/>
  <c r="CR71" i="23"/>
  <c r="R72" i="23"/>
  <c r="DY72" i="23"/>
  <c r="R73" i="23"/>
  <c r="EL73" i="23"/>
  <c r="AJ73" i="23"/>
  <c r="BY73" i="23"/>
  <c r="CY73" i="23"/>
  <c r="CR75" i="23"/>
  <c r="DY75" i="23"/>
  <c r="CR76" i="23"/>
  <c r="DM77" i="23"/>
  <c r="R78" i="23"/>
  <c r="EL78" i="23"/>
  <c r="CR79" i="23"/>
  <c r="CR81" i="23"/>
  <c r="BZ84" i="23"/>
  <c r="R85" i="23"/>
  <c r="DM85" i="23"/>
  <c r="CR85" i="23"/>
  <c r="R87" i="23"/>
  <c r="EL87" i="23"/>
  <c r="AJ87" i="23"/>
  <c r="BZ89" i="23"/>
  <c r="BZ91" i="23"/>
  <c r="BZ93" i="23"/>
  <c r="DY94" i="23"/>
  <c r="EO94" i="23"/>
  <c r="EM95" i="23"/>
  <c r="CR96" i="23"/>
  <c r="DY98" i="23"/>
  <c r="EO98" i="23"/>
  <c r="DY99" i="23"/>
  <c r="R100" i="23"/>
  <c r="EL100" i="23"/>
  <c r="AJ100" i="23"/>
  <c r="DY103" i="23"/>
  <c r="BZ104" i="23"/>
  <c r="R105" i="23"/>
  <c r="DY105" i="23"/>
  <c r="R106" i="23"/>
  <c r="R107" i="23"/>
  <c r="EL107" i="23"/>
  <c r="AJ107" i="23"/>
  <c r="CR108" i="23"/>
  <c r="EO110" i="23"/>
  <c r="DY111" i="23"/>
  <c r="BZ112" i="23"/>
  <c r="R113" i="23"/>
  <c r="DM113" i="23"/>
  <c r="R114" i="23"/>
  <c r="EL114" i="23"/>
  <c r="R115" i="23"/>
  <c r="AJ115" i="23"/>
  <c r="CR116" i="23"/>
  <c r="EL116" i="23"/>
  <c r="DY118" i="23"/>
  <c r="EO118" i="23"/>
  <c r="DY119" i="23"/>
  <c r="BZ120" i="23"/>
  <c r="R121" i="23"/>
  <c r="DM121" i="23"/>
  <c r="R122" i="23"/>
  <c r="EL122" i="23"/>
  <c r="R123" i="23"/>
  <c r="EL123" i="23"/>
  <c r="AJ123" i="23"/>
  <c r="CR124" i="23"/>
  <c r="DY126" i="23"/>
  <c r="BZ127" i="23"/>
  <c r="EL127" i="23"/>
  <c r="CR128" i="23"/>
  <c r="EL128" i="23"/>
  <c r="DY130" i="23"/>
  <c r="BZ131" i="23"/>
  <c r="AJ30" i="23"/>
  <c r="AJ44" i="23"/>
  <c r="AJ66" i="23"/>
  <c r="EO83" i="23"/>
  <c r="EM94" i="23"/>
  <c r="DZ97" i="23"/>
  <c r="EM98" i="23"/>
  <c r="EM102" i="23"/>
  <c r="DZ109" i="23"/>
  <c r="EM110" i="23"/>
  <c r="DZ117" i="23"/>
  <c r="DZ125" i="23"/>
  <c r="DZ129" i="23"/>
  <c r="BZ47" i="23"/>
  <c r="CY47" i="23"/>
  <c r="EP48" i="23"/>
  <c r="EL49" i="23"/>
  <c r="BZ51" i="23"/>
  <c r="CY51" i="23"/>
  <c r="EP52" i="23"/>
  <c r="EL53" i="23"/>
  <c r="AJ54" i="23"/>
  <c r="BY55" i="23"/>
  <c r="CK58" i="23"/>
  <c r="CY58" i="23"/>
  <c r="EM58" i="23"/>
  <c r="CY65" i="23"/>
  <c r="BY66" i="23"/>
  <c r="CK67" i="23"/>
  <c r="CY77" i="23"/>
  <c r="DZ77" i="23"/>
  <c r="EP77" i="23"/>
  <c r="EM89" i="23"/>
  <c r="DZ89" i="23"/>
  <c r="EL91" i="23"/>
  <c r="DY95" i="23"/>
  <c r="EO99" i="23"/>
  <c r="EL104" i="23"/>
  <c r="EL112" i="23"/>
  <c r="EL120" i="23"/>
  <c r="CR39" i="23"/>
  <c r="BZ42" i="23"/>
  <c r="CY44" i="23"/>
  <c r="BZ46" i="23"/>
  <c r="CY50" i="23"/>
  <c r="BY54" i="23"/>
  <c r="CK55" i="23"/>
  <c r="AJ58" i="23"/>
  <c r="BY59" i="23"/>
  <c r="EM59" i="23"/>
  <c r="CK62" i="23"/>
  <c r="CY62" i="23"/>
  <c r="EM62" i="23"/>
  <c r="BZ67" i="23"/>
  <c r="CK69" i="23"/>
  <c r="CY69" i="23"/>
  <c r="CY71" i="23"/>
  <c r="CY75" i="23"/>
  <c r="CR77" i="23"/>
  <c r="DY77" i="23"/>
  <c r="BY79" i="23"/>
  <c r="CY79" i="23"/>
  <c r="DZ79" i="23"/>
  <c r="EP79" i="23"/>
  <c r="DY82" i="23"/>
  <c r="EO82" i="23"/>
  <c r="BZ88" i="23"/>
  <c r="CR89" i="23"/>
  <c r="CR91" i="23"/>
  <c r="BZ92" i="23"/>
  <c r="BZ95" i="23"/>
  <c r="EO95" i="23"/>
  <c r="BZ97" i="23"/>
  <c r="BZ99" i="23"/>
  <c r="EL99" i="23"/>
  <c r="CR100" i="23"/>
  <c r="BZ103" i="23"/>
  <c r="EL103" i="23"/>
  <c r="CR105" i="23"/>
  <c r="BZ109" i="23"/>
  <c r="BZ111" i="23"/>
  <c r="EL111" i="23"/>
  <c r="CR113" i="23"/>
  <c r="BZ117" i="23"/>
  <c r="BZ119" i="23"/>
  <c r="EL119" i="23"/>
  <c r="CR121" i="23"/>
  <c r="BZ125" i="23"/>
  <c r="EM127" i="23"/>
  <c r="BZ129" i="23"/>
  <c r="CK46" i="23"/>
  <c r="S46" i="23"/>
  <c r="EM46" i="23"/>
  <c r="EL46" i="23"/>
  <c r="S131" i="22"/>
  <c r="DN131" i="22"/>
  <c r="BY42" i="23"/>
  <c r="AJ43" i="23"/>
  <c r="CY42" i="23"/>
  <c r="S42" i="23"/>
  <c r="DN42" i="23"/>
  <c r="EL42" i="23"/>
  <c r="CR69" i="22"/>
  <c r="CK40" i="23"/>
  <c r="BY40" i="23"/>
  <c r="CY40" i="23"/>
  <c r="AJ41" i="23"/>
  <c r="S40" i="23"/>
  <c r="DN40" i="23"/>
  <c r="CY39" i="23"/>
  <c r="AJ40" i="23"/>
  <c r="S39" i="23"/>
  <c r="EM39" i="23"/>
  <c r="CK38" i="23"/>
  <c r="BY38" i="23"/>
  <c r="AJ39" i="23"/>
  <c r="CY38" i="23"/>
  <c r="S38" i="23"/>
  <c r="DN38" i="23"/>
  <c r="EL38" i="23"/>
  <c r="CR36" i="23"/>
  <c r="CK36" i="23"/>
  <c r="BY36" i="23"/>
  <c r="AJ37" i="23"/>
  <c r="CY36" i="23"/>
  <c r="CK34" i="23"/>
  <c r="CY34" i="23"/>
  <c r="S34" i="23"/>
  <c r="EM34" i="23"/>
  <c r="EL34" i="23"/>
  <c r="CR31" i="23"/>
  <c r="AJ31" i="23"/>
  <c r="CY31" i="23"/>
  <c r="AJ32" i="23"/>
  <c r="BZ29" i="23"/>
  <c r="AJ29" i="23"/>
  <c r="R29" i="23"/>
  <c r="EO29" i="23"/>
  <c r="CK29" i="23"/>
  <c r="BZ26" i="23"/>
  <c r="BY26" i="23"/>
  <c r="AJ26" i="23"/>
  <c r="CK26" i="23"/>
  <c r="R26" i="23"/>
  <c r="EO26" i="23"/>
  <c r="BZ24" i="23"/>
  <c r="CY24" i="23"/>
  <c r="AJ24" i="23"/>
  <c r="R24" i="23"/>
  <c r="EO24" i="23"/>
  <c r="CK24" i="23"/>
  <c r="BZ22" i="23"/>
  <c r="CY22" i="23"/>
  <c r="AJ22" i="23"/>
  <c r="CK22" i="23"/>
  <c r="R22" i="23"/>
  <c r="EO22" i="23"/>
  <c r="BZ20" i="23"/>
  <c r="AJ20" i="23"/>
  <c r="R20" i="23"/>
  <c r="EO20" i="23"/>
  <c r="AJ18" i="23"/>
  <c r="R18" i="23"/>
  <c r="EO18" i="23"/>
  <c r="BZ16" i="23"/>
  <c r="CY16" i="23"/>
  <c r="AJ16" i="23"/>
  <c r="R16" i="23"/>
  <c r="EO16" i="23"/>
  <c r="CK16" i="23"/>
  <c r="BZ14" i="23"/>
  <c r="AJ14" i="23"/>
  <c r="R14" i="23"/>
  <c r="EO14" i="23"/>
  <c r="CK14" i="23"/>
  <c r="BZ12" i="23"/>
  <c r="AJ12" i="23"/>
  <c r="CK12" i="23"/>
  <c r="R12" i="23"/>
  <c r="EO12" i="23"/>
  <c r="BZ10" i="23"/>
  <c r="AJ10" i="23"/>
  <c r="CK10" i="23"/>
  <c r="R10" i="23"/>
  <c r="EO10" i="23"/>
  <c r="BZ8" i="23"/>
  <c r="CY8" i="23"/>
  <c r="CR8" i="23"/>
  <c r="EM119" i="22"/>
  <c r="BZ73" i="22"/>
  <c r="CR10" i="22"/>
  <c r="CR45" i="22"/>
  <c r="CR60" i="22"/>
  <c r="S62" i="22"/>
  <c r="EM62" i="22"/>
  <c r="AJ89" i="22"/>
  <c r="CK105" i="22"/>
  <c r="CR109" i="22"/>
  <c r="BZ113" i="22"/>
  <c r="BZ117" i="22"/>
  <c r="CR117" i="22"/>
  <c r="R105" i="22"/>
  <c r="DM105" i="22"/>
  <c r="R108" i="22"/>
  <c r="EL108" i="22"/>
  <c r="AJ72" i="22"/>
  <c r="S89" i="22"/>
  <c r="DN89" i="22"/>
  <c r="BZ77" i="22"/>
  <c r="CR102" i="22"/>
  <c r="S120" i="22"/>
  <c r="EP120" i="22"/>
  <c r="CR94" i="22"/>
  <c r="AJ9" i="22"/>
  <c r="CK8" i="22"/>
  <c r="S25" i="22"/>
  <c r="DN25" i="22"/>
  <c r="CY27" i="22"/>
  <c r="BZ32" i="22"/>
  <c r="CR36" i="22"/>
  <c r="CR95" i="22"/>
  <c r="CR99" i="22"/>
  <c r="CK102" i="22"/>
  <c r="CR116" i="22"/>
  <c r="AJ120" i="22"/>
  <c r="CR125" i="22"/>
  <c r="AJ105" i="22"/>
  <c r="CY17" i="22"/>
  <c r="R51" i="22"/>
  <c r="DM51" i="22"/>
  <c r="S54" i="22"/>
  <c r="DN54" i="22"/>
  <c r="R72" i="22"/>
  <c r="DM72" i="22"/>
  <c r="BZ75" i="22"/>
  <c r="BY85" i="22"/>
  <c r="CY92" i="22"/>
  <c r="CY113" i="22"/>
  <c r="CK117" i="22"/>
  <c r="CR118" i="22"/>
  <c r="R124" i="22"/>
  <c r="DY124" i="22"/>
  <c r="S75" i="22"/>
  <c r="DN75" i="22"/>
  <c r="R75" i="22"/>
  <c r="EO75" i="22"/>
  <c r="CY85" i="22"/>
  <c r="CY104" i="22"/>
  <c r="CR16" i="22"/>
  <c r="AJ19" i="22"/>
  <c r="S19" i="22"/>
  <c r="DN19" i="22"/>
  <c r="CK29" i="22"/>
  <c r="BZ30" i="22"/>
  <c r="CR37" i="22"/>
  <c r="BY61" i="22"/>
  <c r="AJ86" i="22"/>
  <c r="CR90" i="22"/>
  <c r="AJ98" i="22"/>
  <c r="R98" i="22"/>
  <c r="DM98" i="22"/>
  <c r="EM105" i="22"/>
  <c r="CK60" i="22"/>
  <c r="CY76" i="22"/>
  <c r="CY82" i="22"/>
  <c r="CK85" i="22"/>
  <c r="BY92" i="22"/>
  <c r="BZ9" i="22"/>
  <c r="CR33" i="22"/>
  <c r="CR40" i="22"/>
  <c r="AJ42" i="22"/>
  <c r="R70" i="22"/>
  <c r="DM70" i="22"/>
  <c r="BY70" i="22"/>
  <c r="BZ88" i="22"/>
  <c r="BZ93" i="22"/>
  <c r="CR97" i="22"/>
  <c r="AJ99" i="22"/>
  <c r="BY104" i="22"/>
  <c r="CR121" i="22"/>
  <c r="BZ124" i="22"/>
  <c r="CY127" i="22"/>
  <c r="R128" i="22"/>
  <c r="DY128" i="22"/>
  <c r="BY88" i="22"/>
  <c r="BZ87" i="22"/>
  <c r="BZ62" i="22"/>
  <c r="CR62" i="22"/>
  <c r="CK23" i="22"/>
  <c r="CK26" i="22"/>
  <c r="CK30" i="22"/>
  <c r="BZ43" i="22"/>
  <c r="CK93" i="22"/>
  <c r="BY120" i="22"/>
  <c r="CK121" i="22"/>
  <c r="CR122" i="22"/>
  <c r="CY50" i="22"/>
  <c r="AJ52" i="22"/>
  <c r="CK52" i="22"/>
  <c r="CY54" i="22"/>
  <c r="CR55" i="22"/>
  <c r="CY58" i="22"/>
  <c r="R59" i="22"/>
  <c r="DM59" i="22"/>
  <c r="BY71" i="22"/>
  <c r="BY75" i="22"/>
  <c r="R79" i="22"/>
  <c r="DM79" i="22"/>
  <c r="AJ81" i="22"/>
  <c r="CR93" i="22"/>
  <c r="R99" i="22"/>
  <c r="DM99" i="22"/>
  <c r="AJ103" i="22"/>
  <c r="BY124" i="22"/>
  <c r="AJ24" i="22"/>
  <c r="CY23" i="22"/>
  <c r="CY47" i="22"/>
  <c r="BY78" i="22"/>
  <c r="CY93" i="22"/>
  <c r="CK113" i="22"/>
  <c r="R23" i="22"/>
  <c r="DM23" i="22"/>
  <c r="AJ25" i="22"/>
  <c r="R26" i="22"/>
  <c r="EO26" i="22"/>
  <c r="S28" i="22"/>
  <c r="DN28" i="22"/>
  <c r="R30" i="22"/>
  <c r="DM30" i="22"/>
  <c r="CR32" i="22"/>
  <c r="CK34" i="22"/>
  <c r="BZ36" i="22"/>
  <c r="CR44" i="22"/>
  <c r="CR46" i="22"/>
  <c r="CR52" i="22"/>
  <c r="BZ54" i="22"/>
  <c r="CR54" i="22"/>
  <c r="R61" i="22"/>
  <c r="EL61" i="22"/>
  <c r="EM61" i="22"/>
  <c r="CR70" i="22"/>
  <c r="R73" i="22"/>
  <c r="DM73" i="22"/>
  <c r="AJ77" i="22"/>
  <c r="R77" i="22"/>
  <c r="EO77" i="22"/>
  <c r="AJ79" i="22"/>
  <c r="BZ81" i="22"/>
  <c r="CR81" i="22"/>
  <c r="AJ83" i="22"/>
  <c r="CY83" i="22"/>
  <c r="AJ87" i="22"/>
  <c r="S87" i="22"/>
  <c r="DN87" i="22"/>
  <c r="AJ88" i="22"/>
  <c r="R92" i="22"/>
  <c r="EL92" i="22"/>
  <c r="S93" i="22"/>
  <c r="EM93" i="22"/>
  <c r="S96" i="22"/>
  <c r="EP96" i="22"/>
  <c r="R101" i="22"/>
  <c r="DY101" i="22"/>
  <c r="CR103" i="22"/>
  <c r="AJ106" i="22"/>
  <c r="CR108" i="22"/>
  <c r="CR112" i="22"/>
  <c r="CR119" i="22"/>
  <c r="R121" i="22"/>
  <c r="DM121" i="22"/>
  <c r="BZ123" i="22"/>
  <c r="EL128" i="22"/>
  <c r="CY14" i="22"/>
  <c r="CR30" i="22"/>
  <c r="BZ45" i="22"/>
  <c r="CR53" i="22"/>
  <c r="CY55" i="22"/>
  <c r="CY70" i="22"/>
  <c r="CY78" i="22"/>
  <c r="CK80" i="22"/>
  <c r="CY86" i="22"/>
  <c r="BY96" i="22"/>
  <c r="CK97" i="22"/>
  <c r="AJ100" i="22"/>
  <c r="CY100" i="22"/>
  <c r="BY108" i="22"/>
  <c r="CK109" i="22"/>
  <c r="CY112" i="22"/>
  <c r="AJ114" i="22"/>
  <c r="CK9" i="22"/>
  <c r="CY19" i="22"/>
  <c r="AJ23" i="22"/>
  <c r="CY22" i="22"/>
  <c r="S29" i="22"/>
  <c r="DN29" i="22"/>
  <c r="CK48" i="22"/>
  <c r="CY48" i="22"/>
  <c r="S57" i="22"/>
  <c r="EP57" i="22"/>
  <c r="CR57" i="22"/>
  <c r="CY72" i="22"/>
  <c r="CY74" i="22"/>
  <c r="CK79" i="22"/>
  <c r="AJ82" i="22"/>
  <c r="EM83" i="22"/>
  <c r="S102" i="22"/>
  <c r="DZ102" i="22"/>
  <c r="S103" i="22"/>
  <c r="EM103" i="22"/>
  <c r="CY111" i="22"/>
  <c r="CY120" i="22"/>
  <c r="CY124" i="22"/>
  <c r="CY11" i="22"/>
  <c r="CY20" i="22"/>
  <c r="CK36" i="22"/>
  <c r="BZ37" i="22"/>
  <c r="CY65" i="22"/>
  <c r="CY80" i="22"/>
  <c r="CY95" i="22"/>
  <c r="BY101" i="22"/>
  <c r="CY109" i="22"/>
  <c r="CR110" i="22"/>
  <c r="CY123" i="22"/>
  <c r="CK125" i="22"/>
  <c r="CR9" i="22"/>
  <c r="CY15" i="22"/>
  <c r="CR19" i="22"/>
  <c r="CR22" i="22"/>
  <c r="S31" i="22"/>
  <c r="EP31" i="22"/>
  <c r="CK32" i="22"/>
  <c r="BZ33" i="22"/>
  <c r="CR38" i="22"/>
  <c r="CY40" i="22"/>
  <c r="CR43" i="22"/>
  <c r="CR48" i="22"/>
  <c r="R55" i="22"/>
  <c r="DM55" i="22"/>
  <c r="S58" i="22"/>
  <c r="DZ58" i="22"/>
  <c r="CY67" i="22"/>
  <c r="R68" i="22"/>
  <c r="EL68" i="22"/>
  <c r="BZ70" i="22"/>
  <c r="CK73" i="22"/>
  <c r="CK75" i="22"/>
  <c r="R76" i="22"/>
  <c r="DY76" i="22"/>
  <c r="CK77" i="22"/>
  <c r="BZ78" i="22"/>
  <c r="CK81" i="22"/>
  <c r="CY81" i="22"/>
  <c r="CR82" i="22"/>
  <c r="EM82" i="22"/>
  <c r="BZ84" i="22"/>
  <c r="CR84" i="22"/>
  <c r="CY87" i="22"/>
  <c r="AJ90" i="22"/>
  <c r="S90" i="22"/>
  <c r="DZ90" i="22"/>
  <c r="AJ91" i="22"/>
  <c r="CR91" i="22"/>
  <c r="AJ95" i="22"/>
  <c r="R95" i="22"/>
  <c r="DM95" i="22"/>
  <c r="AJ96" i="22"/>
  <c r="CY96" i="22"/>
  <c r="R97" i="22"/>
  <c r="DM97" i="22"/>
  <c r="CR98" i="22"/>
  <c r="EM99" i="22"/>
  <c r="CY99" i="22"/>
  <c r="S100" i="22"/>
  <c r="EM100" i="22"/>
  <c r="BY100" i="22"/>
  <c r="AJ102" i="22"/>
  <c r="CY102" i="22"/>
  <c r="BZ104" i="22"/>
  <c r="CY108" i="22"/>
  <c r="R109" i="22"/>
  <c r="DM109" i="22"/>
  <c r="BZ111" i="22"/>
  <c r="CY115" i="22"/>
  <c r="R116" i="22"/>
  <c r="EO116" i="22"/>
  <c r="AJ119" i="22"/>
  <c r="CK118" i="22"/>
  <c r="R119" i="22"/>
  <c r="DM119" i="22"/>
  <c r="CR120" i="22"/>
  <c r="EM121" i="22"/>
  <c r="CR124" i="22"/>
  <c r="BZ127" i="22"/>
  <c r="CR128" i="22"/>
  <c r="DY9" i="22"/>
  <c r="DM9" i="22"/>
  <c r="DM94" i="22"/>
  <c r="EO94" i="22"/>
  <c r="DY94" i="22"/>
  <c r="DM118" i="22"/>
  <c r="DY118" i="22"/>
  <c r="EO118" i="22"/>
  <c r="EO71" i="22"/>
  <c r="DM71" i="22"/>
  <c r="DM90" i="22"/>
  <c r="DY90" i="22"/>
  <c r="EO90" i="22"/>
  <c r="DM91" i="22"/>
  <c r="DY91" i="22"/>
  <c r="EM79" i="22"/>
  <c r="CR8" i="22"/>
  <c r="AJ10" i="22"/>
  <c r="AJ21" i="22"/>
  <c r="CY33" i="22"/>
  <c r="CY37" i="22"/>
  <c r="CY43" i="22"/>
  <c r="CY45" i="22"/>
  <c r="CY64" i="22"/>
  <c r="CK72" i="22"/>
  <c r="AJ80" i="22"/>
  <c r="CY90" i="22"/>
  <c r="CY91" i="22"/>
  <c r="AJ92" i="22"/>
  <c r="CK101" i="22"/>
  <c r="CR106" i="22"/>
  <c r="CY116" i="22"/>
  <c r="BY8" i="22"/>
  <c r="S9" i="22"/>
  <c r="DN9" i="22"/>
  <c r="BY9" i="22"/>
  <c r="CY12" i="22"/>
  <c r="CR13" i="22"/>
  <c r="S21" i="22"/>
  <c r="EM21" i="22"/>
  <c r="CR24" i="22"/>
  <c r="CY25" i="22"/>
  <c r="CK27" i="22"/>
  <c r="EM30" i="22"/>
  <c r="CK47" i="22"/>
  <c r="S49" i="22"/>
  <c r="EM49" i="22"/>
  <c r="CR49" i="22"/>
  <c r="AJ60" i="22"/>
  <c r="CK61" i="22"/>
  <c r="AJ64" i="22"/>
  <c r="BY65" i="22"/>
  <c r="AJ67" i="22"/>
  <c r="CK66" i="22"/>
  <c r="CY66" i="22"/>
  <c r="CY68" i="22"/>
  <c r="BZ69" i="22"/>
  <c r="S71" i="22"/>
  <c r="DN71" i="22"/>
  <c r="CK71" i="22"/>
  <c r="AJ73" i="22"/>
  <c r="CR72" i="22"/>
  <c r="BY73" i="22"/>
  <c r="BZ74" i="22"/>
  <c r="CR74" i="22"/>
  <c r="AJ76" i="22"/>
  <c r="CK76" i="22"/>
  <c r="BY77" i="22"/>
  <c r="R78" i="22"/>
  <c r="DY78" i="22"/>
  <c r="BY79" i="22"/>
  <c r="R82" i="22"/>
  <c r="DY82" i="22"/>
  <c r="R83" i="22"/>
  <c r="DY83" i="22"/>
  <c r="BY84" i="22"/>
  <c r="BZ85" i="22"/>
  <c r="CY89" i="22"/>
  <c r="S91" i="22"/>
  <c r="DZ91" i="22"/>
  <c r="AJ93" i="22"/>
  <c r="BZ92" i="22"/>
  <c r="S94" i="22"/>
  <c r="DZ94" i="22"/>
  <c r="CY94" i="22"/>
  <c r="CR96" i="22"/>
  <c r="EL96" i="22"/>
  <c r="CY98" i="22"/>
  <c r="CR100" i="22"/>
  <c r="CR101" i="22"/>
  <c r="EL103" i="22"/>
  <c r="S104" i="22"/>
  <c r="EM104" i="22"/>
  <c r="CR105" i="22"/>
  <c r="AJ109" i="22"/>
  <c r="CY110" i="22"/>
  <c r="S112" i="22"/>
  <c r="EM112" i="22"/>
  <c r="BY112" i="22"/>
  <c r="EL112" i="22"/>
  <c r="BY117" i="22"/>
  <c r="S118" i="22"/>
  <c r="DZ118" i="22"/>
  <c r="CY118" i="22"/>
  <c r="CR123" i="22"/>
  <c r="S125" i="22"/>
  <c r="EM125" i="22"/>
  <c r="AJ126" i="22"/>
  <c r="CY130" i="22"/>
  <c r="CY131" i="22"/>
  <c r="EM73" i="22"/>
  <c r="EM77" i="22"/>
  <c r="AJ84" i="22"/>
  <c r="CY13" i="22"/>
  <c r="CY30" i="22"/>
  <c r="CK33" i="22"/>
  <c r="CK37" i="22"/>
  <c r="CK43" i="22"/>
  <c r="CK45" i="22"/>
  <c r="BZ46" i="22"/>
  <c r="AJ50" i="22"/>
  <c r="CY51" i="22"/>
  <c r="BY58" i="22"/>
  <c r="CR59" i="22"/>
  <c r="CY60" i="22"/>
  <c r="AJ65" i="22"/>
  <c r="AJ71" i="22"/>
  <c r="CY101" i="22"/>
  <c r="DY102" i="22"/>
  <c r="CY105" i="22"/>
  <c r="CR114" i="22"/>
  <c r="AJ125" i="22"/>
  <c r="BY128" i="22"/>
  <c r="R20" i="22"/>
  <c r="DY20" i="22"/>
  <c r="CR25" i="22"/>
  <c r="AJ26" i="22"/>
  <c r="CR27" i="22"/>
  <c r="AJ30" i="22"/>
  <c r="DZ30" i="22"/>
  <c r="BZ31" i="22"/>
  <c r="BZ35" i="22"/>
  <c r="CK38" i="22"/>
  <c r="CY38" i="22"/>
  <c r="CR41" i="22"/>
  <c r="CK46" i="22"/>
  <c r="CR47" i="22"/>
  <c r="CY49" i="22"/>
  <c r="S50" i="22"/>
  <c r="DZ50" i="22"/>
  <c r="BY50" i="22"/>
  <c r="CR51" i="22"/>
  <c r="CY52" i="22"/>
  <c r="CR56" i="22"/>
  <c r="AJ58" i="22"/>
  <c r="CY59" i="22"/>
  <c r="AJ62" i="22"/>
  <c r="CK62" i="22"/>
  <c r="CY62" i="22"/>
  <c r="BY67" i="22"/>
  <c r="BZ68" i="22"/>
  <c r="CR68" i="22"/>
  <c r="BZ71" i="22"/>
  <c r="CR73" i="22"/>
  <c r="BZ76" i="22"/>
  <c r="CR76" i="22"/>
  <c r="AJ78" i="22"/>
  <c r="CR79" i="22"/>
  <c r="R81" i="22"/>
  <c r="EO81" i="22"/>
  <c r="R85" i="22"/>
  <c r="EO85" i="22"/>
  <c r="R88" i="22"/>
  <c r="DM88" i="22"/>
  <c r="CR89" i="22"/>
  <c r="AJ94" i="22"/>
  <c r="AJ97" i="22"/>
  <c r="BZ96" i="22"/>
  <c r="AJ101" i="22"/>
  <c r="BZ100" i="22"/>
  <c r="EO102" i="22"/>
  <c r="AJ104" i="22"/>
  <c r="CR104" i="22"/>
  <c r="CY106" i="22"/>
  <c r="BZ107" i="22"/>
  <c r="CR107" i="22"/>
  <c r="BZ108" i="22"/>
  <c r="AJ110" i="22"/>
  <c r="AJ113" i="22"/>
  <c r="BZ115" i="22"/>
  <c r="BY116" i="22"/>
  <c r="CY119" i="22"/>
  <c r="AJ121" i="22"/>
  <c r="BZ120" i="22"/>
  <c r="AJ122" i="22"/>
  <c r="CR126" i="22"/>
  <c r="CY128" i="22"/>
  <c r="BZ129" i="22"/>
  <c r="BZ131" i="22"/>
  <c r="R11" i="22"/>
  <c r="DY11" i="22"/>
  <c r="S11" i="22"/>
  <c r="DZ11" i="22"/>
  <c r="BY38" i="22"/>
  <c r="BZ38" i="22"/>
  <c r="R69" i="22"/>
  <c r="EL69" i="22"/>
  <c r="S69" i="22"/>
  <c r="R84" i="22"/>
  <c r="DY84" i="22"/>
  <c r="S84" i="22"/>
  <c r="DN84" i="22"/>
  <c r="S86" i="22"/>
  <c r="DZ86" i="22"/>
  <c r="R86" i="22"/>
  <c r="DM86" i="22"/>
  <c r="R107" i="22"/>
  <c r="S107" i="22"/>
  <c r="EM107" i="22"/>
  <c r="AJ111" i="22"/>
  <c r="AJ112" i="22"/>
  <c r="R114" i="22"/>
  <c r="EL114" i="22"/>
  <c r="S114" i="22"/>
  <c r="EP114" i="22"/>
  <c r="AJ117" i="22"/>
  <c r="AJ118" i="22"/>
  <c r="R122" i="22"/>
  <c r="EL122" i="22"/>
  <c r="S122" i="22"/>
  <c r="EP122" i="22"/>
  <c r="R129" i="22"/>
  <c r="EL129" i="22"/>
  <c r="S129" i="22"/>
  <c r="R16" i="22"/>
  <c r="EL16" i="22"/>
  <c r="S16" i="22"/>
  <c r="DZ16" i="22"/>
  <c r="R17" i="22"/>
  <c r="EL17" i="22"/>
  <c r="S17" i="22"/>
  <c r="EP17" i="22"/>
  <c r="DN23" i="22"/>
  <c r="EM23" i="22"/>
  <c r="R27" i="22"/>
  <c r="DY27" i="22"/>
  <c r="S27" i="22"/>
  <c r="DN27" i="22"/>
  <c r="S63" i="22"/>
  <c r="DZ63" i="22"/>
  <c r="R63" i="22"/>
  <c r="EL63" i="22"/>
  <c r="DN73" i="22"/>
  <c r="EP73" i="22"/>
  <c r="DZ73" i="22"/>
  <c r="R74" i="22"/>
  <c r="DY74" i="22"/>
  <c r="S74" i="22"/>
  <c r="EM74" i="22"/>
  <c r="DN79" i="22"/>
  <c r="DZ79" i="22"/>
  <c r="EP79" i="22"/>
  <c r="R80" i="22"/>
  <c r="EL80" i="22"/>
  <c r="S80" i="22"/>
  <c r="DZ80" i="22"/>
  <c r="DZ89" i="22"/>
  <c r="R110" i="22"/>
  <c r="EL110" i="22"/>
  <c r="S110" i="22"/>
  <c r="DN110" i="22"/>
  <c r="R115" i="22"/>
  <c r="EL115" i="22"/>
  <c r="S115" i="22"/>
  <c r="EM115" i="22"/>
  <c r="R123" i="22"/>
  <c r="EL123" i="22"/>
  <c r="S123" i="22"/>
  <c r="DZ123" i="22"/>
  <c r="AJ127" i="22"/>
  <c r="AJ128" i="22"/>
  <c r="R130" i="22"/>
  <c r="DM130" i="22"/>
  <c r="S130" i="22"/>
  <c r="EM130" i="22"/>
  <c r="CK16" i="22"/>
  <c r="CY16" i="22"/>
  <c r="CY18" i="22"/>
  <c r="CK19" i="22"/>
  <c r="S24" i="22"/>
  <c r="DN24" i="22"/>
  <c r="CY29" i="22"/>
  <c r="AJ31" i="22"/>
  <c r="CR31" i="22"/>
  <c r="CK41" i="22"/>
  <c r="CY41" i="22"/>
  <c r="BZ42" i="22"/>
  <c r="AJ48" i="22"/>
  <c r="BY53" i="22"/>
  <c r="BY57" i="22"/>
  <c r="CK69" i="22"/>
  <c r="DZ72" i="22"/>
  <c r="CY84" i="22"/>
  <c r="CY97" i="22"/>
  <c r="CY103" i="22"/>
  <c r="CY107" i="22"/>
  <c r="CY114" i="22"/>
  <c r="CY122" i="22"/>
  <c r="CY125" i="22"/>
  <c r="R10" i="22"/>
  <c r="DM10" i="22"/>
  <c r="S10" i="22"/>
  <c r="DN10" i="22"/>
  <c r="R15" i="22"/>
  <c r="DY15" i="22"/>
  <c r="S15" i="22"/>
  <c r="EP15" i="22"/>
  <c r="CW24" i="22"/>
  <c r="CV24" i="22"/>
  <c r="AJ69" i="22"/>
  <c r="AJ70" i="22"/>
  <c r="EM81" i="22"/>
  <c r="DZ81" i="22"/>
  <c r="EM85" i="22"/>
  <c r="DZ85" i="22"/>
  <c r="EL87" i="22"/>
  <c r="AJ107" i="22"/>
  <c r="AJ108" i="22"/>
  <c r="R111" i="22"/>
  <c r="EL111" i="22"/>
  <c r="S111" i="22"/>
  <c r="EM111" i="22"/>
  <c r="R117" i="22"/>
  <c r="EO117" i="22"/>
  <c r="S117" i="22"/>
  <c r="EP117" i="22"/>
  <c r="R126" i="22"/>
  <c r="EL126" i="22"/>
  <c r="S126" i="22"/>
  <c r="DN126" i="22"/>
  <c r="BY41" i="22"/>
  <c r="BZ41" i="22"/>
  <c r="AJ74" i="22"/>
  <c r="AJ75" i="22"/>
  <c r="R106" i="22"/>
  <c r="EL106" i="22"/>
  <c r="S106" i="22"/>
  <c r="R113" i="22"/>
  <c r="EL113" i="22"/>
  <c r="S113" i="22"/>
  <c r="DN113" i="22"/>
  <c r="AJ115" i="22"/>
  <c r="AJ116" i="22"/>
  <c r="AJ123" i="22"/>
  <c r="AJ124" i="22"/>
  <c r="R127" i="22"/>
  <c r="EL127" i="22"/>
  <c r="S127" i="22"/>
  <c r="EM127" i="22"/>
  <c r="AJ85" i="22"/>
  <c r="CY8" i="22"/>
  <c r="EO9" i="22"/>
  <c r="CK12" i="22"/>
  <c r="AJ16" i="22"/>
  <c r="AJ17" i="22"/>
  <c r="CY21" i="22"/>
  <c r="CK25" i="22"/>
  <c r="BY30" i="22"/>
  <c r="CR35" i="22"/>
  <c r="BY49" i="22"/>
  <c r="CY63" i="22"/>
  <c r="CK68" i="22"/>
  <c r="CK89" i="22"/>
  <c r="CY117" i="22"/>
  <c r="CY121" i="22"/>
  <c r="CY126" i="22"/>
  <c r="AJ130" i="22"/>
  <c r="CR130" i="22"/>
  <c r="CR131" i="22"/>
  <c r="CY53" i="22"/>
  <c r="BY54" i="22"/>
  <c r="CK63" i="22"/>
  <c r="CK64" i="22"/>
  <c r="CY79" i="22"/>
  <c r="EM97" i="22"/>
  <c r="EM98" i="22"/>
  <c r="EM101" i="22"/>
  <c r="CY9" i="22"/>
  <c r="EL9" i="22"/>
  <c r="CK11" i="22"/>
  <c r="AJ12" i="22"/>
  <c r="AJ15" i="22"/>
  <c r="CK15" i="22"/>
  <c r="CK17" i="22"/>
  <c r="CK21" i="22"/>
  <c r="BY31" i="22"/>
  <c r="AJ32" i="22"/>
  <c r="AJ33" i="22"/>
  <c r="BY35" i="22"/>
  <c r="AJ36" i="22"/>
  <c r="AJ37" i="22"/>
  <c r="CK39" i="22"/>
  <c r="CY39" i="22"/>
  <c r="AJ43" i="22"/>
  <c r="CK49" i="22"/>
  <c r="CK53" i="22"/>
  <c r="BY55" i="22"/>
  <c r="CK57" i="22"/>
  <c r="CR61" i="22"/>
  <c r="BY62" i="22"/>
  <c r="CK65" i="22"/>
  <c r="BY66" i="22"/>
  <c r="AJ68" i="22"/>
  <c r="CK67" i="22"/>
  <c r="CY71" i="22"/>
  <c r="CY75" i="22"/>
  <c r="CY77" i="22"/>
  <c r="DZ77" i="22"/>
  <c r="EP77" i="22"/>
  <c r="EO87" i="22"/>
  <c r="EO91" i="22"/>
  <c r="DY103" i="22"/>
  <c r="DZ105" i="22"/>
  <c r="DZ109" i="22"/>
  <c r="DZ121" i="22"/>
  <c r="BY51" i="22"/>
  <c r="CY57" i="22"/>
  <c r="BY59" i="22"/>
  <c r="CY73" i="22"/>
  <c r="CR86" i="22"/>
  <c r="DY87" i="22"/>
  <c r="DZ97" i="22"/>
  <c r="DZ101" i="22"/>
  <c r="BY10" i="22"/>
  <c r="CR11" i="22"/>
  <c r="CR15" i="22"/>
  <c r="CR17" i="22"/>
  <c r="CR18" i="22"/>
  <c r="CR21" i="22"/>
  <c r="CR23" i="22"/>
  <c r="AJ28" i="22"/>
  <c r="CK28" i="22"/>
  <c r="CR29" i="22"/>
  <c r="CK31" i="22"/>
  <c r="CY31" i="22"/>
  <c r="BY32" i="22"/>
  <c r="CY32" i="22"/>
  <c r="BY33" i="22"/>
  <c r="AJ34" i="22"/>
  <c r="CK35" i="22"/>
  <c r="CY35" i="22"/>
  <c r="BY36" i="22"/>
  <c r="CY36" i="22"/>
  <c r="BY37" i="22"/>
  <c r="AJ38" i="22"/>
  <c r="AJ39" i="22"/>
  <c r="BZ39" i="22"/>
  <c r="CR39" i="22"/>
  <c r="BY43" i="22"/>
  <c r="AJ44" i="22"/>
  <c r="CK44" i="22"/>
  <c r="CY44" i="22"/>
  <c r="BY45" i="22"/>
  <c r="AJ47" i="22"/>
  <c r="CK54" i="22"/>
  <c r="AJ56" i="22"/>
  <c r="BZ58" i="22"/>
  <c r="CY61" i="22"/>
  <c r="BY63" i="22"/>
  <c r="BY64" i="22"/>
  <c r="AJ66" i="22"/>
  <c r="BY69" i="22"/>
  <c r="CY69" i="22"/>
  <c r="CR71" i="22"/>
  <c r="DY71" i="22"/>
  <c r="CR75" i="22"/>
  <c r="CR77" i="22"/>
  <c r="CR78" i="22"/>
  <c r="CR80" i="22"/>
  <c r="CR85" i="22"/>
  <c r="CR88" i="22"/>
  <c r="BZ91" i="22"/>
  <c r="EL91" i="22"/>
  <c r="CR92" i="22"/>
  <c r="BZ95" i="22"/>
  <c r="BZ97" i="22"/>
  <c r="BZ99" i="22"/>
  <c r="BZ101" i="22"/>
  <c r="BZ103" i="22"/>
  <c r="EO103" i="22"/>
  <c r="BZ109" i="22"/>
  <c r="CR111" i="22"/>
  <c r="BZ112" i="22"/>
  <c r="CR113" i="22"/>
  <c r="CR115" i="22"/>
  <c r="BZ116" i="22"/>
  <c r="BZ119" i="22"/>
  <c r="BZ125" i="22"/>
  <c r="CR127" i="22"/>
  <c r="BZ128" i="22"/>
  <c r="CR129" i="22"/>
  <c r="CK58" i="22"/>
  <c r="CR58" i="22"/>
  <c r="CY56" i="22"/>
  <c r="CK56" i="22"/>
  <c r="AJ54" i="22"/>
  <c r="R53" i="22"/>
  <c r="DY53" i="22"/>
  <c r="EP53" i="22"/>
  <c r="EM53" i="22"/>
  <c r="BZ50" i="22"/>
  <c r="CK50" i="22"/>
  <c r="CR50" i="22"/>
  <c r="BY47" i="22"/>
  <c r="R47" i="22"/>
  <c r="DM47" i="22"/>
  <c r="BY46" i="22"/>
  <c r="CY46" i="22"/>
  <c r="BZ44" i="22"/>
  <c r="BY44" i="22"/>
  <c r="AJ45" i="22"/>
  <c r="CK42" i="22"/>
  <c r="CY42" i="22"/>
  <c r="BY42" i="22"/>
  <c r="CR42" i="22"/>
  <c r="CK40" i="22"/>
  <c r="BZ40" i="22"/>
  <c r="BY40" i="22"/>
  <c r="AJ41" i="22"/>
  <c r="BY39" i="22"/>
  <c r="AJ40" i="22"/>
  <c r="BZ34" i="22"/>
  <c r="BY34" i="22"/>
  <c r="CY34" i="22"/>
  <c r="AJ35" i="22"/>
  <c r="CR34" i="22"/>
  <c r="AJ29" i="22"/>
  <c r="CY28" i="22"/>
  <c r="CR28" i="22"/>
  <c r="AJ27" i="22"/>
  <c r="CY26" i="22"/>
  <c r="CR26" i="22"/>
  <c r="DN26" i="22"/>
  <c r="EM26" i="22"/>
  <c r="CK24" i="22"/>
  <c r="AJ22" i="22"/>
  <c r="CK22" i="22"/>
  <c r="R22" i="22"/>
  <c r="EO22" i="22"/>
  <c r="EM22" i="22"/>
  <c r="CK20" i="22"/>
  <c r="AJ20" i="22"/>
  <c r="CR20" i="22"/>
  <c r="EM20" i="22"/>
  <c r="CK18" i="22"/>
  <c r="AJ18" i="22"/>
  <c r="S18" i="22"/>
  <c r="DN18" i="22"/>
  <c r="EL18" i="22"/>
  <c r="CK14" i="22"/>
  <c r="AJ14" i="22"/>
  <c r="R14" i="22"/>
  <c r="DY14" i="22"/>
  <c r="CR14" i="22"/>
  <c r="EM14" i="22"/>
  <c r="CK13" i="22"/>
  <c r="S13" i="22"/>
  <c r="DN13" i="22"/>
  <c r="AJ13" i="22"/>
  <c r="CR12" i="22"/>
  <c r="S12" i="22"/>
  <c r="DN12" i="22"/>
  <c r="AJ11" i="22"/>
  <c r="CY10" i="22"/>
  <c r="CK10" i="22"/>
  <c r="BZ10" i="22"/>
  <c r="BZ8" i="22"/>
  <c r="R8" i="22"/>
  <c r="EL8" i="22"/>
  <c r="CK112" i="21"/>
  <c r="CK115" i="21"/>
  <c r="CK106" i="21"/>
  <c r="CK110" i="21"/>
  <c r="CK121" i="21"/>
  <c r="R129" i="21"/>
  <c r="DM129" i="21" s="1"/>
  <c r="BY129" i="21"/>
  <c r="CY130" i="21"/>
  <c r="R128" i="21"/>
  <c r="DY128" i="21" s="1"/>
  <c r="CR129" i="21"/>
  <c r="S61" i="21"/>
  <c r="DZ61" i="21" s="1"/>
  <c r="BZ92" i="21"/>
  <c r="CR73" i="21"/>
  <c r="R97" i="21"/>
  <c r="DM97" i="21" s="1"/>
  <c r="BZ31" i="21"/>
  <c r="S75" i="21"/>
  <c r="EM75" i="21" s="1"/>
  <c r="S89" i="21"/>
  <c r="R35" i="21"/>
  <c r="EO35" i="21" s="1"/>
  <c r="S57" i="21"/>
  <c r="DN57" i="21" s="1"/>
  <c r="R110" i="21"/>
  <c r="EL110" i="21" s="1"/>
  <c r="S117" i="21"/>
  <c r="EM117" i="21" s="1"/>
  <c r="AJ119" i="21"/>
  <c r="AJ76" i="21"/>
  <c r="S49" i="21"/>
  <c r="CY55" i="21"/>
  <c r="BZ59" i="21"/>
  <c r="BY65" i="21"/>
  <c r="S81" i="21"/>
  <c r="DN81" i="21" s="1"/>
  <c r="S100" i="21"/>
  <c r="S102" i="21"/>
  <c r="EM102" i="21" s="1"/>
  <c r="CR45" i="21"/>
  <c r="CY51" i="21"/>
  <c r="BY57" i="21"/>
  <c r="CK66" i="21"/>
  <c r="R74" i="21"/>
  <c r="DY74" i="21" s="1"/>
  <c r="AJ88" i="21"/>
  <c r="BY89" i="21"/>
  <c r="DZ95" i="21"/>
  <c r="S106" i="21"/>
  <c r="DZ106" i="21" s="1"/>
  <c r="AJ121" i="21"/>
  <c r="CR125" i="21"/>
  <c r="CK56" i="21"/>
  <c r="CR114" i="21"/>
  <c r="CR117" i="21"/>
  <c r="BY121" i="21"/>
  <c r="S122" i="21"/>
  <c r="DZ122" i="21" s="1"/>
  <c r="CR44" i="21"/>
  <c r="BY29" i="21"/>
  <c r="S48" i="21"/>
  <c r="DZ48" i="21" s="1"/>
  <c r="CK52" i="21"/>
  <c r="BY58" i="21"/>
  <c r="BY69" i="21"/>
  <c r="CY71" i="21"/>
  <c r="BZ74" i="21"/>
  <c r="BY76" i="21"/>
  <c r="BZ90" i="21"/>
  <c r="CY95" i="21"/>
  <c r="CK102" i="21"/>
  <c r="R105" i="21"/>
  <c r="DM105" i="21" s="1"/>
  <c r="BY108" i="21"/>
  <c r="AJ125" i="21"/>
  <c r="DN29" i="21"/>
  <c r="S37" i="21"/>
  <c r="DZ37" i="21" s="1"/>
  <c r="S65" i="21"/>
  <c r="DN65" i="21" s="1"/>
  <c r="S109" i="21"/>
  <c r="EP109" i="21" s="1"/>
  <c r="S120" i="21"/>
  <c r="R29" i="21"/>
  <c r="BY54" i="21"/>
  <c r="BY60" i="21"/>
  <c r="CY60" i="21"/>
  <c r="R63" i="21"/>
  <c r="EL63" i="21" s="1"/>
  <c r="CR67" i="21"/>
  <c r="CR77" i="21"/>
  <c r="CR78" i="21"/>
  <c r="R85" i="21"/>
  <c r="DM85" i="21" s="1"/>
  <c r="CY87" i="21"/>
  <c r="CY91" i="21"/>
  <c r="CR94" i="21"/>
  <c r="BZ98" i="21"/>
  <c r="CR98" i="21"/>
  <c r="BZ100" i="21"/>
  <c r="CR100" i="21"/>
  <c r="AJ104" i="21"/>
  <c r="R108" i="21"/>
  <c r="AJ111" i="21"/>
  <c r="R124" i="21"/>
  <c r="DY124" i="21" s="1"/>
  <c r="CY127" i="21"/>
  <c r="BY128" i="21"/>
  <c r="CR128" i="21"/>
  <c r="CY131" i="21"/>
  <c r="DN27" i="21"/>
  <c r="CY43" i="21"/>
  <c r="CR53" i="21"/>
  <c r="CR64" i="21"/>
  <c r="AJ74" i="21"/>
  <c r="R79" i="21"/>
  <c r="EO79" i="21" s="1"/>
  <c r="AJ80" i="21"/>
  <c r="CK80" i="21"/>
  <c r="CY88" i="21"/>
  <c r="BY97" i="21"/>
  <c r="R101" i="21"/>
  <c r="DM101" i="21" s="1"/>
  <c r="BY101" i="21"/>
  <c r="AJ109" i="21"/>
  <c r="CR108" i="21"/>
  <c r="R118" i="21"/>
  <c r="DM118" i="21" s="1"/>
  <c r="CR126" i="21"/>
  <c r="AJ127" i="21"/>
  <c r="CK127" i="21"/>
  <c r="CR90" i="21"/>
  <c r="S90" i="21"/>
  <c r="EM90" i="21" s="1"/>
  <c r="CR86" i="21"/>
  <c r="CK86" i="22"/>
  <c r="CK86" i="30"/>
  <c r="CK86" i="31"/>
  <c r="DY86" i="24"/>
  <c r="S86" i="26"/>
  <c r="EM86" i="26"/>
  <c r="S86" i="23"/>
  <c r="EM86" i="23"/>
  <c r="CR86" i="25"/>
  <c r="R86" i="27"/>
  <c r="DM86" i="27"/>
  <c r="CR86" i="27"/>
  <c r="CK86" i="29"/>
  <c r="DM86" i="23"/>
  <c r="DY86" i="23"/>
  <c r="EO86" i="23"/>
  <c r="DM86" i="29"/>
  <c r="EL86" i="29"/>
  <c r="EM86" i="31"/>
  <c r="DZ86" i="31"/>
  <c r="EL86" i="27"/>
  <c r="S86" i="25"/>
  <c r="DN86" i="25"/>
  <c r="DZ86" i="28"/>
  <c r="EO86" i="24"/>
  <c r="EL86" i="25"/>
  <c r="DY86" i="29"/>
  <c r="DZ86" i="30"/>
  <c r="DY86" i="31"/>
  <c r="EO86" i="31"/>
  <c r="DZ86" i="26"/>
  <c r="EM86" i="29"/>
  <c r="DY86" i="30"/>
  <c r="EO86" i="30"/>
  <c r="CR70" i="21"/>
  <c r="AJ81" i="21"/>
  <c r="BY90" i="21"/>
  <c r="CY99" i="21"/>
  <c r="CR103" i="21"/>
  <c r="CR113" i="21"/>
  <c r="EO120" i="21"/>
  <c r="BY130" i="21"/>
  <c r="AJ28" i="21"/>
  <c r="S47" i="21"/>
  <c r="DN47" i="21" s="1"/>
  <c r="CK57" i="21"/>
  <c r="AJ84" i="21"/>
  <c r="BY93" i="21"/>
  <c r="CK95" i="21"/>
  <c r="CR104" i="21"/>
  <c r="BY106" i="21"/>
  <c r="S114" i="21"/>
  <c r="EL122" i="21"/>
  <c r="S125" i="21"/>
  <c r="EM125" i="21" s="1"/>
  <c r="S130" i="21"/>
  <c r="DZ130" i="21" s="1"/>
  <c r="CY69" i="21"/>
  <c r="AJ115" i="21"/>
  <c r="AJ116" i="21"/>
  <c r="CY120" i="21"/>
  <c r="CY122" i="21"/>
  <c r="CK25" i="21"/>
  <c r="CY56" i="21"/>
  <c r="CY59" i="21"/>
  <c r="BY74" i="21"/>
  <c r="CY80" i="21"/>
  <c r="BY105" i="21"/>
  <c r="CY111" i="21"/>
  <c r="AJ44" i="21"/>
  <c r="BY45" i="21"/>
  <c r="BY14" i="21"/>
  <c r="S38" i="21"/>
  <c r="EP38" i="21" s="1"/>
  <c r="BZ49" i="21"/>
  <c r="S51" i="21"/>
  <c r="DN51" i="21" s="1"/>
  <c r="AJ53" i="21"/>
  <c r="AJ56" i="21"/>
  <c r="BZ57" i="21"/>
  <c r="CR57" i="21"/>
  <c r="CY66" i="21"/>
  <c r="CR69" i="21"/>
  <c r="S71" i="21"/>
  <c r="EM71" i="21" s="1"/>
  <c r="CR74" i="21"/>
  <c r="BZ78" i="21"/>
  <c r="BZ82" i="21"/>
  <c r="CR82" i="21"/>
  <c r="CY83" i="21"/>
  <c r="S86" i="21"/>
  <c r="EP86" i="21" s="1"/>
  <c r="AJ90" i="21"/>
  <c r="S91" i="21"/>
  <c r="DZ91" i="21" s="1"/>
  <c r="R93" i="21"/>
  <c r="DM93" i="21" s="1"/>
  <c r="CY93" i="21"/>
  <c r="AJ100" i="21"/>
  <c r="BY109" i="21"/>
  <c r="CR109" i="21"/>
  <c r="CY110" i="21"/>
  <c r="CR119" i="21"/>
  <c r="R121" i="21"/>
  <c r="CR123" i="21"/>
  <c r="R126" i="21"/>
  <c r="EO126" i="21" s="1"/>
  <c r="AJ131" i="21"/>
  <c r="CK131" i="21"/>
  <c r="BY64" i="21"/>
  <c r="EO99" i="21"/>
  <c r="DY103" i="21"/>
  <c r="BY53" i="21"/>
  <c r="S62" i="21"/>
  <c r="DZ62" i="21" s="1"/>
  <c r="R62" i="21"/>
  <c r="BZ86" i="21"/>
  <c r="BY86" i="21"/>
  <c r="DY100" i="21"/>
  <c r="AJ89" i="21"/>
  <c r="AJ112" i="21"/>
  <c r="BZ18" i="21"/>
  <c r="DN21" i="21"/>
  <c r="CK24" i="21"/>
  <c r="EM27" i="21"/>
  <c r="BZ29" i="21"/>
  <c r="EM29" i="21"/>
  <c r="CY40" i="21"/>
  <c r="EO51" i="21"/>
  <c r="EO54" i="21"/>
  <c r="BY78" i="21"/>
  <c r="BY80" i="21"/>
  <c r="S82" i="21"/>
  <c r="BY82" i="21"/>
  <c r="S83" i="21"/>
  <c r="DN83" i="21" s="1"/>
  <c r="AJ85" i="21"/>
  <c r="S87" i="21"/>
  <c r="DN87" i="21" s="1"/>
  <c r="AJ92" i="21"/>
  <c r="AJ96" i="21"/>
  <c r="AJ97" i="21"/>
  <c r="AJ103" i="21"/>
  <c r="CK103" i="21"/>
  <c r="EL114" i="21"/>
  <c r="S119" i="21"/>
  <c r="DZ119" i="21" s="1"/>
  <c r="AJ124" i="21"/>
  <c r="EO125" i="21"/>
  <c r="BY52" i="21"/>
  <c r="EO69" i="21"/>
  <c r="AJ72" i="21"/>
  <c r="EM76" i="21"/>
  <c r="DM87" i="21"/>
  <c r="EO87" i="21"/>
  <c r="DY87" i="21"/>
  <c r="BZ94" i="21"/>
  <c r="BY94" i="21"/>
  <c r="DM122" i="21"/>
  <c r="EO122" i="21"/>
  <c r="DM60" i="21"/>
  <c r="EM74" i="21"/>
  <c r="DY91" i="21"/>
  <c r="BZ102" i="21"/>
  <c r="DM114" i="21"/>
  <c r="EO114" i="21"/>
  <c r="AJ15" i="21"/>
  <c r="AJ107" i="21"/>
  <c r="AJ128" i="21"/>
  <c r="CR11" i="21"/>
  <c r="R33" i="21"/>
  <c r="DY33" i="21" s="1"/>
  <c r="S45" i="21"/>
  <c r="EO47" i="21"/>
  <c r="AJ65" i="21"/>
  <c r="S66" i="21"/>
  <c r="EP66" i="21" s="1"/>
  <c r="AJ73" i="21"/>
  <c r="DZ79" i="21"/>
  <c r="CK87" i="21"/>
  <c r="S94" i="21"/>
  <c r="S98" i="21"/>
  <c r="DZ98" i="21" s="1"/>
  <c r="BY98" i="21"/>
  <c r="S99" i="21"/>
  <c r="DN99" i="21" s="1"/>
  <c r="AJ101" i="21"/>
  <c r="AJ108" i="21"/>
  <c r="AJ120" i="21"/>
  <c r="BZ44" i="21"/>
  <c r="CK55" i="21"/>
  <c r="CK58" i="21"/>
  <c r="CK60" i="21"/>
  <c r="CY68" i="21"/>
  <c r="CR81" i="21"/>
  <c r="EL81" i="21"/>
  <c r="CK83" i="21"/>
  <c r="CR89" i="21"/>
  <c r="EL89" i="21"/>
  <c r="BZ93" i="21"/>
  <c r="CR97" i="21"/>
  <c r="BZ101" i="21"/>
  <c r="CY102" i="21"/>
  <c r="CR105" i="21"/>
  <c r="BZ108" i="21"/>
  <c r="BZ113" i="21"/>
  <c r="EL119" i="21"/>
  <c r="BZ121" i="21"/>
  <c r="BZ129" i="21"/>
  <c r="BZ45" i="21"/>
  <c r="EL51" i="21"/>
  <c r="BZ54" i="21"/>
  <c r="BZ65" i="21"/>
  <c r="AJ68" i="21"/>
  <c r="BZ69" i="21"/>
  <c r="CY72" i="21"/>
  <c r="BZ81" i="21"/>
  <c r="CR85" i="21"/>
  <c r="BZ89" i="21"/>
  <c r="CR93" i="21"/>
  <c r="BZ97" i="21"/>
  <c r="CR101" i="21"/>
  <c r="BZ105" i="21"/>
  <c r="EL107" i="21"/>
  <c r="BZ109" i="21"/>
  <c r="EL117" i="21"/>
  <c r="EL120" i="21"/>
  <c r="BZ125" i="21"/>
  <c r="EL125" i="21"/>
  <c r="BZ130" i="21"/>
  <c r="R78" i="21"/>
  <c r="EO78" i="21" s="1"/>
  <c r="EM78" i="21"/>
  <c r="CK72" i="21"/>
  <c r="BZ70" i="21"/>
  <c r="BY70" i="21"/>
  <c r="R70" i="21"/>
  <c r="DM70" i="21" s="1"/>
  <c r="AJ69" i="21"/>
  <c r="CK68" i="21"/>
  <c r="S67" i="21"/>
  <c r="DN67" i="21" s="1"/>
  <c r="EL67" i="21"/>
  <c r="EO67" i="21"/>
  <c r="AJ62" i="21"/>
  <c r="EL61" i="21"/>
  <c r="S59" i="21"/>
  <c r="DN59" i="21" s="1"/>
  <c r="CR58" i="21"/>
  <c r="AJ57" i="21"/>
  <c r="CR50" i="21"/>
  <c r="BZ50" i="21"/>
  <c r="AJ45" i="21"/>
  <c r="EO44" i="21"/>
  <c r="CR42" i="21"/>
  <c r="R42" i="21"/>
  <c r="DM42" i="21" s="1"/>
  <c r="EL40" i="21"/>
  <c r="BY35" i="21"/>
  <c r="DZ33" i="21"/>
  <c r="EP33" i="21"/>
  <c r="EM33" i="21"/>
  <c r="BZ26" i="21"/>
  <c r="AJ25" i="21"/>
  <c r="CY24" i="21"/>
  <c r="EM23" i="21"/>
  <c r="DN23" i="21"/>
  <c r="BZ19" i="21"/>
  <c r="CR14" i="21"/>
  <c r="CK10" i="21"/>
  <c r="CR8" i="21"/>
  <c r="EO9" i="31"/>
  <c r="DY9" i="31"/>
  <c r="EL9" i="31"/>
  <c r="EM9" i="31"/>
  <c r="EO11" i="31"/>
  <c r="DY11" i="31"/>
  <c r="EO13" i="31"/>
  <c r="DY13" i="31"/>
  <c r="EL15" i="31"/>
  <c r="EM15" i="31"/>
  <c r="EO17" i="31"/>
  <c r="DY17" i="31"/>
  <c r="EL17" i="31"/>
  <c r="EM17" i="31"/>
  <c r="EO21" i="31"/>
  <c r="DY21" i="31"/>
  <c r="EL23" i="31"/>
  <c r="EM23" i="31"/>
  <c r="EO25" i="31"/>
  <c r="DY25" i="31"/>
  <c r="EL27" i="31"/>
  <c r="EM27" i="31"/>
  <c r="EO29" i="31"/>
  <c r="DY29" i="31"/>
  <c r="EL29" i="31"/>
  <c r="EM29" i="31"/>
  <c r="DZ47" i="31"/>
  <c r="DN47" i="31"/>
  <c r="EP47" i="31"/>
  <c r="DZ49" i="31"/>
  <c r="DN49" i="31"/>
  <c r="EP49" i="31"/>
  <c r="DZ51" i="31"/>
  <c r="DN51" i="31"/>
  <c r="EP51" i="31"/>
  <c r="DZ53" i="31"/>
  <c r="DN53" i="31"/>
  <c r="EP53" i="31"/>
  <c r="DZ55" i="31"/>
  <c r="DN55" i="31"/>
  <c r="EP55" i="31"/>
  <c r="DZ57" i="31"/>
  <c r="DN57" i="31"/>
  <c r="EM57" i="31"/>
  <c r="EP57" i="31"/>
  <c r="DN8" i="31"/>
  <c r="DZ8" i="31"/>
  <c r="EO36" i="31"/>
  <c r="EL36" i="31"/>
  <c r="DM36" i="31"/>
  <c r="EO40" i="31"/>
  <c r="EL40" i="31"/>
  <c r="DM40" i="31"/>
  <c r="EO42" i="31"/>
  <c r="EL42" i="31"/>
  <c r="DM42" i="31"/>
  <c r="EO44" i="31"/>
  <c r="EL44" i="31"/>
  <c r="DM44" i="31"/>
  <c r="EO46" i="31"/>
  <c r="EL46" i="31"/>
  <c r="DM46" i="31"/>
  <c r="EO48" i="31"/>
  <c r="EL48" i="31"/>
  <c r="DM48" i="31"/>
  <c r="EO50" i="31"/>
  <c r="EL50" i="31"/>
  <c r="DM50" i="31"/>
  <c r="EO52" i="31"/>
  <c r="EL52" i="31"/>
  <c r="DM52" i="31"/>
  <c r="EO54" i="31"/>
  <c r="EL54" i="31"/>
  <c r="DM54" i="31"/>
  <c r="EO56" i="31"/>
  <c r="EL56" i="31"/>
  <c r="DM56" i="31"/>
  <c r="EL8" i="31"/>
  <c r="EM8" i="31"/>
  <c r="EO10" i="31"/>
  <c r="DY10" i="31"/>
  <c r="EL10" i="31"/>
  <c r="EM10" i="31"/>
  <c r="EO12" i="31"/>
  <c r="DY12" i="31"/>
  <c r="EL12" i="31"/>
  <c r="EM12" i="31"/>
  <c r="EO14" i="31"/>
  <c r="DY14" i="31"/>
  <c r="EL14" i="31"/>
  <c r="EM14" i="31"/>
  <c r="EO16" i="31"/>
  <c r="DY16" i="31"/>
  <c r="EL16" i="31"/>
  <c r="EM16" i="31"/>
  <c r="EO18" i="31"/>
  <c r="DY18" i="31"/>
  <c r="EL18" i="31"/>
  <c r="EM18" i="31"/>
  <c r="EO20" i="31"/>
  <c r="DY20" i="31"/>
  <c r="EL20" i="31"/>
  <c r="EM20" i="31"/>
  <c r="EO22" i="31"/>
  <c r="DY22" i="31"/>
  <c r="EL22" i="31"/>
  <c r="EM22" i="31"/>
  <c r="EO24" i="31"/>
  <c r="DY24" i="31"/>
  <c r="EL24" i="31"/>
  <c r="EM24" i="31"/>
  <c r="EO26" i="31"/>
  <c r="DY26" i="31"/>
  <c r="EL26" i="31"/>
  <c r="EM26" i="31"/>
  <c r="EO28" i="31"/>
  <c r="DY28" i="31"/>
  <c r="EL28" i="31"/>
  <c r="EM28" i="31"/>
  <c r="DY30" i="31"/>
  <c r="DM30" i="31"/>
  <c r="EO30" i="31"/>
  <c r="R31" i="31"/>
  <c r="S31" i="31"/>
  <c r="DZ32" i="31"/>
  <c r="DN32" i="31"/>
  <c r="EP32" i="31"/>
  <c r="DZ34" i="31"/>
  <c r="DN34" i="31"/>
  <c r="EP34" i="31"/>
  <c r="DZ36" i="31"/>
  <c r="DN36" i="31"/>
  <c r="EP36" i="31"/>
  <c r="DZ38" i="31"/>
  <c r="DN38" i="31"/>
  <c r="EP38" i="31"/>
  <c r="DZ40" i="31"/>
  <c r="DN40" i="31"/>
  <c r="EP40" i="31"/>
  <c r="DZ42" i="31"/>
  <c r="DN42" i="31"/>
  <c r="EP42" i="31"/>
  <c r="DZ44" i="31"/>
  <c r="DN44" i="31"/>
  <c r="EP44" i="31"/>
  <c r="DZ46" i="31"/>
  <c r="DN46" i="31"/>
  <c r="EP46" i="31"/>
  <c r="DZ48" i="31"/>
  <c r="DN48" i="31"/>
  <c r="EP48" i="31"/>
  <c r="DZ50" i="31"/>
  <c r="DN50" i="31"/>
  <c r="EP50" i="31"/>
  <c r="DZ52" i="31"/>
  <c r="DN52" i="31"/>
  <c r="EP52" i="31"/>
  <c r="DZ54" i="31"/>
  <c r="DN54" i="31"/>
  <c r="EP54" i="31"/>
  <c r="DZ56" i="31"/>
  <c r="DN56" i="31"/>
  <c r="EP56" i="31"/>
  <c r="DM9" i="31"/>
  <c r="DM13" i="31"/>
  <c r="DM21" i="31"/>
  <c r="EM58" i="31"/>
  <c r="BY31" i="31"/>
  <c r="AJ32" i="31"/>
  <c r="CK32" i="31"/>
  <c r="BY33" i="31"/>
  <c r="CK34" i="31"/>
  <c r="BY35" i="31"/>
  <c r="CK36" i="31"/>
  <c r="BY37" i="31"/>
  <c r="CK38" i="31"/>
  <c r="BY39" i="31"/>
  <c r="CK40" i="31"/>
  <c r="BY41" i="31"/>
  <c r="CK42" i="31"/>
  <c r="BY43" i="31"/>
  <c r="CK44" i="31"/>
  <c r="BY45" i="31"/>
  <c r="CK46" i="31"/>
  <c r="BY47" i="31"/>
  <c r="CK48" i="31"/>
  <c r="BY49" i="31"/>
  <c r="CK50" i="31"/>
  <c r="BY51" i="31"/>
  <c r="CK52" i="31"/>
  <c r="BY53" i="31"/>
  <c r="CK54" i="31"/>
  <c r="BY55" i="31"/>
  <c r="CK56" i="31"/>
  <c r="BY57" i="31"/>
  <c r="R72" i="31"/>
  <c r="EL72" i="31"/>
  <c r="EL11" i="31"/>
  <c r="EM11" i="31"/>
  <c r="EL13" i="31"/>
  <c r="EM13" i="31"/>
  <c r="EO15" i="31"/>
  <c r="DY15" i="31"/>
  <c r="EO19" i="31"/>
  <c r="DY19" i="31"/>
  <c r="EL19" i="31"/>
  <c r="EM19" i="31"/>
  <c r="EL21" i="31"/>
  <c r="EM21" i="31"/>
  <c r="EO23" i="31"/>
  <c r="DY23" i="31"/>
  <c r="EL25" i="31"/>
  <c r="EM25" i="31"/>
  <c r="EO27" i="31"/>
  <c r="DY27" i="31"/>
  <c r="DZ33" i="31"/>
  <c r="DN33" i="31"/>
  <c r="EP33" i="31"/>
  <c r="DZ35" i="31"/>
  <c r="DN35" i="31"/>
  <c r="EP35" i="31"/>
  <c r="DZ37" i="31"/>
  <c r="DN37" i="31"/>
  <c r="EP37" i="31"/>
  <c r="DZ39" i="31"/>
  <c r="DN39" i="31"/>
  <c r="EP39" i="31"/>
  <c r="DZ41" i="31"/>
  <c r="DN41" i="31"/>
  <c r="EP41" i="31"/>
  <c r="DZ43" i="31"/>
  <c r="DN43" i="31"/>
  <c r="EP43" i="31"/>
  <c r="DZ45" i="31"/>
  <c r="DN45" i="31"/>
  <c r="EP45" i="31"/>
  <c r="DZ58" i="31"/>
  <c r="DN58" i="31"/>
  <c r="EP58" i="31"/>
  <c r="BZ30" i="31"/>
  <c r="BY30" i="31"/>
  <c r="EO32" i="31"/>
  <c r="EL32" i="31"/>
  <c r="DM32" i="31"/>
  <c r="EO34" i="31"/>
  <c r="EL34" i="31"/>
  <c r="DM34" i="31"/>
  <c r="EO38" i="31"/>
  <c r="EL38" i="31"/>
  <c r="DM38" i="31"/>
  <c r="EO33" i="31"/>
  <c r="EL33" i="31"/>
  <c r="DM33" i="31"/>
  <c r="EO35" i="31"/>
  <c r="EL35" i="31"/>
  <c r="DM35" i="31"/>
  <c r="EO37" i="31"/>
  <c r="EL37" i="31"/>
  <c r="DM37" i="31"/>
  <c r="EO39" i="31"/>
  <c r="EL39" i="31"/>
  <c r="DM39" i="31"/>
  <c r="EO41" i="31"/>
  <c r="EL41" i="31"/>
  <c r="DM41" i="31"/>
  <c r="EO43" i="31"/>
  <c r="EL43" i="31"/>
  <c r="DM43" i="31"/>
  <c r="EO45" i="31"/>
  <c r="EL45" i="31"/>
  <c r="DM45" i="31"/>
  <c r="EO47" i="31"/>
  <c r="EL47" i="31"/>
  <c r="DM47" i="31"/>
  <c r="EO49" i="31"/>
  <c r="EL49" i="31"/>
  <c r="DM49" i="31"/>
  <c r="EO51" i="31"/>
  <c r="EL51" i="31"/>
  <c r="DM51" i="31"/>
  <c r="EO53" i="31"/>
  <c r="EL53" i="31"/>
  <c r="DM53" i="31"/>
  <c r="EO55" i="31"/>
  <c r="EL55" i="31"/>
  <c r="DM55" i="31"/>
  <c r="EO57" i="31"/>
  <c r="EL57" i="31"/>
  <c r="DY57" i="31"/>
  <c r="DM57" i="31"/>
  <c r="EP8" i="31"/>
  <c r="DM11" i="31"/>
  <c r="DM17" i="31"/>
  <c r="DM19" i="31"/>
  <c r="DM23" i="31"/>
  <c r="DM25" i="31"/>
  <c r="DM29" i="31"/>
  <c r="DM10" i="31"/>
  <c r="DM12" i="31"/>
  <c r="DM14" i="31"/>
  <c r="DM16" i="31"/>
  <c r="DM18" i="31"/>
  <c r="DM20" i="31"/>
  <c r="DM22" i="31"/>
  <c r="DM24" i="31"/>
  <c r="DM26" i="31"/>
  <c r="DM28" i="31"/>
  <c r="CY30" i="31"/>
  <c r="EL30" i="31"/>
  <c r="DY32" i="31"/>
  <c r="EM33" i="31"/>
  <c r="DY34" i="31"/>
  <c r="EM35" i="31"/>
  <c r="DY36" i="31"/>
  <c r="EM37" i="31"/>
  <c r="DY38" i="31"/>
  <c r="EM39" i="31"/>
  <c r="DY40" i="31"/>
  <c r="EM41" i="31"/>
  <c r="DY42" i="31"/>
  <c r="EM43" i="31"/>
  <c r="DY44" i="31"/>
  <c r="EM45" i="31"/>
  <c r="DY46" i="31"/>
  <c r="EM47" i="31"/>
  <c r="DY48" i="31"/>
  <c r="EM49" i="31"/>
  <c r="DY50" i="31"/>
  <c r="EM51" i="31"/>
  <c r="DY52" i="31"/>
  <c r="EM53" i="31"/>
  <c r="DY54" i="31"/>
  <c r="EM55" i="31"/>
  <c r="DY56" i="31"/>
  <c r="R76" i="31"/>
  <c r="EL76" i="31"/>
  <c r="EP87" i="31"/>
  <c r="DN87" i="31"/>
  <c r="DZ87" i="31"/>
  <c r="EP92" i="31"/>
  <c r="DN92" i="31"/>
  <c r="EM92" i="31"/>
  <c r="BZ94" i="31"/>
  <c r="BY94" i="31"/>
  <c r="DM96" i="31"/>
  <c r="EO96" i="31"/>
  <c r="DY96" i="31"/>
  <c r="EP103" i="31"/>
  <c r="DN103" i="31"/>
  <c r="DZ103" i="31"/>
  <c r="EP108" i="31"/>
  <c r="DN108" i="31"/>
  <c r="EM108" i="31"/>
  <c r="BZ110" i="31"/>
  <c r="BY110" i="31"/>
  <c r="DM112" i="31"/>
  <c r="EO112" i="31"/>
  <c r="DY112" i="31"/>
  <c r="EP119" i="31"/>
  <c r="DN119" i="31"/>
  <c r="DZ119" i="31"/>
  <c r="EP124" i="31"/>
  <c r="DN124" i="31"/>
  <c r="EM124" i="31"/>
  <c r="BZ126" i="31"/>
  <c r="BY126" i="31"/>
  <c r="DM128" i="31"/>
  <c r="EO128" i="31"/>
  <c r="DY128" i="31"/>
  <c r="DY8" i="31"/>
  <c r="DZ30" i="31"/>
  <c r="DY58" i="31"/>
  <c r="BY59" i="31"/>
  <c r="DN59" i="31"/>
  <c r="EM59" i="31"/>
  <c r="CR60" i="31"/>
  <c r="R61" i="31"/>
  <c r="DY62" i="31"/>
  <c r="EP62" i="31"/>
  <c r="BY63" i="31"/>
  <c r="DN63" i="31"/>
  <c r="EM63" i="31"/>
  <c r="CR64" i="31"/>
  <c r="R65" i="31"/>
  <c r="DY66" i="31"/>
  <c r="EP66" i="31"/>
  <c r="BY67" i="31"/>
  <c r="DN67" i="31"/>
  <c r="EM67" i="31"/>
  <c r="CR68" i="31"/>
  <c r="R69" i="31"/>
  <c r="DY70" i="31"/>
  <c r="EP70" i="31"/>
  <c r="BY71" i="31"/>
  <c r="DN71" i="31"/>
  <c r="EM71" i="31"/>
  <c r="CR72" i="31"/>
  <c r="R73" i="31"/>
  <c r="DY74" i="31"/>
  <c r="EP74" i="31"/>
  <c r="BY75" i="31"/>
  <c r="DN75" i="31"/>
  <c r="EM75" i="31"/>
  <c r="CR76" i="31"/>
  <c r="DY77" i="31"/>
  <c r="BZ79" i="31"/>
  <c r="BZ80" i="31"/>
  <c r="BY81" i="31"/>
  <c r="EO81" i="31"/>
  <c r="CK82" i="31"/>
  <c r="EL88" i="31"/>
  <c r="DZ92" i="31"/>
  <c r="DY93" i="31"/>
  <c r="BY97" i="31"/>
  <c r="EO97" i="31"/>
  <c r="CK98" i="31"/>
  <c r="EL104" i="31"/>
  <c r="DZ108" i="31"/>
  <c r="DY109" i="31"/>
  <c r="BY113" i="31"/>
  <c r="EO113" i="31"/>
  <c r="CK114" i="31"/>
  <c r="EL120" i="31"/>
  <c r="DZ124" i="31"/>
  <c r="DY125" i="31"/>
  <c r="BY129" i="31"/>
  <c r="EO129" i="31"/>
  <c r="CK130" i="31"/>
  <c r="EO80" i="31"/>
  <c r="DY80" i="31"/>
  <c r="EL80" i="31"/>
  <c r="EM80" i="31"/>
  <c r="EP84" i="31"/>
  <c r="DN84" i="31"/>
  <c r="EM84" i="31"/>
  <c r="BZ86" i="31"/>
  <c r="BY86" i="31"/>
  <c r="DM88" i="31"/>
  <c r="EO88" i="31"/>
  <c r="DY88" i="31"/>
  <c r="EP95" i="31"/>
  <c r="DN95" i="31"/>
  <c r="DZ95" i="31"/>
  <c r="EP100" i="31"/>
  <c r="DN100" i="31"/>
  <c r="EM100" i="31"/>
  <c r="BZ102" i="31"/>
  <c r="BY102" i="31"/>
  <c r="DM104" i="31"/>
  <c r="EO104" i="31"/>
  <c r="DY104" i="31"/>
  <c r="EP111" i="31"/>
  <c r="DN111" i="31"/>
  <c r="DZ111" i="31"/>
  <c r="EP116" i="31"/>
  <c r="DN116" i="31"/>
  <c r="EM116" i="31"/>
  <c r="BZ118" i="31"/>
  <c r="BY118" i="31"/>
  <c r="DM120" i="31"/>
  <c r="EO120" i="31"/>
  <c r="DY120" i="31"/>
  <c r="EP127" i="31"/>
  <c r="DN127" i="31"/>
  <c r="DZ127" i="31"/>
  <c r="BZ82" i="31"/>
  <c r="BY82" i="31"/>
  <c r="DM84" i="31"/>
  <c r="EO84" i="31"/>
  <c r="DY84" i="31"/>
  <c r="EP91" i="31"/>
  <c r="DN91" i="31"/>
  <c r="DZ91" i="31"/>
  <c r="EP96" i="31"/>
  <c r="DN96" i="31"/>
  <c r="EM96" i="31"/>
  <c r="BZ98" i="31"/>
  <c r="BY98" i="31"/>
  <c r="DM100" i="31"/>
  <c r="EO100" i="31"/>
  <c r="DY100" i="31"/>
  <c r="EP107" i="31"/>
  <c r="DN107" i="31"/>
  <c r="DZ107" i="31"/>
  <c r="EP112" i="31"/>
  <c r="DN112" i="31"/>
  <c r="EM112" i="31"/>
  <c r="BZ114" i="31"/>
  <c r="BY114" i="31"/>
  <c r="DM116" i="31"/>
  <c r="EO116" i="31"/>
  <c r="DY116" i="31"/>
  <c r="EP123" i="31"/>
  <c r="DN123" i="31"/>
  <c r="DZ123" i="31"/>
  <c r="EP128" i="31"/>
  <c r="DN128" i="31"/>
  <c r="EM128" i="31"/>
  <c r="BZ130" i="31"/>
  <c r="BY130" i="31"/>
  <c r="EO78" i="31"/>
  <c r="DY78" i="31"/>
  <c r="EP80" i="31"/>
  <c r="DN80" i="31"/>
  <c r="EP83" i="31"/>
  <c r="DN83" i="31"/>
  <c r="DZ83" i="31"/>
  <c r="EP88" i="31"/>
  <c r="DN88" i="31"/>
  <c r="EM88" i="31"/>
  <c r="BZ90" i="31"/>
  <c r="BY90" i="31"/>
  <c r="DM92" i="31"/>
  <c r="EO92" i="31"/>
  <c r="DY92" i="31"/>
  <c r="EP99" i="31"/>
  <c r="DN99" i="31"/>
  <c r="DZ99" i="31"/>
  <c r="EP104" i="31"/>
  <c r="DN104" i="31"/>
  <c r="EM104" i="31"/>
  <c r="BZ106" i="31"/>
  <c r="BY106" i="31"/>
  <c r="DM108" i="31"/>
  <c r="EO108" i="31"/>
  <c r="DY108" i="31"/>
  <c r="EP115" i="31"/>
  <c r="DN115" i="31"/>
  <c r="DZ115" i="31"/>
  <c r="EP120" i="31"/>
  <c r="DN120" i="31"/>
  <c r="EM120" i="31"/>
  <c r="BZ122" i="31"/>
  <c r="BY122" i="31"/>
  <c r="DM124" i="31"/>
  <c r="EO124" i="31"/>
  <c r="DY124" i="31"/>
  <c r="EP131" i="31"/>
  <c r="DN131" i="31"/>
  <c r="DZ131" i="31"/>
  <c r="DM58" i="31"/>
  <c r="EL58" i="31"/>
  <c r="EP60" i="31"/>
  <c r="EP64" i="31"/>
  <c r="EP68" i="31"/>
  <c r="EP72" i="31"/>
  <c r="EP76" i="31"/>
  <c r="DZ84" i="31"/>
  <c r="EO89" i="31"/>
  <c r="DZ100" i="31"/>
  <c r="EO105" i="31"/>
  <c r="DZ116" i="31"/>
  <c r="EO121" i="31"/>
  <c r="DZ9" i="31"/>
  <c r="DZ10" i="31"/>
  <c r="DZ11" i="31"/>
  <c r="DZ12" i="31"/>
  <c r="DZ13" i="31"/>
  <c r="DZ14" i="31"/>
  <c r="DZ15" i="31"/>
  <c r="DZ16" i="31"/>
  <c r="DZ17" i="31"/>
  <c r="DZ18" i="31"/>
  <c r="DZ19" i="31"/>
  <c r="DZ20" i="31"/>
  <c r="DZ21" i="31"/>
  <c r="DZ22" i="31"/>
  <c r="DZ23" i="31"/>
  <c r="DZ24" i="31"/>
  <c r="DZ25" i="31"/>
  <c r="DZ26" i="31"/>
  <c r="DZ27" i="31"/>
  <c r="DZ28" i="31"/>
  <c r="DZ29" i="31"/>
  <c r="DY59" i="31"/>
  <c r="EP59" i="31"/>
  <c r="BY60" i="31"/>
  <c r="DN60" i="31"/>
  <c r="EM60" i="31"/>
  <c r="DY63" i="31"/>
  <c r="EP63" i="31"/>
  <c r="BY64" i="31"/>
  <c r="DN64" i="31"/>
  <c r="EM64" i="31"/>
  <c r="DY67" i="31"/>
  <c r="EP67" i="31"/>
  <c r="BY68" i="31"/>
  <c r="DN68" i="31"/>
  <c r="EM68" i="31"/>
  <c r="DY71" i="31"/>
  <c r="EP71" i="31"/>
  <c r="BY72" i="31"/>
  <c r="DN72" i="31"/>
  <c r="EM72" i="31"/>
  <c r="DY75" i="31"/>
  <c r="EP75" i="31"/>
  <c r="BY76" i="31"/>
  <c r="DN76" i="31"/>
  <c r="EM76" i="31"/>
  <c r="EO85" i="31"/>
  <c r="EM95" i="31"/>
  <c r="DZ96" i="31"/>
  <c r="EO101" i="31"/>
  <c r="EM111" i="31"/>
  <c r="DZ112" i="31"/>
  <c r="EO117" i="31"/>
  <c r="EM127" i="31"/>
  <c r="DZ128" i="31"/>
  <c r="CR59" i="31"/>
  <c r="DM59" i="31"/>
  <c r="R60" i="31"/>
  <c r="EP61" i="31"/>
  <c r="CR63" i="31"/>
  <c r="DM63" i="31"/>
  <c r="R64" i="31"/>
  <c r="EL64" i="31"/>
  <c r="EP65" i="31"/>
  <c r="CR67" i="31"/>
  <c r="DM67" i="31"/>
  <c r="R68" i="31"/>
  <c r="EP69" i="31"/>
  <c r="CR71" i="31"/>
  <c r="DM71" i="31"/>
  <c r="EP73" i="31"/>
  <c r="CR75" i="31"/>
  <c r="DM75" i="31"/>
  <c r="EL78" i="31"/>
  <c r="DY79" i="31"/>
  <c r="EL84" i="31"/>
  <c r="DZ88" i="31"/>
  <c r="DY89" i="31"/>
  <c r="BY93" i="31"/>
  <c r="EO93" i="31"/>
  <c r="CK94" i="31"/>
  <c r="EL100" i="31"/>
  <c r="DZ104" i="31"/>
  <c r="DY105" i="31"/>
  <c r="BY109" i="31"/>
  <c r="EO109" i="31"/>
  <c r="CK110" i="31"/>
  <c r="EL116" i="31"/>
  <c r="DZ120" i="31"/>
  <c r="DY121" i="31"/>
  <c r="BY125" i="31"/>
  <c r="EO125" i="31"/>
  <c r="CK126" i="31"/>
  <c r="EP82" i="31"/>
  <c r="DN82" i="31"/>
  <c r="EP86" i="31"/>
  <c r="DN86" i="31"/>
  <c r="EP90" i="31"/>
  <c r="DN90" i="31"/>
  <c r="EP94" i="31"/>
  <c r="DN94" i="31"/>
  <c r="EP98" i="31"/>
  <c r="DN98" i="31"/>
  <c r="EP102" i="31"/>
  <c r="DN102" i="31"/>
  <c r="EP106" i="31"/>
  <c r="DN106" i="31"/>
  <c r="EP110" i="31"/>
  <c r="DN110" i="31"/>
  <c r="EP114" i="31"/>
  <c r="DN114" i="31"/>
  <c r="EP118" i="31"/>
  <c r="DN118" i="31"/>
  <c r="EP122" i="31"/>
  <c r="DN122" i="31"/>
  <c r="EP126" i="31"/>
  <c r="DN126" i="31"/>
  <c r="EP130" i="31"/>
  <c r="DN130" i="31"/>
  <c r="EL77" i="31"/>
  <c r="EL79" i="31"/>
  <c r="EL82" i="31"/>
  <c r="BY83" i="31"/>
  <c r="CK84" i="31"/>
  <c r="EL86" i="31"/>
  <c r="BY87" i="31"/>
  <c r="CK88" i="31"/>
  <c r="EL90" i="31"/>
  <c r="BY91" i="31"/>
  <c r="CK92" i="31"/>
  <c r="EL94" i="31"/>
  <c r="BY95" i="31"/>
  <c r="CK96" i="31"/>
  <c r="EL98" i="31"/>
  <c r="BY99" i="31"/>
  <c r="CK100" i="31"/>
  <c r="EL102" i="31"/>
  <c r="BY103" i="31"/>
  <c r="CK104" i="31"/>
  <c r="EL106" i="31"/>
  <c r="BY107" i="31"/>
  <c r="CK108" i="31"/>
  <c r="EL110" i="31"/>
  <c r="BY111" i="31"/>
  <c r="CK112" i="31"/>
  <c r="EL114" i="31"/>
  <c r="BY115" i="31"/>
  <c r="CK116" i="31"/>
  <c r="EL118" i="31"/>
  <c r="BY119" i="31"/>
  <c r="CK120" i="31"/>
  <c r="EL122" i="31"/>
  <c r="BY123" i="31"/>
  <c r="CK124" i="31"/>
  <c r="EL126" i="31"/>
  <c r="BY127" i="31"/>
  <c r="CK128" i="31"/>
  <c r="EL130" i="31"/>
  <c r="BY131" i="31"/>
  <c r="EP81" i="31"/>
  <c r="DN81" i="31"/>
  <c r="EP85" i="31"/>
  <c r="DN85" i="31"/>
  <c r="EP89" i="31"/>
  <c r="DN89" i="31"/>
  <c r="EP93" i="31"/>
  <c r="DN93" i="31"/>
  <c r="EP97" i="31"/>
  <c r="DN97" i="31"/>
  <c r="EP101" i="31"/>
  <c r="DN101" i="31"/>
  <c r="EP105" i="31"/>
  <c r="DN105" i="31"/>
  <c r="EP109" i="31"/>
  <c r="DN109" i="31"/>
  <c r="EP113" i="31"/>
  <c r="DN113" i="31"/>
  <c r="EP117" i="31"/>
  <c r="DN117" i="31"/>
  <c r="EP121" i="31"/>
  <c r="DN121" i="31"/>
  <c r="EP125" i="31"/>
  <c r="DN125" i="31"/>
  <c r="EP129" i="31"/>
  <c r="DN129" i="31"/>
  <c r="EL81" i="31"/>
  <c r="CK83" i="31"/>
  <c r="EL85" i="31"/>
  <c r="CK87" i="31"/>
  <c r="EL89" i="31"/>
  <c r="CK91" i="31"/>
  <c r="EL93" i="31"/>
  <c r="CK95" i="31"/>
  <c r="EL97" i="31"/>
  <c r="CK99" i="31"/>
  <c r="EL101" i="31"/>
  <c r="CK103" i="31"/>
  <c r="EL105" i="31"/>
  <c r="CK107" i="31"/>
  <c r="EL109" i="31"/>
  <c r="CK111" i="31"/>
  <c r="EL113" i="31"/>
  <c r="CK115" i="31"/>
  <c r="EL117" i="31"/>
  <c r="CK119" i="31"/>
  <c r="EL121" i="31"/>
  <c r="CK123" i="31"/>
  <c r="EL125" i="31"/>
  <c r="CK127" i="31"/>
  <c r="EL129" i="31"/>
  <c r="CK131" i="31"/>
  <c r="DN31" i="30"/>
  <c r="EP31" i="30"/>
  <c r="DZ31" i="30"/>
  <c r="EP8" i="30"/>
  <c r="EM8" i="30"/>
  <c r="DZ8" i="30"/>
  <c r="DN8" i="30"/>
  <c r="EP39" i="30"/>
  <c r="DN39" i="30"/>
  <c r="EP43" i="30"/>
  <c r="DN43" i="30"/>
  <c r="EP55" i="30"/>
  <c r="DN55" i="30"/>
  <c r="EP59" i="30"/>
  <c r="DN59" i="30"/>
  <c r="EP63" i="30"/>
  <c r="DN63" i="30"/>
  <c r="EP67" i="30"/>
  <c r="DN67" i="30"/>
  <c r="EP71" i="30"/>
  <c r="DN71" i="30"/>
  <c r="EP75" i="30"/>
  <c r="DN75" i="30"/>
  <c r="EP79" i="30"/>
  <c r="DN79" i="30"/>
  <c r="EP84" i="30"/>
  <c r="DN84" i="30"/>
  <c r="EM84" i="30"/>
  <c r="BZ86" i="30"/>
  <c r="BY86" i="30"/>
  <c r="DM88" i="30"/>
  <c r="EO88" i="30"/>
  <c r="DY88" i="30"/>
  <c r="EP95" i="30"/>
  <c r="DN95" i="30"/>
  <c r="DZ95" i="30"/>
  <c r="EP100" i="30"/>
  <c r="DN100" i="30"/>
  <c r="EM100" i="30"/>
  <c r="BZ102" i="30"/>
  <c r="BY102" i="30"/>
  <c r="EP111" i="30"/>
  <c r="DN111" i="30"/>
  <c r="DZ111" i="30"/>
  <c r="EP116" i="30"/>
  <c r="DN116" i="30"/>
  <c r="EM116" i="30"/>
  <c r="BZ118" i="30"/>
  <c r="BY118" i="30"/>
  <c r="DM120" i="30"/>
  <c r="EO120" i="30"/>
  <c r="DY120" i="30"/>
  <c r="EP127" i="30"/>
  <c r="DN127" i="30"/>
  <c r="DZ127" i="30"/>
  <c r="EP42" i="30"/>
  <c r="DN42" i="30"/>
  <c r="EP46" i="30"/>
  <c r="DN46" i="30"/>
  <c r="EP54" i="30"/>
  <c r="DN54" i="30"/>
  <c r="EP74" i="30"/>
  <c r="DN74" i="30"/>
  <c r="DM84" i="30"/>
  <c r="EO84" i="30"/>
  <c r="DY84" i="30"/>
  <c r="EP91" i="30"/>
  <c r="DN91" i="30"/>
  <c r="DZ91" i="30"/>
  <c r="BZ98" i="30"/>
  <c r="BY98" i="30"/>
  <c r="DM100" i="30"/>
  <c r="EO100" i="30"/>
  <c r="DY100" i="30"/>
  <c r="EP38" i="30"/>
  <c r="DN38" i="30"/>
  <c r="EP41" i="30"/>
  <c r="DN41" i="30"/>
  <c r="EP45" i="30"/>
  <c r="DN45" i="30"/>
  <c r="EP49" i="30"/>
  <c r="DN49" i="30"/>
  <c r="EP53" i="30"/>
  <c r="DN53" i="30"/>
  <c r="EP57" i="30"/>
  <c r="DN57" i="30"/>
  <c r="EP61" i="30"/>
  <c r="DN61" i="30"/>
  <c r="EP65" i="30"/>
  <c r="DN65" i="30"/>
  <c r="EP69" i="30"/>
  <c r="DN69" i="30"/>
  <c r="EP73" i="30"/>
  <c r="DN73" i="30"/>
  <c r="EP77" i="30"/>
  <c r="DN77" i="30"/>
  <c r="EP87" i="30"/>
  <c r="DN87" i="30"/>
  <c r="DZ87" i="30"/>
  <c r="EP92" i="30"/>
  <c r="DN92" i="30"/>
  <c r="EM92" i="30"/>
  <c r="BZ94" i="30"/>
  <c r="BY94" i="30"/>
  <c r="DM96" i="30"/>
  <c r="EO96" i="30"/>
  <c r="DY96" i="30"/>
  <c r="EP103" i="30"/>
  <c r="DN103" i="30"/>
  <c r="DZ103" i="30"/>
  <c r="EP108" i="30"/>
  <c r="DN108" i="30"/>
  <c r="EM108" i="30"/>
  <c r="BZ110" i="30"/>
  <c r="BY110" i="30"/>
  <c r="DM112" i="30"/>
  <c r="EO112" i="30"/>
  <c r="DY112" i="30"/>
  <c r="EP119" i="30"/>
  <c r="DN119" i="30"/>
  <c r="DZ119" i="30"/>
  <c r="EP124" i="30"/>
  <c r="DN124" i="30"/>
  <c r="EM124" i="30"/>
  <c r="BZ126" i="30"/>
  <c r="BY126" i="30"/>
  <c r="DM128" i="30"/>
  <c r="EO128" i="30"/>
  <c r="DY128" i="30"/>
  <c r="EO8" i="30"/>
  <c r="DZ11" i="30"/>
  <c r="DZ13" i="30"/>
  <c r="DZ20" i="30"/>
  <c r="DZ21" i="30"/>
  <c r="DZ22" i="30"/>
  <c r="EP25" i="30"/>
  <c r="EP29" i="30"/>
  <c r="AJ31" i="30"/>
  <c r="DZ84" i="30"/>
  <c r="EO89" i="30"/>
  <c r="DZ100" i="30"/>
  <c r="EO105" i="30"/>
  <c r="DZ116" i="30"/>
  <c r="EO121" i="30"/>
  <c r="DY8" i="30"/>
  <c r="DY10" i="30"/>
  <c r="EM10" i="30"/>
  <c r="DY11" i="30"/>
  <c r="EM12" i="30"/>
  <c r="DY13" i="30"/>
  <c r="DY14" i="30"/>
  <c r="EM14" i="30"/>
  <c r="DY15" i="30"/>
  <c r="DY18" i="30"/>
  <c r="DY19" i="30"/>
  <c r="EM20" i="30"/>
  <c r="DY21" i="30"/>
  <c r="EM22" i="30"/>
  <c r="DY23" i="30"/>
  <c r="DY24" i="30"/>
  <c r="EP24" i="30"/>
  <c r="BY25" i="30"/>
  <c r="DN25" i="30"/>
  <c r="DN29" i="30"/>
  <c r="DZ33" i="30"/>
  <c r="DZ39" i="30"/>
  <c r="DY40" i="30"/>
  <c r="EO44" i="30"/>
  <c r="EO48" i="30"/>
  <c r="EO52" i="30"/>
  <c r="DY56" i="30"/>
  <c r="EO60" i="30"/>
  <c r="DY64" i="30"/>
  <c r="DY68" i="30"/>
  <c r="DZ71" i="30"/>
  <c r="EO72" i="30"/>
  <c r="DY76" i="30"/>
  <c r="DZ79" i="30"/>
  <c r="EO85" i="30"/>
  <c r="EM95" i="30"/>
  <c r="EO101" i="30"/>
  <c r="EM111" i="30"/>
  <c r="DN9" i="30"/>
  <c r="DN10" i="30"/>
  <c r="DN11" i="30"/>
  <c r="DN12" i="30"/>
  <c r="DN13" i="30"/>
  <c r="DN14" i="30"/>
  <c r="DN15" i="30"/>
  <c r="DN16" i="30"/>
  <c r="DN17" i="30"/>
  <c r="DN18" i="30"/>
  <c r="DN19" i="30"/>
  <c r="DN20" i="30"/>
  <c r="DN21" i="30"/>
  <c r="DN22" i="30"/>
  <c r="DN23" i="30"/>
  <c r="DN24" i="30"/>
  <c r="EM24" i="30"/>
  <c r="CR25" i="30"/>
  <c r="R26" i="30"/>
  <c r="DY27" i="30"/>
  <c r="EP27" i="30"/>
  <c r="BY28" i="30"/>
  <c r="DN28" i="30"/>
  <c r="EM28" i="30"/>
  <c r="CR29" i="30"/>
  <c r="R30" i="30"/>
  <c r="DZ30" i="30"/>
  <c r="DY31" i="30"/>
  <c r="EO31" i="30"/>
  <c r="EL32" i="30"/>
  <c r="DY33" i="30"/>
  <c r="EO33" i="30"/>
  <c r="EL34" i="30"/>
  <c r="DY35" i="30"/>
  <c r="EO35" i="30"/>
  <c r="EL36" i="30"/>
  <c r="DY37" i="30"/>
  <c r="EO37" i="30"/>
  <c r="BY38" i="30"/>
  <c r="DZ38" i="30"/>
  <c r="CK39" i="30"/>
  <c r="DY39" i="30"/>
  <c r="EO39" i="30"/>
  <c r="EL41" i="30"/>
  <c r="BY42" i="30"/>
  <c r="DZ42" i="30"/>
  <c r="CK43" i="30"/>
  <c r="DY43" i="30"/>
  <c r="EO43" i="30"/>
  <c r="EL45" i="30"/>
  <c r="BY46" i="30"/>
  <c r="DZ46" i="30"/>
  <c r="CK47" i="30"/>
  <c r="DY47" i="30"/>
  <c r="EO47" i="30"/>
  <c r="EL49" i="30"/>
  <c r="BY50" i="30"/>
  <c r="CK51" i="30"/>
  <c r="DY51" i="30"/>
  <c r="EO51" i="30"/>
  <c r="EL53" i="30"/>
  <c r="BY54" i="30"/>
  <c r="DZ54" i="30"/>
  <c r="CK55" i="30"/>
  <c r="DY55" i="30"/>
  <c r="EO55" i="30"/>
  <c r="EL57" i="30"/>
  <c r="BY58" i="30"/>
  <c r="CK59" i="30"/>
  <c r="DY59" i="30"/>
  <c r="EO59" i="30"/>
  <c r="EL61" i="30"/>
  <c r="BY62" i="30"/>
  <c r="CK63" i="30"/>
  <c r="DY63" i="30"/>
  <c r="EO63" i="30"/>
  <c r="EL65" i="30"/>
  <c r="BY66" i="30"/>
  <c r="CK67" i="30"/>
  <c r="DY67" i="30"/>
  <c r="EO67" i="30"/>
  <c r="EL69" i="30"/>
  <c r="BY70" i="30"/>
  <c r="CK71" i="30"/>
  <c r="DY71" i="30"/>
  <c r="EO71" i="30"/>
  <c r="EL73" i="30"/>
  <c r="BY74" i="30"/>
  <c r="DZ74" i="30"/>
  <c r="CK75" i="30"/>
  <c r="DY75" i="30"/>
  <c r="EO75" i="30"/>
  <c r="EL77" i="30"/>
  <c r="BY78" i="30"/>
  <c r="CK79" i="30"/>
  <c r="DY79" i="30"/>
  <c r="EO79" i="30"/>
  <c r="BY81" i="30"/>
  <c r="EO81" i="30"/>
  <c r="CK82" i="30"/>
  <c r="EL88" i="30"/>
  <c r="EM91" i="30"/>
  <c r="DZ92" i="30"/>
  <c r="DY93" i="30"/>
  <c r="BY97" i="30"/>
  <c r="EO97" i="30"/>
  <c r="CK98" i="30"/>
  <c r="EL104" i="30"/>
  <c r="DZ108" i="30"/>
  <c r="DY109" i="30"/>
  <c r="BY113" i="30"/>
  <c r="EO113" i="30"/>
  <c r="CK114" i="30"/>
  <c r="EL120" i="30"/>
  <c r="DZ124" i="30"/>
  <c r="DY125" i="30"/>
  <c r="BY129" i="30"/>
  <c r="EO129" i="30"/>
  <c r="CK130" i="30"/>
  <c r="EP47" i="30"/>
  <c r="DN47" i="30"/>
  <c r="EP51" i="30"/>
  <c r="DN51" i="30"/>
  <c r="DM80" i="30"/>
  <c r="EO80" i="30"/>
  <c r="DY80" i="30"/>
  <c r="EL80" i="30"/>
  <c r="EM80" i="30"/>
  <c r="DM104" i="30"/>
  <c r="EO104" i="30"/>
  <c r="DY104" i="30"/>
  <c r="EP50" i="30"/>
  <c r="DN50" i="30"/>
  <c r="EP58" i="30"/>
  <c r="DN58" i="30"/>
  <c r="EP62" i="30"/>
  <c r="DN62" i="30"/>
  <c r="EP66" i="30"/>
  <c r="DN66" i="30"/>
  <c r="EP70" i="30"/>
  <c r="DN70" i="30"/>
  <c r="EP78" i="30"/>
  <c r="DN78" i="30"/>
  <c r="BZ82" i="30"/>
  <c r="BY82" i="30"/>
  <c r="EP96" i="30"/>
  <c r="DN96" i="30"/>
  <c r="EM96" i="30"/>
  <c r="EP107" i="30"/>
  <c r="DN107" i="30"/>
  <c r="DZ107" i="30"/>
  <c r="EP112" i="30"/>
  <c r="DN112" i="30"/>
  <c r="EM112" i="30"/>
  <c r="BZ114" i="30"/>
  <c r="BY114" i="30"/>
  <c r="DM116" i="30"/>
  <c r="EO116" i="30"/>
  <c r="DY116" i="30"/>
  <c r="EP123" i="30"/>
  <c r="DN123" i="30"/>
  <c r="DZ123" i="30"/>
  <c r="EP128" i="30"/>
  <c r="DN128" i="30"/>
  <c r="EM128" i="30"/>
  <c r="BZ130" i="30"/>
  <c r="BY130" i="30"/>
  <c r="EP40" i="30"/>
  <c r="DN40" i="30"/>
  <c r="EP44" i="30"/>
  <c r="DN44" i="30"/>
  <c r="EP48" i="30"/>
  <c r="DN48" i="30"/>
  <c r="EP52" i="30"/>
  <c r="DN52" i="30"/>
  <c r="EP56" i="30"/>
  <c r="DN56" i="30"/>
  <c r="EP60" i="30"/>
  <c r="DN60" i="30"/>
  <c r="EP64" i="30"/>
  <c r="DN64" i="30"/>
  <c r="EP68" i="30"/>
  <c r="DN68" i="30"/>
  <c r="EP72" i="30"/>
  <c r="DN72" i="30"/>
  <c r="EP76" i="30"/>
  <c r="DN76" i="30"/>
  <c r="EP80" i="30"/>
  <c r="DN80" i="30"/>
  <c r="EP83" i="30"/>
  <c r="DN83" i="30"/>
  <c r="DZ83" i="30"/>
  <c r="EP88" i="30"/>
  <c r="DN88" i="30"/>
  <c r="EM88" i="30"/>
  <c r="BZ90" i="30"/>
  <c r="BY90" i="30"/>
  <c r="DM92" i="30"/>
  <c r="EO92" i="30"/>
  <c r="DY92" i="30"/>
  <c r="EP99" i="30"/>
  <c r="DN99" i="30"/>
  <c r="DZ99" i="30"/>
  <c r="EP104" i="30"/>
  <c r="DN104" i="30"/>
  <c r="EM104" i="30"/>
  <c r="BZ106" i="30"/>
  <c r="BY106" i="30"/>
  <c r="DM108" i="30"/>
  <c r="EO108" i="30"/>
  <c r="DY108" i="30"/>
  <c r="EP115" i="30"/>
  <c r="DN115" i="30"/>
  <c r="DZ115" i="30"/>
  <c r="EP120" i="30"/>
  <c r="DN120" i="30"/>
  <c r="EM120" i="30"/>
  <c r="BZ122" i="30"/>
  <c r="BY122" i="30"/>
  <c r="DM124" i="30"/>
  <c r="EO124" i="30"/>
  <c r="DY124" i="30"/>
  <c r="EP131" i="30"/>
  <c r="DN131" i="30"/>
  <c r="DZ131" i="30"/>
  <c r="DZ9" i="30"/>
  <c r="DZ10" i="30"/>
  <c r="DZ12" i="30"/>
  <c r="DZ14" i="30"/>
  <c r="DZ15" i="30"/>
  <c r="DZ16" i="30"/>
  <c r="DZ17" i="30"/>
  <c r="DZ18" i="30"/>
  <c r="DZ19" i="30"/>
  <c r="DZ23" i="30"/>
  <c r="EL31" i="30"/>
  <c r="DY9" i="30"/>
  <c r="EM9" i="30"/>
  <c r="EM11" i="30"/>
  <c r="DY12" i="30"/>
  <c r="EM13" i="30"/>
  <c r="EM15" i="30"/>
  <c r="DY16" i="30"/>
  <c r="EM16" i="30"/>
  <c r="DY17" i="30"/>
  <c r="EM17" i="30"/>
  <c r="EM18" i="30"/>
  <c r="EM19" i="30"/>
  <c r="DY20" i="30"/>
  <c r="EM21" i="30"/>
  <c r="DY22" i="30"/>
  <c r="EM23" i="30"/>
  <c r="EM25" i="30"/>
  <c r="DY28" i="30"/>
  <c r="EP28" i="30"/>
  <c r="BY29" i="30"/>
  <c r="EM29" i="30"/>
  <c r="EP33" i="30"/>
  <c r="DZ35" i="30"/>
  <c r="EP35" i="30"/>
  <c r="DZ37" i="30"/>
  <c r="EP37" i="30"/>
  <c r="EO40" i="30"/>
  <c r="DZ43" i="30"/>
  <c r="DY44" i="30"/>
  <c r="DZ47" i="30"/>
  <c r="DY48" i="30"/>
  <c r="DY52" i="30"/>
  <c r="DZ55" i="30"/>
  <c r="EO56" i="30"/>
  <c r="DZ59" i="30"/>
  <c r="DY60" i="30"/>
  <c r="DZ63" i="30"/>
  <c r="EO64" i="30"/>
  <c r="DZ67" i="30"/>
  <c r="EO68" i="30"/>
  <c r="DY72" i="30"/>
  <c r="DZ75" i="30"/>
  <c r="EO76" i="30"/>
  <c r="DZ112" i="30"/>
  <c r="EO117" i="30"/>
  <c r="EM127" i="30"/>
  <c r="DZ128" i="30"/>
  <c r="DM24" i="30"/>
  <c r="R25" i="30"/>
  <c r="EL25" i="30"/>
  <c r="EP26" i="30"/>
  <c r="CR28" i="30"/>
  <c r="DM28" i="30"/>
  <c r="R29" i="30"/>
  <c r="EM30" i="30"/>
  <c r="EM31" i="30"/>
  <c r="EM33" i="30"/>
  <c r="EM35" i="30"/>
  <c r="EM37" i="30"/>
  <c r="CK38" i="30"/>
  <c r="DY38" i="30"/>
  <c r="EO38" i="30"/>
  <c r="EM39" i="30"/>
  <c r="EL40" i="30"/>
  <c r="BY41" i="30"/>
  <c r="CK42" i="30"/>
  <c r="EM43" i="30"/>
  <c r="EL44" i="30"/>
  <c r="BY45" i="30"/>
  <c r="CK46" i="30"/>
  <c r="EM47" i="30"/>
  <c r="EL48" i="30"/>
  <c r="BY49" i="30"/>
  <c r="CK50" i="30"/>
  <c r="EM51" i="30"/>
  <c r="EL52" i="30"/>
  <c r="BY53" i="30"/>
  <c r="CK54" i="30"/>
  <c r="EM55" i="30"/>
  <c r="EL56" i="30"/>
  <c r="BY57" i="30"/>
  <c r="CK58" i="30"/>
  <c r="EM59" i="30"/>
  <c r="EL60" i="30"/>
  <c r="BY61" i="30"/>
  <c r="CK62" i="30"/>
  <c r="EM63" i="30"/>
  <c r="EL64" i="30"/>
  <c r="BY65" i="30"/>
  <c r="CK66" i="30"/>
  <c r="EM67" i="30"/>
  <c r="EL68" i="30"/>
  <c r="BY69" i="30"/>
  <c r="CK70" i="30"/>
  <c r="EM71" i="30"/>
  <c r="EL72" i="30"/>
  <c r="BY73" i="30"/>
  <c r="CK74" i="30"/>
  <c r="EM75" i="30"/>
  <c r="EL76" i="30"/>
  <c r="BY77" i="30"/>
  <c r="CK78" i="30"/>
  <c r="EM79" i="30"/>
  <c r="EL84" i="30"/>
  <c r="DZ88" i="30"/>
  <c r="DY89" i="30"/>
  <c r="BY93" i="30"/>
  <c r="EO93" i="30"/>
  <c r="CK94" i="30"/>
  <c r="EL100" i="30"/>
  <c r="DZ104" i="30"/>
  <c r="DY105" i="30"/>
  <c r="BY109" i="30"/>
  <c r="EO109" i="30"/>
  <c r="CK110" i="30"/>
  <c r="EL116" i="30"/>
  <c r="DZ120" i="30"/>
  <c r="DY121" i="30"/>
  <c r="BY125" i="30"/>
  <c r="EO125" i="30"/>
  <c r="CK126" i="30"/>
  <c r="EP82" i="30"/>
  <c r="DN82" i="30"/>
  <c r="EP86" i="30"/>
  <c r="DN86" i="30"/>
  <c r="EP90" i="30"/>
  <c r="DN90" i="30"/>
  <c r="EP94" i="30"/>
  <c r="DN94" i="30"/>
  <c r="EP98" i="30"/>
  <c r="DN98" i="30"/>
  <c r="EP102" i="30"/>
  <c r="DN102" i="30"/>
  <c r="EP106" i="30"/>
  <c r="DN106" i="30"/>
  <c r="EP110" i="30"/>
  <c r="DN110" i="30"/>
  <c r="EP114" i="30"/>
  <c r="DN114" i="30"/>
  <c r="EP118" i="30"/>
  <c r="DN118" i="30"/>
  <c r="EP122" i="30"/>
  <c r="DN122" i="30"/>
  <c r="EP126" i="30"/>
  <c r="DN126" i="30"/>
  <c r="EP130" i="30"/>
  <c r="DN130" i="30"/>
  <c r="EL82" i="30"/>
  <c r="BY83" i="30"/>
  <c r="CK84" i="30"/>
  <c r="EL86" i="30"/>
  <c r="BY87" i="30"/>
  <c r="CK88" i="30"/>
  <c r="EL90" i="30"/>
  <c r="BY91" i="30"/>
  <c r="CK92" i="30"/>
  <c r="EL94" i="30"/>
  <c r="BY95" i="30"/>
  <c r="CK96" i="30"/>
  <c r="EL98" i="30"/>
  <c r="BY99" i="30"/>
  <c r="CK100" i="30"/>
  <c r="EL102" i="30"/>
  <c r="BY103" i="30"/>
  <c r="CK104" i="30"/>
  <c r="EL106" i="30"/>
  <c r="BY107" i="30"/>
  <c r="CK108" i="30"/>
  <c r="EL110" i="30"/>
  <c r="BY111" i="30"/>
  <c r="CK112" i="30"/>
  <c r="EL114" i="30"/>
  <c r="BY115" i="30"/>
  <c r="CK116" i="30"/>
  <c r="EL118" i="30"/>
  <c r="BY119" i="30"/>
  <c r="CK120" i="30"/>
  <c r="EL122" i="30"/>
  <c r="BY123" i="30"/>
  <c r="CK124" i="30"/>
  <c r="EL126" i="30"/>
  <c r="BY127" i="30"/>
  <c r="CK128" i="30"/>
  <c r="EL130" i="30"/>
  <c r="BY131" i="30"/>
  <c r="EP81" i="30"/>
  <c r="DN81" i="30"/>
  <c r="EP85" i="30"/>
  <c r="DN85" i="30"/>
  <c r="EP89" i="30"/>
  <c r="DN89" i="30"/>
  <c r="EP93" i="30"/>
  <c r="DN93" i="30"/>
  <c r="EP97" i="30"/>
  <c r="DN97" i="30"/>
  <c r="EP101" i="30"/>
  <c r="DN101" i="30"/>
  <c r="EP105" i="30"/>
  <c r="DN105" i="30"/>
  <c r="EP109" i="30"/>
  <c r="DN109" i="30"/>
  <c r="EP113" i="30"/>
  <c r="DN113" i="30"/>
  <c r="EP117" i="30"/>
  <c r="DN117" i="30"/>
  <c r="EP121" i="30"/>
  <c r="DN121" i="30"/>
  <c r="EP125" i="30"/>
  <c r="DN125" i="30"/>
  <c r="EP129" i="30"/>
  <c r="DN129" i="30"/>
  <c r="EL81" i="30"/>
  <c r="CK83" i="30"/>
  <c r="EL85" i="30"/>
  <c r="CK87" i="30"/>
  <c r="EL89" i="30"/>
  <c r="CK91" i="30"/>
  <c r="EL93" i="30"/>
  <c r="CK95" i="30"/>
  <c r="EL97" i="30"/>
  <c r="CK99" i="30"/>
  <c r="EL101" i="30"/>
  <c r="CK103" i="30"/>
  <c r="EL105" i="30"/>
  <c r="CK107" i="30"/>
  <c r="EL109" i="30"/>
  <c r="CK111" i="30"/>
  <c r="EL113" i="30"/>
  <c r="CK115" i="30"/>
  <c r="EL117" i="30"/>
  <c r="CK119" i="30"/>
  <c r="EL121" i="30"/>
  <c r="CK123" i="30"/>
  <c r="EL125" i="30"/>
  <c r="CK127" i="30"/>
  <c r="EL129" i="30"/>
  <c r="CK131" i="30"/>
  <c r="DM9" i="29"/>
  <c r="DY9" i="29"/>
  <c r="EO9" i="29"/>
  <c r="EL9" i="29"/>
  <c r="EP14" i="29"/>
  <c r="DZ14" i="29"/>
  <c r="DN14" i="29"/>
  <c r="EM14" i="29"/>
  <c r="DM25" i="29"/>
  <c r="DY25" i="29"/>
  <c r="EO25" i="29"/>
  <c r="EL25" i="29"/>
  <c r="DN30" i="29"/>
  <c r="EP30" i="29"/>
  <c r="DZ30" i="29"/>
  <c r="DM13" i="29"/>
  <c r="DY13" i="29"/>
  <c r="EO13" i="29"/>
  <c r="EL13" i="29"/>
  <c r="EP18" i="29"/>
  <c r="DZ18" i="29"/>
  <c r="DN18" i="29"/>
  <c r="EM18" i="29"/>
  <c r="DM29" i="29"/>
  <c r="DY29" i="29"/>
  <c r="EO29" i="29"/>
  <c r="EL29" i="29"/>
  <c r="DM17" i="29"/>
  <c r="DY17" i="29"/>
  <c r="EO17" i="29"/>
  <c r="EL17" i="29"/>
  <c r="EP22" i="29"/>
  <c r="DZ22" i="29"/>
  <c r="DN22" i="29"/>
  <c r="EM22" i="29"/>
  <c r="EP10" i="29"/>
  <c r="DZ10" i="29"/>
  <c r="DN10" i="29"/>
  <c r="EM10" i="29"/>
  <c r="DM21" i="29"/>
  <c r="DY21" i="29"/>
  <c r="EO21" i="29"/>
  <c r="EL21" i="29"/>
  <c r="EP26" i="29"/>
  <c r="DZ26" i="29"/>
  <c r="DN26" i="29"/>
  <c r="EM26" i="29"/>
  <c r="DM90" i="29"/>
  <c r="DY90" i="29"/>
  <c r="EL90" i="29"/>
  <c r="EO90" i="29"/>
  <c r="DM83" i="29"/>
  <c r="EL83" i="29"/>
  <c r="EP84" i="29"/>
  <c r="EM84" i="29"/>
  <c r="EP87" i="29"/>
  <c r="DN87" i="29"/>
  <c r="EP89" i="29"/>
  <c r="DZ89" i="29"/>
  <c r="EP93" i="29"/>
  <c r="EM93" i="29"/>
  <c r="DM99" i="29"/>
  <c r="DY99" i="29"/>
  <c r="EO99" i="29"/>
  <c r="DM100" i="29"/>
  <c r="DY100" i="29"/>
  <c r="R102" i="29"/>
  <c r="S102" i="29"/>
  <c r="EP103" i="29"/>
  <c r="EM103" i="29"/>
  <c r="DN103" i="29"/>
  <c r="EP104" i="29"/>
  <c r="EM104" i="29"/>
  <c r="DZ104" i="29"/>
  <c r="EP109" i="29"/>
  <c r="EM109" i="29"/>
  <c r="DM115" i="29"/>
  <c r="DY115" i="29"/>
  <c r="EO115" i="29"/>
  <c r="DM116" i="29"/>
  <c r="DY116" i="29"/>
  <c r="R118" i="29"/>
  <c r="S118" i="29"/>
  <c r="EP119" i="29"/>
  <c r="EM119" i="29"/>
  <c r="DN119" i="29"/>
  <c r="EP120" i="29"/>
  <c r="EM120" i="29"/>
  <c r="DZ120" i="29"/>
  <c r="EP125" i="29"/>
  <c r="EM125" i="29"/>
  <c r="DM131" i="29"/>
  <c r="DY131" i="29"/>
  <c r="EO131" i="29"/>
  <c r="DM81" i="29"/>
  <c r="EO81" i="29"/>
  <c r="DM84" i="29"/>
  <c r="DY84" i="29"/>
  <c r="DM87" i="29"/>
  <c r="EL87" i="29"/>
  <c r="EP88" i="29"/>
  <c r="EM88" i="29"/>
  <c r="EP91" i="29"/>
  <c r="EM91" i="29"/>
  <c r="DN91" i="29"/>
  <c r="EP92" i="29"/>
  <c r="EM92" i="29"/>
  <c r="DZ92" i="29"/>
  <c r="EP97" i="29"/>
  <c r="EM97" i="29"/>
  <c r="DM103" i="29"/>
  <c r="DY103" i="29"/>
  <c r="EO103" i="29"/>
  <c r="DM104" i="29"/>
  <c r="DY104" i="29"/>
  <c r="R106" i="29"/>
  <c r="S106" i="29"/>
  <c r="EP107" i="29"/>
  <c r="EM107" i="29"/>
  <c r="DN107" i="29"/>
  <c r="EP108" i="29"/>
  <c r="EM108" i="29"/>
  <c r="DZ108" i="29"/>
  <c r="EP113" i="29"/>
  <c r="EM113" i="29"/>
  <c r="DM119" i="29"/>
  <c r="DY119" i="29"/>
  <c r="EO119" i="29"/>
  <c r="DM120" i="29"/>
  <c r="DY120" i="29"/>
  <c r="R122" i="29"/>
  <c r="S122" i="29"/>
  <c r="EP123" i="29"/>
  <c r="EM123" i="29"/>
  <c r="DN123" i="29"/>
  <c r="EP124" i="29"/>
  <c r="EM124" i="29"/>
  <c r="DZ124" i="29"/>
  <c r="EP129" i="29"/>
  <c r="EM129" i="29"/>
  <c r="EP81" i="29"/>
  <c r="DZ81" i="29"/>
  <c r="DM85" i="29"/>
  <c r="EO85" i="29"/>
  <c r="DM88" i="29"/>
  <c r="DY88" i="29"/>
  <c r="DM91" i="29"/>
  <c r="DY91" i="29"/>
  <c r="EO91" i="29"/>
  <c r="DM92" i="29"/>
  <c r="DY92" i="29"/>
  <c r="R94" i="29"/>
  <c r="S94" i="29"/>
  <c r="EP95" i="29"/>
  <c r="EM95" i="29"/>
  <c r="DN95" i="29"/>
  <c r="EP96" i="29"/>
  <c r="EM96" i="29"/>
  <c r="DZ96" i="29"/>
  <c r="EP101" i="29"/>
  <c r="EM101" i="29"/>
  <c r="DM107" i="29"/>
  <c r="DY107" i="29"/>
  <c r="EO107" i="29"/>
  <c r="DM108" i="29"/>
  <c r="DY108" i="29"/>
  <c r="R110" i="29"/>
  <c r="S110" i="29"/>
  <c r="EP111" i="29"/>
  <c r="EM111" i="29"/>
  <c r="DN111" i="29"/>
  <c r="EP112" i="29"/>
  <c r="EM112" i="29"/>
  <c r="DZ112" i="29"/>
  <c r="EP117" i="29"/>
  <c r="EM117" i="29"/>
  <c r="DM123" i="29"/>
  <c r="DY123" i="29"/>
  <c r="EO123" i="29"/>
  <c r="DM124" i="29"/>
  <c r="DY124" i="29"/>
  <c r="R126" i="29"/>
  <c r="S126" i="29"/>
  <c r="EP127" i="29"/>
  <c r="EM127" i="29"/>
  <c r="DN127" i="29"/>
  <c r="EP128" i="29"/>
  <c r="EM128" i="29"/>
  <c r="DZ128" i="29"/>
  <c r="EP83" i="29"/>
  <c r="DN83" i="29"/>
  <c r="EP85" i="29"/>
  <c r="DZ85" i="29"/>
  <c r="DM95" i="29"/>
  <c r="DY95" i="29"/>
  <c r="EO95" i="29"/>
  <c r="DM96" i="29"/>
  <c r="DY96" i="29"/>
  <c r="R98" i="29"/>
  <c r="S98" i="29"/>
  <c r="EP105" i="29"/>
  <c r="EM105" i="29"/>
  <c r="DM111" i="29"/>
  <c r="DY111" i="29"/>
  <c r="EO111" i="29"/>
  <c r="DM112" i="29"/>
  <c r="DY112" i="29"/>
  <c r="R114" i="29"/>
  <c r="S114" i="29"/>
  <c r="EP121" i="29"/>
  <c r="EM121" i="29"/>
  <c r="DM127" i="29"/>
  <c r="DY127" i="29"/>
  <c r="EO127" i="29"/>
  <c r="DM128" i="29"/>
  <c r="DY128" i="29"/>
  <c r="R130" i="29"/>
  <c r="S130" i="29"/>
  <c r="AJ10" i="29"/>
  <c r="DY10" i="29"/>
  <c r="DZ11" i="29"/>
  <c r="AJ14" i="29"/>
  <c r="DY14" i="29"/>
  <c r="DZ15" i="29"/>
  <c r="AJ18" i="29"/>
  <c r="DY18" i="29"/>
  <c r="DZ19" i="29"/>
  <c r="AJ22" i="29"/>
  <c r="DY22" i="29"/>
  <c r="DZ23" i="29"/>
  <c r="AJ26" i="29"/>
  <c r="DY26" i="29"/>
  <c r="DZ27" i="29"/>
  <c r="AJ30" i="29"/>
  <c r="EL30" i="29"/>
  <c r="DM32" i="29"/>
  <c r="EL32" i="29"/>
  <c r="DN33" i="29"/>
  <c r="DM36" i="29"/>
  <c r="EL36" i="29"/>
  <c r="DN37" i="29"/>
  <c r="DM40" i="29"/>
  <c r="EL40" i="29"/>
  <c r="DN41" i="29"/>
  <c r="DM44" i="29"/>
  <c r="EL44" i="29"/>
  <c r="DN45" i="29"/>
  <c r="DM48" i="29"/>
  <c r="EL48" i="29"/>
  <c r="DN49" i="29"/>
  <c r="DM52" i="29"/>
  <c r="EL52" i="29"/>
  <c r="DN53" i="29"/>
  <c r="DM56" i="29"/>
  <c r="EL56" i="29"/>
  <c r="DN57" i="29"/>
  <c r="DM60" i="29"/>
  <c r="EL60" i="29"/>
  <c r="DN61" i="29"/>
  <c r="DM64" i="29"/>
  <c r="EL64" i="29"/>
  <c r="DN65" i="29"/>
  <c r="DM68" i="29"/>
  <c r="EL68" i="29"/>
  <c r="DN69" i="29"/>
  <c r="DM72" i="29"/>
  <c r="EL72" i="29"/>
  <c r="DN73" i="29"/>
  <c r="DM76" i="29"/>
  <c r="EL76" i="29"/>
  <c r="DN77" i="29"/>
  <c r="DM80" i="29"/>
  <c r="EL80" i="29"/>
  <c r="DN82" i="29"/>
  <c r="DN84" i="29"/>
  <c r="EM87" i="29"/>
  <c r="AJ95" i="29"/>
  <c r="EO100" i="29"/>
  <c r="DZ103" i="29"/>
  <c r="DN104" i="29"/>
  <c r="AJ111" i="29"/>
  <c r="EO116" i="29"/>
  <c r="DZ119" i="29"/>
  <c r="DN120" i="29"/>
  <c r="AJ127" i="29"/>
  <c r="DZ8" i="29"/>
  <c r="EO8" i="29"/>
  <c r="EL10" i="29"/>
  <c r="DY11" i="29"/>
  <c r="EM11" i="29"/>
  <c r="DZ12" i="29"/>
  <c r="EL14" i="29"/>
  <c r="DY15" i="29"/>
  <c r="EM15" i="29"/>
  <c r="DZ16" i="29"/>
  <c r="EL18" i="29"/>
  <c r="DY19" i="29"/>
  <c r="EM19" i="29"/>
  <c r="DZ20" i="29"/>
  <c r="EL22" i="29"/>
  <c r="DY23" i="29"/>
  <c r="EM23" i="29"/>
  <c r="DZ24" i="29"/>
  <c r="EL26" i="29"/>
  <c r="DY27" i="29"/>
  <c r="EM27" i="29"/>
  <c r="DZ28" i="29"/>
  <c r="DM33" i="29"/>
  <c r="EL33" i="29"/>
  <c r="BZ34" i="29"/>
  <c r="AJ36" i="29"/>
  <c r="S36" i="29"/>
  <c r="EM36" i="29"/>
  <c r="DM37" i="29"/>
  <c r="EL37" i="29"/>
  <c r="BZ38" i="29"/>
  <c r="AJ40" i="29"/>
  <c r="DM41" i="29"/>
  <c r="EL41" i="29"/>
  <c r="BZ42" i="29"/>
  <c r="AJ44" i="29"/>
  <c r="DM45" i="29"/>
  <c r="EL45" i="29"/>
  <c r="BZ46" i="29"/>
  <c r="AJ48" i="29"/>
  <c r="DM49" i="29"/>
  <c r="EL49" i="29"/>
  <c r="BZ50" i="29"/>
  <c r="AJ52" i="29"/>
  <c r="S52" i="29"/>
  <c r="EM52" i="29"/>
  <c r="DM53" i="29"/>
  <c r="EL53" i="29"/>
  <c r="BZ54" i="29"/>
  <c r="AJ56" i="29"/>
  <c r="DM57" i="29"/>
  <c r="EL57" i="29"/>
  <c r="BZ58" i="29"/>
  <c r="AJ60" i="29"/>
  <c r="DM61" i="29"/>
  <c r="EL61" i="29"/>
  <c r="BZ62" i="29"/>
  <c r="AJ64" i="29"/>
  <c r="DM65" i="29"/>
  <c r="EL65" i="29"/>
  <c r="BZ66" i="29"/>
  <c r="AJ68" i="29"/>
  <c r="S68" i="29"/>
  <c r="EM68" i="29"/>
  <c r="DM69" i="29"/>
  <c r="EL69" i="29"/>
  <c r="BZ70" i="29"/>
  <c r="AJ72" i="29"/>
  <c r="DM73" i="29"/>
  <c r="EL73" i="29"/>
  <c r="BZ74" i="29"/>
  <c r="AJ76" i="29"/>
  <c r="DM77" i="29"/>
  <c r="EL77" i="29"/>
  <c r="BZ78" i="29"/>
  <c r="AJ80" i="29"/>
  <c r="EL84" i="29"/>
  <c r="DN86" i="29"/>
  <c r="BY88" i="29"/>
  <c r="DN88" i="29"/>
  <c r="DN89" i="29"/>
  <c r="EM89" i="29"/>
  <c r="DZ91" i="29"/>
  <c r="DN92" i="29"/>
  <c r="AJ99" i="29"/>
  <c r="EL99" i="29"/>
  <c r="EL100" i="29"/>
  <c r="EO104" i="29"/>
  <c r="DZ107" i="29"/>
  <c r="DN108" i="29"/>
  <c r="AJ115" i="29"/>
  <c r="EL115" i="29"/>
  <c r="EL116" i="29"/>
  <c r="EO120" i="29"/>
  <c r="DZ123" i="29"/>
  <c r="DN124" i="29"/>
  <c r="DY8" i="29"/>
  <c r="EM8" i="29"/>
  <c r="S9" i="29"/>
  <c r="DN11" i="29"/>
  <c r="EL11" i="29"/>
  <c r="DY12" i="29"/>
  <c r="EM12" i="29"/>
  <c r="S13" i="29"/>
  <c r="DN15" i="29"/>
  <c r="EL15" i="29"/>
  <c r="DY16" i="29"/>
  <c r="EM16" i="29"/>
  <c r="S17" i="29"/>
  <c r="DN19" i="29"/>
  <c r="EL19" i="29"/>
  <c r="DY20" i="29"/>
  <c r="EM20" i="29"/>
  <c r="S21" i="29"/>
  <c r="DN23" i="29"/>
  <c r="EL23" i="29"/>
  <c r="DY24" i="29"/>
  <c r="EM24" i="29"/>
  <c r="S25" i="29"/>
  <c r="DN27" i="29"/>
  <c r="EL27" i="29"/>
  <c r="DY28" i="29"/>
  <c r="EM28" i="29"/>
  <c r="S29" i="29"/>
  <c r="DY30" i="29"/>
  <c r="EO30" i="29"/>
  <c r="BZ31" i="29"/>
  <c r="AJ33" i="29"/>
  <c r="EM33" i="29"/>
  <c r="DM34" i="29"/>
  <c r="EL34" i="29"/>
  <c r="BZ35" i="29"/>
  <c r="AJ37" i="29"/>
  <c r="EM37" i="29"/>
  <c r="DM38" i="29"/>
  <c r="EL38" i="29"/>
  <c r="BZ39" i="29"/>
  <c r="AJ41" i="29"/>
  <c r="EM41" i="29"/>
  <c r="DM42" i="29"/>
  <c r="EL42" i="29"/>
  <c r="BZ43" i="29"/>
  <c r="AJ45" i="29"/>
  <c r="EM45" i="29"/>
  <c r="DM46" i="29"/>
  <c r="EL46" i="29"/>
  <c r="BZ47" i="29"/>
  <c r="AJ49" i="29"/>
  <c r="EM49" i="29"/>
  <c r="DM50" i="29"/>
  <c r="EL50" i="29"/>
  <c r="BZ51" i="29"/>
  <c r="AJ53" i="29"/>
  <c r="EM53" i="29"/>
  <c r="DM54" i="29"/>
  <c r="EL54" i="29"/>
  <c r="BZ55" i="29"/>
  <c r="AJ57" i="29"/>
  <c r="EM57" i="29"/>
  <c r="DM58" i="29"/>
  <c r="EL58" i="29"/>
  <c r="BZ59" i="29"/>
  <c r="AJ61" i="29"/>
  <c r="EM61" i="29"/>
  <c r="DM62" i="29"/>
  <c r="EL62" i="29"/>
  <c r="BZ63" i="29"/>
  <c r="AJ65" i="29"/>
  <c r="EM65" i="29"/>
  <c r="DM66" i="29"/>
  <c r="EL66" i="29"/>
  <c r="BZ67" i="29"/>
  <c r="AJ69" i="29"/>
  <c r="EM69" i="29"/>
  <c r="DM70" i="29"/>
  <c r="EL70" i="29"/>
  <c r="BZ71" i="29"/>
  <c r="AJ73" i="29"/>
  <c r="EM73" i="29"/>
  <c r="DM74" i="29"/>
  <c r="EL74" i="29"/>
  <c r="BZ75" i="29"/>
  <c r="AJ77" i="29"/>
  <c r="EM77" i="29"/>
  <c r="DM78" i="29"/>
  <c r="EL78" i="29"/>
  <c r="BZ79" i="29"/>
  <c r="AJ81" i="29"/>
  <c r="DY81" i="29"/>
  <c r="DZ82" i="29"/>
  <c r="EO82" i="29"/>
  <c r="DY83" i="29"/>
  <c r="EO83" i="29"/>
  <c r="AJ86" i="29"/>
  <c r="DZ87" i="29"/>
  <c r="EL88" i="29"/>
  <c r="S90" i="29"/>
  <c r="EO92" i="29"/>
  <c r="DZ93" i="29"/>
  <c r="DZ95" i="29"/>
  <c r="DN96" i="29"/>
  <c r="AJ102" i="29"/>
  <c r="AJ103" i="29"/>
  <c r="EL103" i="29"/>
  <c r="EL104" i="29"/>
  <c r="EO108" i="29"/>
  <c r="DZ109" i="29"/>
  <c r="DZ111" i="29"/>
  <c r="DN112" i="29"/>
  <c r="AJ118" i="29"/>
  <c r="AJ119" i="29"/>
  <c r="EL119" i="29"/>
  <c r="EL120" i="29"/>
  <c r="EO124" i="29"/>
  <c r="DZ125" i="29"/>
  <c r="DZ127" i="29"/>
  <c r="DN128" i="29"/>
  <c r="BZ8" i="29"/>
  <c r="DN8" i="29"/>
  <c r="EL8" i="29"/>
  <c r="EO10" i="29"/>
  <c r="BZ12" i="29"/>
  <c r="DN12" i="29"/>
  <c r="EL12" i="29"/>
  <c r="EO14" i="29"/>
  <c r="BZ16" i="29"/>
  <c r="DN16" i="29"/>
  <c r="EL16" i="29"/>
  <c r="EO18" i="29"/>
  <c r="BZ20" i="29"/>
  <c r="DN20" i="29"/>
  <c r="EL20" i="29"/>
  <c r="EO22" i="29"/>
  <c r="BZ24" i="29"/>
  <c r="DN24" i="29"/>
  <c r="EL24" i="29"/>
  <c r="EO26" i="29"/>
  <c r="BZ28" i="29"/>
  <c r="DN28" i="29"/>
  <c r="EL28" i="29"/>
  <c r="EM30" i="29"/>
  <c r="DM31" i="29"/>
  <c r="EL31" i="29"/>
  <c r="S32" i="29"/>
  <c r="EO32" i="29"/>
  <c r="DZ33" i="29"/>
  <c r="AJ34" i="29"/>
  <c r="EM34" i="29"/>
  <c r="DM35" i="29"/>
  <c r="EL35" i="29"/>
  <c r="EO36" i="29"/>
  <c r="DZ37" i="29"/>
  <c r="AJ38" i="29"/>
  <c r="EM38" i="29"/>
  <c r="DM39" i="29"/>
  <c r="EL39" i="29"/>
  <c r="S40" i="29"/>
  <c r="EO40" i="29"/>
  <c r="DZ41" i="29"/>
  <c r="AJ42" i="29"/>
  <c r="EM42" i="29"/>
  <c r="DM43" i="29"/>
  <c r="EL43" i="29"/>
  <c r="S44" i="29"/>
  <c r="EO44" i="29"/>
  <c r="DZ45" i="29"/>
  <c r="AJ46" i="29"/>
  <c r="EM46" i="29"/>
  <c r="DM47" i="29"/>
  <c r="EL47" i="29"/>
  <c r="S48" i="29"/>
  <c r="EO48" i="29"/>
  <c r="DZ49" i="29"/>
  <c r="AJ50" i="29"/>
  <c r="EM50" i="29"/>
  <c r="DM51" i="29"/>
  <c r="EL51" i="29"/>
  <c r="EO52" i="29"/>
  <c r="DZ53" i="29"/>
  <c r="AJ54" i="29"/>
  <c r="EM54" i="29"/>
  <c r="DM55" i="29"/>
  <c r="EL55" i="29"/>
  <c r="S56" i="29"/>
  <c r="EO56" i="29"/>
  <c r="DZ57" i="29"/>
  <c r="AJ58" i="29"/>
  <c r="EM58" i="29"/>
  <c r="DM59" i="29"/>
  <c r="EL59" i="29"/>
  <c r="S60" i="29"/>
  <c r="EO60" i="29"/>
  <c r="DZ61" i="29"/>
  <c r="AJ62" i="29"/>
  <c r="EM62" i="29"/>
  <c r="DM63" i="29"/>
  <c r="EL63" i="29"/>
  <c r="S64" i="29"/>
  <c r="EO64" i="29"/>
  <c r="DZ65" i="29"/>
  <c r="AJ66" i="29"/>
  <c r="EM66" i="29"/>
  <c r="DM67" i="29"/>
  <c r="EL67" i="29"/>
  <c r="EO68" i="29"/>
  <c r="DZ69" i="29"/>
  <c r="AJ70" i="29"/>
  <c r="EM70" i="29"/>
  <c r="DM71" i="29"/>
  <c r="EL71" i="29"/>
  <c r="S72" i="29"/>
  <c r="EO72" i="29"/>
  <c r="DZ73" i="29"/>
  <c r="AJ74" i="29"/>
  <c r="EM74" i="29"/>
  <c r="DM75" i="29"/>
  <c r="EL75" i="29"/>
  <c r="S76" i="29"/>
  <c r="EO76" i="29"/>
  <c r="DZ77" i="29"/>
  <c r="AJ78" i="29"/>
  <c r="EM78" i="29"/>
  <c r="DM79" i="29"/>
  <c r="EL79" i="29"/>
  <c r="S80" i="29"/>
  <c r="EO80" i="29"/>
  <c r="BZ81" i="29"/>
  <c r="CK81" i="29"/>
  <c r="DN81" i="29"/>
  <c r="EM81" i="29"/>
  <c r="DY82" i="29"/>
  <c r="EM82" i="29"/>
  <c r="CK83" i="29"/>
  <c r="EM83" i="29"/>
  <c r="BZ84" i="29"/>
  <c r="DZ84" i="29"/>
  <c r="DY85" i="29"/>
  <c r="DZ86" i="29"/>
  <c r="EO86" i="29"/>
  <c r="DY87" i="29"/>
  <c r="EO87" i="29"/>
  <c r="R89" i="29"/>
  <c r="BY90" i="29"/>
  <c r="CY90" i="29"/>
  <c r="AJ91" i="29"/>
  <c r="EL91" i="29"/>
  <c r="EL92" i="29"/>
  <c r="BZ93" i="29"/>
  <c r="DN93" i="29"/>
  <c r="EO96" i="29"/>
  <c r="DZ97" i="29"/>
  <c r="S99" i="29"/>
  <c r="S100" i="29"/>
  <c r="BZ104" i="29"/>
  <c r="AJ106" i="29"/>
  <c r="AJ107" i="29"/>
  <c r="EL107" i="29"/>
  <c r="EL108" i="29"/>
  <c r="BZ109" i="29"/>
  <c r="DN109" i="29"/>
  <c r="EO112" i="29"/>
  <c r="DZ113" i="29"/>
  <c r="S115" i="29"/>
  <c r="S116" i="29"/>
  <c r="BZ120" i="29"/>
  <c r="AJ122" i="29"/>
  <c r="AJ123" i="29"/>
  <c r="EL123" i="29"/>
  <c r="EL124" i="29"/>
  <c r="BZ125" i="29"/>
  <c r="DN125" i="29"/>
  <c r="EO128" i="29"/>
  <c r="DZ129" i="29"/>
  <c r="S131" i="29"/>
  <c r="EL131" i="29"/>
  <c r="DM93" i="29"/>
  <c r="DY93" i="29"/>
  <c r="DM97" i="29"/>
  <c r="DY97" i="29"/>
  <c r="DM101" i="29"/>
  <c r="DY101" i="29"/>
  <c r="DM105" i="29"/>
  <c r="DY105" i="29"/>
  <c r="DM109" i="29"/>
  <c r="DY109" i="29"/>
  <c r="DM113" i="29"/>
  <c r="DY113" i="29"/>
  <c r="DM117" i="29"/>
  <c r="DY117" i="29"/>
  <c r="DM121" i="29"/>
  <c r="DY121" i="29"/>
  <c r="DM125" i="29"/>
  <c r="DY125" i="29"/>
  <c r="DM129" i="29"/>
  <c r="DY129" i="29"/>
  <c r="AJ131" i="29"/>
  <c r="BZ83" i="29"/>
  <c r="BZ87" i="29"/>
  <c r="BZ91" i="29"/>
  <c r="AJ92" i="29"/>
  <c r="BZ95" i="29"/>
  <c r="AJ96" i="29"/>
  <c r="BZ99" i="29"/>
  <c r="AJ100" i="29"/>
  <c r="BZ103" i="29"/>
  <c r="AJ104" i="29"/>
  <c r="BZ107" i="29"/>
  <c r="AJ108" i="29"/>
  <c r="BZ111" i="29"/>
  <c r="AJ112" i="29"/>
  <c r="BZ115" i="29"/>
  <c r="AJ116" i="29"/>
  <c r="BZ119" i="29"/>
  <c r="AJ120" i="29"/>
  <c r="BZ123" i="29"/>
  <c r="AJ124" i="29"/>
  <c r="BZ127" i="29"/>
  <c r="AJ128" i="29"/>
  <c r="BZ131" i="29"/>
  <c r="DY43" i="28"/>
  <c r="EO43" i="28"/>
  <c r="DM43" i="28"/>
  <c r="EL43" i="28"/>
  <c r="DY31" i="28"/>
  <c r="EO31" i="28"/>
  <c r="EL31" i="28"/>
  <c r="DM31" i="28"/>
  <c r="S32" i="28"/>
  <c r="EM32" i="28"/>
  <c r="S40" i="28"/>
  <c r="EM40" i="28"/>
  <c r="DY37" i="28"/>
  <c r="EL37" i="28"/>
  <c r="EO37" i="28"/>
  <c r="DM37" i="28"/>
  <c r="DY45" i="28"/>
  <c r="DM45" i="28"/>
  <c r="EO45" i="28"/>
  <c r="DY32" i="28"/>
  <c r="EO32" i="28"/>
  <c r="DM32" i="28"/>
  <c r="EL32" i="28"/>
  <c r="DY34" i="28"/>
  <c r="EL34" i="28"/>
  <c r="EO34" i="28"/>
  <c r="DM34" i="28"/>
  <c r="DY36" i="28"/>
  <c r="EO36" i="28"/>
  <c r="DM36" i="28"/>
  <c r="EL36" i="28"/>
  <c r="DY38" i="28"/>
  <c r="EO38" i="28"/>
  <c r="EL38" i="28"/>
  <c r="DM38" i="28"/>
  <c r="DY40" i="28"/>
  <c r="EL40" i="28"/>
  <c r="EO40" i="28"/>
  <c r="DM40" i="28"/>
  <c r="DY42" i="28"/>
  <c r="EO42" i="28"/>
  <c r="EL42" i="28"/>
  <c r="DM42" i="28"/>
  <c r="DY44" i="28"/>
  <c r="EO44" i="28"/>
  <c r="DM44" i="28"/>
  <c r="EL44" i="28"/>
  <c r="DY33" i="28"/>
  <c r="EO33" i="28"/>
  <c r="DM33" i="28"/>
  <c r="EL33" i="28"/>
  <c r="DY35" i="28"/>
  <c r="EO35" i="28"/>
  <c r="DM35" i="28"/>
  <c r="EL35" i="28"/>
  <c r="DY39" i="28"/>
  <c r="EO39" i="28"/>
  <c r="DM39" i="28"/>
  <c r="EL39" i="28"/>
  <c r="DY41" i="28"/>
  <c r="EO41" i="28"/>
  <c r="DM41" i="28"/>
  <c r="EL41" i="28"/>
  <c r="EP8" i="28"/>
  <c r="DN8" i="28"/>
  <c r="DZ8" i="28"/>
  <c r="EM8" i="28"/>
  <c r="S37" i="28"/>
  <c r="EM37" i="28"/>
  <c r="EL50" i="28"/>
  <c r="DY52" i="28"/>
  <c r="EO52" i="28"/>
  <c r="EL54" i="28"/>
  <c r="DY56" i="28"/>
  <c r="EO56" i="28"/>
  <c r="DM79" i="28"/>
  <c r="EO79" i="28"/>
  <c r="DY79" i="28"/>
  <c r="BZ83" i="28"/>
  <c r="BY83" i="28"/>
  <c r="BZ91" i="28"/>
  <c r="BY91" i="28"/>
  <c r="BZ99" i="28"/>
  <c r="BY99" i="28"/>
  <c r="DM118" i="28"/>
  <c r="EO118" i="28"/>
  <c r="DY118" i="28"/>
  <c r="EP120" i="28"/>
  <c r="DN120" i="28"/>
  <c r="EM120" i="28"/>
  <c r="DZ120" i="28"/>
  <c r="BY75" i="28"/>
  <c r="BZ75" i="28"/>
  <c r="BY79" i="28"/>
  <c r="BZ79" i="28"/>
  <c r="EP81" i="28"/>
  <c r="DN81" i="28"/>
  <c r="EM81" i="28"/>
  <c r="DZ81" i="28"/>
  <c r="DM86" i="28"/>
  <c r="EO86" i="28"/>
  <c r="DY86" i="28"/>
  <c r="EP89" i="28"/>
  <c r="DN89" i="28"/>
  <c r="EM89" i="28"/>
  <c r="DZ89" i="28"/>
  <c r="DM94" i="28"/>
  <c r="EO94" i="28"/>
  <c r="DY94" i="28"/>
  <c r="EP97" i="28"/>
  <c r="DN97" i="28"/>
  <c r="EM97" i="28"/>
  <c r="DZ97" i="28"/>
  <c r="DM102" i="28"/>
  <c r="EO102" i="28"/>
  <c r="DY102" i="28"/>
  <c r="EP105" i="28"/>
  <c r="DN105" i="28"/>
  <c r="EM105" i="28"/>
  <c r="DZ105" i="28"/>
  <c r="DM110" i="28"/>
  <c r="EO110" i="28"/>
  <c r="DY110" i="28"/>
  <c r="EP113" i="28"/>
  <c r="DN113" i="28"/>
  <c r="EM113" i="28"/>
  <c r="DZ113" i="28"/>
  <c r="EP128" i="28"/>
  <c r="DN128" i="28"/>
  <c r="EM128" i="28"/>
  <c r="DZ128" i="28"/>
  <c r="EO8" i="28"/>
  <c r="DZ10" i="28"/>
  <c r="DZ18" i="28"/>
  <c r="DZ21" i="28"/>
  <c r="DZ23" i="28"/>
  <c r="DZ25" i="28"/>
  <c r="DZ27" i="28"/>
  <c r="DY8" i="28"/>
  <c r="DY9" i="28"/>
  <c r="EM9" i="28"/>
  <c r="DY10" i="28"/>
  <c r="EM10" i="28"/>
  <c r="DY11" i="28"/>
  <c r="EM11" i="28"/>
  <c r="DY12" i="28"/>
  <c r="EM12" i="28"/>
  <c r="DY13" i="28"/>
  <c r="EM13" i="28"/>
  <c r="DY14" i="28"/>
  <c r="EM14" i="28"/>
  <c r="DY15" i="28"/>
  <c r="EM15" i="28"/>
  <c r="DY16" i="28"/>
  <c r="EM16" i="28"/>
  <c r="DY17" i="28"/>
  <c r="EM17" i="28"/>
  <c r="DY18" i="28"/>
  <c r="EM18" i="28"/>
  <c r="DY19" i="28"/>
  <c r="EM19" i="28"/>
  <c r="DY20" i="28"/>
  <c r="EM20" i="28"/>
  <c r="DY21" i="28"/>
  <c r="EM21" i="28"/>
  <c r="DY22" i="28"/>
  <c r="EM22" i="28"/>
  <c r="DY23" i="28"/>
  <c r="EM23" i="28"/>
  <c r="DY24" i="28"/>
  <c r="EM24" i="28"/>
  <c r="DY25" i="28"/>
  <c r="EM25" i="28"/>
  <c r="DY26" i="28"/>
  <c r="EM26" i="28"/>
  <c r="DY27" i="28"/>
  <c r="EM27" i="28"/>
  <c r="DY28" i="28"/>
  <c r="EM28" i="28"/>
  <c r="DY29" i="28"/>
  <c r="EM29" i="28"/>
  <c r="DZ30" i="28"/>
  <c r="EO30" i="28"/>
  <c r="BZ31" i="28"/>
  <c r="EP31" i="28"/>
  <c r="BZ32" i="28"/>
  <c r="BZ33" i="28"/>
  <c r="BZ34" i="28"/>
  <c r="BZ35" i="28"/>
  <c r="BZ36" i="28"/>
  <c r="BZ37" i="28"/>
  <c r="BZ38" i="28"/>
  <c r="BZ39" i="28"/>
  <c r="BZ40" i="28"/>
  <c r="BZ41" i="28"/>
  <c r="BZ42" i="28"/>
  <c r="BZ43" i="28"/>
  <c r="BZ44" i="28"/>
  <c r="AJ46" i="28"/>
  <c r="S46" i="28"/>
  <c r="EM46" i="28"/>
  <c r="DM47" i="28"/>
  <c r="EL47" i="28"/>
  <c r="BZ48" i="28"/>
  <c r="CY48" i="28"/>
  <c r="EM48" i="28"/>
  <c r="DM52" i="28"/>
  <c r="DM56" i="28"/>
  <c r="DY50" i="28"/>
  <c r="EO50" i="28"/>
  <c r="EL52" i="28"/>
  <c r="DY54" i="28"/>
  <c r="EO54" i="28"/>
  <c r="EL56" i="28"/>
  <c r="DY58" i="28"/>
  <c r="EO58" i="28"/>
  <c r="DY60" i="28"/>
  <c r="EO60" i="28"/>
  <c r="DY62" i="28"/>
  <c r="EO62" i="28"/>
  <c r="EL62" i="28"/>
  <c r="DY64" i="28"/>
  <c r="EO64" i="28"/>
  <c r="DY66" i="28"/>
  <c r="EO66" i="28"/>
  <c r="EL66" i="28"/>
  <c r="DY68" i="28"/>
  <c r="EO68" i="28"/>
  <c r="EL68" i="28"/>
  <c r="DN70" i="28"/>
  <c r="EP70" i="28"/>
  <c r="DZ70" i="28"/>
  <c r="BZ115" i="28"/>
  <c r="BY115" i="28"/>
  <c r="DY48" i="28"/>
  <c r="EO48" i="28"/>
  <c r="R49" i="28"/>
  <c r="S49" i="28"/>
  <c r="EL49" i="28"/>
  <c r="EM49" i="28"/>
  <c r="DY51" i="28"/>
  <c r="EO51" i="28"/>
  <c r="EL51" i="28"/>
  <c r="S51" i="28"/>
  <c r="EM51" i="28"/>
  <c r="DY53" i="28"/>
  <c r="EO53" i="28"/>
  <c r="EL53" i="28"/>
  <c r="DY55" i="28"/>
  <c r="EO55" i="28"/>
  <c r="EL55" i="28"/>
  <c r="S55" i="28"/>
  <c r="EM55" i="28"/>
  <c r="DY57" i="28"/>
  <c r="EO57" i="28"/>
  <c r="EL57" i="28"/>
  <c r="DY59" i="28"/>
  <c r="EO59" i="28"/>
  <c r="EL59" i="28"/>
  <c r="S59" i="28"/>
  <c r="EM59" i="28"/>
  <c r="DY61" i="28"/>
  <c r="EO61" i="28"/>
  <c r="EL61" i="28"/>
  <c r="DY63" i="28"/>
  <c r="EO63" i="28"/>
  <c r="EL63" i="28"/>
  <c r="S63" i="28"/>
  <c r="EM63" i="28"/>
  <c r="DY65" i="28"/>
  <c r="EO65" i="28"/>
  <c r="EL65" i="28"/>
  <c r="DY67" i="28"/>
  <c r="EO67" i="28"/>
  <c r="EL67" i="28"/>
  <c r="S67" i="28"/>
  <c r="EM67" i="28"/>
  <c r="DY69" i="28"/>
  <c r="EO69" i="28"/>
  <c r="EL69" i="28"/>
  <c r="DM73" i="28"/>
  <c r="EO73" i="28"/>
  <c r="DY73" i="28"/>
  <c r="DM77" i="28"/>
  <c r="EO77" i="28"/>
  <c r="DY77" i="28"/>
  <c r="BZ87" i="28"/>
  <c r="BY87" i="28"/>
  <c r="BZ95" i="28"/>
  <c r="BY95" i="28"/>
  <c r="BZ103" i="28"/>
  <c r="BY103" i="28"/>
  <c r="BZ111" i="28"/>
  <c r="BY111" i="28"/>
  <c r="EP117" i="28"/>
  <c r="DN117" i="28"/>
  <c r="EM117" i="28"/>
  <c r="DZ117" i="28"/>
  <c r="EP124" i="28"/>
  <c r="DN124" i="28"/>
  <c r="EM124" i="28"/>
  <c r="DZ124" i="28"/>
  <c r="DZ11" i="28"/>
  <c r="DZ13" i="28"/>
  <c r="DZ14" i="28"/>
  <c r="DZ16" i="28"/>
  <c r="DZ17" i="28"/>
  <c r="DZ19" i="28"/>
  <c r="DZ22" i="28"/>
  <c r="DZ29" i="28"/>
  <c r="EP30" i="28"/>
  <c r="AJ45" i="28"/>
  <c r="EL46" i="28"/>
  <c r="DN47" i="28"/>
  <c r="DN9" i="28"/>
  <c r="DN10" i="28"/>
  <c r="DN11" i="28"/>
  <c r="DN12" i="28"/>
  <c r="DN13" i="28"/>
  <c r="DN14" i="28"/>
  <c r="DN15" i="28"/>
  <c r="DN16" i="28"/>
  <c r="DN17" i="28"/>
  <c r="DN18" i="28"/>
  <c r="DN19" i="28"/>
  <c r="DN20" i="28"/>
  <c r="DN21" i="28"/>
  <c r="DN22" i="28"/>
  <c r="DN23" i="28"/>
  <c r="DN24" i="28"/>
  <c r="DN25" i="28"/>
  <c r="DN26" i="28"/>
  <c r="DN27" i="28"/>
  <c r="DN28" i="28"/>
  <c r="DN29" i="28"/>
  <c r="EM30" i="28"/>
  <c r="S33" i="28"/>
  <c r="EM33" i="28"/>
  <c r="S34" i="28"/>
  <c r="EM34" i="28"/>
  <c r="S35" i="28"/>
  <c r="S36" i="28"/>
  <c r="S38" i="28"/>
  <c r="S39" i="28"/>
  <c r="S41" i="28"/>
  <c r="EM41" i="28"/>
  <c r="S42" i="28"/>
  <c r="S43" i="28"/>
  <c r="S44" i="28"/>
  <c r="S45" i="28"/>
  <c r="EM45" i="28"/>
  <c r="BZ45" i="28"/>
  <c r="AJ47" i="28"/>
  <c r="EM47" i="28"/>
  <c r="DN48" i="28"/>
  <c r="AJ50" i="28"/>
  <c r="CK75" i="28"/>
  <c r="CK79" i="28"/>
  <c r="EL58" i="28"/>
  <c r="S58" i="28"/>
  <c r="EM58" i="28"/>
  <c r="EL60" i="28"/>
  <c r="EL64" i="28"/>
  <c r="S64" i="28"/>
  <c r="EM64" i="28"/>
  <c r="DM75" i="28"/>
  <c r="EO75" i="28"/>
  <c r="DY75" i="28"/>
  <c r="BZ107" i="28"/>
  <c r="BY107" i="28"/>
  <c r="DM71" i="28"/>
  <c r="EO71" i="28"/>
  <c r="DY71" i="28"/>
  <c r="BY71" i="28"/>
  <c r="BZ71" i="28"/>
  <c r="BY73" i="28"/>
  <c r="BZ73" i="28"/>
  <c r="BY77" i="28"/>
  <c r="BZ77" i="28"/>
  <c r="DM82" i="28"/>
  <c r="EO82" i="28"/>
  <c r="DY82" i="28"/>
  <c r="EP85" i="28"/>
  <c r="DN85" i="28"/>
  <c r="EM85" i="28"/>
  <c r="DZ85" i="28"/>
  <c r="DM90" i="28"/>
  <c r="EO90" i="28"/>
  <c r="DY90" i="28"/>
  <c r="EP93" i="28"/>
  <c r="DN93" i="28"/>
  <c r="EM93" i="28"/>
  <c r="DZ93" i="28"/>
  <c r="DM98" i="28"/>
  <c r="EO98" i="28"/>
  <c r="DY98" i="28"/>
  <c r="EP101" i="28"/>
  <c r="DN101" i="28"/>
  <c r="EM101" i="28"/>
  <c r="DZ101" i="28"/>
  <c r="DM106" i="28"/>
  <c r="EO106" i="28"/>
  <c r="DY106" i="28"/>
  <c r="EP109" i="28"/>
  <c r="DN109" i="28"/>
  <c r="EM109" i="28"/>
  <c r="DZ109" i="28"/>
  <c r="DM114" i="28"/>
  <c r="EO114" i="28"/>
  <c r="DY114" i="28"/>
  <c r="DZ9" i="28"/>
  <c r="DZ12" i="28"/>
  <c r="DZ15" i="28"/>
  <c r="DZ20" i="28"/>
  <c r="DZ24" i="28"/>
  <c r="DZ26" i="28"/>
  <c r="DZ28" i="28"/>
  <c r="DM46" i="28"/>
  <c r="EL45" i="28"/>
  <c r="EO46" i="28"/>
  <c r="DZ47" i="28"/>
  <c r="EP48" i="28"/>
  <c r="BZ49" i="28"/>
  <c r="EP80" i="28"/>
  <c r="DN80" i="28"/>
  <c r="EP84" i="28"/>
  <c r="DN84" i="28"/>
  <c r="EP88" i="28"/>
  <c r="DN88" i="28"/>
  <c r="EP92" i="28"/>
  <c r="DN92" i="28"/>
  <c r="EP96" i="28"/>
  <c r="DN96" i="28"/>
  <c r="EP100" i="28"/>
  <c r="DN100" i="28"/>
  <c r="EP104" i="28"/>
  <c r="DN104" i="28"/>
  <c r="EP108" i="28"/>
  <c r="DN108" i="28"/>
  <c r="EP112" i="28"/>
  <c r="DN112" i="28"/>
  <c r="EP116" i="28"/>
  <c r="DN116" i="28"/>
  <c r="EP121" i="28"/>
  <c r="DN121" i="28"/>
  <c r="EM121" i="28"/>
  <c r="EP125" i="28"/>
  <c r="DN125" i="28"/>
  <c r="EM125" i="28"/>
  <c r="EP129" i="28"/>
  <c r="DN129" i="28"/>
  <c r="EM129" i="28"/>
  <c r="S50" i="28"/>
  <c r="S52" i="28"/>
  <c r="S53" i="28"/>
  <c r="S54" i="28"/>
  <c r="S56" i="28"/>
  <c r="S57" i="28"/>
  <c r="EM57" i="28"/>
  <c r="S60" i="28"/>
  <c r="EM60" i="28"/>
  <c r="S61" i="28"/>
  <c r="S62" i="28"/>
  <c r="S65" i="28"/>
  <c r="EM65" i="28"/>
  <c r="S66" i="28"/>
  <c r="S68" i="28"/>
  <c r="EM68" i="28"/>
  <c r="S69" i="28"/>
  <c r="EL70" i="28"/>
  <c r="EL72" i="28"/>
  <c r="EP83" i="28"/>
  <c r="DN83" i="28"/>
  <c r="EP87" i="28"/>
  <c r="DN87" i="28"/>
  <c r="EP91" i="28"/>
  <c r="DN91" i="28"/>
  <c r="EP95" i="28"/>
  <c r="DN95" i="28"/>
  <c r="EP99" i="28"/>
  <c r="DN99" i="28"/>
  <c r="EP103" i="28"/>
  <c r="DN103" i="28"/>
  <c r="EP107" i="28"/>
  <c r="DN107" i="28"/>
  <c r="EP111" i="28"/>
  <c r="DN111" i="28"/>
  <c r="EP115" i="28"/>
  <c r="DN115" i="28"/>
  <c r="EP122" i="28"/>
  <c r="DN122" i="28"/>
  <c r="EM122" i="28"/>
  <c r="EP126" i="28"/>
  <c r="DN126" i="28"/>
  <c r="EM126" i="28"/>
  <c r="EP130" i="28"/>
  <c r="DN130" i="28"/>
  <c r="EM130" i="28"/>
  <c r="AJ69" i="28"/>
  <c r="EM71" i="28"/>
  <c r="DZ72" i="28"/>
  <c r="EP72" i="28"/>
  <c r="DZ74" i="28"/>
  <c r="EP74" i="28"/>
  <c r="DZ76" i="28"/>
  <c r="EP76" i="28"/>
  <c r="DZ78" i="28"/>
  <c r="EP78" i="28"/>
  <c r="DZ80" i="28"/>
  <c r="CK81" i="28"/>
  <c r="DY81" i="28"/>
  <c r="EO81" i="28"/>
  <c r="EL83" i="28"/>
  <c r="BY84" i="28"/>
  <c r="DZ84" i="28"/>
  <c r="CK85" i="28"/>
  <c r="DY85" i="28"/>
  <c r="EO85" i="28"/>
  <c r="EL87" i="28"/>
  <c r="BY88" i="28"/>
  <c r="DZ88" i="28"/>
  <c r="CK89" i="28"/>
  <c r="DY89" i="28"/>
  <c r="EO89" i="28"/>
  <c r="EL91" i="28"/>
  <c r="BY92" i="28"/>
  <c r="DZ92" i="28"/>
  <c r="CK93" i="28"/>
  <c r="DY93" i="28"/>
  <c r="EO93" i="28"/>
  <c r="EL95" i="28"/>
  <c r="BY96" i="28"/>
  <c r="DZ96" i="28"/>
  <c r="CK97" i="28"/>
  <c r="DY97" i="28"/>
  <c r="EO97" i="28"/>
  <c r="EL99" i="28"/>
  <c r="BY100" i="28"/>
  <c r="DZ100" i="28"/>
  <c r="CK101" i="28"/>
  <c r="DY101" i="28"/>
  <c r="EO101" i="28"/>
  <c r="EL103" i="28"/>
  <c r="BY104" i="28"/>
  <c r="DZ104" i="28"/>
  <c r="CK105" i="28"/>
  <c r="DY105" i="28"/>
  <c r="EO105" i="28"/>
  <c r="EL107" i="28"/>
  <c r="BY108" i="28"/>
  <c r="DZ108" i="28"/>
  <c r="CK109" i="28"/>
  <c r="DY109" i="28"/>
  <c r="EO109" i="28"/>
  <c r="EL111" i="28"/>
  <c r="BY112" i="28"/>
  <c r="DZ112" i="28"/>
  <c r="CK113" i="28"/>
  <c r="DY113" i="28"/>
  <c r="EO113" i="28"/>
  <c r="EL115" i="28"/>
  <c r="BY116" i="28"/>
  <c r="DZ116" i="28"/>
  <c r="CK117" i="28"/>
  <c r="DY117" i="28"/>
  <c r="EO117" i="28"/>
  <c r="EP82" i="28"/>
  <c r="DN82" i="28"/>
  <c r="EP86" i="28"/>
  <c r="DN86" i="28"/>
  <c r="EP90" i="28"/>
  <c r="DN90" i="28"/>
  <c r="EP94" i="28"/>
  <c r="DN94" i="28"/>
  <c r="EP98" i="28"/>
  <c r="DN98" i="28"/>
  <c r="EP102" i="28"/>
  <c r="DN102" i="28"/>
  <c r="EP106" i="28"/>
  <c r="DN106" i="28"/>
  <c r="EP110" i="28"/>
  <c r="DN110" i="28"/>
  <c r="EP114" i="28"/>
  <c r="DN114" i="28"/>
  <c r="EP118" i="28"/>
  <c r="DN118" i="28"/>
  <c r="EM118" i="28"/>
  <c r="EP119" i="28"/>
  <c r="DN119" i="28"/>
  <c r="EM119" i="28"/>
  <c r="EP123" i="28"/>
  <c r="DN123" i="28"/>
  <c r="EM123" i="28"/>
  <c r="EP127" i="28"/>
  <c r="DN127" i="28"/>
  <c r="EM127" i="28"/>
  <c r="EP131" i="28"/>
  <c r="DN131" i="28"/>
  <c r="EM131" i="28"/>
  <c r="DY70" i="28"/>
  <c r="EL71" i="28"/>
  <c r="DY72" i="28"/>
  <c r="EL73" i="28"/>
  <c r="EL75" i="28"/>
  <c r="EL77" i="28"/>
  <c r="EL79" i="28"/>
  <c r="EL82" i="28"/>
  <c r="CK84" i="28"/>
  <c r="EL86" i="28"/>
  <c r="CK88" i="28"/>
  <c r="EL90" i="28"/>
  <c r="CK92" i="28"/>
  <c r="EL94" i="28"/>
  <c r="CK96" i="28"/>
  <c r="EL98" i="28"/>
  <c r="CK100" i="28"/>
  <c r="EL102" i="28"/>
  <c r="CK104" i="28"/>
  <c r="EL106" i="28"/>
  <c r="CK108" i="28"/>
  <c r="EL110" i="28"/>
  <c r="CK112" i="28"/>
  <c r="EL114" i="28"/>
  <c r="DZ115" i="28"/>
  <c r="CK116" i="28"/>
  <c r="DY116" i="28"/>
  <c r="EO116" i="28"/>
  <c r="EL118" i="28"/>
  <c r="DZ121" i="28"/>
  <c r="DZ125" i="28"/>
  <c r="DZ129" i="28"/>
  <c r="DY119" i="28"/>
  <c r="DY120" i="28"/>
  <c r="DY121" i="28"/>
  <c r="DY122" i="28"/>
  <c r="DY123" i="28"/>
  <c r="DY124" i="28"/>
  <c r="DY125" i="28"/>
  <c r="DY126" i="28"/>
  <c r="DY127" i="28"/>
  <c r="DY128" i="28"/>
  <c r="DY129" i="28"/>
  <c r="DY130" i="28"/>
  <c r="DY131" i="28"/>
  <c r="R26" i="27"/>
  <c r="EL26" i="27"/>
  <c r="DM42" i="27"/>
  <c r="DY42" i="27"/>
  <c r="EP44" i="27"/>
  <c r="DN44" i="27"/>
  <c r="EM44" i="27"/>
  <c r="EP52" i="27"/>
  <c r="DN52" i="27"/>
  <c r="EM52" i="27"/>
  <c r="EP60" i="27"/>
  <c r="DN60" i="27"/>
  <c r="EM60" i="27"/>
  <c r="DN75" i="27"/>
  <c r="EP75" i="27"/>
  <c r="DZ75" i="27"/>
  <c r="DM91" i="27"/>
  <c r="EO91" i="27"/>
  <c r="DY91" i="27"/>
  <c r="EP94" i="27"/>
  <c r="DN94" i="27"/>
  <c r="EM94" i="27"/>
  <c r="DZ94" i="27"/>
  <c r="DM99" i="27"/>
  <c r="EO99" i="27"/>
  <c r="DY99" i="27"/>
  <c r="DM107" i="27"/>
  <c r="DY107" i="27"/>
  <c r="EO107" i="27"/>
  <c r="EP116" i="27"/>
  <c r="DN116" i="27"/>
  <c r="EM116" i="27"/>
  <c r="DZ116" i="27"/>
  <c r="EP45" i="27"/>
  <c r="DN45" i="27"/>
  <c r="EM45" i="27"/>
  <c r="EP49" i="27"/>
  <c r="DN49" i="27"/>
  <c r="EM49" i="27"/>
  <c r="EP53" i="27"/>
  <c r="DN53" i="27"/>
  <c r="EM53" i="27"/>
  <c r="EP57" i="27"/>
  <c r="DN57" i="27"/>
  <c r="EM57" i="27"/>
  <c r="EP61" i="27"/>
  <c r="DN61" i="27"/>
  <c r="EM61" i="27"/>
  <c r="EP65" i="27"/>
  <c r="DN65" i="27"/>
  <c r="EM65" i="27"/>
  <c r="DN69" i="27"/>
  <c r="EP69" i="27"/>
  <c r="DZ69" i="27"/>
  <c r="EL73" i="27"/>
  <c r="EM73" i="27"/>
  <c r="DN77" i="27"/>
  <c r="EP77" i="27"/>
  <c r="DZ77" i="27"/>
  <c r="BZ84" i="27"/>
  <c r="BY84" i="27"/>
  <c r="BZ92" i="27"/>
  <c r="BY92" i="27"/>
  <c r="BZ100" i="27"/>
  <c r="BY100" i="27"/>
  <c r="EP112" i="27"/>
  <c r="DN112" i="27"/>
  <c r="EM112" i="27"/>
  <c r="DZ112" i="27"/>
  <c r="EP128" i="27"/>
  <c r="DN128" i="27"/>
  <c r="EM128" i="27"/>
  <c r="DZ128" i="27"/>
  <c r="DZ9" i="27"/>
  <c r="DZ12" i="27"/>
  <c r="DZ13" i="27"/>
  <c r="DZ14" i="27"/>
  <c r="DZ15" i="27"/>
  <c r="DY8" i="27"/>
  <c r="EM8" i="27"/>
  <c r="DY9" i="27"/>
  <c r="EM9" i="27"/>
  <c r="DY10" i="27"/>
  <c r="EM10" i="27"/>
  <c r="DY11" i="27"/>
  <c r="EM11" i="27"/>
  <c r="DY12" i="27"/>
  <c r="EM12" i="27"/>
  <c r="DY13" i="27"/>
  <c r="EM13" i="27"/>
  <c r="DY14" i="27"/>
  <c r="EM14" i="27"/>
  <c r="DY15" i="27"/>
  <c r="EM15" i="27"/>
  <c r="DY16" i="27"/>
  <c r="EM16" i="27"/>
  <c r="DY17" i="27"/>
  <c r="EM17" i="27"/>
  <c r="DY18" i="27"/>
  <c r="EM18" i="27"/>
  <c r="DM19" i="27"/>
  <c r="EL19" i="27"/>
  <c r="AJ21" i="27"/>
  <c r="DY21" i="27"/>
  <c r="EP21" i="27"/>
  <c r="BY22" i="27"/>
  <c r="DN22" i="27"/>
  <c r="EM22" i="27"/>
  <c r="AJ25" i="27"/>
  <c r="DY25" i="27"/>
  <c r="EP25" i="27"/>
  <c r="BY26" i="27"/>
  <c r="DN26" i="27"/>
  <c r="EM26" i="27"/>
  <c r="BZ28" i="27"/>
  <c r="AJ29" i="27"/>
  <c r="DY29" i="27"/>
  <c r="EP29" i="27"/>
  <c r="DN30" i="27"/>
  <c r="EL31" i="27"/>
  <c r="DY32" i="27"/>
  <c r="EO32" i="27"/>
  <c r="DY34" i="27"/>
  <c r="EO34" i="27"/>
  <c r="DY36" i="27"/>
  <c r="EO36" i="27"/>
  <c r="DY38" i="27"/>
  <c r="EO38" i="27"/>
  <c r="DY40" i="27"/>
  <c r="EO40" i="27"/>
  <c r="EO42" i="27"/>
  <c r="EL107" i="27"/>
  <c r="EP64" i="27"/>
  <c r="DN64" i="27"/>
  <c r="EM64" i="27"/>
  <c r="EP68" i="27"/>
  <c r="DN68" i="27"/>
  <c r="EM68" i="27"/>
  <c r="EL71" i="27"/>
  <c r="EM71" i="27"/>
  <c r="EL79" i="27"/>
  <c r="EM79" i="27"/>
  <c r="DM83" i="27"/>
  <c r="EO83" i="27"/>
  <c r="DY83" i="27"/>
  <c r="EP86" i="27"/>
  <c r="DN86" i="27"/>
  <c r="EM86" i="27"/>
  <c r="DZ86" i="27"/>
  <c r="EP102" i="27"/>
  <c r="DN102" i="27"/>
  <c r="EM102" i="27"/>
  <c r="DZ102" i="27"/>
  <c r="EP43" i="27"/>
  <c r="DN43" i="27"/>
  <c r="EP46" i="27"/>
  <c r="DN46" i="27"/>
  <c r="EM46" i="27"/>
  <c r="EP50" i="27"/>
  <c r="DN50" i="27"/>
  <c r="EM50" i="27"/>
  <c r="EP54" i="27"/>
  <c r="DN54" i="27"/>
  <c r="EM54" i="27"/>
  <c r="EP58" i="27"/>
  <c r="DN58" i="27"/>
  <c r="EM58" i="27"/>
  <c r="EP62" i="27"/>
  <c r="DN62" i="27"/>
  <c r="EM62" i="27"/>
  <c r="EP66" i="27"/>
  <c r="DN66" i="27"/>
  <c r="EM66" i="27"/>
  <c r="DN71" i="27"/>
  <c r="EP71" i="27"/>
  <c r="DZ71" i="27"/>
  <c r="EL75" i="27"/>
  <c r="EM75" i="27"/>
  <c r="DN79" i="27"/>
  <c r="EP79" i="27"/>
  <c r="DZ79" i="27"/>
  <c r="EP82" i="27"/>
  <c r="DN82" i="27"/>
  <c r="EM82" i="27"/>
  <c r="DZ82" i="27"/>
  <c r="DM87" i="27"/>
  <c r="EO87" i="27"/>
  <c r="DY87" i="27"/>
  <c r="EP90" i="27"/>
  <c r="DN90" i="27"/>
  <c r="EM90" i="27"/>
  <c r="DZ90" i="27"/>
  <c r="DM95" i="27"/>
  <c r="EO95" i="27"/>
  <c r="DY95" i="27"/>
  <c r="EP98" i="27"/>
  <c r="DN98" i="27"/>
  <c r="EM98" i="27"/>
  <c r="DZ98" i="27"/>
  <c r="DM103" i="27"/>
  <c r="EO103" i="27"/>
  <c r="DY103" i="27"/>
  <c r="EP106" i="27"/>
  <c r="DN106" i="27"/>
  <c r="EM106" i="27"/>
  <c r="DZ106" i="27"/>
  <c r="EP108" i="27"/>
  <c r="DN108" i="27"/>
  <c r="EM108" i="27"/>
  <c r="DZ108" i="27"/>
  <c r="EP124" i="27"/>
  <c r="DN124" i="27"/>
  <c r="EM124" i="27"/>
  <c r="DZ124" i="27"/>
  <c r="DZ11" i="27"/>
  <c r="DZ16" i="27"/>
  <c r="DZ17" i="27"/>
  <c r="DZ18" i="27"/>
  <c r="DN19" i="27"/>
  <c r="EP22" i="27"/>
  <c r="DN8" i="27"/>
  <c r="DN9" i="27"/>
  <c r="DN10" i="27"/>
  <c r="DN11" i="27"/>
  <c r="DN12" i="27"/>
  <c r="DN13" i="27"/>
  <c r="DN14" i="27"/>
  <c r="DN15" i="27"/>
  <c r="DN16" i="27"/>
  <c r="DN17" i="27"/>
  <c r="DN18" i="27"/>
  <c r="DY20" i="27"/>
  <c r="EP20" i="27"/>
  <c r="BY21" i="27"/>
  <c r="DN21" i="27"/>
  <c r="EM21" i="27"/>
  <c r="CR22" i="27"/>
  <c r="R23" i="27"/>
  <c r="DY24" i="27"/>
  <c r="EP24" i="27"/>
  <c r="BY25" i="27"/>
  <c r="DN25" i="27"/>
  <c r="EM25" i="27"/>
  <c r="CR26" i="27"/>
  <c r="R27" i="27"/>
  <c r="DY28" i="27"/>
  <c r="EP28" i="27"/>
  <c r="BY29" i="27"/>
  <c r="DN29" i="27"/>
  <c r="EM29" i="27"/>
  <c r="DZ31" i="27"/>
  <c r="EP31" i="27"/>
  <c r="BZ32" i="27"/>
  <c r="DZ33" i="27"/>
  <c r="EP33" i="27"/>
  <c r="BZ34" i="27"/>
  <c r="DZ35" i="27"/>
  <c r="EP35" i="27"/>
  <c r="BZ36" i="27"/>
  <c r="DZ37" i="27"/>
  <c r="EP37" i="27"/>
  <c r="BZ38" i="27"/>
  <c r="DZ39" i="27"/>
  <c r="EP39" i="27"/>
  <c r="BZ40" i="27"/>
  <c r="DZ41" i="27"/>
  <c r="EP41" i="27"/>
  <c r="BZ42" i="27"/>
  <c r="EL42" i="27"/>
  <c r="DZ44" i="27"/>
  <c r="DZ52" i="27"/>
  <c r="DZ60" i="27"/>
  <c r="DZ64" i="27"/>
  <c r="DZ68" i="27"/>
  <c r="EP48" i="27"/>
  <c r="DN48" i="27"/>
  <c r="EM48" i="27"/>
  <c r="EP56" i="27"/>
  <c r="DN56" i="27"/>
  <c r="EM56" i="27"/>
  <c r="EP42" i="27"/>
  <c r="DN42" i="27"/>
  <c r="EM42" i="27"/>
  <c r="EP47" i="27"/>
  <c r="DN47" i="27"/>
  <c r="EM47" i="27"/>
  <c r="EP51" i="27"/>
  <c r="DN51" i="27"/>
  <c r="EM51" i="27"/>
  <c r="EP55" i="27"/>
  <c r="DN55" i="27"/>
  <c r="EM55" i="27"/>
  <c r="EP59" i="27"/>
  <c r="DN59" i="27"/>
  <c r="EM59" i="27"/>
  <c r="EP63" i="27"/>
  <c r="DN63" i="27"/>
  <c r="EM63" i="27"/>
  <c r="EP67" i="27"/>
  <c r="DN67" i="27"/>
  <c r="EM67" i="27"/>
  <c r="EL69" i="27"/>
  <c r="EM69" i="27"/>
  <c r="DN73" i="27"/>
  <c r="EP73" i="27"/>
  <c r="DZ73" i="27"/>
  <c r="EL77" i="27"/>
  <c r="EM77" i="27"/>
  <c r="BZ88" i="27"/>
  <c r="BY88" i="27"/>
  <c r="BZ96" i="27"/>
  <c r="BY96" i="27"/>
  <c r="BZ104" i="27"/>
  <c r="BY104" i="27"/>
  <c r="EP120" i="27"/>
  <c r="DN120" i="27"/>
  <c r="EM120" i="27"/>
  <c r="DZ120" i="27"/>
  <c r="EO8" i="27"/>
  <c r="DZ10" i="27"/>
  <c r="EM19" i="27"/>
  <c r="EP26" i="27"/>
  <c r="EM30" i="27"/>
  <c r="EM31" i="27"/>
  <c r="DY19" i="27"/>
  <c r="EP19" i="27"/>
  <c r="CR21" i="27"/>
  <c r="DM21" i="27"/>
  <c r="R22" i="27"/>
  <c r="EP23" i="27"/>
  <c r="CR25" i="27"/>
  <c r="DM25" i="27"/>
  <c r="EP27" i="27"/>
  <c r="CR29" i="27"/>
  <c r="DM29" i="27"/>
  <c r="R30" i="27"/>
  <c r="DZ30" i="27"/>
  <c r="DY31" i="27"/>
  <c r="EL32" i="27"/>
  <c r="EL34" i="27"/>
  <c r="EL36" i="27"/>
  <c r="EL38" i="27"/>
  <c r="EL40" i="27"/>
  <c r="DZ42" i="27"/>
  <c r="DZ45" i="27"/>
  <c r="DZ49" i="27"/>
  <c r="DZ53" i="27"/>
  <c r="DZ57" i="27"/>
  <c r="DZ61" i="27"/>
  <c r="DZ65" i="27"/>
  <c r="EP81" i="27"/>
  <c r="DN81" i="27"/>
  <c r="EP85" i="27"/>
  <c r="DN85" i="27"/>
  <c r="EP89" i="27"/>
  <c r="DN89" i="27"/>
  <c r="EP93" i="27"/>
  <c r="DN93" i="27"/>
  <c r="EP97" i="27"/>
  <c r="DN97" i="27"/>
  <c r="EP101" i="27"/>
  <c r="DN101" i="27"/>
  <c r="EP105" i="27"/>
  <c r="DN105" i="27"/>
  <c r="EP109" i="27"/>
  <c r="DN109" i="27"/>
  <c r="EM109" i="27"/>
  <c r="EP113" i="27"/>
  <c r="DN113" i="27"/>
  <c r="EM113" i="27"/>
  <c r="EP117" i="27"/>
  <c r="DN117" i="27"/>
  <c r="EM117" i="27"/>
  <c r="EP121" i="27"/>
  <c r="DN121" i="27"/>
  <c r="EM121" i="27"/>
  <c r="EP125" i="27"/>
  <c r="DN125" i="27"/>
  <c r="EM125" i="27"/>
  <c r="EP129" i="27"/>
  <c r="DN129" i="27"/>
  <c r="EM129" i="27"/>
  <c r="DY43" i="27"/>
  <c r="EM43" i="27"/>
  <c r="DY44" i="27"/>
  <c r="DY45" i="27"/>
  <c r="DY46" i="27"/>
  <c r="DY47" i="27"/>
  <c r="DY48" i="27"/>
  <c r="DY49" i="27"/>
  <c r="DY50" i="27"/>
  <c r="DY51" i="27"/>
  <c r="DY52" i="27"/>
  <c r="DY53" i="27"/>
  <c r="DY54" i="27"/>
  <c r="DY55" i="27"/>
  <c r="DY56" i="27"/>
  <c r="DY57" i="27"/>
  <c r="DY58" i="27"/>
  <c r="DY59" i="27"/>
  <c r="DY60" i="27"/>
  <c r="DY61" i="27"/>
  <c r="DY62" i="27"/>
  <c r="DY63" i="27"/>
  <c r="DY64" i="27"/>
  <c r="DY65" i="27"/>
  <c r="DY66" i="27"/>
  <c r="DY67" i="27"/>
  <c r="DY68" i="27"/>
  <c r="EP80" i="27"/>
  <c r="DN80" i="27"/>
  <c r="EP84" i="27"/>
  <c r="DN84" i="27"/>
  <c r="EP88" i="27"/>
  <c r="DN88" i="27"/>
  <c r="EP92" i="27"/>
  <c r="DN92" i="27"/>
  <c r="EP96" i="27"/>
  <c r="DN96" i="27"/>
  <c r="EP100" i="27"/>
  <c r="DN100" i="27"/>
  <c r="EP104" i="27"/>
  <c r="DN104" i="27"/>
  <c r="EP110" i="27"/>
  <c r="DN110" i="27"/>
  <c r="EM110" i="27"/>
  <c r="EP114" i="27"/>
  <c r="DN114" i="27"/>
  <c r="EM114" i="27"/>
  <c r="EP118" i="27"/>
  <c r="DN118" i="27"/>
  <c r="EM118" i="27"/>
  <c r="EP122" i="27"/>
  <c r="DN122" i="27"/>
  <c r="EM122" i="27"/>
  <c r="EP126" i="27"/>
  <c r="DN126" i="27"/>
  <c r="EM126" i="27"/>
  <c r="EP130" i="27"/>
  <c r="DN130" i="27"/>
  <c r="EM130" i="27"/>
  <c r="DY69" i="27"/>
  <c r="EO69" i="27"/>
  <c r="EL70" i="27"/>
  <c r="DY71" i="27"/>
  <c r="EO71" i="27"/>
  <c r="EL72" i="27"/>
  <c r="DY73" i="27"/>
  <c r="EO73" i="27"/>
  <c r="EL74" i="27"/>
  <c r="DY75" i="27"/>
  <c r="EO75" i="27"/>
  <c r="EL76" i="27"/>
  <c r="DY77" i="27"/>
  <c r="EO77" i="27"/>
  <c r="EL78" i="27"/>
  <c r="DY79" i="27"/>
  <c r="EO79" i="27"/>
  <c r="EL80" i="27"/>
  <c r="BY81" i="27"/>
  <c r="DZ81" i="27"/>
  <c r="CK82" i="27"/>
  <c r="DY82" i="27"/>
  <c r="EO82" i="27"/>
  <c r="EL84" i="27"/>
  <c r="BY85" i="27"/>
  <c r="DZ85" i="27"/>
  <c r="CK86" i="27"/>
  <c r="EO86" i="27"/>
  <c r="EL88" i="27"/>
  <c r="BY89" i="27"/>
  <c r="DZ89" i="27"/>
  <c r="CK90" i="27"/>
  <c r="DY90" i="27"/>
  <c r="EO90" i="27"/>
  <c r="EL92" i="27"/>
  <c r="BY93" i="27"/>
  <c r="DZ93" i="27"/>
  <c r="CK94" i="27"/>
  <c r="DY94" i="27"/>
  <c r="EO94" i="27"/>
  <c r="EL96" i="27"/>
  <c r="BY97" i="27"/>
  <c r="DZ97" i="27"/>
  <c r="CK98" i="27"/>
  <c r="DY98" i="27"/>
  <c r="EO98" i="27"/>
  <c r="EL100" i="27"/>
  <c r="BY101" i="27"/>
  <c r="DZ101" i="27"/>
  <c r="CK102" i="27"/>
  <c r="DY102" i="27"/>
  <c r="EO102" i="27"/>
  <c r="EL104" i="27"/>
  <c r="BY105" i="27"/>
  <c r="DZ105" i="27"/>
  <c r="CK106" i="27"/>
  <c r="DY106" i="27"/>
  <c r="EO106" i="27"/>
  <c r="EP83" i="27"/>
  <c r="DN83" i="27"/>
  <c r="EP87" i="27"/>
  <c r="DN87" i="27"/>
  <c r="EP91" i="27"/>
  <c r="DN91" i="27"/>
  <c r="EP95" i="27"/>
  <c r="DN95" i="27"/>
  <c r="EP99" i="27"/>
  <c r="DN99" i="27"/>
  <c r="EP103" i="27"/>
  <c r="DN103" i="27"/>
  <c r="EP107" i="27"/>
  <c r="DN107" i="27"/>
  <c r="EM107" i="27"/>
  <c r="EP111" i="27"/>
  <c r="DN111" i="27"/>
  <c r="EM111" i="27"/>
  <c r="EP115" i="27"/>
  <c r="DN115" i="27"/>
  <c r="EM115" i="27"/>
  <c r="EP119" i="27"/>
  <c r="DN119" i="27"/>
  <c r="EM119" i="27"/>
  <c r="EP123" i="27"/>
  <c r="DN123" i="27"/>
  <c r="EM123" i="27"/>
  <c r="EP127" i="27"/>
  <c r="DN127" i="27"/>
  <c r="EM127" i="27"/>
  <c r="EP131" i="27"/>
  <c r="DN131" i="27"/>
  <c r="EM131" i="27"/>
  <c r="CK81" i="27"/>
  <c r="EL83" i="27"/>
  <c r="CK85" i="27"/>
  <c r="EL87" i="27"/>
  <c r="CK89" i="27"/>
  <c r="EL91" i="27"/>
  <c r="CK93" i="27"/>
  <c r="EL95" i="27"/>
  <c r="CK97" i="27"/>
  <c r="EL99" i="27"/>
  <c r="CK101" i="27"/>
  <c r="EL103" i="27"/>
  <c r="CK105" i="27"/>
  <c r="DZ109" i="27"/>
  <c r="DZ113" i="27"/>
  <c r="DZ117" i="27"/>
  <c r="DZ121" i="27"/>
  <c r="DZ125" i="27"/>
  <c r="DZ129" i="27"/>
  <c r="DY108" i="27"/>
  <c r="DY109" i="27"/>
  <c r="DY110" i="27"/>
  <c r="DY111" i="27"/>
  <c r="DY112" i="27"/>
  <c r="DY113" i="27"/>
  <c r="DY114" i="27"/>
  <c r="DY115" i="27"/>
  <c r="DY116" i="27"/>
  <c r="DY117" i="27"/>
  <c r="DY118" i="27"/>
  <c r="DY119" i="27"/>
  <c r="DY120" i="27"/>
  <c r="DY121" i="27"/>
  <c r="DY122" i="27"/>
  <c r="DY123" i="27"/>
  <c r="DY124" i="27"/>
  <c r="DY125" i="27"/>
  <c r="DY126" i="27"/>
  <c r="DY127" i="27"/>
  <c r="DY128" i="27"/>
  <c r="DY129" i="27"/>
  <c r="DY130" i="27"/>
  <c r="DY131" i="27"/>
  <c r="EL130" i="27"/>
  <c r="EL131" i="27"/>
  <c r="DY33" i="26"/>
  <c r="DM33" i="26"/>
  <c r="EO33" i="26"/>
  <c r="DM43" i="26"/>
  <c r="DY43" i="26"/>
  <c r="EO43" i="26"/>
  <c r="EL43" i="26"/>
  <c r="DM46" i="26"/>
  <c r="EL46" i="26"/>
  <c r="DY46" i="26"/>
  <c r="EO46" i="26"/>
  <c r="DM62" i="26"/>
  <c r="EL62" i="26"/>
  <c r="EO62" i="26"/>
  <c r="DY62" i="26"/>
  <c r="DZ9" i="26"/>
  <c r="EP9" i="26"/>
  <c r="DN9" i="26"/>
  <c r="EM9" i="26"/>
  <c r="DY32" i="26"/>
  <c r="DM32" i="26"/>
  <c r="EO32" i="26"/>
  <c r="DY36" i="26"/>
  <c r="DM36" i="26"/>
  <c r="EO36" i="26"/>
  <c r="EP40" i="26"/>
  <c r="DZ40" i="26"/>
  <c r="EM40" i="26"/>
  <c r="DN40" i="26"/>
  <c r="DM42" i="26"/>
  <c r="EL42" i="26"/>
  <c r="DY42" i="26"/>
  <c r="EO42" i="26"/>
  <c r="EP52" i="26"/>
  <c r="DZ52" i="26"/>
  <c r="EM52" i="26"/>
  <c r="DN52" i="26"/>
  <c r="DM55" i="26"/>
  <c r="DY55" i="26"/>
  <c r="EL55" i="26"/>
  <c r="EO55" i="26"/>
  <c r="DM58" i="26"/>
  <c r="EL58" i="26"/>
  <c r="DY58" i="26"/>
  <c r="EO58" i="26"/>
  <c r="EL33" i="26"/>
  <c r="EL37" i="26"/>
  <c r="DM59" i="26"/>
  <c r="DY59" i="26"/>
  <c r="EL59" i="26"/>
  <c r="EO59" i="26"/>
  <c r="DZ10" i="26"/>
  <c r="EM10" i="26"/>
  <c r="EP10" i="26"/>
  <c r="DN10" i="26"/>
  <c r="DZ11" i="26"/>
  <c r="EP11" i="26"/>
  <c r="DN11" i="26"/>
  <c r="EM11" i="26"/>
  <c r="DZ12" i="26"/>
  <c r="EP12" i="26"/>
  <c r="EM12" i="26"/>
  <c r="DN12" i="26"/>
  <c r="DZ13" i="26"/>
  <c r="EM13" i="26"/>
  <c r="EP13" i="26"/>
  <c r="DN13" i="26"/>
  <c r="DZ14" i="26"/>
  <c r="EP14" i="26"/>
  <c r="EM14" i="26"/>
  <c r="DN14" i="26"/>
  <c r="DZ15" i="26"/>
  <c r="EM15" i="26"/>
  <c r="EP15" i="26"/>
  <c r="DN15" i="26"/>
  <c r="DZ16" i="26"/>
  <c r="EM16" i="26"/>
  <c r="EP16" i="26"/>
  <c r="DN16" i="26"/>
  <c r="DZ17" i="26"/>
  <c r="EM17" i="26"/>
  <c r="EP17" i="26"/>
  <c r="DN17" i="26"/>
  <c r="DZ18" i="26"/>
  <c r="EP18" i="26"/>
  <c r="EM18" i="26"/>
  <c r="DN18" i="26"/>
  <c r="DZ19" i="26"/>
  <c r="EM19" i="26"/>
  <c r="EP19" i="26"/>
  <c r="DN19" i="26"/>
  <c r="DZ20" i="26"/>
  <c r="EP20" i="26"/>
  <c r="EM20" i="26"/>
  <c r="DN20" i="26"/>
  <c r="DZ21" i="26"/>
  <c r="EP21" i="26"/>
  <c r="DN21" i="26"/>
  <c r="EM21" i="26"/>
  <c r="DZ22" i="26"/>
  <c r="EM22" i="26"/>
  <c r="EP22" i="26"/>
  <c r="DN22" i="26"/>
  <c r="DZ23" i="26"/>
  <c r="EP23" i="26"/>
  <c r="EM23" i="26"/>
  <c r="DN23" i="26"/>
  <c r="DZ24" i="26"/>
  <c r="EP24" i="26"/>
  <c r="DN24" i="26"/>
  <c r="EM24" i="26"/>
  <c r="DZ25" i="26"/>
  <c r="EP25" i="26"/>
  <c r="DN25" i="26"/>
  <c r="EM25" i="26"/>
  <c r="DZ26" i="26"/>
  <c r="EP26" i="26"/>
  <c r="DN26" i="26"/>
  <c r="EM26" i="26"/>
  <c r="DZ27" i="26"/>
  <c r="EP27" i="26"/>
  <c r="EM27" i="26"/>
  <c r="DN27" i="26"/>
  <c r="DZ28" i="26"/>
  <c r="EP28" i="26"/>
  <c r="DN28" i="26"/>
  <c r="EM28" i="26"/>
  <c r="DZ29" i="26"/>
  <c r="EM29" i="26"/>
  <c r="EP29" i="26"/>
  <c r="DN29" i="26"/>
  <c r="EP30" i="26"/>
  <c r="DZ30" i="26"/>
  <c r="DN30" i="26"/>
  <c r="EM30" i="26"/>
  <c r="DM35" i="26"/>
  <c r="DY35" i="26"/>
  <c r="EO35" i="26"/>
  <c r="DM39" i="26"/>
  <c r="DY39" i="26"/>
  <c r="EO39" i="26"/>
  <c r="EL39" i="26"/>
  <c r="EP48" i="26"/>
  <c r="DZ48" i="26"/>
  <c r="EM48" i="26"/>
  <c r="DN48" i="26"/>
  <c r="DM51" i="26"/>
  <c r="DY51" i="26"/>
  <c r="EO51" i="26"/>
  <c r="EL51" i="26"/>
  <c r="DM54" i="26"/>
  <c r="EL54" i="26"/>
  <c r="DY54" i="26"/>
  <c r="EO54" i="26"/>
  <c r="EL32" i="26"/>
  <c r="EL36" i="26"/>
  <c r="DM37" i="26"/>
  <c r="DY37" i="26"/>
  <c r="EO37" i="26"/>
  <c r="EP56" i="26"/>
  <c r="DZ56" i="26"/>
  <c r="EM56" i="26"/>
  <c r="DN56" i="26"/>
  <c r="EO8" i="26"/>
  <c r="DM8" i="26"/>
  <c r="DY8" i="26"/>
  <c r="EL8" i="26"/>
  <c r="DM34" i="26"/>
  <c r="DY34" i="26"/>
  <c r="EO34" i="26"/>
  <c r="DY38" i="26"/>
  <c r="EO38" i="26"/>
  <c r="DM38" i="26"/>
  <c r="EP44" i="26"/>
  <c r="DZ44" i="26"/>
  <c r="EM44" i="26"/>
  <c r="DN44" i="26"/>
  <c r="DM47" i="26"/>
  <c r="DY47" i="26"/>
  <c r="EO47" i="26"/>
  <c r="EL47" i="26"/>
  <c r="DM50" i="26"/>
  <c r="EL50" i="26"/>
  <c r="DY50" i="26"/>
  <c r="EO50" i="26"/>
  <c r="EP60" i="26"/>
  <c r="DZ60" i="26"/>
  <c r="EM60" i="26"/>
  <c r="DN60" i="26"/>
  <c r="DM64" i="26"/>
  <c r="EL64" i="26"/>
  <c r="EP62" i="26"/>
  <c r="DN62" i="26"/>
  <c r="DM63" i="26"/>
  <c r="EL63" i="26"/>
  <c r="EP66" i="26"/>
  <c r="DN66" i="26"/>
  <c r="DM67" i="26"/>
  <c r="EL67" i="26"/>
  <c r="EP70" i="26"/>
  <c r="DN70" i="26"/>
  <c r="DM71" i="26"/>
  <c r="EO71" i="26"/>
  <c r="DY71" i="26"/>
  <c r="EL71" i="26"/>
  <c r="EM71" i="26"/>
  <c r="DM79" i="26"/>
  <c r="EO79" i="26"/>
  <c r="DY79" i="26"/>
  <c r="EL79" i="26"/>
  <c r="EM79" i="26"/>
  <c r="EP82" i="26"/>
  <c r="DN82" i="26"/>
  <c r="EM82" i="26"/>
  <c r="EP85" i="26"/>
  <c r="DN85" i="26"/>
  <c r="EM85" i="26"/>
  <c r="DZ85" i="26"/>
  <c r="DM90" i="26"/>
  <c r="EO90" i="26"/>
  <c r="DY90" i="26"/>
  <c r="EP93" i="26"/>
  <c r="DN93" i="26"/>
  <c r="EM93" i="26"/>
  <c r="DZ93" i="26"/>
  <c r="DM98" i="26"/>
  <c r="EO98" i="26"/>
  <c r="DY98" i="26"/>
  <c r="EP101" i="26"/>
  <c r="DN101" i="26"/>
  <c r="EM101" i="26"/>
  <c r="DZ101" i="26"/>
  <c r="DY14" i="26"/>
  <c r="DY17" i="26"/>
  <c r="DY18" i="26"/>
  <c r="DY22" i="26"/>
  <c r="DY23" i="26"/>
  <c r="EP31" i="26"/>
  <c r="AJ44" i="26"/>
  <c r="DY44" i="26"/>
  <c r="AJ52" i="26"/>
  <c r="DZ53" i="26"/>
  <c r="EL9" i="26"/>
  <c r="EL10" i="26"/>
  <c r="EL11" i="26"/>
  <c r="EL12" i="26"/>
  <c r="EL13" i="26"/>
  <c r="EL14" i="26"/>
  <c r="EL15" i="26"/>
  <c r="EL16" i="26"/>
  <c r="EL17" i="26"/>
  <c r="EL18" i="26"/>
  <c r="EL19" i="26"/>
  <c r="EL20" i="26"/>
  <c r="EL21" i="26"/>
  <c r="EL22" i="26"/>
  <c r="EL23" i="26"/>
  <c r="EL24" i="26"/>
  <c r="EL25" i="26"/>
  <c r="EL26" i="26"/>
  <c r="EL27" i="26"/>
  <c r="EL28" i="26"/>
  <c r="EL29" i="26"/>
  <c r="DY30" i="26"/>
  <c r="DZ31" i="26"/>
  <c r="EO31" i="26"/>
  <c r="DZ32" i="26"/>
  <c r="DZ33" i="26"/>
  <c r="DZ34" i="26"/>
  <c r="DZ35" i="26"/>
  <c r="DZ36" i="26"/>
  <c r="DZ37" i="26"/>
  <c r="DZ38" i="26"/>
  <c r="EL40" i="26"/>
  <c r="DY41" i="26"/>
  <c r="EM41" i="26"/>
  <c r="DZ42" i="26"/>
  <c r="EL44" i="26"/>
  <c r="DY45" i="26"/>
  <c r="EM45" i="26"/>
  <c r="DZ46" i="26"/>
  <c r="EL48" i="26"/>
  <c r="DY49" i="26"/>
  <c r="EM49" i="26"/>
  <c r="DZ50" i="26"/>
  <c r="EL52" i="26"/>
  <c r="DY53" i="26"/>
  <c r="EM53" i="26"/>
  <c r="DZ54" i="26"/>
  <c r="EL56" i="26"/>
  <c r="DY57" i="26"/>
  <c r="EM57" i="26"/>
  <c r="DZ58" i="26"/>
  <c r="EL60" i="26"/>
  <c r="DY61" i="26"/>
  <c r="EM61" i="26"/>
  <c r="AJ63" i="26"/>
  <c r="DY64" i="26"/>
  <c r="EO64" i="26"/>
  <c r="DY68" i="26"/>
  <c r="EP77" i="26"/>
  <c r="DZ82" i="26"/>
  <c r="DM68" i="26"/>
  <c r="EL68" i="26"/>
  <c r="DM73" i="26"/>
  <c r="EO73" i="26"/>
  <c r="DY73" i="26"/>
  <c r="EL73" i="26"/>
  <c r="EM73" i="26"/>
  <c r="BZ87" i="26"/>
  <c r="BY87" i="26"/>
  <c r="BZ95" i="26"/>
  <c r="BY95" i="26"/>
  <c r="BZ103" i="26"/>
  <c r="BY103" i="26"/>
  <c r="EP108" i="26"/>
  <c r="DN108" i="26"/>
  <c r="EM108" i="26"/>
  <c r="DZ108" i="26"/>
  <c r="EP116" i="26"/>
  <c r="DN116" i="26"/>
  <c r="EM116" i="26"/>
  <c r="DZ116" i="26"/>
  <c r="EP124" i="26"/>
  <c r="DN124" i="26"/>
  <c r="EM124" i="26"/>
  <c r="DZ124" i="26"/>
  <c r="EP65" i="26"/>
  <c r="DN65" i="26"/>
  <c r="DM66" i="26"/>
  <c r="EL66" i="26"/>
  <c r="EP69" i="26"/>
  <c r="DN69" i="26"/>
  <c r="DM70" i="26"/>
  <c r="EL70" i="26"/>
  <c r="DM77" i="26"/>
  <c r="EO77" i="26"/>
  <c r="DY77" i="26"/>
  <c r="EL77" i="26"/>
  <c r="EM77" i="26"/>
  <c r="DM82" i="26"/>
  <c r="EO82" i="26"/>
  <c r="DY82" i="26"/>
  <c r="BZ84" i="26"/>
  <c r="BY84" i="26"/>
  <c r="BZ91" i="26"/>
  <c r="BY91" i="26"/>
  <c r="BZ99" i="26"/>
  <c r="BY99" i="26"/>
  <c r="EP112" i="26"/>
  <c r="DN112" i="26"/>
  <c r="EM112" i="26"/>
  <c r="DZ112" i="26"/>
  <c r="EP120" i="26"/>
  <c r="DN120" i="26"/>
  <c r="EM120" i="26"/>
  <c r="DZ120" i="26"/>
  <c r="EP128" i="26"/>
  <c r="DN128" i="26"/>
  <c r="EM128" i="26"/>
  <c r="DZ128" i="26"/>
  <c r="DY9" i="26"/>
  <c r="DY10" i="26"/>
  <c r="DY11" i="26"/>
  <c r="DY12" i="26"/>
  <c r="DY13" i="26"/>
  <c r="DY15" i="26"/>
  <c r="DY16" i="26"/>
  <c r="DY19" i="26"/>
  <c r="DY20" i="26"/>
  <c r="DY24" i="26"/>
  <c r="DY29" i="26"/>
  <c r="EO30" i="26"/>
  <c r="DZ45" i="26"/>
  <c r="AJ48" i="26"/>
  <c r="DY48" i="26"/>
  <c r="DY52" i="26"/>
  <c r="DY56" i="26"/>
  <c r="DY60" i="26"/>
  <c r="EP71" i="26"/>
  <c r="EP79" i="26"/>
  <c r="S8" i="26"/>
  <c r="DM9" i="26"/>
  <c r="DM10" i="26"/>
  <c r="DM11" i="26"/>
  <c r="DM12" i="26"/>
  <c r="DM13" i="26"/>
  <c r="DM14" i="26"/>
  <c r="DM15" i="26"/>
  <c r="DM16" i="26"/>
  <c r="DM17" i="26"/>
  <c r="DM18" i="26"/>
  <c r="DM19" i="26"/>
  <c r="DM20" i="26"/>
  <c r="DM21" i="26"/>
  <c r="DM22" i="26"/>
  <c r="DM23" i="26"/>
  <c r="DM24" i="26"/>
  <c r="DM25" i="26"/>
  <c r="DM26" i="26"/>
  <c r="DM27" i="26"/>
  <c r="DM28" i="26"/>
  <c r="DM29" i="26"/>
  <c r="EM31" i="26"/>
  <c r="EM32" i="26"/>
  <c r="EM33" i="26"/>
  <c r="EM34" i="26"/>
  <c r="EM35" i="26"/>
  <c r="EM36" i="26"/>
  <c r="EM37" i="26"/>
  <c r="EM38" i="26"/>
  <c r="DZ39" i="26"/>
  <c r="BZ41" i="26"/>
  <c r="DN41" i="26"/>
  <c r="EL41" i="26"/>
  <c r="EM42" i="26"/>
  <c r="S43" i="26"/>
  <c r="BZ45" i="26"/>
  <c r="DN45" i="26"/>
  <c r="EL45" i="26"/>
  <c r="EM46" i="26"/>
  <c r="S47" i="26"/>
  <c r="BZ49" i="26"/>
  <c r="DN49" i="26"/>
  <c r="EL49" i="26"/>
  <c r="EM50" i="26"/>
  <c r="S51" i="26"/>
  <c r="BZ53" i="26"/>
  <c r="DN53" i="26"/>
  <c r="EL53" i="26"/>
  <c r="EM54" i="26"/>
  <c r="S55" i="26"/>
  <c r="BZ57" i="26"/>
  <c r="DN57" i="26"/>
  <c r="EL57" i="26"/>
  <c r="EM58" i="26"/>
  <c r="S59" i="26"/>
  <c r="BZ61" i="26"/>
  <c r="DN61" i="26"/>
  <c r="EL61" i="26"/>
  <c r="DZ62" i="26"/>
  <c r="CK63" i="26"/>
  <c r="DY63" i="26"/>
  <c r="EO63" i="26"/>
  <c r="BY66" i="26"/>
  <c r="DZ66" i="26"/>
  <c r="CK67" i="26"/>
  <c r="DY67" i="26"/>
  <c r="EO67" i="26"/>
  <c r="BY70" i="26"/>
  <c r="DZ70" i="26"/>
  <c r="CK71" i="26"/>
  <c r="DZ71" i="26"/>
  <c r="EP75" i="26"/>
  <c r="BY77" i="26"/>
  <c r="CK79" i="26"/>
  <c r="DZ79" i="26"/>
  <c r="BY83" i="26"/>
  <c r="EP63" i="26"/>
  <c r="DN63" i="26"/>
  <c r="EP67" i="26"/>
  <c r="DN67" i="26"/>
  <c r="EP64" i="26"/>
  <c r="DN64" i="26"/>
  <c r="DM65" i="26"/>
  <c r="EL65" i="26"/>
  <c r="EP68" i="26"/>
  <c r="DN68" i="26"/>
  <c r="DM69" i="26"/>
  <c r="EL69" i="26"/>
  <c r="DM75" i="26"/>
  <c r="EO75" i="26"/>
  <c r="DY75" i="26"/>
  <c r="EL75" i="26"/>
  <c r="EM75" i="26"/>
  <c r="EP81" i="26"/>
  <c r="DN81" i="26"/>
  <c r="DZ81" i="26"/>
  <c r="DM86" i="26"/>
  <c r="EO86" i="26"/>
  <c r="DY86" i="26"/>
  <c r="EP89" i="26"/>
  <c r="DN89" i="26"/>
  <c r="EM89" i="26"/>
  <c r="DZ89" i="26"/>
  <c r="DM94" i="26"/>
  <c r="EO94" i="26"/>
  <c r="DY94" i="26"/>
  <c r="EP97" i="26"/>
  <c r="DN97" i="26"/>
  <c r="EM97" i="26"/>
  <c r="DZ97" i="26"/>
  <c r="DM102" i="26"/>
  <c r="EO102" i="26"/>
  <c r="DY102" i="26"/>
  <c r="DY21" i="26"/>
  <c r="DY25" i="26"/>
  <c r="DY26" i="26"/>
  <c r="DY27" i="26"/>
  <c r="DY28" i="26"/>
  <c r="DY40" i="26"/>
  <c r="DZ41" i="26"/>
  <c r="DZ49" i="26"/>
  <c r="AJ56" i="26"/>
  <c r="DZ57" i="26"/>
  <c r="AJ60" i="26"/>
  <c r="DZ61" i="26"/>
  <c r="EM39" i="26"/>
  <c r="EO40" i="26"/>
  <c r="BZ42" i="26"/>
  <c r="DN42" i="26"/>
  <c r="EO44" i="26"/>
  <c r="BZ46" i="26"/>
  <c r="DN46" i="26"/>
  <c r="EO48" i="26"/>
  <c r="BZ50" i="26"/>
  <c r="DN50" i="26"/>
  <c r="EO52" i="26"/>
  <c r="BZ54" i="26"/>
  <c r="DN54" i="26"/>
  <c r="EO56" i="26"/>
  <c r="BZ58" i="26"/>
  <c r="DN58" i="26"/>
  <c r="EO60" i="26"/>
  <c r="BZ62" i="26"/>
  <c r="CK62" i="26"/>
  <c r="EM63" i="26"/>
  <c r="BY65" i="26"/>
  <c r="CK66" i="26"/>
  <c r="EM67" i="26"/>
  <c r="BY69" i="26"/>
  <c r="CK70" i="26"/>
  <c r="EP73" i="26"/>
  <c r="BY75" i="26"/>
  <c r="CK77" i="26"/>
  <c r="DZ77" i="26"/>
  <c r="CK84" i="26"/>
  <c r="EP80" i="26"/>
  <c r="DN80" i="26"/>
  <c r="EP84" i="26"/>
  <c r="DN84" i="26"/>
  <c r="EP88" i="26"/>
  <c r="DN88" i="26"/>
  <c r="EP92" i="26"/>
  <c r="DN92" i="26"/>
  <c r="EP96" i="26"/>
  <c r="DN96" i="26"/>
  <c r="EP100" i="26"/>
  <c r="DN100" i="26"/>
  <c r="EP104" i="26"/>
  <c r="DN104" i="26"/>
  <c r="EM104" i="26"/>
  <c r="EP105" i="26"/>
  <c r="DN105" i="26"/>
  <c r="EM105" i="26"/>
  <c r="EP109" i="26"/>
  <c r="DN109" i="26"/>
  <c r="EM109" i="26"/>
  <c r="EP113" i="26"/>
  <c r="DN113" i="26"/>
  <c r="EM113" i="26"/>
  <c r="EP117" i="26"/>
  <c r="DN117" i="26"/>
  <c r="EM117" i="26"/>
  <c r="EP121" i="26"/>
  <c r="DN121" i="26"/>
  <c r="EM121" i="26"/>
  <c r="EP125" i="26"/>
  <c r="DN125" i="26"/>
  <c r="EM125" i="26"/>
  <c r="EP129" i="26"/>
  <c r="DN129" i="26"/>
  <c r="EM129" i="26"/>
  <c r="EP83" i="26"/>
  <c r="DN83" i="26"/>
  <c r="EP87" i="26"/>
  <c r="DN87" i="26"/>
  <c r="EP91" i="26"/>
  <c r="DN91" i="26"/>
  <c r="EP95" i="26"/>
  <c r="DN95" i="26"/>
  <c r="EP99" i="26"/>
  <c r="DN99" i="26"/>
  <c r="EP103" i="26"/>
  <c r="DN103" i="26"/>
  <c r="EP106" i="26"/>
  <c r="DN106" i="26"/>
  <c r="EM106" i="26"/>
  <c r="EP110" i="26"/>
  <c r="DN110" i="26"/>
  <c r="EM110" i="26"/>
  <c r="EP114" i="26"/>
  <c r="DN114" i="26"/>
  <c r="EM114" i="26"/>
  <c r="EP118" i="26"/>
  <c r="DN118" i="26"/>
  <c r="EM118" i="26"/>
  <c r="EP122" i="26"/>
  <c r="DN122" i="26"/>
  <c r="EM122" i="26"/>
  <c r="EP126" i="26"/>
  <c r="DN126" i="26"/>
  <c r="EM126" i="26"/>
  <c r="EP130" i="26"/>
  <c r="DN130" i="26"/>
  <c r="EM130" i="26"/>
  <c r="DZ72" i="26"/>
  <c r="EP72" i="26"/>
  <c r="DZ74" i="26"/>
  <c r="EP74" i="26"/>
  <c r="DZ76" i="26"/>
  <c r="EP76" i="26"/>
  <c r="DZ78" i="26"/>
  <c r="EP78" i="26"/>
  <c r="DZ80" i="26"/>
  <c r="CK81" i="26"/>
  <c r="DY81" i="26"/>
  <c r="EO81" i="26"/>
  <c r="EL83" i="26"/>
  <c r="DZ84" i="26"/>
  <c r="CK85" i="26"/>
  <c r="DY85" i="26"/>
  <c r="EO85" i="26"/>
  <c r="EL87" i="26"/>
  <c r="BY88" i="26"/>
  <c r="DZ88" i="26"/>
  <c r="CK89" i="26"/>
  <c r="DY89" i="26"/>
  <c r="EO89" i="26"/>
  <c r="EL91" i="26"/>
  <c r="BY92" i="26"/>
  <c r="DZ92" i="26"/>
  <c r="CK93" i="26"/>
  <c r="DY93" i="26"/>
  <c r="EO93" i="26"/>
  <c r="EL95" i="26"/>
  <c r="BY96" i="26"/>
  <c r="DZ96" i="26"/>
  <c r="CK97" i="26"/>
  <c r="DY97" i="26"/>
  <c r="EO97" i="26"/>
  <c r="EL99" i="26"/>
  <c r="BY100" i="26"/>
  <c r="DZ100" i="26"/>
  <c r="CK101" i="26"/>
  <c r="DY101" i="26"/>
  <c r="EO101" i="26"/>
  <c r="EL103" i="26"/>
  <c r="BY104" i="26"/>
  <c r="DZ104" i="26"/>
  <c r="EP86" i="26"/>
  <c r="DN86" i="26"/>
  <c r="EP90" i="26"/>
  <c r="DN90" i="26"/>
  <c r="EP94" i="26"/>
  <c r="DN94" i="26"/>
  <c r="EP98" i="26"/>
  <c r="DN98" i="26"/>
  <c r="EP102" i="26"/>
  <c r="DN102" i="26"/>
  <c r="EP107" i="26"/>
  <c r="DN107" i="26"/>
  <c r="EM107" i="26"/>
  <c r="EP111" i="26"/>
  <c r="DN111" i="26"/>
  <c r="EM111" i="26"/>
  <c r="EP115" i="26"/>
  <c r="DN115" i="26"/>
  <c r="EM115" i="26"/>
  <c r="EP119" i="26"/>
  <c r="DN119" i="26"/>
  <c r="EM119" i="26"/>
  <c r="EP123" i="26"/>
  <c r="DN123" i="26"/>
  <c r="EM123" i="26"/>
  <c r="EP127" i="26"/>
  <c r="DN127" i="26"/>
  <c r="EM127" i="26"/>
  <c r="EP131" i="26"/>
  <c r="DN131" i="26"/>
  <c r="EM131" i="26"/>
  <c r="EL86" i="26"/>
  <c r="CK88" i="26"/>
  <c r="EL90" i="26"/>
  <c r="CK92" i="26"/>
  <c r="EL94" i="26"/>
  <c r="CK96" i="26"/>
  <c r="EL98" i="26"/>
  <c r="CK100" i="26"/>
  <c r="EL102" i="26"/>
  <c r="CK104" i="26"/>
  <c r="DY105" i="26"/>
  <c r="DY106" i="26"/>
  <c r="DY107" i="26"/>
  <c r="DY108" i="26"/>
  <c r="DY109" i="26"/>
  <c r="DY110" i="26"/>
  <c r="DY111" i="26"/>
  <c r="DY112" i="26"/>
  <c r="DY113" i="26"/>
  <c r="DY114" i="26"/>
  <c r="DY115" i="26"/>
  <c r="DY116" i="26"/>
  <c r="DY117" i="26"/>
  <c r="DY118" i="26"/>
  <c r="DY119" i="26"/>
  <c r="DY120" i="26"/>
  <c r="DY121" i="26"/>
  <c r="DY122" i="26"/>
  <c r="DY123" i="26"/>
  <c r="DY124" i="26"/>
  <c r="DY125" i="26"/>
  <c r="DY126" i="26"/>
  <c r="DY127" i="26"/>
  <c r="DY128" i="26"/>
  <c r="DY129" i="26"/>
  <c r="DY130" i="26"/>
  <c r="DY131" i="26"/>
  <c r="EL131" i="26"/>
  <c r="DY14" i="25"/>
  <c r="DM14" i="25"/>
  <c r="EO14" i="25"/>
  <c r="DY18" i="25"/>
  <c r="DM18" i="25"/>
  <c r="EO18" i="25"/>
  <c r="DY13" i="25"/>
  <c r="EO13" i="25"/>
  <c r="DM13" i="25"/>
  <c r="DY17" i="25"/>
  <c r="EO17" i="25"/>
  <c r="DM17" i="25"/>
  <c r="EL14" i="25"/>
  <c r="EL18" i="25"/>
  <c r="DY9" i="25"/>
  <c r="EO9" i="25"/>
  <c r="DM9" i="25"/>
  <c r="DY12" i="25"/>
  <c r="EO12" i="25"/>
  <c r="DM12" i="25"/>
  <c r="DY16" i="25"/>
  <c r="DM16" i="25"/>
  <c r="EO16" i="25"/>
  <c r="EL13" i="25"/>
  <c r="EL17" i="25"/>
  <c r="DY10" i="25"/>
  <c r="DM10" i="25"/>
  <c r="EO10" i="25"/>
  <c r="DY11" i="25"/>
  <c r="DM11" i="25"/>
  <c r="EO11" i="25"/>
  <c r="DY15" i="25"/>
  <c r="EO15" i="25"/>
  <c r="DM15" i="25"/>
  <c r="EO19" i="25"/>
  <c r="EL19" i="25"/>
  <c r="DY19" i="25"/>
  <c r="DM19" i="25"/>
  <c r="DN31" i="25"/>
  <c r="EP31" i="25"/>
  <c r="DZ31" i="25"/>
  <c r="EP49" i="25"/>
  <c r="DN49" i="25"/>
  <c r="EM49" i="25"/>
  <c r="EP57" i="25"/>
  <c r="DN57" i="25"/>
  <c r="EM57" i="25"/>
  <c r="EP61" i="25"/>
  <c r="DN61" i="25"/>
  <c r="EM61" i="25"/>
  <c r="EP65" i="25"/>
  <c r="DN65" i="25"/>
  <c r="EM65" i="25"/>
  <c r="EP69" i="25"/>
  <c r="DN69" i="25"/>
  <c r="EM69" i="25"/>
  <c r="DN75" i="25"/>
  <c r="EP75" i="25"/>
  <c r="DZ75" i="25"/>
  <c r="BZ92" i="25"/>
  <c r="BY92" i="25"/>
  <c r="EP116" i="25"/>
  <c r="DN116" i="25"/>
  <c r="EM116" i="25"/>
  <c r="DZ116" i="25"/>
  <c r="EP42" i="25"/>
  <c r="DN42" i="25"/>
  <c r="EM42" i="25"/>
  <c r="EP46" i="25"/>
  <c r="DN46" i="25"/>
  <c r="EM46" i="25"/>
  <c r="EP50" i="25"/>
  <c r="DN50" i="25"/>
  <c r="EM50" i="25"/>
  <c r="EP54" i="25"/>
  <c r="DN54" i="25"/>
  <c r="EM54" i="25"/>
  <c r="EP58" i="25"/>
  <c r="DN58" i="25"/>
  <c r="EM58" i="25"/>
  <c r="EP62" i="25"/>
  <c r="DN62" i="25"/>
  <c r="EM62" i="25"/>
  <c r="EP66" i="25"/>
  <c r="DN66" i="25"/>
  <c r="EM66" i="25"/>
  <c r="EP70" i="25"/>
  <c r="DN70" i="25"/>
  <c r="EM70" i="25"/>
  <c r="EL73" i="25"/>
  <c r="EM73" i="25"/>
  <c r="DN77" i="25"/>
  <c r="EP77" i="25"/>
  <c r="DZ77" i="25"/>
  <c r="EP82" i="25"/>
  <c r="DN82" i="25"/>
  <c r="EM82" i="25"/>
  <c r="DZ82" i="25"/>
  <c r="DM87" i="25"/>
  <c r="EO87" i="25"/>
  <c r="DY87" i="25"/>
  <c r="EP90" i="25"/>
  <c r="DN90" i="25"/>
  <c r="EM90" i="25"/>
  <c r="DZ90" i="25"/>
  <c r="DM95" i="25"/>
  <c r="EO95" i="25"/>
  <c r="DY95" i="25"/>
  <c r="EP98" i="25"/>
  <c r="DN98" i="25"/>
  <c r="EM98" i="25"/>
  <c r="DZ98" i="25"/>
  <c r="DM103" i="25"/>
  <c r="EO103" i="25"/>
  <c r="DY103" i="25"/>
  <c r="EP106" i="25"/>
  <c r="DN106" i="25"/>
  <c r="EM106" i="25"/>
  <c r="DZ106" i="25"/>
  <c r="EP8" i="25"/>
  <c r="EL31" i="25"/>
  <c r="EL40" i="25"/>
  <c r="DZ8" i="25"/>
  <c r="EO8" i="25"/>
  <c r="S9" i="25"/>
  <c r="S10" i="25"/>
  <c r="EM10" i="25"/>
  <c r="DZ11" i="25"/>
  <c r="DZ12" i="25"/>
  <c r="DZ13" i="25"/>
  <c r="DZ14" i="25"/>
  <c r="DZ15" i="25"/>
  <c r="DZ16" i="25"/>
  <c r="DZ17" i="25"/>
  <c r="DZ18" i="25"/>
  <c r="AJ20" i="25"/>
  <c r="DY20" i="25"/>
  <c r="EP20" i="25"/>
  <c r="BY21" i="25"/>
  <c r="DN21" i="25"/>
  <c r="EM21" i="25"/>
  <c r="AJ24" i="25"/>
  <c r="DY24" i="25"/>
  <c r="EP24" i="25"/>
  <c r="BY25" i="25"/>
  <c r="DN25" i="25"/>
  <c r="EM25" i="25"/>
  <c r="BZ27" i="25"/>
  <c r="AJ28" i="25"/>
  <c r="DY28" i="25"/>
  <c r="EP28" i="25"/>
  <c r="BY29" i="25"/>
  <c r="DN29" i="25"/>
  <c r="EM29" i="25"/>
  <c r="DZ33" i="25"/>
  <c r="EP33" i="25"/>
  <c r="DZ35" i="25"/>
  <c r="EP35" i="25"/>
  <c r="DZ37" i="25"/>
  <c r="EP37" i="25"/>
  <c r="EL38" i="25"/>
  <c r="EP41" i="25"/>
  <c r="DN41" i="25"/>
  <c r="EM41" i="25"/>
  <c r="EP45" i="25"/>
  <c r="DN45" i="25"/>
  <c r="EM45" i="25"/>
  <c r="EP53" i="25"/>
  <c r="DN53" i="25"/>
  <c r="EM53" i="25"/>
  <c r="EL71" i="25"/>
  <c r="EM71" i="25"/>
  <c r="EL79" i="25"/>
  <c r="EM79" i="25"/>
  <c r="BZ84" i="25"/>
  <c r="BY84" i="25"/>
  <c r="BZ100" i="25"/>
  <c r="BY100" i="25"/>
  <c r="EP108" i="25"/>
  <c r="DN108" i="25"/>
  <c r="EM108" i="25"/>
  <c r="DZ108" i="25"/>
  <c r="EP124" i="25"/>
  <c r="DN124" i="25"/>
  <c r="EM124" i="25"/>
  <c r="DZ124" i="25"/>
  <c r="EP38" i="25"/>
  <c r="DN38" i="25"/>
  <c r="EP43" i="25"/>
  <c r="DN43" i="25"/>
  <c r="EM43" i="25"/>
  <c r="EP47" i="25"/>
  <c r="DN47" i="25"/>
  <c r="EM47" i="25"/>
  <c r="EP51" i="25"/>
  <c r="DN51" i="25"/>
  <c r="EM51" i="25"/>
  <c r="EP55" i="25"/>
  <c r="DN55" i="25"/>
  <c r="EM55" i="25"/>
  <c r="EP59" i="25"/>
  <c r="DN59" i="25"/>
  <c r="EM59" i="25"/>
  <c r="EP63" i="25"/>
  <c r="DN63" i="25"/>
  <c r="EM63" i="25"/>
  <c r="EP67" i="25"/>
  <c r="DN67" i="25"/>
  <c r="EM67" i="25"/>
  <c r="DN71" i="25"/>
  <c r="EP71" i="25"/>
  <c r="DZ71" i="25"/>
  <c r="EL75" i="25"/>
  <c r="EM75" i="25"/>
  <c r="DN79" i="25"/>
  <c r="EP79" i="25"/>
  <c r="DZ79" i="25"/>
  <c r="BZ88" i="25"/>
  <c r="BY88" i="25"/>
  <c r="BZ96" i="25"/>
  <c r="BY96" i="25"/>
  <c r="BZ104" i="25"/>
  <c r="BY104" i="25"/>
  <c r="EP112" i="25"/>
  <c r="DN112" i="25"/>
  <c r="EM112" i="25"/>
  <c r="DZ112" i="25"/>
  <c r="EP120" i="25"/>
  <c r="DN120" i="25"/>
  <c r="EM120" i="25"/>
  <c r="DZ120" i="25"/>
  <c r="EP128" i="25"/>
  <c r="DN128" i="25"/>
  <c r="EM128" i="25"/>
  <c r="DZ128" i="25"/>
  <c r="EP25" i="25"/>
  <c r="EP29" i="25"/>
  <c r="EM8" i="25"/>
  <c r="EM9" i="25"/>
  <c r="EM11" i="25"/>
  <c r="EM12" i="25"/>
  <c r="EM13" i="25"/>
  <c r="EM14" i="25"/>
  <c r="EM15" i="25"/>
  <c r="EM16" i="25"/>
  <c r="EM17" i="25"/>
  <c r="EM18" i="25"/>
  <c r="EP19" i="25"/>
  <c r="BY20" i="25"/>
  <c r="DN20" i="25"/>
  <c r="EM20" i="25"/>
  <c r="CR21" i="25"/>
  <c r="R22" i="25"/>
  <c r="DY23" i="25"/>
  <c r="EP23" i="25"/>
  <c r="BY24" i="25"/>
  <c r="DN24" i="25"/>
  <c r="EM24" i="25"/>
  <c r="CR25" i="25"/>
  <c r="R26" i="25"/>
  <c r="DY27" i="25"/>
  <c r="EP27" i="25"/>
  <c r="BY28" i="25"/>
  <c r="DN28" i="25"/>
  <c r="EM28" i="25"/>
  <c r="CR29" i="25"/>
  <c r="R30" i="25"/>
  <c r="DZ30" i="25"/>
  <c r="DY31" i="25"/>
  <c r="EO31" i="25"/>
  <c r="EL32" i="25"/>
  <c r="DY33" i="25"/>
  <c r="EO33" i="25"/>
  <c r="EL34" i="25"/>
  <c r="DY35" i="25"/>
  <c r="EO35" i="25"/>
  <c r="EL36" i="25"/>
  <c r="DY37" i="25"/>
  <c r="EO37" i="25"/>
  <c r="BY38" i="25"/>
  <c r="DZ38" i="25"/>
  <c r="CK39" i="25"/>
  <c r="DY39" i="25"/>
  <c r="EO39" i="25"/>
  <c r="DZ41" i="25"/>
  <c r="DZ45" i="25"/>
  <c r="DZ49" i="25"/>
  <c r="DZ53" i="25"/>
  <c r="DZ57" i="25"/>
  <c r="DZ61" i="25"/>
  <c r="DZ65" i="25"/>
  <c r="DZ69" i="25"/>
  <c r="EP39" i="25"/>
  <c r="DN39" i="25"/>
  <c r="DM40" i="25"/>
  <c r="DY40" i="25"/>
  <c r="EP40" i="25"/>
  <c r="DN40" i="25"/>
  <c r="EM40" i="25"/>
  <c r="EP44" i="25"/>
  <c r="DN44" i="25"/>
  <c r="EM44" i="25"/>
  <c r="EP48" i="25"/>
  <c r="DN48" i="25"/>
  <c r="EM48" i="25"/>
  <c r="EP52" i="25"/>
  <c r="DN52" i="25"/>
  <c r="EM52" i="25"/>
  <c r="EP56" i="25"/>
  <c r="DN56" i="25"/>
  <c r="EM56" i="25"/>
  <c r="EP60" i="25"/>
  <c r="DN60" i="25"/>
  <c r="EM60" i="25"/>
  <c r="EP64" i="25"/>
  <c r="DN64" i="25"/>
  <c r="EM64" i="25"/>
  <c r="EP68" i="25"/>
  <c r="DN68" i="25"/>
  <c r="EM68" i="25"/>
  <c r="DN73" i="25"/>
  <c r="EP73" i="25"/>
  <c r="DZ73" i="25"/>
  <c r="EL77" i="25"/>
  <c r="EM77" i="25"/>
  <c r="DM83" i="25"/>
  <c r="EO83" i="25"/>
  <c r="DY83" i="25"/>
  <c r="EM86" i="25"/>
  <c r="DM91" i="25"/>
  <c r="EO91" i="25"/>
  <c r="DY91" i="25"/>
  <c r="EP94" i="25"/>
  <c r="DN94" i="25"/>
  <c r="EM94" i="25"/>
  <c r="DZ94" i="25"/>
  <c r="DM99" i="25"/>
  <c r="EO99" i="25"/>
  <c r="DY99" i="25"/>
  <c r="EP102" i="25"/>
  <c r="DN102" i="25"/>
  <c r="EM102" i="25"/>
  <c r="DZ102" i="25"/>
  <c r="DM107" i="25"/>
  <c r="DY107" i="25"/>
  <c r="EO107" i="25"/>
  <c r="EP21" i="25"/>
  <c r="AJ31" i="25"/>
  <c r="DN19" i="25"/>
  <c r="CR20" i="25"/>
  <c r="DM20" i="25"/>
  <c r="R21" i="25"/>
  <c r="EP22" i="25"/>
  <c r="CR24" i="25"/>
  <c r="DM24" i="25"/>
  <c r="R25" i="25"/>
  <c r="EP26" i="25"/>
  <c r="CR28" i="25"/>
  <c r="DM28" i="25"/>
  <c r="R29" i="25"/>
  <c r="EM30" i="25"/>
  <c r="EM31" i="25"/>
  <c r="EM33" i="25"/>
  <c r="EM35" i="25"/>
  <c r="EM37" i="25"/>
  <c r="CK38" i="25"/>
  <c r="DY38" i="25"/>
  <c r="EO38" i="25"/>
  <c r="EM39" i="25"/>
  <c r="EO40" i="25"/>
  <c r="DZ42" i="25"/>
  <c r="DZ46" i="25"/>
  <c r="DZ50" i="25"/>
  <c r="DZ54" i="25"/>
  <c r="DZ58" i="25"/>
  <c r="DZ62" i="25"/>
  <c r="DZ66" i="25"/>
  <c r="DZ70" i="25"/>
  <c r="EL107" i="25"/>
  <c r="EP81" i="25"/>
  <c r="DN81" i="25"/>
  <c r="EP85" i="25"/>
  <c r="DN85" i="25"/>
  <c r="EP89" i="25"/>
  <c r="DN89" i="25"/>
  <c r="EP93" i="25"/>
  <c r="DN93" i="25"/>
  <c r="EP97" i="25"/>
  <c r="DN97" i="25"/>
  <c r="EP101" i="25"/>
  <c r="DN101" i="25"/>
  <c r="EP105" i="25"/>
  <c r="DN105" i="25"/>
  <c r="EP109" i="25"/>
  <c r="DN109" i="25"/>
  <c r="EM109" i="25"/>
  <c r="EP113" i="25"/>
  <c r="DN113" i="25"/>
  <c r="EM113" i="25"/>
  <c r="EP117" i="25"/>
  <c r="DN117" i="25"/>
  <c r="EM117" i="25"/>
  <c r="EP121" i="25"/>
  <c r="DN121" i="25"/>
  <c r="EM121" i="25"/>
  <c r="EP125" i="25"/>
  <c r="DN125" i="25"/>
  <c r="EM125" i="25"/>
  <c r="EP129" i="25"/>
  <c r="DN129" i="25"/>
  <c r="EM129" i="25"/>
  <c r="DY41" i="25"/>
  <c r="DY42" i="25"/>
  <c r="DY43" i="25"/>
  <c r="DY44" i="25"/>
  <c r="DY45" i="25"/>
  <c r="DY46" i="25"/>
  <c r="DY47" i="25"/>
  <c r="DY48" i="25"/>
  <c r="DY49" i="25"/>
  <c r="DY50" i="25"/>
  <c r="DY51" i="25"/>
  <c r="DY52" i="25"/>
  <c r="DY53" i="25"/>
  <c r="DY54" i="25"/>
  <c r="DY55" i="25"/>
  <c r="DY56" i="25"/>
  <c r="DY57" i="25"/>
  <c r="DY58" i="25"/>
  <c r="DY59" i="25"/>
  <c r="DY60" i="25"/>
  <c r="DY61" i="25"/>
  <c r="DY62" i="25"/>
  <c r="DY63" i="25"/>
  <c r="DY64" i="25"/>
  <c r="DY65" i="25"/>
  <c r="DY66" i="25"/>
  <c r="DY67" i="25"/>
  <c r="DY68" i="25"/>
  <c r="DY69" i="25"/>
  <c r="DY70" i="25"/>
  <c r="EP80" i="25"/>
  <c r="DN80" i="25"/>
  <c r="EP84" i="25"/>
  <c r="DN84" i="25"/>
  <c r="EP88" i="25"/>
  <c r="DN88" i="25"/>
  <c r="EP92" i="25"/>
  <c r="DN92" i="25"/>
  <c r="EP96" i="25"/>
  <c r="DN96" i="25"/>
  <c r="EP100" i="25"/>
  <c r="DN100" i="25"/>
  <c r="EP104" i="25"/>
  <c r="DN104" i="25"/>
  <c r="EP110" i="25"/>
  <c r="DN110" i="25"/>
  <c r="EM110" i="25"/>
  <c r="EP114" i="25"/>
  <c r="DN114" i="25"/>
  <c r="EM114" i="25"/>
  <c r="EP118" i="25"/>
  <c r="DN118" i="25"/>
  <c r="EM118" i="25"/>
  <c r="EP122" i="25"/>
  <c r="DN122" i="25"/>
  <c r="EM122" i="25"/>
  <c r="EP126" i="25"/>
  <c r="DN126" i="25"/>
  <c r="EM126" i="25"/>
  <c r="EP130" i="25"/>
  <c r="DN130" i="25"/>
  <c r="EM130" i="25"/>
  <c r="DY71" i="25"/>
  <c r="EO71" i="25"/>
  <c r="EL72" i="25"/>
  <c r="DY73" i="25"/>
  <c r="EO73" i="25"/>
  <c r="EL74" i="25"/>
  <c r="DY75" i="25"/>
  <c r="EO75" i="25"/>
  <c r="EL76" i="25"/>
  <c r="DY77" i="25"/>
  <c r="EO77" i="25"/>
  <c r="EL78" i="25"/>
  <c r="DY79" i="25"/>
  <c r="EO79" i="25"/>
  <c r="EL80" i="25"/>
  <c r="BY81" i="25"/>
  <c r="DZ81" i="25"/>
  <c r="CK82" i="25"/>
  <c r="DY82" i="25"/>
  <c r="EO82" i="25"/>
  <c r="EL84" i="25"/>
  <c r="BY85" i="25"/>
  <c r="DZ85" i="25"/>
  <c r="CK86" i="25"/>
  <c r="DY86" i="25"/>
  <c r="EO86" i="25"/>
  <c r="EL88" i="25"/>
  <c r="BY89" i="25"/>
  <c r="DZ89" i="25"/>
  <c r="CK90" i="25"/>
  <c r="DY90" i="25"/>
  <c r="EO90" i="25"/>
  <c r="EL92" i="25"/>
  <c r="BY93" i="25"/>
  <c r="DZ93" i="25"/>
  <c r="CK94" i="25"/>
  <c r="DY94" i="25"/>
  <c r="EO94" i="25"/>
  <c r="EL96" i="25"/>
  <c r="BY97" i="25"/>
  <c r="DZ97" i="25"/>
  <c r="CK98" i="25"/>
  <c r="DY98" i="25"/>
  <c r="EO98" i="25"/>
  <c r="EL100" i="25"/>
  <c r="BY101" i="25"/>
  <c r="DZ101" i="25"/>
  <c r="CK102" i="25"/>
  <c r="DY102" i="25"/>
  <c r="EO102" i="25"/>
  <c r="EL104" i="25"/>
  <c r="BY105" i="25"/>
  <c r="DZ105" i="25"/>
  <c r="CK106" i="25"/>
  <c r="DY106" i="25"/>
  <c r="EO106" i="25"/>
  <c r="EP83" i="25"/>
  <c r="DN83" i="25"/>
  <c r="EP87" i="25"/>
  <c r="DN87" i="25"/>
  <c r="EP91" i="25"/>
  <c r="DN91" i="25"/>
  <c r="EP95" i="25"/>
  <c r="DN95" i="25"/>
  <c r="EP99" i="25"/>
  <c r="DN99" i="25"/>
  <c r="EP103" i="25"/>
  <c r="DN103" i="25"/>
  <c r="EP107" i="25"/>
  <c r="DN107" i="25"/>
  <c r="EM107" i="25"/>
  <c r="EP111" i="25"/>
  <c r="DN111" i="25"/>
  <c r="EM111" i="25"/>
  <c r="EP115" i="25"/>
  <c r="DN115" i="25"/>
  <c r="EM115" i="25"/>
  <c r="EP119" i="25"/>
  <c r="DN119" i="25"/>
  <c r="EM119" i="25"/>
  <c r="EP123" i="25"/>
  <c r="DN123" i="25"/>
  <c r="EM123" i="25"/>
  <c r="EP127" i="25"/>
  <c r="DN127" i="25"/>
  <c r="EM127" i="25"/>
  <c r="EP131" i="25"/>
  <c r="DN131" i="25"/>
  <c r="EM131" i="25"/>
  <c r="CK81" i="25"/>
  <c r="EL83" i="25"/>
  <c r="CK85" i="25"/>
  <c r="EL87" i="25"/>
  <c r="CK89" i="25"/>
  <c r="EL91" i="25"/>
  <c r="CK93" i="25"/>
  <c r="EL95" i="25"/>
  <c r="CK97" i="25"/>
  <c r="EL99" i="25"/>
  <c r="CK101" i="25"/>
  <c r="EL103" i="25"/>
  <c r="CK105" i="25"/>
  <c r="DZ109" i="25"/>
  <c r="DZ113" i="25"/>
  <c r="DZ117" i="25"/>
  <c r="DZ121" i="25"/>
  <c r="DZ125" i="25"/>
  <c r="DZ129" i="25"/>
  <c r="DY108" i="25"/>
  <c r="DY109" i="25"/>
  <c r="DY110" i="25"/>
  <c r="DY111" i="25"/>
  <c r="DY112" i="25"/>
  <c r="DY113" i="25"/>
  <c r="DY114" i="25"/>
  <c r="DY115" i="25"/>
  <c r="DY116" i="25"/>
  <c r="DY117" i="25"/>
  <c r="DY118" i="25"/>
  <c r="DY119" i="25"/>
  <c r="DY120" i="25"/>
  <c r="DY121" i="25"/>
  <c r="DY122" i="25"/>
  <c r="DY123" i="25"/>
  <c r="DY124" i="25"/>
  <c r="DY125" i="25"/>
  <c r="DY126" i="25"/>
  <c r="DY127" i="25"/>
  <c r="DY128" i="25"/>
  <c r="DY129" i="25"/>
  <c r="DY130" i="25"/>
  <c r="DY131" i="25"/>
  <c r="EL130" i="25"/>
  <c r="EL131" i="25"/>
  <c r="EP8" i="24"/>
  <c r="DN8" i="24"/>
  <c r="EM8" i="24"/>
  <c r="DZ8" i="24"/>
  <c r="EP39" i="24"/>
  <c r="DN39" i="24"/>
  <c r="EP43" i="24"/>
  <c r="DN43" i="24"/>
  <c r="EP59" i="24"/>
  <c r="DN59" i="24"/>
  <c r="EP67" i="24"/>
  <c r="DN67" i="24"/>
  <c r="EP71" i="24"/>
  <c r="DN71" i="24"/>
  <c r="DM76" i="24"/>
  <c r="EL76" i="24"/>
  <c r="EP79" i="24"/>
  <c r="DN79" i="24"/>
  <c r="DM80" i="24"/>
  <c r="EO80" i="24"/>
  <c r="DY80" i="24"/>
  <c r="DM84" i="24"/>
  <c r="EO84" i="24"/>
  <c r="DY84" i="24"/>
  <c r="EP87" i="24"/>
  <c r="DN87" i="24"/>
  <c r="DZ87" i="24"/>
  <c r="BZ90" i="24"/>
  <c r="BY90" i="24"/>
  <c r="EP103" i="24"/>
  <c r="DN103" i="24"/>
  <c r="DZ103" i="24"/>
  <c r="EP108" i="24"/>
  <c r="DN108" i="24"/>
  <c r="EM108" i="24"/>
  <c r="DY15" i="24"/>
  <c r="EO15" i="24"/>
  <c r="EP34" i="24"/>
  <c r="DN34" i="24"/>
  <c r="EP38" i="24"/>
  <c r="DN38" i="24"/>
  <c r="EP46" i="24"/>
  <c r="DN46" i="24"/>
  <c r="EP58" i="24"/>
  <c r="DN58" i="24"/>
  <c r="EP66" i="24"/>
  <c r="DN66" i="24"/>
  <c r="EP70" i="24"/>
  <c r="DN70" i="24"/>
  <c r="DM79" i="24"/>
  <c r="EL79" i="24"/>
  <c r="EP83" i="24"/>
  <c r="DN83" i="24"/>
  <c r="DZ83" i="24"/>
  <c r="EP99" i="24"/>
  <c r="DN99" i="24"/>
  <c r="DZ99" i="24"/>
  <c r="EP111" i="24"/>
  <c r="DN111" i="24"/>
  <c r="DZ111" i="24"/>
  <c r="EP33" i="24"/>
  <c r="DN33" i="24"/>
  <c r="EP37" i="24"/>
  <c r="DN37" i="24"/>
  <c r="EP41" i="24"/>
  <c r="DN41" i="24"/>
  <c r="EP45" i="24"/>
  <c r="DN45" i="24"/>
  <c r="EP49" i="24"/>
  <c r="DN49" i="24"/>
  <c r="EP53" i="24"/>
  <c r="DN53" i="24"/>
  <c r="EP57" i="24"/>
  <c r="DN57" i="24"/>
  <c r="EP61" i="24"/>
  <c r="DN61" i="24"/>
  <c r="EP65" i="24"/>
  <c r="DN65" i="24"/>
  <c r="EP69" i="24"/>
  <c r="DN69" i="24"/>
  <c r="EP73" i="24"/>
  <c r="DN73" i="24"/>
  <c r="DM74" i="24"/>
  <c r="EL74" i="24"/>
  <c r="EP77" i="24"/>
  <c r="DN77" i="24"/>
  <c r="DM78" i="24"/>
  <c r="EL78" i="24"/>
  <c r="BZ82" i="24"/>
  <c r="BY82" i="24"/>
  <c r="EP88" i="24"/>
  <c r="DN88" i="24"/>
  <c r="EM88" i="24"/>
  <c r="DM92" i="24"/>
  <c r="EO92" i="24"/>
  <c r="DY92" i="24"/>
  <c r="EP95" i="24"/>
  <c r="DN95" i="24"/>
  <c r="DZ95" i="24"/>
  <c r="BZ98" i="24"/>
  <c r="BY98" i="24"/>
  <c r="EP104" i="24"/>
  <c r="DN104" i="24"/>
  <c r="EM104" i="24"/>
  <c r="EP107" i="24"/>
  <c r="DN107" i="24"/>
  <c r="DZ107" i="24"/>
  <c r="BZ110" i="24"/>
  <c r="BY110" i="24"/>
  <c r="EP116" i="24"/>
  <c r="DN116" i="24"/>
  <c r="EM116" i="24"/>
  <c r="DM120" i="24"/>
  <c r="EO120" i="24"/>
  <c r="DY120" i="24"/>
  <c r="BZ122" i="24"/>
  <c r="BY122" i="24"/>
  <c r="DM128" i="24"/>
  <c r="EO128" i="24"/>
  <c r="DY128" i="24"/>
  <c r="DM129" i="24"/>
  <c r="EL129" i="24"/>
  <c r="BZ130" i="24"/>
  <c r="BY130" i="24"/>
  <c r="DZ10" i="24"/>
  <c r="DZ11" i="24"/>
  <c r="DZ14" i="24"/>
  <c r="EP15" i="24"/>
  <c r="EL31" i="24"/>
  <c r="EM9" i="24"/>
  <c r="EM10" i="24"/>
  <c r="EM11" i="24"/>
  <c r="EM12" i="24"/>
  <c r="EM13" i="24"/>
  <c r="EM14" i="24"/>
  <c r="EL15" i="24"/>
  <c r="AJ19" i="24"/>
  <c r="AJ21" i="24"/>
  <c r="AJ23" i="24"/>
  <c r="AJ27" i="24"/>
  <c r="CK30" i="24"/>
  <c r="DY32" i="24"/>
  <c r="EO36" i="24"/>
  <c r="DZ39" i="24"/>
  <c r="DY40" i="24"/>
  <c r="EO48" i="24"/>
  <c r="DY52" i="24"/>
  <c r="DY56" i="24"/>
  <c r="DZ59" i="24"/>
  <c r="DY60" i="24"/>
  <c r="DY64" i="24"/>
  <c r="EO68" i="24"/>
  <c r="DY76" i="24"/>
  <c r="DY85" i="24"/>
  <c r="DY101" i="24"/>
  <c r="EM103" i="24"/>
  <c r="DN9" i="24"/>
  <c r="DN10" i="24"/>
  <c r="DN11" i="24"/>
  <c r="DN12" i="24"/>
  <c r="DN13" i="24"/>
  <c r="DN14" i="24"/>
  <c r="EM15" i="24"/>
  <c r="CY16" i="24"/>
  <c r="CY17" i="24"/>
  <c r="CY18" i="24"/>
  <c r="CY19" i="24"/>
  <c r="CY20" i="24"/>
  <c r="CY21" i="24"/>
  <c r="CY22" i="24"/>
  <c r="CY23" i="24"/>
  <c r="CY24" i="24"/>
  <c r="CY25" i="24"/>
  <c r="CY26" i="24"/>
  <c r="CY27" i="24"/>
  <c r="CY28" i="24"/>
  <c r="CY29" i="24"/>
  <c r="BZ30" i="24"/>
  <c r="CR30" i="24"/>
  <c r="CK31" i="24"/>
  <c r="DY31" i="24"/>
  <c r="EO31" i="24"/>
  <c r="EL33" i="24"/>
  <c r="BY34" i="24"/>
  <c r="DZ34" i="24"/>
  <c r="CK35" i="24"/>
  <c r="DY35" i="24"/>
  <c r="EO35" i="24"/>
  <c r="EL37" i="24"/>
  <c r="BY38" i="24"/>
  <c r="DZ38" i="24"/>
  <c r="CK39" i="24"/>
  <c r="DY39" i="24"/>
  <c r="EO39" i="24"/>
  <c r="EL41" i="24"/>
  <c r="BY42" i="24"/>
  <c r="CK43" i="24"/>
  <c r="DY43" i="24"/>
  <c r="EO43" i="24"/>
  <c r="EL45" i="24"/>
  <c r="BY46" i="24"/>
  <c r="DZ46" i="24"/>
  <c r="CK47" i="24"/>
  <c r="DY47" i="24"/>
  <c r="EO47" i="24"/>
  <c r="EL49" i="24"/>
  <c r="BY50" i="24"/>
  <c r="CK51" i="24"/>
  <c r="DY51" i="24"/>
  <c r="EO51" i="24"/>
  <c r="EL53" i="24"/>
  <c r="BY54" i="24"/>
  <c r="CK55" i="24"/>
  <c r="DY55" i="24"/>
  <c r="EO55" i="24"/>
  <c r="EL57" i="24"/>
  <c r="BY58" i="24"/>
  <c r="DZ58" i="24"/>
  <c r="CK59" i="24"/>
  <c r="DY59" i="24"/>
  <c r="EO59" i="24"/>
  <c r="EL61" i="24"/>
  <c r="BY62" i="24"/>
  <c r="CK63" i="24"/>
  <c r="DY63" i="24"/>
  <c r="EO63" i="24"/>
  <c r="EL65" i="24"/>
  <c r="BY66" i="24"/>
  <c r="DZ66" i="24"/>
  <c r="CK67" i="24"/>
  <c r="DY67" i="24"/>
  <c r="EO67" i="24"/>
  <c r="EL69" i="24"/>
  <c r="BY70" i="24"/>
  <c r="DZ70" i="24"/>
  <c r="CK71" i="24"/>
  <c r="DY71" i="24"/>
  <c r="BY74" i="24"/>
  <c r="CK75" i="24"/>
  <c r="DY75" i="24"/>
  <c r="BY78" i="24"/>
  <c r="CK79" i="24"/>
  <c r="DY79" i="24"/>
  <c r="EO79" i="24"/>
  <c r="BY81" i="24"/>
  <c r="EM83" i="24"/>
  <c r="EL84" i="24"/>
  <c r="EO85" i="24"/>
  <c r="CK86" i="24"/>
  <c r="DZ88" i="24"/>
  <c r="BY93" i="24"/>
  <c r="DY97" i="24"/>
  <c r="EM99" i="24"/>
  <c r="EL100" i="24"/>
  <c r="EO101" i="24"/>
  <c r="CK102" i="24"/>
  <c r="DZ104" i="24"/>
  <c r="DY109" i="24"/>
  <c r="EM111" i="24"/>
  <c r="EL112" i="24"/>
  <c r="EO113" i="24"/>
  <c r="DZ116" i="24"/>
  <c r="EL124" i="24"/>
  <c r="EP35" i="24"/>
  <c r="DN35" i="24"/>
  <c r="DM44" i="24"/>
  <c r="EL44" i="24"/>
  <c r="EP47" i="24"/>
  <c r="DN47" i="24"/>
  <c r="EP51" i="24"/>
  <c r="DN51" i="24"/>
  <c r="EP55" i="24"/>
  <c r="DN55" i="24"/>
  <c r="EP63" i="24"/>
  <c r="DN63" i="24"/>
  <c r="DM72" i="24"/>
  <c r="EL72" i="24"/>
  <c r="EP75" i="24"/>
  <c r="DN75" i="24"/>
  <c r="EL80" i="24"/>
  <c r="EM80" i="24"/>
  <c r="EP96" i="24"/>
  <c r="DN96" i="24"/>
  <c r="EM96" i="24"/>
  <c r="DM100" i="24"/>
  <c r="EO100" i="24"/>
  <c r="DY100" i="24"/>
  <c r="DM112" i="24"/>
  <c r="EO112" i="24"/>
  <c r="DY112" i="24"/>
  <c r="EP115" i="24"/>
  <c r="DN115" i="24"/>
  <c r="DZ115" i="24"/>
  <c r="BZ118" i="24"/>
  <c r="BY118" i="24"/>
  <c r="DM124" i="24"/>
  <c r="EO124" i="24"/>
  <c r="DY124" i="24"/>
  <c r="BZ126" i="24"/>
  <c r="BY126" i="24"/>
  <c r="EP31" i="24"/>
  <c r="DN31" i="24"/>
  <c r="EP42" i="24"/>
  <c r="DN42" i="24"/>
  <c r="EP50" i="24"/>
  <c r="DN50" i="24"/>
  <c r="EP54" i="24"/>
  <c r="DN54" i="24"/>
  <c r="EP62" i="24"/>
  <c r="DN62" i="24"/>
  <c r="DM71" i="24"/>
  <c r="EL71" i="24"/>
  <c r="EP74" i="24"/>
  <c r="DN74" i="24"/>
  <c r="DM75" i="24"/>
  <c r="EL75" i="24"/>
  <c r="EP78" i="24"/>
  <c r="DN78" i="24"/>
  <c r="BZ86" i="24"/>
  <c r="BY86" i="24"/>
  <c r="EP92" i="24"/>
  <c r="DN92" i="24"/>
  <c r="EM92" i="24"/>
  <c r="DM96" i="24"/>
  <c r="EO96" i="24"/>
  <c r="DY96" i="24"/>
  <c r="BZ102" i="24"/>
  <c r="BY102" i="24"/>
  <c r="DM108" i="24"/>
  <c r="EO108" i="24"/>
  <c r="DY108" i="24"/>
  <c r="BZ114" i="24"/>
  <c r="BY114" i="24"/>
  <c r="EP120" i="24"/>
  <c r="DN120" i="24"/>
  <c r="EM120" i="24"/>
  <c r="EP123" i="24"/>
  <c r="DN123" i="24"/>
  <c r="DZ123" i="24"/>
  <c r="EP128" i="24"/>
  <c r="DN128" i="24"/>
  <c r="EM128" i="24"/>
  <c r="EP131" i="24"/>
  <c r="DN131" i="24"/>
  <c r="DZ131" i="24"/>
  <c r="R16" i="24"/>
  <c r="S16" i="24"/>
  <c r="EM16" i="24"/>
  <c r="R17" i="24"/>
  <c r="S17" i="24"/>
  <c r="R18" i="24"/>
  <c r="S18" i="24"/>
  <c r="R19" i="24"/>
  <c r="S19" i="24"/>
  <c r="R20" i="24"/>
  <c r="S20" i="24"/>
  <c r="EM20" i="24"/>
  <c r="R21" i="24"/>
  <c r="S21" i="24"/>
  <c r="R22" i="24"/>
  <c r="S22" i="24"/>
  <c r="R23" i="24"/>
  <c r="S23" i="24"/>
  <c r="R24" i="24"/>
  <c r="S24" i="24"/>
  <c r="R25" i="24"/>
  <c r="S25" i="24"/>
  <c r="R26" i="24"/>
  <c r="S26" i="24"/>
  <c r="R27" i="24"/>
  <c r="S27" i="24"/>
  <c r="R28" i="24"/>
  <c r="S28" i="24"/>
  <c r="R29" i="24"/>
  <c r="S29" i="24"/>
  <c r="R30" i="24"/>
  <c r="S30" i="24"/>
  <c r="EP32" i="24"/>
  <c r="DN32" i="24"/>
  <c r="EP36" i="24"/>
  <c r="DN36" i="24"/>
  <c r="EP40" i="24"/>
  <c r="DN40" i="24"/>
  <c r="EP44" i="24"/>
  <c r="DN44" i="24"/>
  <c r="EP48" i="24"/>
  <c r="DN48" i="24"/>
  <c r="EP52" i="24"/>
  <c r="DN52" i="24"/>
  <c r="EP56" i="24"/>
  <c r="DN56" i="24"/>
  <c r="EP60" i="24"/>
  <c r="DN60" i="24"/>
  <c r="EP64" i="24"/>
  <c r="DN64" i="24"/>
  <c r="EP68" i="24"/>
  <c r="DN68" i="24"/>
  <c r="EP72" i="24"/>
  <c r="DN72" i="24"/>
  <c r="DM73" i="24"/>
  <c r="EL73" i="24"/>
  <c r="EP76" i="24"/>
  <c r="DN76" i="24"/>
  <c r="DM77" i="24"/>
  <c r="EL77" i="24"/>
  <c r="EP80" i="24"/>
  <c r="DN80" i="24"/>
  <c r="EP84" i="24"/>
  <c r="DN84" i="24"/>
  <c r="EM84" i="24"/>
  <c r="DM88" i="24"/>
  <c r="EO88" i="24"/>
  <c r="DY88" i="24"/>
  <c r="EP91" i="24"/>
  <c r="DN91" i="24"/>
  <c r="DZ91" i="24"/>
  <c r="BZ94" i="24"/>
  <c r="BY94" i="24"/>
  <c r="EP100" i="24"/>
  <c r="DN100" i="24"/>
  <c r="EM100" i="24"/>
  <c r="DM104" i="24"/>
  <c r="EO104" i="24"/>
  <c r="DY104" i="24"/>
  <c r="BZ106" i="24"/>
  <c r="BY106" i="24"/>
  <c r="EP112" i="24"/>
  <c r="DN112" i="24"/>
  <c r="EM112" i="24"/>
  <c r="DM116" i="24"/>
  <c r="EO116" i="24"/>
  <c r="DY116" i="24"/>
  <c r="EP119" i="24"/>
  <c r="DN119" i="24"/>
  <c r="DZ119" i="24"/>
  <c r="EP124" i="24"/>
  <c r="DN124" i="24"/>
  <c r="EM124" i="24"/>
  <c r="EP127" i="24"/>
  <c r="DN127" i="24"/>
  <c r="DZ127" i="24"/>
  <c r="EO8" i="24"/>
  <c r="DZ9" i="24"/>
  <c r="DZ12" i="24"/>
  <c r="DZ13" i="24"/>
  <c r="DZ108" i="24"/>
  <c r="DY8" i="24"/>
  <c r="DY9" i="24"/>
  <c r="DY10" i="24"/>
  <c r="DY11" i="24"/>
  <c r="DY12" i="24"/>
  <c r="DY13" i="24"/>
  <c r="DY14" i="24"/>
  <c r="AJ17" i="24"/>
  <c r="AJ18" i="24"/>
  <c r="AJ20" i="24"/>
  <c r="AJ22" i="24"/>
  <c r="AJ24" i="24"/>
  <c r="AJ25" i="24"/>
  <c r="AJ26" i="24"/>
  <c r="AJ28" i="24"/>
  <c r="AJ29" i="24"/>
  <c r="AJ30" i="24"/>
  <c r="DZ31" i="24"/>
  <c r="EO32" i="24"/>
  <c r="DZ35" i="24"/>
  <c r="DY36" i="24"/>
  <c r="EO40" i="24"/>
  <c r="DZ43" i="24"/>
  <c r="EO44" i="24"/>
  <c r="DZ47" i="24"/>
  <c r="DY48" i="24"/>
  <c r="EO52" i="24"/>
  <c r="DZ55" i="24"/>
  <c r="EO56" i="24"/>
  <c r="EO60" i="24"/>
  <c r="DZ63" i="24"/>
  <c r="EO64" i="24"/>
  <c r="DZ67" i="24"/>
  <c r="DY68" i="24"/>
  <c r="DZ71" i="24"/>
  <c r="EO72" i="24"/>
  <c r="DZ75" i="24"/>
  <c r="EO76" i="24"/>
  <c r="DZ79" i="24"/>
  <c r="EM87" i="24"/>
  <c r="DY113" i="24"/>
  <c r="EM115" i="24"/>
  <c r="DZ120" i="24"/>
  <c r="DY125" i="24"/>
  <c r="EO125" i="24"/>
  <c r="DZ128" i="24"/>
  <c r="DN15" i="24"/>
  <c r="CR16" i="24"/>
  <c r="CR17" i="24"/>
  <c r="CR18" i="24"/>
  <c r="CR19" i="24"/>
  <c r="CR20" i="24"/>
  <c r="CR21" i="24"/>
  <c r="CR22" i="24"/>
  <c r="CR23" i="24"/>
  <c r="CR25" i="24"/>
  <c r="CR29" i="24"/>
  <c r="CY30" i="24"/>
  <c r="EM31" i="24"/>
  <c r="EL32" i="24"/>
  <c r="BY33" i="24"/>
  <c r="CK34" i="24"/>
  <c r="EM35" i="24"/>
  <c r="EL36" i="24"/>
  <c r="BY37" i="24"/>
  <c r="CK38" i="24"/>
  <c r="EM39" i="24"/>
  <c r="EL40" i="24"/>
  <c r="BY41" i="24"/>
  <c r="CK42" i="24"/>
  <c r="EM43" i="24"/>
  <c r="BY45" i="24"/>
  <c r="CK46" i="24"/>
  <c r="EM47" i="24"/>
  <c r="EL48" i="24"/>
  <c r="BY49" i="24"/>
  <c r="CK50" i="24"/>
  <c r="EM51" i="24"/>
  <c r="EL52" i="24"/>
  <c r="BY53" i="24"/>
  <c r="CK54" i="24"/>
  <c r="EM55" i="24"/>
  <c r="EL56" i="24"/>
  <c r="BY57" i="24"/>
  <c r="CK58" i="24"/>
  <c r="EM59" i="24"/>
  <c r="EL60" i="24"/>
  <c r="BY61" i="24"/>
  <c r="CK62" i="24"/>
  <c r="EM63" i="24"/>
  <c r="EL64" i="24"/>
  <c r="BY65" i="24"/>
  <c r="CK66" i="24"/>
  <c r="EM67" i="24"/>
  <c r="EL68" i="24"/>
  <c r="BY69" i="24"/>
  <c r="CK70" i="24"/>
  <c r="EM71" i="24"/>
  <c r="BY73" i="24"/>
  <c r="CK74" i="24"/>
  <c r="EM75" i="24"/>
  <c r="BY77" i="24"/>
  <c r="CK78" i="24"/>
  <c r="EM79" i="24"/>
  <c r="CK82" i="24"/>
  <c r="DZ84" i="24"/>
  <c r="BY89" i="24"/>
  <c r="EL96" i="24"/>
  <c r="EO97" i="24"/>
  <c r="CK98" i="24"/>
  <c r="DZ100" i="24"/>
  <c r="BY105" i="24"/>
  <c r="EM107" i="24"/>
  <c r="EL108" i="24"/>
  <c r="EO109" i="24"/>
  <c r="CK110" i="24"/>
  <c r="DZ112" i="24"/>
  <c r="BY117" i="24"/>
  <c r="DY121" i="24"/>
  <c r="EO121" i="24"/>
  <c r="CK122" i="24"/>
  <c r="DZ124" i="24"/>
  <c r="DY129" i="24"/>
  <c r="EO129" i="24"/>
  <c r="CK130" i="24"/>
  <c r="EM131" i="24"/>
  <c r="EP82" i="24"/>
  <c r="DN82" i="24"/>
  <c r="EP86" i="24"/>
  <c r="DN86" i="24"/>
  <c r="EP90" i="24"/>
  <c r="DN90" i="24"/>
  <c r="EP94" i="24"/>
  <c r="DN94" i="24"/>
  <c r="EP98" i="24"/>
  <c r="DN98" i="24"/>
  <c r="EP102" i="24"/>
  <c r="DN102" i="24"/>
  <c r="EP106" i="24"/>
  <c r="DN106" i="24"/>
  <c r="EP110" i="24"/>
  <c r="DN110" i="24"/>
  <c r="EP114" i="24"/>
  <c r="DN114" i="24"/>
  <c r="EP118" i="24"/>
  <c r="DN118" i="24"/>
  <c r="EP122" i="24"/>
  <c r="DN122" i="24"/>
  <c r="EP126" i="24"/>
  <c r="DN126" i="24"/>
  <c r="EP130" i="24"/>
  <c r="DN130" i="24"/>
  <c r="DM131" i="24"/>
  <c r="EL131" i="24"/>
  <c r="EL86" i="24"/>
  <c r="EL90" i="24"/>
  <c r="EL94" i="24"/>
  <c r="EL110" i="24"/>
  <c r="EL114" i="24"/>
  <c r="BY131" i="24"/>
  <c r="EP81" i="24"/>
  <c r="DN81" i="24"/>
  <c r="EP85" i="24"/>
  <c r="DN85" i="24"/>
  <c r="EP89" i="24"/>
  <c r="DN89" i="24"/>
  <c r="EP93" i="24"/>
  <c r="DN93" i="24"/>
  <c r="EP97" i="24"/>
  <c r="DN97" i="24"/>
  <c r="EP101" i="24"/>
  <c r="DN101" i="24"/>
  <c r="EP105" i="24"/>
  <c r="DN105" i="24"/>
  <c r="EP109" i="24"/>
  <c r="DN109" i="24"/>
  <c r="EP113" i="24"/>
  <c r="DN113" i="24"/>
  <c r="EP117" i="24"/>
  <c r="DN117" i="24"/>
  <c r="EP121" i="24"/>
  <c r="DN121" i="24"/>
  <c r="EP125" i="24"/>
  <c r="DN125" i="24"/>
  <c r="EP129" i="24"/>
  <c r="DN129" i="24"/>
  <c r="DM130" i="24"/>
  <c r="EL130" i="24"/>
  <c r="EL81" i="24"/>
  <c r="DZ82" i="24"/>
  <c r="CK83" i="24"/>
  <c r="DY83" i="24"/>
  <c r="EO83" i="24"/>
  <c r="EL85" i="24"/>
  <c r="DZ86" i="24"/>
  <c r="CK87" i="24"/>
  <c r="DY87" i="24"/>
  <c r="EO87" i="24"/>
  <c r="EL89" i="24"/>
  <c r="DZ90" i="24"/>
  <c r="CK91" i="24"/>
  <c r="DY91" i="24"/>
  <c r="EO91" i="24"/>
  <c r="EL93" i="24"/>
  <c r="DZ94" i="24"/>
  <c r="CK95" i="24"/>
  <c r="DY95" i="24"/>
  <c r="EO95" i="24"/>
  <c r="EL97" i="24"/>
  <c r="DZ98" i="24"/>
  <c r="CK99" i="24"/>
  <c r="DY99" i="24"/>
  <c r="EO99" i="24"/>
  <c r="EL101" i="24"/>
  <c r="DZ102" i="24"/>
  <c r="CK103" i="24"/>
  <c r="DY103" i="24"/>
  <c r="EO103" i="24"/>
  <c r="EL105" i="24"/>
  <c r="DZ106" i="24"/>
  <c r="CK107" i="24"/>
  <c r="DY107" i="24"/>
  <c r="EO107" i="24"/>
  <c r="EL109" i="24"/>
  <c r="DZ110" i="24"/>
  <c r="CK111" i="24"/>
  <c r="DY111" i="24"/>
  <c r="EO111" i="24"/>
  <c r="EL113" i="24"/>
  <c r="DZ114" i="24"/>
  <c r="CK115" i="24"/>
  <c r="DY115" i="24"/>
  <c r="EO115" i="24"/>
  <c r="EL117" i="24"/>
  <c r="DZ118" i="24"/>
  <c r="CK119" i="24"/>
  <c r="DY119" i="24"/>
  <c r="EO119" i="24"/>
  <c r="EL121" i="24"/>
  <c r="DZ122" i="24"/>
  <c r="CK123" i="24"/>
  <c r="DY123" i="24"/>
  <c r="EO123" i="24"/>
  <c r="EL125" i="24"/>
  <c r="DZ126" i="24"/>
  <c r="CK127" i="24"/>
  <c r="DY127" i="24"/>
  <c r="EO127" i="24"/>
  <c r="DZ130" i="24"/>
  <c r="CK131" i="24"/>
  <c r="DY131" i="24"/>
  <c r="EO131" i="24"/>
  <c r="DZ9" i="23"/>
  <c r="EM9" i="23"/>
  <c r="EP9" i="23"/>
  <c r="DN9" i="23"/>
  <c r="DY40" i="23"/>
  <c r="DM40" i="23"/>
  <c r="EO40" i="23"/>
  <c r="DY44" i="23"/>
  <c r="DM44" i="23"/>
  <c r="EO44" i="23"/>
  <c r="DY48" i="23"/>
  <c r="EO48" i="23"/>
  <c r="DM48" i="23"/>
  <c r="DY52" i="23"/>
  <c r="EO52" i="23"/>
  <c r="DM52" i="23"/>
  <c r="DZ10" i="23"/>
  <c r="EP10" i="23"/>
  <c r="EM10" i="23"/>
  <c r="DN10" i="23"/>
  <c r="DZ11" i="23"/>
  <c r="EM11" i="23"/>
  <c r="EP11" i="23"/>
  <c r="DN11" i="23"/>
  <c r="DZ12" i="23"/>
  <c r="EP12" i="23"/>
  <c r="EM12" i="23"/>
  <c r="DN12" i="23"/>
  <c r="DZ13" i="23"/>
  <c r="EM13" i="23"/>
  <c r="EP13" i="23"/>
  <c r="DN13" i="23"/>
  <c r="DZ14" i="23"/>
  <c r="EM14" i="23"/>
  <c r="EP14" i="23"/>
  <c r="DN14" i="23"/>
  <c r="DZ15" i="23"/>
  <c r="EM15" i="23"/>
  <c r="EP15" i="23"/>
  <c r="DN15" i="23"/>
  <c r="DZ16" i="23"/>
  <c r="EM16" i="23"/>
  <c r="EP16" i="23"/>
  <c r="DN16" i="23"/>
  <c r="DZ17" i="23"/>
  <c r="EM17" i="23"/>
  <c r="EP17" i="23"/>
  <c r="DN17" i="23"/>
  <c r="DZ18" i="23"/>
  <c r="EP18" i="23"/>
  <c r="EM18" i="23"/>
  <c r="DN18" i="23"/>
  <c r="DZ19" i="23"/>
  <c r="EM19" i="23"/>
  <c r="EP19" i="23"/>
  <c r="DN19" i="23"/>
  <c r="DZ20" i="23"/>
  <c r="EP20" i="23"/>
  <c r="DN20" i="23"/>
  <c r="EM20" i="23"/>
  <c r="DZ21" i="23"/>
  <c r="EP21" i="23"/>
  <c r="DN21" i="23"/>
  <c r="EM21" i="23"/>
  <c r="DZ22" i="23"/>
  <c r="EM22" i="23"/>
  <c r="EP22" i="23"/>
  <c r="DN22" i="23"/>
  <c r="DZ23" i="23"/>
  <c r="EP23" i="23"/>
  <c r="DN23" i="23"/>
  <c r="EM23" i="23"/>
  <c r="DZ24" i="23"/>
  <c r="EP24" i="23"/>
  <c r="EM24" i="23"/>
  <c r="DN24" i="23"/>
  <c r="DZ25" i="23"/>
  <c r="EP25" i="23"/>
  <c r="DN25" i="23"/>
  <c r="EM25" i="23"/>
  <c r="DZ26" i="23"/>
  <c r="EP26" i="23"/>
  <c r="EM26" i="23"/>
  <c r="DN26" i="23"/>
  <c r="DZ28" i="23"/>
  <c r="EP28" i="23"/>
  <c r="EM28" i="23"/>
  <c r="DN28" i="23"/>
  <c r="DZ29" i="23"/>
  <c r="EP29" i="23"/>
  <c r="DN29" i="23"/>
  <c r="EM29" i="23"/>
  <c r="EP30" i="23"/>
  <c r="DN30" i="23"/>
  <c r="DZ30" i="23"/>
  <c r="EM30" i="23"/>
  <c r="EO35" i="23"/>
  <c r="DM39" i="23"/>
  <c r="DY39" i="23"/>
  <c r="EO39" i="23"/>
  <c r="DY43" i="23"/>
  <c r="EO43" i="23"/>
  <c r="DM43" i="23"/>
  <c r="DY47" i="23"/>
  <c r="DM47" i="23"/>
  <c r="EO47" i="23"/>
  <c r="DM51" i="23"/>
  <c r="DY51" i="23"/>
  <c r="EO51" i="23"/>
  <c r="EO8" i="23"/>
  <c r="DM8" i="23"/>
  <c r="DY8" i="23"/>
  <c r="EL8" i="23"/>
  <c r="DM34" i="23"/>
  <c r="DY34" i="23"/>
  <c r="EO34" i="23"/>
  <c r="DY38" i="23"/>
  <c r="EO38" i="23"/>
  <c r="DM38" i="23"/>
  <c r="DY42" i="23"/>
  <c r="DM42" i="23"/>
  <c r="EO42" i="23"/>
  <c r="DY46" i="23"/>
  <c r="EO46" i="23"/>
  <c r="DM46" i="23"/>
  <c r="DY50" i="23"/>
  <c r="EO50" i="23"/>
  <c r="DM50" i="23"/>
  <c r="EL32" i="23"/>
  <c r="EL36" i="23"/>
  <c r="EL40" i="23"/>
  <c r="EL44" i="23"/>
  <c r="EL48" i="23"/>
  <c r="EL52" i="23"/>
  <c r="EL39" i="23"/>
  <c r="EL43" i="23"/>
  <c r="EL47" i="23"/>
  <c r="EL51" i="23"/>
  <c r="DY32" i="23"/>
  <c r="DM32" i="23"/>
  <c r="EO32" i="23"/>
  <c r="DY36" i="23"/>
  <c r="DM36" i="23"/>
  <c r="EO36" i="23"/>
  <c r="DY33" i="23"/>
  <c r="EO33" i="23"/>
  <c r="DM33" i="23"/>
  <c r="DM41" i="23"/>
  <c r="DY41" i="23"/>
  <c r="EO41" i="23"/>
  <c r="DM45" i="23"/>
  <c r="DY45" i="23"/>
  <c r="EO45" i="23"/>
  <c r="DY49" i="23"/>
  <c r="EO49" i="23"/>
  <c r="DM49" i="23"/>
  <c r="DY53" i="23"/>
  <c r="DM53" i="23"/>
  <c r="EO53" i="23"/>
  <c r="BZ94" i="23"/>
  <c r="BY94" i="23"/>
  <c r="BZ114" i="23"/>
  <c r="BY114" i="23"/>
  <c r="BZ122" i="23"/>
  <c r="BY122" i="23"/>
  <c r="EP80" i="23"/>
  <c r="DN80" i="23"/>
  <c r="EP83" i="23"/>
  <c r="DN83" i="23"/>
  <c r="DZ83" i="23"/>
  <c r="EP88" i="23"/>
  <c r="DN88" i="23"/>
  <c r="EM88" i="23"/>
  <c r="BZ90" i="23"/>
  <c r="BY90" i="23"/>
  <c r="DM92" i="23"/>
  <c r="EO92" i="23"/>
  <c r="DY92" i="23"/>
  <c r="EP99" i="23"/>
  <c r="DN99" i="23"/>
  <c r="DZ99" i="23"/>
  <c r="EP104" i="23"/>
  <c r="DN104" i="23"/>
  <c r="EM104" i="23"/>
  <c r="DZ104" i="23"/>
  <c r="DM109" i="23"/>
  <c r="EO109" i="23"/>
  <c r="DY109" i="23"/>
  <c r="EP112" i="23"/>
  <c r="DM117" i="23"/>
  <c r="EM120" i="23"/>
  <c r="DM125" i="23"/>
  <c r="EO125" i="23"/>
  <c r="DY125" i="23"/>
  <c r="DY129" i="23"/>
  <c r="DY11" i="23"/>
  <c r="EO81" i="23"/>
  <c r="EL11" i="23"/>
  <c r="EL15" i="23"/>
  <c r="EL19" i="23"/>
  <c r="EL27" i="23"/>
  <c r="EL28" i="23"/>
  <c r="DZ31" i="23"/>
  <c r="DZ34" i="23"/>
  <c r="DZ35" i="23"/>
  <c r="DZ40" i="23"/>
  <c r="DZ44" i="23"/>
  <c r="DZ48" i="23"/>
  <c r="DZ52" i="23"/>
  <c r="DZ53" i="23"/>
  <c r="EP56" i="23"/>
  <c r="BY57" i="23"/>
  <c r="DN57" i="23"/>
  <c r="EM57" i="23"/>
  <c r="EP60" i="23"/>
  <c r="BY61" i="23"/>
  <c r="DN61" i="23"/>
  <c r="EM61" i="23"/>
  <c r="DY64" i="23"/>
  <c r="EP64" i="23"/>
  <c r="BY65" i="23"/>
  <c r="DN65" i="23"/>
  <c r="EM65" i="23"/>
  <c r="DY68" i="23"/>
  <c r="EP68" i="23"/>
  <c r="BY69" i="23"/>
  <c r="EM69" i="23"/>
  <c r="DY71" i="23"/>
  <c r="EO71" i="23"/>
  <c r="EP72" i="23"/>
  <c r="DZ76" i="23"/>
  <c r="EL84" i="23"/>
  <c r="DZ88" i="23"/>
  <c r="EO93" i="23"/>
  <c r="DM76" i="23"/>
  <c r="EO76" i="23"/>
  <c r="DY76" i="23"/>
  <c r="EL76" i="23"/>
  <c r="EM76" i="23"/>
  <c r="EM72" i="23"/>
  <c r="DM80" i="23"/>
  <c r="DY80" i="23"/>
  <c r="EM80" i="23"/>
  <c r="EP84" i="23"/>
  <c r="BZ86" i="23"/>
  <c r="BY86" i="23"/>
  <c r="DM88" i="23"/>
  <c r="DY88" i="23"/>
  <c r="DN95" i="23"/>
  <c r="EP100" i="23"/>
  <c r="DN100" i="23"/>
  <c r="EM100" i="23"/>
  <c r="BZ102" i="23"/>
  <c r="BY102" i="23"/>
  <c r="BZ110" i="23"/>
  <c r="BY110" i="23"/>
  <c r="BZ118" i="23"/>
  <c r="BY118" i="23"/>
  <c r="BZ126" i="23"/>
  <c r="BY126" i="23"/>
  <c r="BZ130" i="23"/>
  <c r="BY130" i="23"/>
  <c r="DY19" i="23"/>
  <c r="DY28" i="23"/>
  <c r="EP31" i="23"/>
  <c r="S8" i="23"/>
  <c r="DM15" i="23"/>
  <c r="DM19" i="23"/>
  <c r="DM25" i="23"/>
  <c r="DM28" i="23"/>
  <c r="EM31" i="23"/>
  <c r="EM35" i="23"/>
  <c r="EM43" i="23"/>
  <c r="EM44" i="23"/>
  <c r="EM48" i="23"/>
  <c r="EM52" i="23"/>
  <c r="R54" i="23"/>
  <c r="DY55" i="23"/>
  <c r="EP55" i="23"/>
  <c r="BY56" i="23"/>
  <c r="DN56" i="23"/>
  <c r="EM56" i="23"/>
  <c r="CR57" i="23"/>
  <c r="R58" i="23"/>
  <c r="DY59" i="23"/>
  <c r="EP59" i="23"/>
  <c r="BY60" i="23"/>
  <c r="DN60" i="23"/>
  <c r="EM60" i="23"/>
  <c r="CR61" i="23"/>
  <c r="R62" i="23"/>
  <c r="EP63" i="23"/>
  <c r="BY64" i="23"/>
  <c r="DN64" i="23"/>
  <c r="EM64" i="23"/>
  <c r="CR65" i="23"/>
  <c r="R66" i="23"/>
  <c r="DY67" i="23"/>
  <c r="EP67" i="23"/>
  <c r="BY68" i="23"/>
  <c r="DN68" i="23"/>
  <c r="EM68" i="23"/>
  <c r="BY72" i="23"/>
  <c r="EP78" i="23"/>
  <c r="BY80" i="23"/>
  <c r="EM83" i="23"/>
  <c r="DZ84" i="23"/>
  <c r="BY89" i="23"/>
  <c r="EO89" i="23"/>
  <c r="CK90" i="23"/>
  <c r="EM99" i="23"/>
  <c r="DZ100" i="23"/>
  <c r="EP87" i="23"/>
  <c r="DN87" i="23"/>
  <c r="DZ87" i="23"/>
  <c r="EP92" i="23"/>
  <c r="DN92" i="23"/>
  <c r="EM92" i="23"/>
  <c r="EO96" i="23"/>
  <c r="BZ106" i="23"/>
  <c r="BY106" i="23"/>
  <c r="EM78" i="23"/>
  <c r="BZ82" i="23"/>
  <c r="BY82" i="23"/>
  <c r="DM84" i="23"/>
  <c r="EO84" i="23"/>
  <c r="DY84" i="23"/>
  <c r="DN91" i="23"/>
  <c r="EP96" i="23"/>
  <c r="DN96" i="23"/>
  <c r="EM96" i="23"/>
  <c r="BZ98" i="23"/>
  <c r="BY98" i="23"/>
  <c r="DM105" i="23"/>
  <c r="EP108" i="23"/>
  <c r="DN108" i="23"/>
  <c r="EM108" i="23"/>
  <c r="DZ108" i="23"/>
  <c r="EO113" i="23"/>
  <c r="EP116" i="23"/>
  <c r="DN116" i="23"/>
  <c r="EM116" i="23"/>
  <c r="DZ116" i="23"/>
  <c r="EP124" i="23"/>
  <c r="DN124" i="23"/>
  <c r="EM124" i="23"/>
  <c r="DZ124" i="23"/>
  <c r="EP128" i="23"/>
  <c r="DN128" i="23"/>
  <c r="EM128" i="23"/>
  <c r="DZ128" i="23"/>
  <c r="DY15" i="23"/>
  <c r="EO30" i="23"/>
  <c r="EP57" i="23"/>
  <c r="EP61" i="23"/>
  <c r="EP65" i="23"/>
  <c r="EP54" i="23"/>
  <c r="CR56" i="23"/>
  <c r="R57" i="23"/>
  <c r="EP58" i="23"/>
  <c r="CR60" i="23"/>
  <c r="R61" i="23"/>
  <c r="EP62" i="23"/>
  <c r="CR64" i="23"/>
  <c r="DM64" i="23"/>
  <c r="R65" i="23"/>
  <c r="EP66" i="23"/>
  <c r="CR68" i="23"/>
  <c r="DM68" i="23"/>
  <c r="R69" i="23"/>
  <c r="DZ69" i="23"/>
  <c r="EP69" i="23"/>
  <c r="CK72" i="23"/>
  <c r="DZ72" i="23"/>
  <c r="EP76" i="23"/>
  <c r="BY78" i="23"/>
  <c r="CK80" i="23"/>
  <c r="DZ80" i="23"/>
  <c r="DY81" i="23"/>
  <c r="BY85" i="23"/>
  <c r="EO85" i="23"/>
  <c r="CK86" i="23"/>
  <c r="EL92" i="23"/>
  <c r="DZ96" i="23"/>
  <c r="DY97" i="23"/>
  <c r="BY101" i="23"/>
  <c r="CK102" i="23"/>
  <c r="DN103" i="23"/>
  <c r="EP107" i="23"/>
  <c r="DN107" i="23"/>
  <c r="EP111" i="23"/>
  <c r="DN111" i="23"/>
  <c r="EP115" i="23"/>
  <c r="DN115" i="23"/>
  <c r="EP119" i="23"/>
  <c r="DN119" i="23"/>
  <c r="EP123" i="23"/>
  <c r="DN123" i="23"/>
  <c r="DN127" i="23"/>
  <c r="EP131" i="23"/>
  <c r="DN131" i="23"/>
  <c r="EP82" i="23"/>
  <c r="DN82" i="23"/>
  <c r="DN90" i="23"/>
  <c r="EP94" i="23"/>
  <c r="DN94" i="23"/>
  <c r="EP98" i="23"/>
  <c r="DN98" i="23"/>
  <c r="EP102" i="23"/>
  <c r="DN102" i="23"/>
  <c r="EP106" i="23"/>
  <c r="DN106" i="23"/>
  <c r="EP110" i="23"/>
  <c r="DN110" i="23"/>
  <c r="EP114" i="23"/>
  <c r="DN114" i="23"/>
  <c r="EP122" i="23"/>
  <c r="DN122" i="23"/>
  <c r="DN126" i="23"/>
  <c r="EP130" i="23"/>
  <c r="EL71" i="23"/>
  <c r="EL75" i="23"/>
  <c r="EL77" i="23"/>
  <c r="EL79" i="23"/>
  <c r="EL82" i="23"/>
  <c r="BY83" i="23"/>
  <c r="CK84" i="23"/>
  <c r="EL86" i="23"/>
  <c r="BY87" i="23"/>
  <c r="CK88" i="23"/>
  <c r="EL90" i="23"/>
  <c r="BY91" i="23"/>
  <c r="CK92" i="23"/>
  <c r="EL94" i="23"/>
  <c r="BY95" i="23"/>
  <c r="CK96" i="23"/>
  <c r="EL98" i="23"/>
  <c r="BY99" i="23"/>
  <c r="CK100" i="23"/>
  <c r="EL102" i="23"/>
  <c r="BY103" i="23"/>
  <c r="DZ103" i="23"/>
  <c r="CK104" i="23"/>
  <c r="DY104" i="23"/>
  <c r="EO104" i="23"/>
  <c r="EL106" i="23"/>
  <c r="BY107" i="23"/>
  <c r="DZ107" i="23"/>
  <c r="CK108" i="23"/>
  <c r="DY108" i="23"/>
  <c r="BY111" i="23"/>
  <c r="DZ111" i="23"/>
  <c r="CK112" i="23"/>
  <c r="DY112" i="23"/>
  <c r="EO112" i="23"/>
  <c r="BY115" i="23"/>
  <c r="DZ115" i="23"/>
  <c r="CK116" i="23"/>
  <c r="DY116" i="23"/>
  <c r="EO116" i="23"/>
  <c r="EL118" i="23"/>
  <c r="BY119" i="23"/>
  <c r="DZ119" i="23"/>
  <c r="CK120" i="23"/>
  <c r="DY120" i="23"/>
  <c r="EO120" i="23"/>
  <c r="BY123" i="23"/>
  <c r="DZ123" i="23"/>
  <c r="CK124" i="23"/>
  <c r="EO124" i="23"/>
  <c r="EL126" i="23"/>
  <c r="BY127" i="23"/>
  <c r="CK128" i="23"/>
  <c r="DY128" i="23"/>
  <c r="EO128" i="23"/>
  <c r="EL130" i="23"/>
  <c r="BY131" i="23"/>
  <c r="DZ131" i="23"/>
  <c r="EP81" i="23"/>
  <c r="DN81" i="23"/>
  <c r="EP85" i="23"/>
  <c r="DN85" i="23"/>
  <c r="EP89" i="23"/>
  <c r="DN89" i="23"/>
  <c r="EP93" i="23"/>
  <c r="EP97" i="23"/>
  <c r="DN97" i="23"/>
  <c r="EP101" i="23"/>
  <c r="DN101" i="23"/>
  <c r="EP105" i="23"/>
  <c r="DN105" i="23"/>
  <c r="EP109" i="23"/>
  <c r="DN109" i="23"/>
  <c r="EP113" i="23"/>
  <c r="DN113" i="23"/>
  <c r="EP117" i="23"/>
  <c r="DN117" i="23"/>
  <c r="EP121" i="23"/>
  <c r="DN121" i="23"/>
  <c r="EP129" i="23"/>
  <c r="DN129" i="23"/>
  <c r="EL81" i="23"/>
  <c r="CK83" i="23"/>
  <c r="CK87" i="23"/>
  <c r="EL89" i="23"/>
  <c r="CK91" i="23"/>
  <c r="EL93" i="23"/>
  <c r="CK95" i="23"/>
  <c r="CK99" i="23"/>
  <c r="CK103" i="23"/>
  <c r="CK107" i="23"/>
  <c r="EL109" i="23"/>
  <c r="CK111" i="23"/>
  <c r="CK115" i="23"/>
  <c r="EL117" i="23"/>
  <c r="CK119" i="23"/>
  <c r="CK123" i="23"/>
  <c r="EL125" i="23"/>
  <c r="DZ126" i="23"/>
  <c r="CK127" i="23"/>
  <c r="EO127" i="23"/>
  <c r="DZ130" i="23"/>
  <c r="CK131" i="23"/>
  <c r="DN8" i="22"/>
  <c r="EP8" i="22"/>
  <c r="DZ8" i="22"/>
  <c r="EO12" i="22"/>
  <c r="DM12" i="22"/>
  <c r="BY14" i="22"/>
  <c r="BZ14" i="22"/>
  <c r="DZ33" i="22"/>
  <c r="DN33" i="22"/>
  <c r="DZ35" i="22"/>
  <c r="DN35" i="22"/>
  <c r="DZ37" i="22"/>
  <c r="DN37" i="22"/>
  <c r="EM39" i="22"/>
  <c r="DZ41" i="22"/>
  <c r="DN41" i="22"/>
  <c r="DZ43" i="22"/>
  <c r="DN43" i="22"/>
  <c r="DZ45" i="22"/>
  <c r="DN45" i="22"/>
  <c r="BY16" i="22"/>
  <c r="BZ16" i="22"/>
  <c r="BY17" i="22"/>
  <c r="BZ17" i="22"/>
  <c r="EO21" i="22"/>
  <c r="DM21" i="22"/>
  <c r="EO24" i="22"/>
  <c r="DM24" i="22"/>
  <c r="EO25" i="22"/>
  <c r="DM25" i="22"/>
  <c r="EO28" i="22"/>
  <c r="DM28" i="22"/>
  <c r="EO29" i="22"/>
  <c r="DM29" i="22"/>
  <c r="DZ32" i="22"/>
  <c r="DN32" i="22"/>
  <c r="EM32" i="22"/>
  <c r="DZ34" i="22"/>
  <c r="DN34" i="22"/>
  <c r="EM34" i="22"/>
  <c r="DZ36" i="22"/>
  <c r="DN36" i="22"/>
  <c r="EM36" i="22"/>
  <c r="DZ38" i="22"/>
  <c r="DN38" i="22"/>
  <c r="EM38" i="22"/>
  <c r="DZ40" i="22"/>
  <c r="DN40" i="22"/>
  <c r="EM40" i="22"/>
  <c r="DZ42" i="22"/>
  <c r="DN42" i="22"/>
  <c r="EM42" i="22"/>
  <c r="DZ44" i="22"/>
  <c r="DN44" i="22"/>
  <c r="EM44" i="22"/>
  <c r="DZ46" i="22"/>
  <c r="DN46" i="22"/>
  <c r="EM46" i="22"/>
  <c r="R48" i="22"/>
  <c r="S48" i="22"/>
  <c r="R52" i="22"/>
  <c r="S52" i="22"/>
  <c r="R56" i="22"/>
  <c r="S56" i="22"/>
  <c r="R60" i="22"/>
  <c r="S60" i="22"/>
  <c r="EM78" i="22"/>
  <c r="BZ105" i="22"/>
  <c r="BY105" i="22"/>
  <c r="BZ114" i="22"/>
  <c r="BY114" i="22"/>
  <c r="AJ53" i="22"/>
  <c r="EL19" i="22"/>
  <c r="DY21" i="22"/>
  <c r="DY24" i="22"/>
  <c r="DY25" i="22"/>
  <c r="DY28" i="22"/>
  <c r="DY29" i="22"/>
  <c r="EO13" i="22"/>
  <c r="DM13" i="22"/>
  <c r="EO31" i="22"/>
  <c r="DY31" i="22"/>
  <c r="EM33" i="22"/>
  <c r="EM37" i="22"/>
  <c r="DZ39" i="22"/>
  <c r="DN39" i="22"/>
  <c r="EM43" i="22"/>
  <c r="EM45" i="22"/>
  <c r="DM49" i="22"/>
  <c r="EL49" i="22"/>
  <c r="EO49" i="22"/>
  <c r="EP55" i="22"/>
  <c r="DZ55" i="22"/>
  <c r="DN55" i="22"/>
  <c r="EM55" i="22"/>
  <c r="BY15" i="22"/>
  <c r="BZ15" i="22"/>
  <c r="BY20" i="22"/>
  <c r="BZ20" i="22"/>
  <c r="BY21" i="22"/>
  <c r="BZ21" i="22"/>
  <c r="BY22" i="22"/>
  <c r="BZ22" i="22"/>
  <c r="BY23" i="22"/>
  <c r="BZ23" i="22"/>
  <c r="BY24" i="22"/>
  <c r="BZ24" i="22"/>
  <c r="BY25" i="22"/>
  <c r="BZ25" i="22"/>
  <c r="BY26" i="22"/>
  <c r="BZ26" i="22"/>
  <c r="BY27" i="22"/>
  <c r="BZ27" i="22"/>
  <c r="BY28" i="22"/>
  <c r="BZ28" i="22"/>
  <c r="BY29" i="22"/>
  <c r="BZ29" i="22"/>
  <c r="DN76" i="22"/>
  <c r="DZ76" i="22"/>
  <c r="BZ80" i="22"/>
  <c r="BY80" i="22"/>
  <c r="BZ89" i="22"/>
  <c r="BY89" i="22"/>
  <c r="BZ98" i="22"/>
  <c r="BY98" i="22"/>
  <c r="EP128" i="22"/>
  <c r="DN128" i="22"/>
  <c r="EM128" i="22"/>
  <c r="AJ57" i="22"/>
  <c r="AJ61" i="22"/>
  <c r="EL12" i="22"/>
  <c r="EL13" i="22"/>
  <c r="EP33" i="22"/>
  <c r="EP35" i="22"/>
  <c r="EP37" i="22"/>
  <c r="EP39" i="22"/>
  <c r="EP41" i="22"/>
  <c r="EP43" i="22"/>
  <c r="EP45" i="22"/>
  <c r="DZ54" i="22"/>
  <c r="EP76" i="22"/>
  <c r="DZ128" i="22"/>
  <c r="EO19" i="22"/>
  <c r="DM19" i="22"/>
  <c r="BY19" i="22"/>
  <c r="BZ19" i="22"/>
  <c r="EL31" i="22"/>
  <c r="EM35" i="22"/>
  <c r="EM41" i="22"/>
  <c r="EP47" i="22"/>
  <c r="DZ47" i="22"/>
  <c r="DN47" i="22"/>
  <c r="EM47" i="22"/>
  <c r="EP51" i="22"/>
  <c r="DZ51" i="22"/>
  <c r="DN51" i="22"/>
  <c r="EM51" i="22"/>
  <c r="DM57" i="22"/>
  <c r="EL57" i="22"/>
  <c r="EO57" i="22"/>
  <c r="EP59" i="22"/>
  <c r="DZ59" i="22"/>
  <c r="DN59" i="22"/>
  <c r="EM59" i="22"/>
  <c r="DN68" i="22"/>
  <c r="DZ68" i="22"/>
  <c r="EM70" i="22"/>
  <c r="BZ82" i="22"/>
  <c r="BY82" i="22"/>
  <c r="BY11" i="22"/>
  <c r="BZ11" i="22"/>
  <c r="BY12" i="22"/>
  <c r="BZ12" i="22"/>
  <c r="BY13" i="22"/>
  <c r="BZ13" i="22"/>
  <c r="EO18" i="22"/>
  <c r="DM18" i="22"/>
  <c r="BY18" i="22"/>
  <c r="BZ18" i="22"/>
  <c r="BZ48" i="22"/>
  <c r="BY48" i="22"/>
  <c r="DM50" i="22"/>
  <c r="DY50" i="22"/>
  <c r="EL50" i="22"/>
  <c r="BZ52" i="22"/>
  <c r="BY52" i="22"/>
  <c r="DM54" i="22"/>
  <c r="DY54" i="22"/>
  <c r="EL54" i="22"/>
  <c r="BZ56" i="22"/>
  <c r="BY56" i="22"/>
  <c r="DM58" i="22"/>
  <c r="DY58" i="22"/>
  <c r="EL58" i="22"/>
  <c r="BZ60" i="22"/>
  <c r="BY60" i="22"/>
  <c r="DM62" i="22"/>
  <c r="DY62" i="22"/>
  <c r="EL62" i="22"/>
  <c r="BZ72" i="22"/>
  <c r="BY72" i="22"/>
  <c r="DM100" i="22"/>
  <c r="EO100" i="22"/>
  <c r="DY100" i="22"/>
  <c r="BZ121" i="22"/>
  <c r="BY121" i="22"/>
  <c r="BZ130" i="22"/>
  <c r="BY130" i="22"/>
  <c r="DY12" i="22"/>
  <c r="AJ49" i="22"/>
  <c r="DY49" i="22"/>
  <c r="EM8" i="22"/>
  <c r="EL21" i="22"/>
  <c r="EL24" i="22"/>
  <c r="EL25" i="22"/>
  <c r="EL28" i="22"/>
  <c r="EL29" i="22"/>
  <c r="DM31" i="22"/>
  <c r="EP32" i="22"/>
  <c r="EP34" i="22"/>
  <c r="EP36" i="22"/>
  <c r="EP38" i="22"/>
  <c r="EP40" i="22"/>
  <c r="EP42" i="22"/>
  <c r="EP44" i="22"/>
  <c r="EP46" i="22"/>
  <c r="EO50" i="22"/>
  <c r="EO54" i="22"/>
  <c r="EO58" i="22"/>
  <c r="EO62" i="22"/>
  <c r="EP68" i="22"/>
  <c r="DZ64" i="22"/>
  <c r="EP64" i="22"/>
  <c r="DZ65" i="22"/>
  <c r="EP65" i="22"/>
  <c r="DZ66" i="22"/>
  <c r="EP66" i="22"/>
  <c r="EP67" i="22"/>
  <c r="DZ67" i="22"/>
  <c r="EL74" i="22"/>
  <c r="EP83" i="22"/>
  <c r="DN83" i="22"/>
  <c r="DZ83" i="22"/>
  <c r="EP88" i="22"/>
  <c r="DN88" i="22"/>
  <c r="EM88" i="22"/>
  <c r="BZ90" i="22"/>
  <c r="BY90" i="22"/>
  <c r="EP99" i="22"/>
  <c r="DN99" i="22"/>
  <c r="DZ99" i="22"/>
  <c r="BZ106" i="22"/>
  <c r="BY106" i="22"/>
  <c r="BZ122" i="22"/>
  <c r="BY122" i="22"/>
  <c r="DM124" i="22"/>
  <c r="EP14" i="22"/>
  <c r="EP20" i="22"/>
  <c r="EP22" i="22"/>
  <c r="EP23" i="22"/>
  <c r="EP26" i="22"/>
  <c r="DN30" i="22"/>
  <c r="R32" i="22"/>
  <c r="R33" i="22"/>
  <c r="R34" i="22"/>
  <c r="R35" i="22"/>
  <c r="EL35" i="22"/>
  <c r="R36" i="22"/>
  <c r="EL36" i="22"/>
  <c r="R37" i="22"/>
  <c r="EL37" i="22"/>
  <c r="R38" i="22"/>
  <c r="R39" i="22"/>
  <c r="R40" i="22"/>
  <c r="R41" i="22"/>
  <c r="EL41" i="22"/>
  <c r="R42" i="22"/>
  <c r="R43" i="22"/>
  <c r="R44" i="22"/>
  <c r="EL44" i="22"/>
  <c r="R45" i="22"/>
  <c r="R46" i="22"/>
  <c r="AJ46" i="22"/>
  <c r="AJ51" i="22"/>
  <c r="DY51" i="22"/>
  <c r="AJ55" i="22"/>
  <c r="AJ59" i="22"/>
  <c r="AJ63" i="22"/>
  <c r="EP72" i="22"/>
  <c r="BY74" i="22"/>
  <c r="DZ88" i="22"/>
  <c r="DY89" i="22"/>
  <c r="BY93" i="22"/>
  <c r="EO93" i="22"/>
  <c r="CK94" i="22"/>
  <c r="EL100" i="22"/>
  <c r="BY109" i="22"/>
  <c r="CK110" i="22"/>
  <c r="BY125" i="22"/>
  <c r="EO125" i="22"/>
  <c r="CK126" i="22"/>
  <c r="EM72" i="22"/>
  <c r="BZ86" i="22"/>
  <c r="BY86" i="22"/>
  <c r="EP95" i="22"/>
  <c r="DN95" i="22"/>
  <c r="DZ95" i="22"/>
  <c r="EP100" i="22"/>
  <c r="BZ102" i="22"/>
  <c r="BY102" i="22"/>
  <c r="DM104" i="22"/>
  <c r="EO104" i="22"/>
  <c r="DY104" i="22"/>
  <c r="EP116" i="22"/>
  <c r="DN116" i="22"/>
  <c r="EM116" i="22"/>
  <c r="BZ118" i="22"/>
  <c r="BY118" i="22"/>
  <c r="DM120" i="22"/>
  <c r="EO120" i="22"/>
  <c r="DY120" i="22"/>
  <c r="DZ131" i="22"/>
  <c r="DZ14" i="22"/>
  <c r="DZ20" i="22"/>
  <c r="DZ22" i="22"/>
  <c r="DZ23" i="22"/>
  <c r="DZ26" i="22"/>
  <c r="BZ47" i="22"/>
  <c r="BZ51" i="22"/>
  <c r="CK51" i="22"/>
  <c r="DZ53" i="22"/>
  <c r="BZ55" i="22"/>
  <c r="CK55" i="22"/>
  <c r="BZ59" i="22"/>
  <c r="CK59" i="22"/>
  <c r="DZ61" i="22"/>
  <c r="BZ63" i="22"/>
  <c r="CR63" i="22"/>
  <c r="BZ64" i="22"/>
  <c r="CR64" i="22"/>
  <c r="DN64" i="22"/>
  <c r="EM64" i="22"/>
  <c r="BZ65" i="22"/>
  <c r="CR65" i="22"/>
  <c r="DN65" i="22"/>
  <c r="EM65" i="22"/>
  <c r="BZ66" i="22"/>
  <c r="CR66" i="22"/>
  <c r="DN66" i="22"/>
  <c r="EM66" i="22"/>
  <c r="BZ67" i="22"/>
  <c r="CR67" i="22"/>
  <c r="DN67" i="22"/>
  <c r="EP70" i="22"/>
  <c r="CK74" i="22"/>
  <c r="EP78" i="22"/>
  <c r="EO89" i="22"/>
  <c r="CK90" i="22"/>
  <c r="CK106" i="22"/>
  <c r="DZ116" i="22"/>
  <c r="CK122" i="22"/>
  <c r="EM68" i="22"/>
  <c r="EM76" i="22"/>
  <c r="EP92" i="22"/>
  <c r="DN92" i="22"/>
  <c r="EM92" i="22"/>
  <c r="BZ94" i="22"/>
  <c r="BY94" i="22"/>
  <c r="DM96" i="22"/>
  <c r="EO96" i="22"/>
  <c r="DY96" i="22"/>
  <c r="EP108" i="22"/>
  <c r="DN108" i="22"/>
  <c r="EM108" i="22"/>
  <c r="BZ110" i="22"/>
  <c r="BY110" i="22"/>
  <c r="DM112" i="22"/>
  <c r="EO112" i="22"/>
  <c r="DY112" i="22"/>
  <c r="EP119" i="22"/>
  <c r="DN119" i="22"/>
  <c r="DZ119" i="22"/>
  <c r="EP124" i="22"/>
  <c r="DN124" i="22"/>
  <c r="EM124" i="22"/>
  <c r="BZ126" i="22"/>
  <c r="BY126" i="22"/>
  <c r="DM128" i="22"/>
  <c r="BZ49" i="22"/>
  <c r="BZ53" i="22"/>
  <c r="DN53" i="22"/>
  <c r="BZ57" i="22"/>
  <c r="BZ61" i="22"/>
  <c r="DN61" i="22"/>
  <c r="R64" i="22"/>
  <c r="R65" i="22"/>
  <c r="R66" i="22"/>
  <c r="R67" i="22"/>
  <c r="EL67" i="22"/>
  <c r="BY68" i="22"/>
  <c r="CK70" i="22"/>
  <c r="DZ70" i="22"/>
  <c r="BY76" i="22"/>
  <c r="CK78" i="22"/>
  <c r="DZ78" i="22"/>
  <c r="BY81" i="22"/>
  <c r="CK82" i="22"/>
  <c r="DZ92" i="22"/>
  <c r="DY93" i="22"/>
  <c r="BY97" i="22"/>
  <c r="CK98" i="22"/>
  <c r="EL104" i="22"/>
  <c r="DZ108" i="22"/>
  <c r="BY113" i="22"/>
  <c r="CK114" i="22"/>
  <c r="EL120" i="22"/>
  <c r="DZ124" i="22"/>
  <c r="DY125" i="22"/>
  <c r="BY129" i="22"/>
  <c r="CK130" i="22"/>
  <c r="EP82" i="22"/>
  <c r="DN82" i="22"/>
  <c r="EP98" i="22"/>
  <c r="DN98" i="22"/>
  <c r="DM131" i="22"/>
  <c r="EL131" i="22"/>
  <c r="EL71" i="22"/>
  <c r="BY83" i="22"/>
  <c r="CK84" i="22"/>
  <c r="BY87" i="22"/>
  <c r="CK88" i="22"/>
  <c r="EL90" i="22"/>
  <c r="BY91" i="22"/>
  <c r="CK92" i="22"/>
  <c r="EL94" i="22"/>
  <c r="BY95" i="22"/>
  <c r="CK96" i="22"/>
  <c r="BY99" i="22"/>
  <c r="CK100" i="22"/>
  <c r="EL102" i="22"/>
  <c r="BY103" i="22"/>
  <c r="CK104" i="22"/>
  <c r="BY107" i="22"/>
  <c r="CK108" i="22"/>
  <c r="BY111" i="22"/>
  <c r="CK112" i="22"/>
  <c r="BY115" i="22"/>
  <c r="CK116" i="22"/>
  <c r="EL118" i="22"/>
  <c r="BY119" i="22"/>
  <c r="CK120" i="22"/>
  <c r="BY123" i="22"/>
  <c r="CK124" i="22"/>
  <c r="BY127" i="22"/>
  <c r="CK128" i="22"/>
  <c r="BY131" i="22"/>
  <c r="EP81" i="22"/>
  <c r="DN81" i="22"/>
  <c r="EP85" i="22"/>
  <c r="DN85" i="22"/>
  <c r="EP97" i="22"/>
  <c r="DN97" i="22"/>
  <c r="EP101" i="22"/>
  <c r="DN101" i="22"/>
  <c r="EP105" i="22"/>
  <c r="DN105" i="22"/>
  <c r="EP109" i="22"/>
  <c r="DN109" i="22"/>
  <c r="EP121" i="22"/>
  <c r="DN121" i="22"/>
  <c r="CK83" i="22"/>
  <c r="CK87" i="22"/>
  <c r="EL89" i="22"/>
  <c r="CK91" i="22"/>
  <c r="EL93" i="22"/>
  <c r="CK95" i="22"/>
  <c r="CK99" i="22"/>
  <c r="CK103" i="22"/>
  <c r="CK107" i="22"/>
  <c r="CK111" i="22"/>
  <c r="CK115" i="22"/>
  <c r="CK119" i="22"/>
  <c r="CK123" i="22"/>
  <c r="EL125" i="22"/>
  <c r="CK127" i="22"/>
  <c r="CK131" i="22"/>
  <c r="DY131" i="22"/>
  <c r="EO131" i="22"/>
  <c r="DZ14" i="21"/>
  <c r="EP14" i="21"/>
  <c r="EM14" i="21"/>
  <c r="DN14" i="21"/>
  <c r="DZ18" i="21"/>
  <c r="DN18" i="21"/>
  <c r="EP18" i="21"/>
  <c r="EM18" i="21"/>
  <c r="DM37" i="21"/>
  <c r="DY37" i="21"/>
  <c r="EP70" i="21"/>
  <c r="DN70" i="21"/>
  <c r="EM70" i="21"/>
  <c r="DY75" i="21"/>
  <c r="R9" i="21"/>
  <c r="DM9" i="21" s="1"/>
  <c r="R11" i="21"/>
  <c r="R12" i="21"/>
  <c r="EO12" i="21" s="1"/>
  <c r="R14" i="21"/>
  <c r="R17" i="21"/>
  <c r="DM17" i="21" s="1"/>
  <c r="R18" i="21"/>
  <c r="R22" i="21"/>
  <c r="EL22" i="21" s="1"/>
  <c r="EP23" i="21"/>
  <c r="EP27" i="21"/>
  <c r="CR29" i="21"/>
  <c r="R30" i="21"/>
  <c r="DZ30" i="21"/>
  <c r="EL32" i="21"/>
  <c r="EP63" i="21"/>
  <c r="DN63" i="21"/>
  <c r="EM63" i="21"/>
  <c r="DM86" i="21"/>
  <c r="EO86" i="21"/>
  <c r="DY86" i="21"/>
  <c r="DM94" i="21"/>
  <c r="EO94" i="21"/>
  <c r="DY94" i="21"/>
  <c r="EP97" i="21"/>
  <c r="DN97" i="21"/>
  <c r="EM97" i="21"/>
  <c r="DZ97" i="21"/>
  <c r="DM102" i="21"/>
  <c r="EO102" i="21"/>
  <c r="DY102" i="21"/>
  <c r="EP105" i="21"/>
  <c r="DN105" i="21"/>
  <c r="EM105" i="21"/>
  <c r="DZ105" i="21"/>
  <c r="EP128" i="21"/>
  <c r="DZ128" i="21"/>
  <c r="BY103" i="21"/>
  <c r="CR23" i="21"/>
  <c r="R24" i="21"/>
  <c r="DM24" i="21" s="1"/>
  <c r="BY26" i="21"/>
  <c r="EP29" i="21"/>
  <c r="EO32" i="21"/>
  <c r="DZ70" i="21"/>
  <c r="BY73" i="21"/>
  <c r="BZ73" i="21"/>
  <c r="BY77" i="21"/>
  <c r="BZ77" i="21"/>
  <c r="DM82" i="21"/>
  <c r="EO82" i="21"/>
  <c r="DY82" i="21"/>
  <c r="EM85" i="21"/>
  <c r="DZ85" i="21"/>
  <c r="DM90" i="21"/>
  <c r="EO90" i="21"/>
  <c r="DY90" i="21"/>
  <c r="EP93" i="21"/>
  <c r="DN93" i="21"/>
  <c r="EM93" i="21"/>
  <c r="DZ93" i="21"/>
  <c r="DM98" i="21"/>
  <c r="EO98" i="21"/>
  <c r="DY98" i="21"/>
  <c r="EP101" i="21"/>
  <c r="DN101" i="21"/>
  <c r="EM101" i="21"/>
  <c r="DZ101" i="21"/>
  <c r="DM106" i="21"/>
  <c r="EO106" i="21"/>
  <c r="DY106" i="21"/>
  <c r="EP108" i="21"/>
  <c r="DN108" i="21"/>
  <c r="EM108" i="21"/>
  <c r="DZ108" i="21"/>
  <c r="EP124" i="21"/>
  <c r="DN124" i="21"/>
  <c r="EM124" i="21"/>
  <c r="DZ124" i="21"/>
  <c r="R23" i="21"/>
  <c r="DY23" i="21" s="1"/>
  <c r="CR26" i="21"/>
  <c r="R27" i="21"/>
  <c r="EL27" i="21" s="1"/>
  <c r="EO37" i="21"/>
  <c r="DZ63" i="21"/>
  <c r="EP129" i="21"/>
  <c r="DN129" i="21"/>
  <c r="EM129" i="21"/>
  <c r="DY47" i="21"/>
  <c r="DY48" i="21"/>
  <c r="DY51" i="21"/>
  <c r="DY67" i="21"/>
  <c r="DY71" i="21"/>
  <c r="EO71" i="21"/>
  <c r="DN110" i="21"/>
  <c r="EM110" i="21"/>
  <c r="EP118" i="21"/>
  <c r="DN118" i="21"/>
  <c r="EM118" i="21"/>
  <c r="EP126" i="21"/>
  <c r="DN126" i="21"/>
  <c r="EM126" i="21"/>
  <c r="DZ74" i="21"/>
  <c r="EP74" i="21"/>
  <c r="DZ78" i="21"/>
  <c r="EP78" i="21"/>
  <c r="DY81" i="21"/>
  <c r="EO81" i="21"/>
  <c r="EL87" i="21"/>
  <c r="BY88" i="21"/>
  <c r="DY89" i="21"/>
  <c r="EO89" i="21"/>
  <c r="EL91" i="21"/>
  <c r="BY100" i="21"/>
  <c r="EL103" i="21"/>
  <c r="BY104" i="21"/>
  <c r="EL71" i="21"/>
  <c r="EL75" i="21"/>
  <c r="EL82" i="21"/>
  <c r="CK84" i="21"/>
  <c r="EL86" i="21"/>
  <c r="CK88" i="21"/>
  <c r="EL90" i="21"/>
  <c r="CK92" i="21"/>
  <c r="EL94" i="21"/>
  <c r="CK96" i="21"/>
  <c r="EL98" i="21"/>
  <c r="EL102" i="21"/>
  <c r="EL106" i="21"/>
  <c r="DZ129" i="21"/>
  <c r="DY114" i="21"/>
  <c r="DY120" i="21"/>
  <c r="DY122" i="21"/>
  <c r="DY125" i="21"/>
  <c r="CU8" i="20"/>
  <c r="CG8" i="20"/>
  <c r="CI8" i="20"/>
  <c r="CV131" i="20"/>
  <c r="CU131" i="20"/>
  <c r="CW131" i="20"/>
  <c r="CY131" i="20"/>
  <c r="CV130" i="20"/>
  <c r="CU130" i="20"/>
  <c r="CW130" i="20"/>
  <c r="CV129" i="20"/>
  <c r="CU129" i="20"/>
  <c r="CW129" i="20"/>
  <c r="CY129" i="20"/>
  <c r="CV128" i="20"/>
  <c r="CU128" i="20"/>
  <c r="CW128" i="20"/>
  <c r="CV127" i="20"/>
  <c r="CU127" i="20"/>
  <c r="CW127" i="20"/>
  <c r="CY127" i="20"/>
  <c r="CV126" i="20"/>
  <c r="CU126" i="20"/>
  <c r="CW126" i="20"/>
  <c r="CV125" i="20"/>
  <c r="CU125" i="20"/>
  <c r="CW125" i="20"/>
  <c r="CY125" i="20"/>
  <c r="CV124" i="20"/>
  <c r="CU124" i="20"/>
  <c r="CW124" i="20"/>
  <c r="CV123" i="20"/>
  <c r="CU123" i="20"/>
  <c r="CW123" i="20"/>
  <c r="CY123" i="20"/>
  <c r="CV122" i="20"/>
  <c r="CU122" i="20"/>
  <c r="CW122" i="20"/>
  <c r="CV121" i="20"/>
  <c r="CU121" i="20"/>
  <c r="CW121" i="20"/>
  <c r="CY121" i="20"/>
  <c r="CV120" i="20"/>
  <c r="CU120" i="20"/>
  <c r="CW120" i="20"/>
  <c r="CV119" i="20"/>
  <c r="CU119" i="20"/>
  <c r="CW119" i="20"/>
  <c r="CY119" i="20"/>
  <c r="CV118" i="20"/>
  <c r="CU118" i="20"/>
  <c r="CW118" i="20"/>
  <c r="CV117" i="20"/>
  <c r="CU117" i="20"/>
  <c r="CW117" i="20"/>
  <c r="CY117" i="20"/>
  <c r="CV116" i="20"/>
  <c r="CU116" i="20"/>
  <c r="CW116" i="20"/>
  <c r="CV115" i="20"/>
  <c r="CU115" i="20"/>
  <c r="CW115" i="20"/>
  <c r="CY115" i="20"/>
  <c r="CV114" i="20"/>
  <c r="CU114" i="20"/>
  <c r="CW114" i="20"/>
  <c r="CV113" i="20"/>
  <c r="CU113" i="20"/>
  <c r="CW113" i="20"/>
  <c r="CY113" i="20"/>
  <c r="CV112" i="20"/>
  <c r="CU112" i="20"/>
  <c r="CW112" i="20"/>
  <c r="CV111" i="20"/>
  <c r="CU111" i="20"/>
  <c r="CW111" i="20"/>
  <c r="CY111" i="20"/>
  <c r="CV110" i="20"/>
  <c r="CU110" i="20"/>
  <c r="CW110" i="20"/>
  <c r="CV109" i="20"/>
  <c r="CU109" i="20"/>
  <c r="CW109" i="20"/>
  <c r="CY109" i="20"/>
  <c r="CV108" i="20"/>
  <c r="CU108" i="20"/>
  <c r="CW108" i="20"/>
  <c r="CV107" i="20"/>
  <c r="CU107" i="20"/>
  <c r="CW107" i="20"/>
  <c r="CY107" i="20"/>
  <c r="CV106" i="20"/>
  <c r="CU106" i="20"/>
  <c r="CW106" i="20"/>
  <c r="CV105" i="20"/>
  <c r="CU105" i="20"/>
  <c r="CW105" i="20"/>
  <c r="CY105" i="20"/>
  <c r="CV104" i="20"/>
  <c r="CU104" i="20"/>
  <c r="CW104" i="20"/>
  <c r="CV103" i="20"/>
  <c r="CU103" i="20"/>
  <c r="CW103" i="20"/>
  <c r="CY103" i="20"/>
  <c r="CV102" i="20"/>
  <c r="CU102" i="20"/>
  <c r="CW102" i="20"/>
  <c r="CV101" i="20"/>
  <c r="CU101" i="20"/>
  <c r="CW101" i="20"/>
  <c r="CY101" i="20"/>
  <c r="CV100" i="20"/>
  <c r="CU100" i="20"/>
  <c r="CW100" i="20"/>
  <c r="CV99" i="20"/>
  <c r="CU99" i="20"/>
  <c r="CW99" i="20"/>
  <c r="CY99" i="20"/>
  <c r="CV98" i="20"/>
  <c r="CU98" i="20"/>
  <c r="CW98" i="20"/>
  <c r="CV97" i="20"/>
  <c r="CU97" i="20"/>
  <c r="CW97" i="20"/>
  <c r="CY97" i="20"/>
  <c r="CV96" i="20"/>
  <c r="CU96" i="20"/>
  <c r="CW96" i="20"/>
  <c r="CV95" i="20"/>
  <c r="CU95" i="20"/>
  <c r="CW95" i="20"/>
  <c r="CY95" i="20"/>
  <c r="CV94" i="20"/>
  <c r="CU94" i="20"/>
  <c r="CW94" i="20"/>
  <c r="CV93" i="20"/>
  <c r="CU93" i="20"/>
  <c r="CW93" i="20"/>
  <c r="CY93" i="20"/>
  <c r="CV92" i="20"/>
  <c r="CU92" i="20"/>
  <c r="CW92" i="20"/>
  <c r="CV91" i="20"/>
  <c r="CU91" i="20"/>
  <c r="CW91" i="20"/>
  <c r="CY91" i="20"/>
  <c r="CV90" i="20"/>
  <c r="CU90" i="20"/>
  <c r="CW90" i="20"/>
  <c r="CV89" i="20"/>
  <c r="CU89" i="20"/>
  <c r="CW89" i="20"/>
  <c r="CY89" i="20"/>
  <c r="CV88" i="20"/>
  <c r="CU88" i="20"/>
  <c r="CW88" i="20"/>
  <c r="CV87" i="20"/>
  <c r="CU87" i="20"/>
  <c r="CW87" i="20"/>
  <c r="CY87" i="20"/>
  <c r="CV86" i="20"/>
  <c r="CU86" i="20"/>
  <c r="CW86" i="20"/>
  <c r="CV85" i="20"/>
  <c r="CU85" i="20"/>
  <c r="CW85" i="20"/>
  <c r="CY85" i="20"/>
  <c r="CV84" i="20"/>
  <c r="CU84" i="20"/>
  <c r="CW84" i="20"/>
  <c r="CV83" i="20"/>
  <c r="CU83" i="20"/>
  <c r="CW83" i="20"/>
  <c r="CY83" i="20"/>
  <c r="CV82" i="20"/>
  <c r="CU82" i="20"/>
  <c r="CW82" i="20"/>
  <c r="CV81" i="20"/>
  <c r="CU81" i="20"/>
  <c r="CW81" i="20"/>
  <c r="CY81" i="20"/>
  <c r="CV80" i="20"/>
  <c r="CU80" i="20"/>
  <c r="CW80" i="20"/>
  <c r="CV79" i="20"/>
  <c r="CU79" i="20"/>
  <c r="CW79" i="20"/>
  <c r="CY79" i="20"/>
  <c r="CV78" i="20"/>
  <c r="CU78" i="20"/>
  <c r="CW78" i="20"/>
  <c r="CV77" i="20"/>
  <c r="CU77" i="20"/>
  <c r="CW77" i="20"/>
  <c r="CY77" i="20"/>
  <c r="CV76" i="20"/>
  <c r="CU76" i="20"/>
  <c r="CW76" i="20"/>
  <c r="CV75" i="20"/>
  <c r="CU75" i="20"/>
  <c r="CW75" i="20"/>
  <c r="CY75" i="20"/>
  <c r="CV74" i="20"/>
  <c r="CU74" i="20"/>
  <c r="CW74" i="20"/>
  <c r="CV73" i="20"/>
  <c r="CU73" i="20"/>
  <c r="CW73" i="20"/>
  <c r="CY73" i="20"/>
  <c r="CV72" i="20"/>
  <c r="CU72" i="20"/>
  <c r="CW72" i="20"/>
  <c r="CV71" i="20"/>
  <c r="CU71" i="20"/>
  <c r="CW71" i="20"/>
  <c r="CY71" i="20"/>
  <c r="CV70" i="20"/>
  <c r="CU70" i="20"/>
  <c r="CW70" i="20"/>
  <c r="CV69" i="20"/>
  <c r="CU69" i="20"/>
  <c r="CW69" i="20"/>
  <c r="CY69" i="20"/>
  <c r="CV68" i="20"/>
  <c r="CU68" i="20"/>
  <c r="CW68" i="20"/>
  <c r="CV67" i="20"/>
  <c r="CU67" i="20"/>
  <c r="CW67" i="20"/>
  <c r="CY67" i="20"/>
  <c r="CV66" i="20"/>
  <c r="CU66" i="20"/>
  <c r="CW66" i="20"/>
  <c r="CV65" i="20"/>
  <c r="CU65" i="20"/>
  <c r="CW65" i="20"/>
  <c r="CY65" i="20"/>
  <c r="CV64" i="20"/>
  <c r="CU64" i="20"/>
  <c r="CW64" i="20"/>
  <c r="CV63" i="20"/>
  <c r="CU63" i="20"/>
  <c r="CW63" i="20"/>
  <c r="CY63" i="20"/>
  <c r="CV62" i="20"/>
  <c r="CU62" i="20"/>
  <c r="CW62" i="20"/>
  <c r="CV61" i="20"/>
  <c r="CU61" i="20"/>
  <c r="CW61" i="20"/>
  <c r="CY61" i="20"/>
  <c r="CV60" i="20"/>
  <c r="CU60" i="20"/>
  <c r="CW60" i="20"/>
  <c r="CV59" i="20"/>
  <c r="CU59" i="20"/>
  <c r="CW59" i="20"/>
  <c r="CY59" i="20"/>
  <c r="CV58" i="20"/>
  <c r="CU58" i="20"/>
  <c r="CW58" i="20"/>
  <c r="CV57" i="20"/>
  <c r="CU57" i="20"/>
  <c r="CW57" i="20"/>
  <c r="CY57" i="20"/>
  <c r="CV56" i="20"/>
  <c r="CU56" i="20"/>
  <c r="CW56" i="20"/>
  <c r="CV55" i="20"/>
  <c r="CU55" i="20"/>
  <c r="CW55" i="20"/>
  <c r="CY55" i="20"/>
  <c r="CV54" i="20"/>
  <c r="CU54" i="20"/>
  <c r="CW54" i="20"/>
  <c r="CV53" i="20"/>
  <c r="CU53" i="20"/>
  <c r="CW53" i="20"/>
  <c r="CY53" i="20"/>
  <c r="CV52" i="20"/>
  <c r="CU52" i="20"/>
  <c r="CW52" i="20"/>
  <c r="CV51" i="20"/>
  <c r="CU51" i="20"/>
  <c r="CW51" i="20"/>
  <c r="CY51" i="20"/>
  <c r="CV50" i="20"/>
  <c r="CU50" i="20"/>
  <c r="CW50" i="20"/>
  <c r="CV49" i="20"/>
  <c r="CU49" i="20"/>
  <c r="CW49" i="20"/>
  <c r="CY49" i="20"/>
  <c r="CV48" i="20"/>
  <c r="CU48" i="20"/>
  <c r="CW48" i="20"/>
  <c r="CV47" i="20"/>
  <c r="CU47" i="20"/>
  <c r="CW47" i="20"/>
  <c r="CY47" i="20"/>
  <c r="CV46" i="20"/>
  <c r="CU46" i="20"/>
  <c r="CW46" i="20"/>
  <c r="CV45" i="20"/>
  <c r="CU45" i="20"/>
  <c r="CW45" i="20"/>
  <c r="CY45" i="20"/>
  <c r="CV44" i="20"/>
  <c r="CU44" i="20"/>
  <c r="CW44" i="20"/>
  <c r="CV43" i="20"/>
  <c r="CU43" i="20"/>
  <c r="CW43" i="20"/>
  <c r="CY43" i="20"/>
  <c r="CV42" i="20"/>
  <c r="CU42" i="20"/>
  <c r="CW42" i="20"/>
  <c r="CV41" i="20"/>
  <c r="CU41" i="20"/>
  <c r="CW41" i="20"/>
  <c r="CY41" i="20"/>
  <c r="CV40" i="20"/>
  <c r="CU40" i="20"/>
  <c r="CW40" i="20"/>
  <c r="CV39" i="20"/>
  <c r="CU39" i="20"/>
  <c r="CW39" i="20"/>
  <c r="CY39" i="20"/>
  <c r="CV38" i="20"/>
  <c r="CU38" i="20"/>
  <c r="CW38" i="20"/>
  <c r="CV37" i="20"/>
  <c r="CU37" i="20"/>
  <c r="CW37" i="20"/>
  <c r="CY37" i="20"/>
  <c r="CV36" i="20"/>
  <c r="CU36" i="20"/>
  <c r="CW36" i="20"/>
  <c r="CV35" i="20"/>
  <c r="CU35" i="20"/>
  <c r="CW35" i="20"/>
  <c r="CY35" i="20"/>
  <c r="CV34" i="20"/>
  <c r="CU34" i="20"/>
  <c r="CW34" i="20"/>
  <c r="CV33" i="20"/>
  <c r="CU33" i="20"/>
  <c r="CW33" i="20"/>
  <c r="CY33" i="20"/>
  <c r="CV32" i="20"/>
  <c r="CU32" i="20"/>
  <c r="CW32" i="20"/>
  <c r="CV31" i="20"/>
  <c r="CU31" i="20"/>
  <c r="CW31" i="20"/>
  <c r="CY31" i="20"/>
  <c r="CV30" i="20"/>
  <c r="CU30" i="20"/>
  <c r="CW30" i="20"/>
  <c r="CV29" i="20"/>
  <c r="CU29" i="20"/>
  <c r="CW29" i="20"/>
  <c r="CY29" i="20"/>
  <c r="CV28" i="20"/>
  <c r="CU28" i="20"/>
  <c r="CW28" i="20"/>
  <c r="CV27" i="20"/>
  <c r="CU27" i="20"/>
  <c r="CW27" i="20"/>
  <c r="CY27" i="20"/>
  <c r="CV26" i="20"/>
  <c r="CU26" i="20"/>
  <c r="CW26" i="20"/>
  <c r="CV25" i="20"/>
  <c r="CU25" i="20"/>
  <c r="CW25" i="20"/>
  <c r="CY25" i="20"/>
  <c r="CV24" i="20"/>
  <c r="CU24" i="20"/>
  <c r="CW24" i="20"/>
  <c r="CV23" i="20"/>
  <c r="CU23" i="20"/>
  <c r="CW23" i="20"/>
  <c r="CY23" i="20"/>
  <c r="CV22" i="20"/>
  <c r="CU22" i="20"/>
  <c r="CW22" i="20"/>
  <c r="CV21" i="20"/>
  <c r="CU21" i="20"/>
  <c r="CW21" i="20"/>
  <c r="CY21" i="20"/>
  <c r="CV20" i="20"/>
  <c r="CU20" i="20"/>
  <c r="CW20" i="20"/>
  <c r="CV19" i="20"/>
  <c r="CU19" i="20"/>
  <c r="CW19" i="20"/>
  <c r="CY19" i="20"/>
  <c r="CV18" i="20"/>
  <c r="CU18" i="20"/>
  <c r="CW18" i="20"/>
  <c r="CV17" i="20"/>
  <c r="CU17" i="20"/>
  <c r="CW17" i="20"/>
  <c r="CY17" i="20"/>
  <c r="CV16" i="20"/>
  <c r="CU16" i="20"/>
  <c r="CW16" i="20"/>
  <c r="CV15" i="20"/>
  <c r="CU15" i="20"/>
  <c r="CW15" i="20"/>
  <c r="CY15" i="20"/>
  <c r="CV14" i="20"/>
  <c r="CU14" i="20"/>
  <c r="CW14" i="20"/>
  <c r="CV13" i="20"/>
  <c r="CU13" i="20"/>
  <c r="CW13" i="20"/>
  <c r="CY13" i="20"/>
  <c r="CV12" i="20"/>
  <c r="CU12" i="20"/>
  <c r="CW12" i="20"/>
  <c r="CV11" i="20"/>
  <c r="CU11" i="20"/>
  <c r="CW11" i="20"/>
  <c r="CY11" i="20"/>
  <c r="CV10" i="20"/>
  <c r="CU10" i="20"/>
  <c r="CW10" i="20"/>
  <c r="CV9" i="20"/>
  <c r="CU9" i="20"/>
  <c r="CW9" i="20"/>
  <c r="CY9" i="20"/>
  <c r="CV8" i="20"/>
  <c r="CH8" i="20"/>
  <c r="CG9" i="20"/>
  <c r="CI9" i="20"/>
  <c r="CH9" i="20"/>
  <c r="CG10" i="20"/>
  <c r="CI10" i="20"/>
  <c r="CH10" i="20"/>
  <c r="CG11" i="20"/>
  <c r="CI11" i="20"/>
  <c r="CH11" i="20"/>
  <c r="CG12" i="20"/>
  <c r="CI12" i="20"/>
  <c r="CH12" i="20"/>
  <c r="CG13" i="20"/>
  <c r="CI13" i="20"/>
  <c r="CH13" i="20"/>
  <c r="CG14" i="20"/>
  <c r="CI14" i="20"/>
  <c r="CH14" i="20"/>
  <c r="CG15" i="20"/>
  <c r="CI15" i="20"/>
  <c r="CH15" i="20"/>
  <c r="CG16" i="20"/>
  <c r="CI16" i="20"/>
  <c r="CH16" i="20"/>
  <c r="CG17" i="20"/>
  <c r="CI17" i="20"/>
  <c r="CH17" i="20"/>
  <c r="CG18" i="20"/>
  <c r="CI18" i="20"/>
  <c r="CH18" i="20"/>
  <c r="CG19" i="20"/>
  <c r="CI19" i="20"/>
  <c r="CH19" i="20"/>
  <c r="CG20" i="20"/>
  <c r="CI20" i="20"/>
  <c r="CH20" i="20"/>
  <c r="CG21" i="20"/>
  <c r="CI21" i="20"/>
  <c r="CH21" i="20"/>
  <c r="CG22" i="20"/>
  <c r="CI22" i="20"/>
  <c r="CH22" i="20"/>
  <c r="CG23" i="20"/>
  <c r="CI23" i="20"/>
  <c r="CH23" i="20"/>
  <c r="CG24" i="20"/>
  <c r="CI24" i="20"/>
  <c r="CH24" i="20"/>
  <c r="CG25" i="20"/>
  <c r="CI25" i="20"/>
  <c r="CH25" i="20"/>
  <c r="CG26" i="20"/>
  <c r="CI26" i="20"/>
  <c r="CH26" i="20"/>
  <c r="CG27" i="20"/>
  <c r="CI27" i="20"/>
  <c r="CH27" i="20"/>
  <c r="CG28" i="20"/>
  <c r="CI28" i="20"/>
  <c r="CH28" i="20"/>
  <c r="CG29" i="20"/>
  <c r="CI29" i="20"/>
  <c r="CH29" i="20"/>
  <c r="CG30" i="20"/>
  <c r="CI30" i="20"/>
  <c r="CH30" i="20"/>
  <c r="CG31" i="20"/>
  <c r="CI31" i="20"/>
  <c r="CH31" i="20"/>
  <c r="CG32" i="20"/>
  <c r="CI32" i="20"/>
  <c r="CH32" i="20"/>
  <c r="CG33" i="20"/>
  <c r="CI33" i="20"/>
  <c r="CH33" i="20"/>
  <c r="CG34" i="20"/>
  <c r="CI34" i="20"/>
  <c r="CH34" i="20"/>
  <c r="CG35" i="20"/>
  <c r="CI35" i="20"/>
  <c r="CH35" i="20"/>
  <c r="CG36" i="20"/>
  <c r="CI36" i="20"/>
  <c r="CH36" i="20"/>
  <c r="CG37" i="20"/>
  <c r="CI37" i="20"/>
  <c r="CH37" i="20"/>
  <c r="CG38" i="20"/>
  <c r="CI38" i="20"/>
  <c r="CH38" i="20"/>
  <c r="CG39" i="20"/>
  <c r="CI39" i="20"/>
  <c r="CH39" i="20"/>
  <c r="CG40" i="20"/>
  <c r="CI40" i="20"/>
  <c r="CH40" i="20"/>
  <c r="CG41" i="20"/>
  <c r="CI41" i="20"/>
  <c r="CH41" i="20"/>
  <c r="CG42" i="20"/>
  <c r="CI42" i="20"/>
  <c r="CH42" i="20"/>
  <c r="CG43" i="20"/>
  <c r="CI43" i="20"/>
  <c r="CH43" i="20"/>
  <c r="CG44" i="20"/>
  <c r="CI44" i="20"/>
  <c r="CH44" i="20"/>
  <c r="CG45" i="20"/>
  <c r="CI45" i="20"/>
  <c r="CH45" i="20"/>
  <c r="CG46" i="20"/>
  <c r="CI46" i="20"/>
  <c r="CH46" i="20"/>
  <c r="CG47" i="20"/>
  <c r="CI47" i="20"/>
  <c r="CH47" i="20"/>
  <c r="CG48" i="20"/>
  <c r="CI48" i="20"/>
  <c r="CH48" i="20"/>
  <c r="CG49" i="20"/>
  <c r="CI49" i="20"/>
  <c r="CH49" i="20"/>
  <c r="CG50" i="20"/>
  <c r="CI50" i="20"/>
  <c r="CH50" i="20"/>
  <c r="CG51" i="20"/>
  <c r="CI51" i="20"/>
  <c r="CH51" i="20"/>
  <c r="CG52" i="20"/>
  <c r="CI52" i="20"/>
  <c r="CH52" i="20"/>
  <c r="CG53" i="20"/>
  <c r="CI53" i="20"/>
  <c r="CH53" i="20"/>
  <c r="CG54" i="20"/>
  <c r="CI54" i="20"/>
  <c r="CH54" i="20"/>
  <c r="CG55" i="20"/>
  <c r="CI55" i="20"/>
  <c r="CH55" i="20"/>
  <c r="CG56" i="20"/>
  <c r="CI56" i="20"/>
  <c r="CH56" i="20"/>
  <c r="CG57" i="20"/>
  <c r="CI57" i="20"/>
  <c r="CH57" i="20"/>
  <c r="CG58" i="20"/>
  <c r="CI58" i="20"/>
  <c r="CH58" i="20"/>
  <c r="CG59" i="20"/>
  <c r="CI59" i="20"/>
  <c r="CH59" i="20"/>
  <c r="CG60" i="20"/>
  <c r="CI60" i="20"/>
  <c r="CH60" i="20"/>
  <c r="CG61" i="20"/>
  <c r="CI61" i="20"/>
  <c r="CH61" i="20"/>
  <c r="CG62" i="20"/>
  <c r="CI62" i="20"/>
  <c r="CH62" i="20"/>
  <c r="CG63" i="20"/>
  <c r="CI63" i="20"/>
  <c r="CH63" i="20"/>
  <c r="CG64" i="20"/>
  <c r="CI64" i="20"/>
  <c r="CH64" i="20"/>
  <c r="CG65" i="20"/>
  <c r="CI65" i="20"/>
  <c r="CH65" i="20"/>
  <c r="CG66" i="20"/>
  <c r="CI66" i="20"/>
  <c r="CH66" i="20"/>
  <c r="CG67" i="20"/>
  <c r="CI67" i="20"/>
  <c r="CH67" i="20"/>
  <c r="CG68" i="20"/>
  <c r="CI68" i="20"/>
  <c r="CH68" i="20"/>
  <c r="Q53" i="20"/>
  <c r="Q54" i="20"/>
  <c r="Q52" i="20"/>
  <c r="EO72" i="23"/>
  <c r="DN114" i="22"/>
  <c r="EO128" i="22"/>
  <c r="EP89" i="22"/>
  <c r="EP16" i="22"/>
  <c r="EP54" i="22"/>
  <c r="EM89" i="22"/>
  <c r="EL124" i="22"/>
  <c r="EL97" i="23"/>
  <c r="EP126" i="23"/>
  <c r="EP90" i="23"/>
  <c r="DZ91" i="23"/>
  <c r="DM78" i="23"/>
  <c r="EM47" i="23"/>
  <c r="EM33" i="23"/>
  <c r="DY17" i="23"/>
  <c r="EP95" i="23"/>
  <c r="EL80" i="23"/>
  <c r="DN120" i="23"/>
  <c r="EL31" i="23"/>
  <c r="DZ90" i="23"/>
  <c r="EP33" i="23"/>
  <c r="EP125" i="23"/>
  <c r="DZ127" i="23"/>
  <c r="DY124" i="23"/>
  <c r="EP103" i="23"/>
  <c r="DY63" i="23"/>
  <c r="DM11" i="23"/>
  <c r="DY21" i="23"/>
  <c r="EO31" i="23"/>
  <c r="EL21" i="23"/>
  <c r="EL10" i="23"/>
  <c r="DY9" i="23"/>
  <c r="DM67" i="23"/>
  <c r="DN84" i="23"/>
  <c r="EL72" i="23"/>
  <c r="DZ49" i="23"/>
  <c r="DZ32" i="23"/>
  <c r="EO117" i="23"/>
  <c r="EP45" i="23"/>
  <c r="DY131" i="23"/>
  <c r="EL101" i="23"/>
  <c r="EL85" i="23"/>
  <c r="DN93" i="23"/>
  <c r="DM131" i="23"/>
  <c r="EO121" i="23"/>
  <c r="DY101" i="23"/>
  <c r="EM45" i="23"/>
  <c r="EM40" i="23"/>
  <c r="DZ50" i="23"/>
  <c r="DZ46" i="23"/>
  <c r="DZ41" i="23"/>
  <c r="DZ33" i="23"/>
  <c r="DY30" i="23"/>
  <c r="EL25" i="23"/>
  <c r="EL13" i="23"/>
  <c r="EO97" i="23"/>
  <c r="DY10" i="23"/>
  <c r="DM129" i="23"/>
  <c r="DZ120" i="23"/>
  <c r="EM112" i="23"/>
  <c r="EL35" i="23"/>
  <c r="DY35" i="23"/>
  <c r="EP47" i="23"/>
  <c r="EP71" i="23"/>
  <c r="EL124" i="23"/>
  <c r="DY102" i="23"/>
  <c r="EP50" i="23"/>
  <c r="DN32" i="23"/>
  <c r="EL56" i="23"/>
  <c r="DN130" i="23"/>
  <c r="DY56" i="23"/>
  <c r="DN112" i="23"/>
  <c r="EP27" i="23"/>
  <c r="EO131" i="23"/>
  <c r="EL129" i="23"/>
  <c r="EL110" i="23"/>
  <c r="EP118" i="23"/>
  <c r="DM56" i="23"/>
  <c r="EO100" i="23"/>
  <c r="EP91" i="23"/>
  <c r="EM50" i="23"/>
  <c r="EM32" i="23"/>
  <c r="DM23" i="23"/>
  <c r="DM9" i="23"/>
  <c r="DY25" i="23"/>
  <c r="DZ47" i="23"/>
  <c r="EL26" i="23"/>
  <c r="EL9" i="23"/>
  <c r="EM118" i="23"/>
  <c r="DY110" i="23"/>
  <c r="EO102" i="23"/>
  <c r="DZ51" i="23"/>
  <c r="EM51" i="23"/>
  <c r="EP51" i="23"/>
  <c r="DN75" i="23"/>
  <c r="EM75" i="23"/>
  <c r="DN71" i="23"/>
  <c r="DZ71" i="23"/>
  <c r="EL113" i="23"/>
  <c r="DY113" i="23"/>
  <c r="DY100" i="23"/>
  <c r="DY96" i="23"/>
  <c r="EL96" i="23"/>
  <c r="EM36" i="23"/>
  <c r="DM21" i="23"/>
  <c r="DM13" i="23"/>
  <c r="DM72" i="23"/>
  <c r="EL20" i="23"/>
  <c r="EL14" i="23"/>
  <c r="DY23" i="23"/>
  <c r="DZ75" i="23"/>
  <c r="EL63" i="23"/>
  <c r="EL83" i="23"/>
  <c r="DM63" i="23"/>
  <c r="EL55" i="23"/>
  <c r="EP36" i="23"/>
  <c r="EP75" i="23"/>
  <c r="DM55" i="23"/>
  <c r="DN125" i="23"/>
  <c r="EO108" i="23"/>
  <c r="DN118" i="23"/>
  <c r="EP86" i="23"/>
  <c r="EO101" i="23"/>
  <c r="DY121" i="23"/>
  <c r="DM100" i="23"/>
  <c r="DM17" i="23"/>
  <c r="DY13" i="23"/>
  <c r="DZ36" i="23"/>
  <c r="EL23" i="23"/>
  <c r="EL17" i="23"/>
  <c r="DZ86" i="23"/>
  <c r="DM31" i="23"/>
  <c r="EP40" i="23"/>
  <c r="DY83" i="23"/>
  <c r="EL108" i="23"/>
  <c r="DM115" i="23"/>
  <c r="EO115" i="23"/>
  <c r="DY115" i="23"/>
  <c r="DM122" i="23"/>
  <c r="EO122" i="23"/>
  <c r="DY122" i="23"/>
  <c r="DM106" i="23"/>
  <c r="EO106" i="23"/>
  <c r="DY106" i="23"/>
  <c r="DM87" i="23"/>
  <c r="DY87" i="23"/>
  <c r="EO87" i="23"/>
  <c r="EO59" i="23"/>
  <c r="EL59" i="23"/>
  <c r="DM59" i="23"/>
  <c r="DN53" i="23"/>
  <c r="EP53" i="23"/>
  <c r="DN49" i="23"/>
  <c r="EP49" i="23"/>
  <c r="DN41" i="23"/>
  <c r="EP41" i="23"/>
  <c r="DY85" i="23"/>
  <c r="EM27" i="23"/>
  <c r="EL121" i="23"/>
  <c r="EL105" i="23"/>
  <c r="DM60" i="23"/>
  <c r="EO105" i="23"/>
  <c r="DY78" i="23"/>
  <c r="EM42" i="23"/>
  <c r="DY27" i="23"/>
  <c r="DZ42" i="23"/>
  <c r="DY37" i="23"/>
  <c r="DN27" i="23"/>
  <c r="EL60" i="23"/>
  <c r="EL115" i="23"/>
  <c r="EL30" i="23"/>
  <c r="DM114" i="23"/>
  <c r="EO114" i="23"/>
  <c r="DY114" i="23"/>
  <c r="DM73" i="23"/>
  <c r="EO73" i="23"/>
  <c r="DY73" i="23"/>
  <c r="DN37" i="23"/>
  <c r="EP37" i="23"/>
  <c r="DM123" i="23"/>
  <c r="EO123" i="23"/>
  <c r="DY123" i="23"/>
  <c r="DM107" i="23"/>
  <c r="EO107" i="23"/>
  <c r="DY107" i="23"/>
  <c r="DN43" i="23"/>
  <c r="EP43" i="23"/>
  <c r="DN35" i="23"/>
  <c r="EP35" i="23"/>
  <c r="EO78" i="23"/>
  <c r="DM37" i="23"/>
  <c r="EL37" i="23"/>
  <c r="EM38" i="23"/>
  <c r="DM27" i="23"/>
  <c r="DY60" i="23"/>
  <c r="DZ37" i="23"/>
  <c r="DN46" i="23"/>
  <c r="EP46" i="23"/>
  <c r="EO55" i="22"/>
  <c r="DM76" i="22"/>
  <c r="EP131" i="22"/>
  <c r="EP84" i="22"/>
  <c r="EO124" i="22"/>
  <c r="DN115" i="22"/>
  <c r="DY61" i="22"/>
  <c r="DZ107" i="22"/>
  <c r="EO101" i="22"/>
  <c r="EM54" i="22"/>
  <c r="EM102" i="22"/>
  <c r="EM131" i="22"/>
  <c r="DM63" i="22"/>
  <c r="EP42" i="23"/>
  <c r="EL105" i="22"/>
  <c r="DN31" i="22"/>
  <c r="DY119" i="22"/>
  <c r="EM31" i="22"/>
  <c r="DY105" i="22"/>
  <c r="EL22" i="22"/>
  <c r="DN58" i="22"/>
  <c r="DN39" i="23"/>
  <c r="EP39" i="23"/>
  <c r="DZ39" i="23"/>
  <c r="EP38" i="23"/>
  <c r="DZ38" i="23"/>
  <c r="DN34" i="23"/>
  <c r="EP34" i="23"/>
  <c r="DY29" i="23"/>
  <c r="EL29" i="23"/>
  <c r="DM29" i="23"/>
  <c r="DY26" i="23"/>
  <c r="DM26" i="23"/>
  <c r="DY24" i="23"/>
  <c r="DM24" i="23"/>
  <c r="EL24" i="23"/>
  <c r="DM22" i="23"/>
  <c r="DY22" i="23"/>
  <c r="EL22" i="23"/>
  <c r="DY20" i="23"/>
  <c r="DM20" i="23"/>
  <c r="DM18" i="23"/>
  <c r="EL18" i="23"/>
  <c r="DY18" i="23"/>
  <c r="EL16" i="23"/>
  <c r="DY16" i="23"/>
  <c r="DM16" i="23"/>
  <c r="DY14" i="23"/>
  <c r="DM14" i="23"/>
  <c r="DY12" i="23"/>
  <c r="DM12" i="23"/>
  <c r="EL12" i="23"/>
  <c r="DM10" i="23"/>
  <c r="DY73" i="22"/>
  <c r="EO108" i="22"/>
  <c r="EM10" i="22"/>
  <c r="EP62" i="22"/>
  <c r="DZ93" i="22"/>
  <c r="EO113" i="22"/>
  <c r="DM16" i="22"/>
  <c r="EL73" i="22"/>
  <c r="DY108" i="22"/>
  <c r="EL23" i="22"/>
  <c r="DN125" i="22"/>
  <c r="EP93" i="22"/>
  <c r="EL82" i="22"/>
  <c r="DZ49" i="22"/>
  <c r="EP29" i="22"/>
  <c r="DY70" i="22"/>
  <c r="EO61" i="22"/>
  <c r="DZ62" i="22"/>
  <c r="DM85" i="22"/>
  <c r="DN62" i="22"/>
  <c r="DY30" i="22"/>
  <c r="EO79" i="22"/>
  <c r="DN93" i="22"/>
  <c r="DN49" i="22"/>
  <c r="DM108" i="22"/>
  <c r="DY23" i="22"/>
  <c r="EM29" i="22"/>
  <c r="DM80" i="22"/>
  <c r="DM61" i="22"/>
  <c r="DY98" i="22"/>
  <c r="EO59" i="22"/>
  <c r="EO105" i="22"/>
  <c r="DN120" i="22"/>
  <c r="DZ31" i="22"/>
  <c r="EO27" i="22"/>
  <c r="EP49" i="22"/>
  <c r="EO51" i="22"/>
  <c r="EL59" i="22"/>
  <c r="DZ25" i="22"/>
  <c r="DZ19" i="22"/>
  <c r="DY59" i="22"/>
  <c r="EP25" i="22"/>
  <c r="EP19" i="22"/>
  <c r="EM120" i="22"/>
  <c r="DM92" i="22"/>
  <c r="EP107" i="22"/>
  <c r="DN96" i="22"/>
  <c r="EM50" i="22"/>
  <c r="DM82" i="22"/>
  <c r="EO98" i="22"/>
  <c r="EM94" i="22"/>
  <c r="EO82" i="22"/>
  <c r="EM19" i="22"/>
  <c r="EM25" i="22"/>
  <c r="EL85" i="22"/>
  <c r="EL98" i="22"/>
  <c r="DN122" i="22"/>
  <c r="EP94" i="22"/>
  <c r="EL51" i="22"/>
  <c r="DN127" i="22"/>
  <c r="EM84" i="22"/>
  <c r="EO72" i="22"/>
  <c r="DZ120" i="22"/>
  <c r="DY63" i="22"/>
  <c r="EO74" i="22"/>
  <c r="DY99" i="22"/>
  <c r="EL97" i="22"/>
  <c r="DN94" i="22"/>
  <c r="EL130" i="22"/>
  <c r="EO88" i="22"/>
  <c r="EL121" i="22"/>
  <c r="EL79" i="22"/>
  <c r="EO97" i="22"/>
  <c r="DN57" i="22"/>
  <c r="EO121" i="22"/>
  <c r="DZ100" i="22"/>
  <c r="DZ29" i="22"/>
  <c r="DN100" i="22"/>
  <c r="EL72" i="22"/>
  <c r="DY55" i="22"/>
  <c r="EL30" i="22"/>
  <c r="DY92" i="22"/>
  <c r="EO30" i="22"/>
  <c r="EP58" i="22"/>
  <c r="EO23" i="22"/>
  <c r="EO73" i="22"/>
  <c r="EO129" i="22"/>
  <c r="DZ13" i="22"/>
  <c r="DY72" i="22"/>
  <c r="EO92" i="22"/>
  <c r="DM22" i="22"/>
  <c r="EM57" i="22"/>
  <c r="EP118" i="22"/>
  <c r="DN103" i="22"/>
  <c r="DZ57" i="22"/>
  <c r="DY121" i="22"/>
  <c r="EO70" i="22"/>
  <c r="EM58" i="22"/>
  <c r="EO20" i="22"/>
  <c r="EL78" i="22"/>
  <c r="EO119" i="22"/>
  <c r="DY97" i="22"/>
  <c r="DY79" i="22"/>
  <c r="EL119" i="22"/>
  <c r="EL88" i="22"/>
  <c r="EO80" i="22"/>
  <c r="EL27" i="22"/>
  <c r="EL15" i="22"/>
  <c r="EO17" i="22"/>
  <c r="EL109" i="22"/>
  <c r="EL101" i="22"/>
  <c r="DN86" i="22"/>
  <c r="EP74" i="22"/>
  <c r="EL76" i="22"/>
  <c r="DM68" i="22"/>
  <c r="DZ27" i="22"/>
  <c r="DY80" i="22"/>
  <c r="DY47" i="22"/>
  <c r="DY17" i="22"/>
  <c r="DM17" i="22"/>
  <c r="DM116" i="22"/>
  <c r="EL70" i="22"/>
  <c r="DM14" i="22"/>
  <c r="DM20" i="22"/>
  <c r="DM15" i="22"/>
  <c r="DM101" i="22"/>
  <c r="EM118" i="22"/>
  <c r="DZ75" i="22"/>
  <c r="DZ71" i="22"/>
  <c r="EL95" i="22"/>
  <c r="EP86" i="22"/>
  <c r="DM27" i="22"/>
  <c r="EM86" i="22"/>
  <c r="EM75" i="22"/>
  <c r="EO68" i="22"/>
  <c r="DZ28" i="22"/>
  <c r="DZ18" i="22"/>
  <c r="EL20" i="22"/>
  <c r="DZ9" i="22"/>
  <c r="DY22" i="22"/>
  <c r="DM26" i="22"/>
  <c r="EP75" i="22"/>
  <c r="DM77" i="22"/>
  <c r="EM61" i="21"/>
  <c r="DZ87" i="22"/>
  <c r="EM87" i="22"/>
  <c r="EO83" i="22"/>
  <c r="DM78" i="22"/>
  <c r="EL75" i="22"/>
  <c r="DM75" i="22"/>
  <c r="DY75" i="22"/>
  <c r="DY116" i="22"/>
  <c r="EL77" i="22"/>
  <c r="DN118" i="22"/>
  <c r="EP102" i="22"/>
  <c r="DY109" i="22"/>
  <c r="EP87" i="22"/>
  <c r="EO76" i="22"/>
  <c r="DY68" i="22"/>
  <c r="EO109" i="22"/>
  <c r="EP11" i="22"/>
  <c r="EL26" i="22"/>
  <c r="EO78" i="22"/>
  <c r="DY26" i="22"/>
  <c r="EO10" i="22"/>
  <c r="EM28" i="22"/>
  <c r="EO99" i="22"/>
  <c r="DY77" i="22"/>
  <c r="EL99" i="22"/>
  <c r="DN90" i="22"/>
  <c r="DZ96" i="22"/>
  <c r="EM96" i="22"/>
  <c r="EM90" i="22"/>
  <c r="DN102" i="22"/>
  <c r="EP28" i="22"/>
  <c r="EP112" i="22"/>
  <c r="EM9" i="22"/>
  <c r="EP63" i="22"/>
  <c r="EP50" i="22"/>
  <c r="EO84" i="22"/>
  <c r="DY95" i="22"/>
  <c r="EO129" i="21"/>
  <c r="DY97" i="21"/>
  <c r="EP90" i="22"/>
  <c r="DZ103" i="22"/>
  <c r="DZ84" i="22"/>
  <c r="EP111" i="22"/>
  <c r="DY88" i="22"/>
  <c r="EP115" i="22"/>
  <c r="DM74" i="22"/>
  <c r="DN107" i="22"/>
  <c r="EM91" i="22"/>
  <c r="EP71" i="22"/>
  <c r="DN117" i="22"/>
  <c r="EP103" i="22"/>
  <c r="EL55" i="22"/>
  <c r="EL116" i="22"/>
  <c r="DZ115" i="22"/>
  <c r="EO63" i="22"/>
  <c r="EO95" i="22"/>
  <c r="DM81" i="22"/>
  <c r="DY81" i="22"/>
  <c r="EP113" i="22"/>
  <c r="EP104" i="22"/>
  <c r="DZ15" i="22"/>
  <c r="EM80" i="22"/>
  <c r="DZ104" i="22"/>
  <c r="DN104" i="22"/>
  <c r="EP9" i="22"/>
  <c r="DN112" i="22"/>
  <c r="DY85" i="22"/>
  <c r="EM63" i="22"/>
  <c r="DN50" i="22"/>
  <c r="DN91" i="22"/>
  <c r="EL10" i="22"/>
  <c r="DZ125" i="22"/>
  <c r="CY24" i="22"/>
  <c r="DN21" i="22"/>
  <c r="EM71" i="22"/>
  <c r="EP91" i="22"/>
  <c r="EL81" i="22"/>
  <c r="EP125" i="22"/>
  <c r="DZ21" i="22"/>
  <c r="EL84" i="22"/>
  <c r="EP21" i="22"/>
  <c r="DZ112" i="22"/>
  <c r="EM123" i="22"/>
  <c r="DM84" i="22"/>
  <c r="EO16" i="22"/>
  <c r="DY10" i="22"/>
  <c r="EL83" i="22"/>
  <c r="DM83" i="22"/>
  <c r="EM106" i="22"/>
  <c r="DZ106" i="22"/>
  <c r="EM126" i="22"/>
  <c r="DZ126" i="22"/>
  <c r="EM110" i="22"/>
  <c r="DZ110" i="22"/>
  <c r="DN17" i="22"/>
  <c r="EM17" i="22"/>
  <c r="EM129" i="22"/>
  <c r="DZ129" i="22"/>
  <c r="EM113" i="22"/>
  <c r="DZ113" i="22"/>
  <c r="EM117" i="22"/>
  <c r="DZ117" i="22"/>
  <c r="DN15" i="22"/>
  <c r="EM15" i="22"/>
  <c r="DN16" i="22"/>
  <c r="EM16" i="22"/>
  <c r="EM122" i="22"/>
  <c r="DZ122" i="22"/>
  <c r="EM114" i="22"/>
  <c r="DZ114" i="22"/>
  <c r="DM69" i="22"/>
  <c r="DY69" i="22"/>
  <c r="EO69" i="22"/>
  <c r="EP129" i="22"/>
  <c r="EP130" i="22"/>
  <c r="EP106" i="22"/>
  <c r="DZ24" i="22"/>
  <c r="DZ127" i="22"/>
  <c r="DN111" i="22"/>
  <c r="EP27" i="22"/>
  <c r="EP80" i="22"/>
  <c r="EO11" i="22"/>
  <c r="EP123" i="22"/>
  <c r="EM27" i="22"/>
  <c r="DZ130" i="22"/>
  <c r="DN129" i="22"/>
  <c r="DN130" i="22"/>
  <c r="DN106" i="22"/>
  <c r="DZ17" i="22"/>
  <c r="DZ111" i="22"/>
  <c r="EP24" i="22"/>
  <c r="DN80" i="22"/>
  <c r="DY16" i="22"/>
  <c r="DM117" i="22"/>
  <c r="DM11" i="22"/>
  <c r="DN123" i="22"/>
  <c r="EL53" i="22"/>
  <c r="DZ10" i="22"/>
  <c r="DN63" i="22"/>
  <c r="EO86" i="22"/>
  <c r="DM113" i="22"/>
  <c r="DY113" i="22"/>
  <c r="DM115" i="22"/>
  <c r="DY115" i="22"/>
  <c r="EO115" i="22"/>
  <c r="DM122" i="22"/>
  <c r="EO122" i="22"/>
  <c r="DY122" i="22"/>
  <c r="DM114" i="22"/>
  <c r="EO114" i="22"/>
  <c r="DY114" i="22"/>
  <c r="DM107" i="22"/>
  <c r="EO107" i="22"/>
  <c r="DY107" i="22"/>
  <c r="DN11" i="22"/>
  <c r="EM11" i="22"/>
  <c r="DM127" i="22"/>
  <c r="DY127" i="22"/>
  <c r="EO127" i="22"/>
  <c r="DM106" i="22"/>
  <c r="EO106" i="22"/>
  <c r="DY106" i="22"/>
  <c r="DM126" i="22"/>
  <c r="EO126" i="22"/>
  <c r="DY126" i="22"/>
  <c r="DM111" i="22"/>
  <c r="DY111" i="22"/>
  <c r="EO111" i="22"/>
  <c r="EO130" i="22"/>
  <c r="DY130" i="22"/>
  <c r="DM123" i="22"/>
  <c r="EO123" i="22"/>
  <c r="DY123" i="22"/>
  <c r="DM110" i="22"/>
  <c r="EO110" i="22"/>
  <c r="DY110" i="22"/>
  <c r="DN74" i="22"/>
  <c r="DZ74" i="22"/>
  <c r="DM129" i="22"/>
  <c r="DY129" i="22"/>
  <c r="DN69" i="22"/>
  <c r="EP69" i="22"/>
  <c r="DZ69" i="22"/>
  <c r="EM69" i="22"/>
  <c r="EL117" i="22"/>
  <c r="EL86" i="22"/>
  <c r="EP126" i="22"/>
  <c r="EP110" i="22"/>
  <c r="EP127" i="22"/>
  <c r="DY117" i="22"/>
  <c r="EO53" i="22"/>
  <c r="EP10" i="22"/>
  <c r="EO15" i="22"/>
  <c r="DY86" i="22"/>
  <c r="EM24" i="22"/>
  <c r="EL11" i="22"/>
  <c r="EL107" i="22"/>
  <c r="DM53" i="22"/>
  <c r="EO47" i="22"/>
  <c r="EL47" i="22"/>
  <c r="EP18" i="22"/>
  <c r="EM18" i="22"/>
  <c r="EL14" i="22"/>
  <c r="EO14" i="22"/>
  <c r="EM13" i="22"/>
  <c r="EP13" i="22"/>
  <c r="DZ12" i="22"/>
  <c r="EP12" i="22"/>
  <c r="EM12" i="22"/>
  <c r="DM8" i="22"/>
  <c r="EO8" i="22"/>
  <c r="DY8" i="22"/>
  <c r="EL129" i="21"/>
  <c r="DY129" i="21"/>
  <c r="EO97" i="21"/>
  <c r="EP61" i="21"/>
  <c r="DN61" i="21"/>
  <c r="EP87" i="21"/>
  <c r="DM110" i="21"/>
  <c r="EL97" i="21"/>
  <c r="DN90" i="21"/>
  <c r="EM109" i="21"/>
  <c r="EP122" i="21"/>
  <c r="DN91" i="21"/>
  <c r="DZ51" i="21"/>
  <c r="DN49" i="21"/>
  <c r="EP37" i="21"/>
  <c r="EM51" i="21"/>
  <c r="EM122" i="21"/>
  <c r="DN95" i="21"/>
  <c r="DY110" i="21"/>
  <c r="EM47" i="21"/>
  <c r="EL33" i="21"/>
  <c r="EO33" i="21"/>
  <c r="DM126" i="21"/>
  <c r="DY85" i="21"/>
  <c r="EM45" i="21"/>
  <c r="EP48" i="21"/>
  <c r="EP59" i="21"/>
  <c r="DM35" i="21"/>
  <c r="DY35" i="21"/>
  <c r="EL35" i="21"/>
  <c r="DN48" i="21"/>
  <c r="EM106" i="21"/>
  <c r="EP106" i="21"/>
  <c r="DZ100" i="21"/>
  <c r="EP100" i="21"/>
  <c r="EO74" i="21"/>
  <c r="EO110" i="21"/>
  <c r="DZ120" i="21"/>
  <c r="DZ67" i="21"/>
  <c r="DZ47" i="21"/>
  <c r="EL85" i="21"/>
  <c r="DY121" i="21"/>
  <c r="DY108" i="21"/>
  <c r="EL79" i="21"/>
  <c r="DN106" i="21"/>
  <c r="DN122" i="21"/>
  <c r="EP91" i="21"/>
  <c r="EM95" i="21"/>
  <c r="DZ109" i="21"/>
  <c r="EP95" i="21"/>
  <c r="DN109" i="21"/>
  <c r="DN37" i="21"/>
  <c r="DY79" i="21"/>
  <c r="EP120" i="21"/>
  <c r="DN125" i="21"/>
  <c r="DY93" i="21"/>
  <c r="EO85" i="21"/>
  <c r="EP98" i="21"/>
  <c r="EP114" i="21"/>
  <c r="EP47" i="21"/>
  <c r="EP51" i="21"/>
  <c r="DM79" i="21"/>
  <c r="DN71" i="21"/>
  <c r="DY101" i="21"/>
  <c r="EM37" i="21"/>
  <c r="DN66" i="21"/>
  <c r="DM33" i="21"/>
  <c r="EM91" i="21"/>
  <c r="DZ90" i="21"/>
  <c r="EP90" i="21"/>
  <c r="DN86" i="21"/>
  <c r="DN86" i="23"/>
  <c r="DY86" i="27"/>
  <c r="DZ86" i="25"/>
  <c r="EP86" i="25"/>
  <c r="EM86" i="21"/>
  <c r="DZ86" i="21"/>
  <c r="DY126" i="21"/>
  <c r="EL93" i="21"/>
  <c r="DM121" i="21"/>
  <c r="EO121" i="21"/>
  <c r="EP125" i="21"/>
  <c r="EL126" i="21"/>
  <c r="DZ125" i="21"/>
  <c r="EO93" i="21"/>
  <c r="DZ94" i="21"/>
  <c r="EM82" i="21"/>
  <c r="DN82" i="21"/>
  <c r="DZ87" i="21"/>
  <c r="EM87" i="21"/>
  <c r="DZ66" i="21"/>
  <c r="EM66" i="21"/>
  <c r="EP94" i="21"/>
  <c r="EP99" i="21"/>
  <c r="EP45" i="21"/>
  <c r="DY78" i="21"/>
  <c r="EL78" i="21"/>
  <c r="DM78" i="21"/>
  <c r="DY70" i="21"/>
  <c r="EL70" i="21"/>
  <c r="EO70" i="21"/>
  <c r="EM59" i="21"/>
  <c r="DZ59" i="21"/>
  <c r="EL42" i="21"/>
  <c r="EO65" i="31"/>
  <c r="DY65" i="31"/>
  <c r="EL65" i="31"/>
  <c r="DM65" i="31"/>
  <c r="EO61" i="31"/>
  <c r="DY61" i="31"/>
  <c r="EL61" i="31"/>
  <c r="DM61" i="31"/>
  <c r="EO73" i="31"/>
  <c r="DY73" i="31"/>
  <c r="EL73" i="31"/>
  <c r="DM73" i="31"/>
  <c r="EO31" i="31"/>
  <c r="EL31" i="31"/>
  <c r="DM31" i="31"/>
  <c r="DY31" i="31"/>
  <c r="EO76" i="31"/>
  <c r="DY76" i="31"/>
  <c r="DM76" i="31"/>
  <c r="EO72" i="31"/>
  <c r="DY72" i="31"/>
  <c r="DM72" i="31"/>
  <c r="EO68" i="31"/>
  <c r="DY68" i="31"/>
  <c r="DM68" i="31"/>
  <c r="EO64" i="31"/>
  <c r="DY64" i="31"/>
  <c r="DM64" i="31"/>
  <c r="EO60" i="31"/>
  <c r="DY60" i="31"/>
  <c r="DM60" i="31"/>
  <c r="EO69" i="31"/>
  <c r="DY69" i="31"/>
  <c r="EL69" i="31"/>
  <c r="DM69" i="31"/>
  <c r="DZ31" i="31"/>
  <c r="DN31" i="31"/>
  <c r="EP31" i="31"/>
  <c r="EM31" i="31"/>
  <c r="EL60" i="31"/>
  <c r="EL68" i="31"/>
  <c r="EO29" i="30"/>
  <c r="DM29" i="30"/>
  <c r="DY29" i="30"/>
  <c r="EO26" i="30"/>
  <c r="DY26" i="30"/>
  <c r="EL26" i="30"/>
  <c r="DM26" i="30"/>
  <c r="EO25" i="30"/>
  <c r="DY25" i="30"/>
  <c r="DM25" i="30"/>
  <c r="DM30" i="30"/>
  <c r="DY30" i="30"/>
  <c r="EL30" i="30"/>
  <c r="EO30" i="30"/>
  <c r="EL29" i="30"/>
  <c r="EP131" i="29"/>
  <c r="EM131" i="29"/>
  <c r="DN131" i="29"/>
  <c r="DZ131" i="29"/>
  <c r="DM89" i="29"/>
  <c r="EO89" i="29"/>
  <c r="EL89" i="29"/>
  <c r="DY89" i="29"/>
  <c r="DN76" i="29"/>
  <c r="EP76" i="29"/>
  <c r="DZ76" i="29"/>
  <c r="DN60" i="29"/>
  <c r="EP60" i="29"/>
  <c r="DZ60" i="29"/>
  <c r="DN44" i="29"/>
  <c r="EP44" i="29"/>
  <c r="DZ44" i="29"/>
  <c r="EP90" i="29"/>
  <c r="EM90" i="29"/>
  <c r="DN90" i="29"/>
  <c r="DZ90" i="29"/>
  <c r="EP17" i="29"/>
  <c r="EM17" i="29"/>
  <c r="DZ17" i="29"/>
  <c r="DN17" i="29"/>
  <c r="DM130" i="29"/>
  <c r="DY130" i="29"/>
  <c r="EL130" i="29"/>
  <c r="EO130" i="29"/>
  <c r="EP114" i="29"/>
  <c r="EM114" i="29"/>
  <c r="DZ114" i="29"/>
  <c r="DN114" i="29"/>
  <c r="EP94" i="29"/>
  <c r="EM94" i="29"/>
  <c r="DN94" i="29"/>
  <c r="DZ94" i="29"/>
  <c r="EP106" i="29"/>
  <c r="EM106" i="29"/>
  <c r="DN106" i="29"/>
  <c r="DZ106" i="29"/>
  <c r="EP115" i="29"/>
  <c r="EM115" i="29"/>
  <c r="DN115" i="29"/>
  <c r="DZ115" i="29"/>
  <c r="DN72" i="29"/>
  <c r="EP72" i="29"/>
  <c r="DZ72" i="29"/>
  <c r="DN56" i="29"/>
  <c r="EP56" i="29"/>
  <c r="DZ56" i="29"/>
  <c r="DN40" i="29"/>
  <c r="EP40" i="29"/>
  <c r="DZ40" i="29"/>
  <c r="EP21" i="29"/>
  <c r="EM21" i="29"/>
  <c r="DZ21" i="29"/>
  <c r="DN21" i="29"/>
  <c r="EP130" i="29"/>
  <c r="EM130" i="29"/>
  <c r="DZ130" i="29"/>
  <c r="DN130" i="29"/>
  <c r="DM126" i="29"/>
  <c r="DY126" i="29"/>
  <c r="EL126" i="29"/>
  <c r="EO126" i="29"/>
  <c r="DM118" i="29"/>
  <c r="DY118" i="29"/>
  <c r="EL118" i="29"/>
  <c r="EO118" i="29"/>
  <c r="EP116" i="29"/>
  <c r="EM116" i="29"/>
  <c r="DZ116" i="29"/>
  <c r="DN116" i="29"/>
  <c r="EP99" i="29"/>
  <c r="EM99" i="29"/>
  <c r="DN99" i="29"/>
  <c r="DZ99" i="29"/>
  <c r="DN68" i="29"/>
  <c r="EP68" i="29"/>
  <c r="DZ68" i="29"/>
  <c r="DN52" i="29"/>
  <c r="EP52" i="29"/>
  <c r="DZ52" i="29"/>
  <c r="DN36" i="29"/>
  <c r="EP36" i="29"/>
  <c r="DZ36" i="29"/>
  <c r="EP25" i="29"/>
  <c r="EM25" i="29"/>
  <c r="DZ25" i="29"/>
  <c r="DN25" i="29"/>
  <c r="EP9" i="29"/>
  <c r="EM9" i="29"/>
  <c r="DZ9" i="29"/>
  <c r="DN9" i="29"/>
  <c r="DM98" i="29"/>
  <c r="DY98" i="29"/>
  <c r="EL98" i="29"/>
  <c r="EO98" i="29"/>
  <c r="EP126" i="29"/>
  <c r="EM126" i="29"/>
  <c r="DN126" i="29"/>
  <c r="DZ126" i="29"/>
  <c r="DM110" i="29"/>
  <c r="DY110" i="29"/>
  <c r="EL110" i="29"/>
  <c r="EO110" i="29"/>
  <c r="DM122" i="29"/>
  <c r="DY122" i="29"/>
  <c r="EL122" i="29"/>
  <c r="EO122" i="29"/>
  <c r="EP118" i="29"/>
  <c r="EM118" i="29"/>
  <c r="DN118" i="29"/>
  <c r="DZ118" i="29"/>
  <c r="DM102" i="29"/>
  <c r="DY102" i="29"/>
  <c r="EL102" i="29"/>
  <c r="EO102" i="29"/>
  <c r="EP100" i="29"/>
  <c r="EM100" i="29"/>
  <c r="DZ100" i="29"/>
  <c r="DN100" i="29"/>
  <c r="EP80" i="29"/>
  <c r="DN80" i="29"/>
  <c r="DZ80" i="29"/>
  <c r="DN64" i="29"/>
  <c r="EP64" i="29"/>
  <c r="DZ64" i="29"/>
  <c r="DN48" i="29"/>
  <c r="EP48" i="29"/>
  <c r="DZ48" i="29"/>
  <c r="DN32" i="29"/>
  <c r="EP32" i="29"/>
  <c r="DZ32" i="29"/>
  <c r="EP29" i="29"/>
  <c r="EM29" i="29"/>
  <c r="DZ29" i="29"/>
  <c r="DN29" i="29"/>
  <c r="EP13" i="29"/>
  <c r="EM13" i="29"/>
  <c r="DZ13" i="29"/>
  <c r="DN13" i="29"/>
  <c r="DM114" i="29"/>
  <c r="DY114" i="29"/>
  <c r="EL114" i="29"/>
  <c r="EO114" i="29"/>
  <c r="EP98" i="29"/>
  <c r="EM98" i="29"/>
  <c r="DZ98" i="29"/>
  <c r="DN98" i="29"/>
  <c r="EP110" i="29"/>
  <c r="EM110" i="29"/>
  <c r="DN110" i="29"/>
  <c r="DZ110" i="29"/>
  <c r="DM94" i="29"/>
  <c r="DY94" i="29"/>
  <c r="EL94" i="29"/>
  <c r="EO94" i="29"/>
  <c r="EP122" i="29"/>
  <c r="EM122" i="29"/>
  <c r="DN122" i="29"/>
  <c r="DZ122" i="29"/>
  <c r="DM106" i="29"/>
  <c r="DY106" i="29"/>
  <c r="EL106" i="29"/>
  <c r="EO106" i="29"/>
  <c r="EP102" i="29"/>
  <c r="EM102" i="29"/>
  <c r="DN102" i="29"/>
  <c r="DZ102" i="29"/>
  <c r="EM72" i="29"/>
  <c r="EM56" i="29"/>
  <c r="EM40" i="29"/>
  <c r="EM76" i="29"/>
  <c r="EM60" i="29"/>
  <c r="EM44" i="29"/>
  <c r="EM80" i="29"/>
  <c r="EM64" i="29"/>
  <c r="EM48" i="29"/>
  <c r="EM32" i="29"/>
  <c r="DN53" i="28"/>
  <c r="DZ53" i="28"/>
  <c r="EP53" i="28"/>
  <c r="DZ42" i="28"/>
  <c r="DN42" i="28"/>
  <c r="EP42" i="28"/>
  <c r="DN66" i="28"/>
  <c r="DZ66" i="28"/>
  <c r="EP66" i="28"/>
  <c r="DN62" i="28"/>
  <c r="DZ62" i="28"/>
  <c r="EP62" i="28"/>
  <c r="DN58" i="28"/>
  <c r="DZ58" i="28"/>
  <c r="EP58" i="28"/>
  <c r="DN54" i="28"/>
  <c r="DZ54" i="28"/>
  <c r="EP54" i="28"/>
  <c r="DN50" i="28"/>
  <c r="DZ50" i="28"/>
  <c r="EP50" i="28"/>
  <c r="DN43" i="28"/>
  <c r="DZ43" i="28"/>
  <c r="EP43" i="28"/>
  <c r="DZ39" i="28"/>
  <c r="DN39" i="28"/>
  <c r="EP39" i="28"/>
  <c r="DZ35" i="28"/>
  <c r="DN35" i="28"/>
  <c r="EP35" i="28"/>
  <c r="DY49" i="28"/>
  <c r="EO49" i="28"/>
  <c r="DM49" i="28"/>
  <c r="EM66" i="28"/>
  <c r="EM54" i="28"/>
  <c r="EM50" i="28"/>
  <c r="EM39" i="28"/>
  <c r="EM42" i="28"/>
  <c r="DN69" i="28"/>
  <c r="DZ69" i="28"/>
  <c r="EP69" i="28"/>
  <c r="DN61" i="28"/>
  <c r="DZ61" i="28"/>
  <c r="EP61" i="28"/>
  <c r="DN38" i="28"/>
  <c r="DZ38" i="28"/>
  <c r="EP38" i="28"/>
  <c r="DN67" i="28"/>
  <c r="DZ67" i="28"/>
  <c r="EP67" i="28"/>
  <c r="DN63" i="28"/>
  <c r="DZ63" i="28"/>
  <c r="EP63" i="28"/>
  <c r="DN59" i="28"/>
  <c r="DZ59" i="28"/>
  <c r="EP59" i="28"/>
  <c r="DN55" i="28"/>
  <c r="DZ55" i="28"/>
  <c r="EP55" i="28"/>
  <c r="DN51" i="28"/>
  <c r="DZ51" i="28"/>
  <c r="EP51" i="28"/>
  <c r="DZ44" i="28"/>
  <c r="DN44" i="28"/>
  <c r="EP44" i="28"/>
  <c r="DZ40" i="28"/>
  <c r="DN40" i="28"/>
  <c r="EP40" i="28"/>
  <c r="DN36" i="28"/>
  <c r="DZ36" i="28"/>
  <c r="EP36" i="28"/>
  <c r="DN32" i="28"/>
  <c r="DZ32" i="28"/>
  <c r="EP32" i="28"/>
  <c r="DN49" i="28"/>
  <c r="DZ49" i="28"/>
  <c r="EP49" i="28"/>
  <c r="EM69" i="28"/>
  <c r="EM44" i="28"/>
  <c r="EM36" i="28"/>
  <c r="DN65" i="28"/>
  <c r="DZ65" i="28"/>
  <c r="EP65" i="28"/>
  <c r="DN57" i="28"/>
  <c r="DZ57" i="28"/>
  <c r="EP57" i="28"/>
  <c r="DZ34" i="28"/>
  <c r="DN34" i="28"/>
  <c r="EP34" i="28"/>
  <c r="DN68" i="28"/>
  <c r="DZ68" i="28"/>
  <c r="EP68" i="28"/>
  <c r="DN64" i="28"/>
  <c r="DZ64" i="28"/>
  <c r="EP64" i="28"/>
  <c r="DN60" i="28"/>
  <c r="DZ60" i="28"/>
  <c r="EP60" i="28"/>
  <c r="DN56" i="28"/>
  <c r="DZ56" i="28"/>
  <c r="EP56" i="28"/>
  <c r="DN52" i="28"/>
  <c r="DZ52" i="28"/>
  <c r="EP52" i="28"/>
  <c r="DN46" i="28"/>
  <c r="EP46" i="28"/>
  <c r="DZ46" i="28"/>
  <c r="DN45" i="28"/>
  <c r="EP45" i="28"/>
  <c r="DZ45" i="28"/>
  <c r="DZ41" i="28"/>
  <c r="DN41" i="28"/>
  <c r="EP41" i="28"/>
  <c r="DZ37" i="28"/>
  <c r="DN37" i="28"/>
  <c r="EP37" i="28"/>
  <c r="DZ33" i="28"/>
  <c r="DN33" i="28"/>
  <c r="EP33" i="28"/>
  <c r="EM61" i="28"/>
  <c r="EM53" i="28"/>
  <c r="EM62" i="28"/>
  <c r="EM56" i="28"/>
  <c r="EM52" i="28"/>
  <c r="EM43" i="28"/>
  <c r="EM35" i="28"/>
  <c r="EM38" i="28"/>
  <c r="DM30" i="27"/>
  <c r="EO30" i="27"/>
  <c r="EL30" i="27"/>
  <c r="DY30" i="27"/>
  <c r="EO26" i="27"/>
  <c r="DM26" i="27"/>
  <c r="DY26" i="27"/>
  <c r="EO22" i="27"/>
  <c r="DM22" i="27"/>
  <c r="DY22" i="27"/>
  <c r="EO27" i="27"/>
  <c r="DY27" i="27"/>
  <c r="EL27" i="27"/>
  <c r="DM27" i="27"/>
  <c r="EL22" i="27"/>
  <c r="EO23" i="27"/>
  <c r="DY23" i="27"/>
  <c r="EL23" i="27"/>
  <c r="DM23" i="27"/>
  <c r="EP43" i="26"/>
  <c r="EM43" i="26"/>
  <c r="DZ43" i="26"/>
  <c r="DN43" i="26"/>
  <c r="EP47" i="26"/>
  <c r="EM47" i="26"/>
  <c r="DZ47" i="26"/>
  <c r="DN47" i="26"/>
  <c r="DZ8" i="26"/>
  <c r="EP8" i="26"/>
  <c r="EM8" i="26"/>
  <c r="DN8" i="26"/>
  <c r="EP59" i="26"/>
  <c r="EM59" i="26"/>
  <c r="DZ59" i="26"/>
  <c r="DN59" i="26"/>
  <c r="EP51" i="26"/>
  <c r="EM51" i="26"/>
  <c r="DZ51" i="26"/>
  <c r="DN51" i="26"/>
  <c r="EP55" i="26"/>
  <c r="EM55" i="26"/>
  <c r="DZ55" i="26"/>
  <c r="DN55" i="26"/>
  <c r="EO29" i="25"/>
  <c r="DY29" i="25"/>
  <c r="DM29" i="25"/>
  <c r="EO25" i="25"/>
  <c r="DM25" i="25"/>
  <c r="DY25" i="25"/>
  <c r="EO21" i="25"/>
  <c r="DM21" i="25"/>
  <c r="DY21" i="25"/>
  <c r="DM30" i="25"/>
  <c r="DY30" i="25"/>
  <c r="EO30" i="25"/>
  <c r="EL30" i="25"/>
  <c r="EL25" i="25"/>
  <c r="DN10" i="25"/>
  <c r="EP10" i="25"/>
  <c r="DZ10" i="25"/>
  <c r="EO26" i="25"/>
  <c r="DY26" i="25"/>
  <c r="EL26" i="25"/>
  <c r="DM26" i="25"/>
  <c r="EL21" i="25"/>
  <c r="EO22" i="25"/>
  <c r="DY22" i="25"/>
  <c r="EL22" i="25"/>
  <c r="DM22" i="25"/>
  <c r="DN9" i="25"/>
  <c r="EP9" i="25"/>
  <c r="DZ9" i="25"/>
  <c r="EL29" i="25"/>
  <c r="DZ30" i="24"/>
  <c r="EP30" i="24"/>
  <c r="EM30" i="24"/>
  <c r="DN30" i="24"/>
  <c r="DZ26" i="24"/>
  <c r="DN26" i="24"/>
  <c r="EP26" i="24"/>
  <c r="DZ22" i="24"/>
  <c r="DN22" i="24"/>
  <c r="EP22" i="24"/>
  <c r="DZ18" i="24"/>
  <c r="DN18" i="24"/>
  <c r="EP18" i="24"/>
  <c r="DY29" i="24"/>
  <c r="EO29" i="24"/>
  <c r="EL29" i="24"/>
  <c r="DM29" i="24"/>
  <c r="DY25" i="24"/>
  <c r="EO25" i="24"/>
  <c r="EL25" i="24"/>
  <c r="DM25" i="24"/>
  <c r="DY21" i="24"/>
  <c r="EO21" i="24"/>
  <c r="DM21" i="24"/>
  <c r="EL21" i="24"/>
  <c r="DY17" i="24"/>
  <c r="EO17" i="24"/>
  <c r="EL17" i="24"/>
  <c r="DM17" i="24"/>
  <c r="DZ29" i="24"/>
  <c r="DN29" i="24"/>
  <c r="EP29" i="24"/>
  <c r="DZ27" i="24"/>
  <c r="DN27" i="24"/>
  <c r="EP27" i="24"/>
  <c r="DZ25" i="24"/>
  <c r="DN25" i="24"/>
  <c r="EP25" i="24"/>
  <c r="DZ23" i="24"/>
  <c r="DN23" i="24"/>
  <c r="EP23" i="24"/>
  <c r="DZ21" i="24"/>
  <c r="DN21" i="24"/>
  <c r="EP21" i="24"/>
  <c r="DZ19" i="24"/>
  <c r="DN19" i="24"/>
  <c r="EP19" i="24"/>
  <c r="DZ17" i="24"/>
  <c r="DN17" i="24"/>
  <c r="EP17" i="24"/>
  <c r="EM26" i="24"/>
  <c r="EM29" i="24"/>
  <c r="EM27" i="24"/>
  <c r="EM25" i="24"/>
  <c r="EM23" i="24"/>
  <c r="EM21" i="24"/>
  <c r="EM19" i="24"/>
  <c r="EM17" i="24"/>
  <c r="DZ28" i="24"/>
  <c r="DN28" i="24"/>
  <c r="EP28" i="24"/>
  <c r="DZ24" i="24"/>
  <c r="DN24" i="24"/>
  <c r="EP24" i="24"/>
  <c r="DZ20" i="24"/>
  <c r="DN20" i="24"/>
  <c r="EP20" i="24"/>
  <c r="DZ16" i="24"/>
  <c r="DN16" i="24"/>
  <c r="EP16" i="24"/>
  <c r="DY27" i="24"/>
  <c r="EO27" i="24"/>
  <c r="EL27" i="24"/>
  <c r="DM27" i="24"/>
  <c r="DY23" i="24"/>
  <c r="EO23" i="24"/>
  <c r="EL23" i="24"/>
  <c r="DM23" i="24"/>
  <c r="DY19" i="24"/>
  <c r="EO19" i="24"/>
  <c r="EL19" i="24"/>
  <c r="DM19" i="24"/>
  <c r="EO30" i="24"/>
  <c r="DM30" i="24"/>
  <c r="EL30" i="24"/>
  <c r="DY30" i="24"/>
  <c r="DY28" i="24"/>
  <c r="EO28" i="24"/>
  <c r="EL28" i="24"/>
  <c r="DM28" i="24"/>
  <c r="DY26" i="24"/>
  <c r="EO26" i="24"/>
  <c r="EL26" i="24"/>
  <c r="DM26" i="24"/>
  <c r="DY24" i="24"/>
  <c r="EO24" i="24"/>
  <c r="EL24" i="24"/>
  <c r="DM24" i="24"/>
  <c r="DY22" i="24"/>
  <c r="EO22" i="24"/>
  <c r="EL22" i="24"/>
  <c r="DM22" i="24"/>
  <c r="DY20" i="24"/>
  <c r="EO20" i="24"/>
  <c r="EL20" i="24"/>
  <c r="DM20" i="24"/>
  <c r="DY18" i="24"/>
  <c r="EO18" i="24"/>
  <c r="EL18" i="24"/>
  <c r="DM18" i="24"/>
  <c r="DY16" i="24"/>
  <c r="EO16" i="24"/>
  <c r="EL16" i="24"/>
  <c r="DM16" i="24"/>
  <c r="EM28" i="24"/>
  <c r="EM24" i="24"/>
  <c r="EM22" i="24"/>
  <c r="EM18" i="24"/>
  <c r="EO69" i="23"/>
  <c r="DM69" i="23"/>
  <c r="DY69" i="23"/>
  <c r="EO61" i="23"/>
  <c r="DM61" i="23"/>
  <c r="DY61" i="23"/>
  <c r="EO57" i="23"/>
  <c r="DM57" i="23"/>
  <c r="DY57" i="23"/>
  <c r="EO66" i="23"/>
  <c r="DY66" i="23"/>
  <c r="EL66" i="23"/>
  <c r="DM66" i="23"/>
  <c r="EO62" i="23"/>
  <c r="DY62" i="23"/>
  <c r="EL62" i="23"/>
  <c r="DM62" i="23"/>
  <c r="EL69" i="23"/>
  <c r="EL61" i="23"/>
  <c r="EL57" i="23"/>
  <c r="EO65" i="23"/>
  <c r="DM65" i="23"/>
  <c r="DY65" i="23"/>
  <c r="EO54" i="23"/>
  <c r="DY54" i="23"/>
  <c r="EL54" i="23"/>
  <c r="DM54" i="23"/>
  <c r="EO58" i="23"/>
  <c r="DY58" i="23"/>
  <c r="EL58" i="23"/>
  <c r="DM58" i="23"/>
  <c r="DZ8" i="23"/>
  <c r="EP8" i="23"/>
  <c r="EM8" i="23"/>
  <c r="DN8" i="23"/>
  <c r="EL65" i="23"/>
  <c r="EO32" i="22"/>
  <c r="DY32" i="22"/>
  <c r="DM32" i="22"/>
  <c r="EO64" i="22"/>
  <c r="DM64" i="22"/>
  <c r="DY64" i="22"/>
  <c r="EL64" i="22"/>
  <c r="EO46" i="22"/>
  <c r="DY46" i="22"/>
  <c r="DM46" i="22"/>
  <c r="EO42" i="22"/>
  <c r="DY42" i="22"/>
  <c r="DM42" i="22"/>
  <c r="EO38" i="22"/>
  <c r="DY38" i="22"/>
  <c r="DM38" i="22"/>
  <c r="EO34" i="22"/>
  <c r="DY34" i="22"/>
  <c r="DM34" i="22"/>
  <c r="EP56" i="22"/>
  <c r="EM56" i="22"/>
  <c r="DZ56" i="22"/>
  <c r="DN56" i="22"/>
  <c r="EP48" i="22"/>
  <c r="EM48" i="22"/>
  <c r="DZ48" i="22"/>
  <c r="DN48" i="22"/>
  <c r="EO40" i="22"/>
  <c r="DY40" i="22"/>
  <c r="DM40" i="22"/>
  <c r="EP60" i="22"/>
  <c r="EM60" i="22"/>
  <c r="DZ60" i="22"/>
  <c r="DN60" i="22"/>
  <c r="EO65" i="22"/>
  <c r="DM65" i="22"/>
  <c r="DY65" i="22"/>
  <c r="EL65" i="22"/>
  <c r="EO43" i="22"/>
  <c r="DY43" i="22"/>
  <c r="DM43" i="22"/>
  <c r="EO39" i="22"/>
  <c r="DY39" i="22"/>
  <c r="DM39" i="22"/>
  <c r="EO35" i="22"/>
  <c r="DY35" i="22"/>
  <c r="DM35" i="22"/>
  <c r="DM60" i="22"/>
  <c r="DY60" i="22"/>
  <c r="EO60" i="22"/>
  <c r="EL60" i="22"/>
  <c r="DM52" i="22"/>
  <c r="DY52" i="22"/>
  <c r="EO52" i="22"/>
  <c r="EL52" i="22"/>
  <c r="EL43" i="22"/>
  <c r="EL46" i="22"/>
  <c r="EL42" i="22"/>
  <c r="EL40" i="22"/>
  <c r="EL38" i="22"/>
  <c r="EL34" i="22"/>
  <c r="EL32" i="22"/>
  <c r="EL39" i="22"/>
  <c r="EO66" i="22"/>
  <c r="DM66" i="22"/>
  <c r="DY66" i="22"/>
  <c r="EL66" i="22"/>
  <c r="EO44" i="22"/>
  <c r="DY44" i="22"/>
  <c r="DM44" i="22"/>
  <c r="EO36" i="22"/>
  <c r="DY36" i="22"/>
  <c r="DM36" i="22"/>
  <c r="EP52" i="22"/>
  <c r="EM52" i="22"/>
  <c r="DZ52" i="22"/>
  <c r="DN52" i="22"/>
  <c r="DM67" i="22"/>
  <c r="EO67" i="22"/>
  <c r="DY67" i="22"/>
  <c r="EO45" i="22"/>
  <c r="DY45" i="22"/>
  <c r="DM45" i="22"/>
  <c r="EO41" i="22"/>
  <c r="DY41" i="22"/>
  <c r="DM41" i="22"/>
  <c r="EO37" i="22"/>
  <c r="DY37" i="22"/>
  <c r="DM37" i="22"/>
  <c r="EO33" i="22"/>
  <c r="DY33" i="22"/>
  <c r="DM33" i="22"/>
  <c r="DM56" i="22"/>
  <c r="DY56" i="22"/>
  <c r="EO56" i="22"/>
  <c r="EL56" i="22"/>
  <c r="DM48" i="22"/>
  <c r="DY48" i="22"/>
  <c r="EO48" i="22"/>
  <c r="EL48" i="22"/>
  <c r="EL45" i="22"/>
  <c r="EL33" i="22"/>
  <c r="EO27" i="21"/>
  <c r="DM27" i="21"/>
  <c r="DY27" i="21"/>
  <c r="EO17" i="21"/>
  <c r="EO9" i="21"/>
  <c r="EO11" i="21"/>
  <c r="DM11" i="21"/>
  <c r="EL11" i="21"/>
  <c r="DY11" i="21"/>
  <c r="EO18" i="21"/>
  <c r="DM18" i="21"/>
  <c r="EL18" i="21"/>
  <c r="DY18" i="21"/>
  <c r="EO14" i="21"/>
  <c r="DM14" i="21"/>
  <c r="EL14" i="21"/>
  <c r="DY14" i="21"/>
  <c r="EO24" i="21"/>
  <c r="DY24" i="21"/>
  <c r="EL24" i="21"/>
  <c r="DM30" i="21"/>
  <c r="EO30" i="21"/>
  <c r="DY30" i="21"/>
  <c r="EO22" i="21"/>
  <c r="DM22" i="21"/>
  <c r="DY22" i="21"/>
  <c r="CY10" i="20"/>
  <c r="CY16" i="20"/>
  <c r="CY20" i="20"/>
  <c r="CY24" i="20"/>
  <c r="CY26" i="20"/>
  <c r="CY30" i="20"/>
  <c r="CY32" i="20"/>
  <c r="CY36" i="20"/>
  <c r="CY38" i="20"/>
  <c r="CY40" i="20"/>
  <c r="CY42" i="20"/>
  <c r="CY44" i="20"/>
  <c r="CY46" i="20"/>
  <c r="CY48" i="20"/>
  <c r="CY50" i="20"/>
  <c r="CY52" i="20"/>
  <c r="CY54" i="20"/>
  <c r="CY56" i="20"/>
  <c r="CY58" i="20"/>
  <c r="CY60" i="20"/>
  <c r="CY62" i="20"/>
  <c r="CY64" i="20"/>
  <c r="CY66" i="20"/>
  <c r="CY68" i="20"/>
  <c r="CY70" i="20"/>
  <c r="CY72" i="20"/>
  <c r="CY74" i="20"/>
  <c r="CY76" i="20"/>
  <c r="CY78" i="20"/>
  <c r="CY80" i="20"/>
  <c r="CY82" i="20"/>
  <c r="CY84" i="20"/>
  <c r="CY86" i="20"/>
  <c r="CY88" i="20"/>
  <c r="CY90" i="20"/>
  <c r="CY92" i="20"/>
  <c r="CY94" i="20"/>
  <c r="CY96" i="20"/>
  <c r="CY98" i="20"/>
  <c r="CY100" i="20"/>
  <c r="CY102" i="20"/>
  <c r="CY104" i="20"/>
  <c r="CY106" i="20"/>
  <c r="CY108" i="20"/>
  <c r="CY110" i="20"/>
  <c r="CY112" i="20"/>
  <c r="CY114" i="20"/>
  <c r="CY116" i="20"/>
  <c r="CY118" i="20"/>
  <c r="CY120" i="20"/>
  <c r="CY122" i="20"/>
  <c r="CY124" i="20"/>
  <c r="CY126" i="20"/>
  <c r="CY128" i="20"/>
  <c r="CY130" i="20"/>
  <c r="CY12" i="20"/>
  <c r="CY14" i="20"/>
  <c r="CY18" i="20"/>
  <c r="CY22" i="20"/>
  <c r="CY28" i="20"/>
  <c r="CY34" i="20"/>
  <c r="CW8" i="20"/>
  <c r="CY8" i="20"/>
  <c r="CK14" i="20"/>
  <c r="CK30" i="20"/>
  <c r="CK32" i="20"/>
  <c r="CK33" i="20"/>
  <c r="CK34" i="20"/>
  <c r="CK35" i="20"/>
  <c r="CK37" i="20"/>
  <c r="CK39" i="20"/>
  <c r="CK40" i="20"/>
  <c r="CK55" i="20"/>
  <c r="CK56" i="20"/>
  <c r="CK57" i="20"/>
  <c r="CK67" i="20"/>
  <c r="CG69" i="20"/>
  <c r="CI69" i="20"/>
  <c r="CH69" i="20"/>
  <c r="CG70" i="20"/>
  <c r="CI70" i="20"/>
  <c r="CH70" i="20"/>
  <c r="CG71" i="20"/>
  <c r="CI71" i="20"/>
  <c r="CH71" i="20"/>
  <c r="CG72" i="20"/>
  <c r="CI72" i="20"/>
  <c r="CH72" i="20"/>
  <c r="CG73" i="20"/>
  <c r="CI73" i="20"/>
  <c r="CH73" i="20"/>
  <c r="CG74" i="20"/>
  <c r="CI74" i="20"/>
  <c r="CH74" i="20"/>
  <c r="CG75" i="20"/>
  <c r="CI75" i="20"/>
  <c r="CH75" i="20"/>
  <c r="CG76" i="20"/>
  <c r="CI76" i="20"/>
  <c r="CH76" i="20"/>
  <c r="CG77" i="20"/>
  <c r="CI77" i="20"/>
  <c r="CH77" i="20"/>
  <c r="CG78" i="20"/>
  <c r="CI78" i="20"/>
  <c r="CH78" i="20"/>
  <c r="CG79" i="20"/>
  <c r="CI79" i="20"/>
  <c r="CH79" i="20"/>
  <c r="CG80" i="20"/>
  <c r="CI80" i="20"/>
  <c r="CH80" i="20"/>
  <c r="CG81" i="20"/>
  <c r="CI81" i="20"/>
  <c r="CH81" i="20"/>
  <c r="CG82" i="20"/>
  <c r="CI82" i="20"/>
  <c r="CH82" i="20"/>
  <c r="CG83" i="20"/>
  <c r="CI83" i="20"/>
  <c r="CH83" i="20"/>
  <c r="CG84" i="20"/>
  <c r="CI84" i="20"/>
  <c r="CH84" i="20"/>
  <c r="CG85" i="20"/>
  <c r="CI85" i="20"/>
  <c r="CH85" i="20"/>
  <c r="CG86" i="20"/>
  <c r="CI86" i="20"/>
  <c r="CH86" i="20"/>
  <c r="CG87" i="20"/>
  <c r="CI87" i="20"/>
  <c r="CH87" i="20"/>
  <c r="CG88" i="20"/>
  <c r="CI88" i="20"/>
  <c r="CH88" i="20"/>
  <c r="CG89" i="20"/>
  <c r="CI89" i="20"/>
  <c r="CH89" i="20"/>
  <c r="CG90" i="20"/>
  <c r="CI90" i="20"/>
  <c r="CH90" i="20"/>
  <c r="CG91" i="20"/>
  <c r="CI91" i="20"/>
  <c r="CH91" i="20"/>
  <c r="CG92" i="20"/>
  <c r="CI92" i="20"/>
  <c r="CH92" i="20"/>
  <c r="CG93" i="20"/>
  <c r="CI93" i="20"/>
  <c r="CH93" i="20"/>
  <c r="CG94" i="20"/>
  <c r="CI94" i="20"/>
  <c r="CH94" i="20"/>
  <c r="CG95" i="20"/>
  <c r="CI95" i="20"/>
  <c r="CH95" i="20"/>
  <c r="CG96" i="20"/>
  <c r="CI96" i="20"/>
  <c r="CH96" i="20"/>
  <c r="CG97" i="20"/>
  <c r="CI97" i="20"/>
  <c r="CH97" i="20"/>
  <c r="CG98" i="20"/>
  <c r="CI98" i="20"/>
  <c r="CH98" i="20"/>
  <c r="CG99" i="20"/>
  <c r="CI99" i="20"/>
  <c r="CH99" i="20"/>
  <c r="CG100" i="20"/>
  <c r="CI100" i="20"/>
  <c r="CH100" i="20"/>
  <c r="CG101" i="20"/>
  <c r="CI101" i="20"/>
  <c r="CH101" i="20"/>
  <c r="CG102" i="20"/>
  <c r="CI102" i="20"/>
  <c r="CH102" i="20"/>
  <c r="CG103" i="20"/>
  <c r="CI103" i="20"/>
  <c r="CH103" i="20"/>
  <c r="AT30" i="20"/>
  <c r="B198" i="20"/>
  <c r="B149" i="20"/>
  <c r="A149" i="20"/>
  <c r="EK131" i="20"/>
  <c r="CQ131" i="20"/>
  <c r="CP131" i="20"/>
  <c r="CH131" i="20"/>
  <c r="CG131" i="20"/>
  <c r="CI131" i="20"/>
  <c r="BX131" i="20"/>
  <c r="BW131" i="20"/>
  <c r="AS131" i="20"/>
  <c r="AT131" i="20"/>
  <c r="AI131" i="20"/>
  <c r="W131" i="20"/>
  <c r="Q131" i="20"/>
  <c r="EK130" i="20"/>
  <c r="CQ130" i="20"/>
  <c r="CP130" i="20"/>
  <c r="CH130" i="20"/>
  <c r="CG130" i="20"/>
  <c r="CI130" i="20"/>
  <c r="BX130" i="20"/>
  <c r="BW130" i="20"/>
  <c r="AS130" i="20"/>
  <c r="AT130" i="20"/>
  <c r="AI130" i="20"/>
  <c r="W130" i="20"/>
  <c r="Q130" i="20"/>
  <c r="EK129" i="20"/>
  <c r="CQ129" i="20"/>
  <c r="CP129" i="20"/>
  <c r="CH129" i="20"/>
  <c r="CG129" i="20"/>
  <c r="CI129" i="20"/>
  <c r="BX129" i="20"/>
  <c r="BW129" i="20"/>
  <c r="AS129" i="20"/>
  <c r="AT129" i="20"/>
  <c r="AI129" i="20"/>
  <c r="W129" i="20"/>
  <c r="Q129" i="20"/>
  <c r="R129" i="20"/>
  <c r="EK128" i="20"/>
  <c r="CQ128" i="20"/>
  <c r="CP128" i="20"/>
  <c r="CH128" i="20"/>
  <c r="CG128" i="20"/>
  <c r="CI128" i="20"/>
  <c r="BX128" i="20"/>
  <c r="BW128" i="20"/>
  <c r="AS128" i="20"/>
  <c r="AT128" i="20"/>
  <c r="AI128" i="20"/>
  <c r="W128" i="20"/>
  <c r="Q128" i="20"/>
  <c r="R128" i="20"/>
  <c r="EK127" i="20"/>
  <c r="CQ127" i="20"/>
  <c r="CP127" i="20"/>
  <c r="CH127" i="20"/>
  <c r="CG127" i="20"/>
  <c r="CI127" i="20"/>
  <c r="BX127" i="20"/>
  <c r="BW127" i="20"/>
  <c r="AS127" i="20"/>
  <c r="AT127" i="20"/>
  <c r="AI127" i="20"/>
  <c r="W127" i="20"/>
  <c r="Q127" i="20"/>
  <c r="EK126" i="20"/>
  <c r="CQ126" i="20"/>
  <c r="CP126" i="20"/>
  <c r="CH126" i="20"/>
  <c r="CG126" i="20"/>
  <c r="CI126" i="20"/>
  <c r="BX126" i="20"/>
  <c r="BW126" i="20"/>
  <c r="AS126" i="20"/>
  <c r="AT126" i="20"/>
  <c r="AI126" i="20"/>
  <c r="W126" i="20"/>
  <c r="Q126" i="20"/>
  <c r="EK125" i="20"/>
  <c r="CQ125" i="20"/>
  <c r="CP125" i="20"/>
  <c r="CH125" i="20"/>
  <c r="CG125" i="20"/>
  <c r="CI125" i="20"/>
  <c r="BX125" i="20"/>
  <c r="BW125" i="20"/>
  <c r="AS125" i="20"/>
  <c r="AT125" i="20"/>
  <c r="AI125" i="20"/>
  <c r="W125" i="20"/>
  <c r="Q125" i="20"/>
  <c r="R125" i="20"/>
  <c r="EK124" i="20"/>
  <c r="CQ124" i="20"/>
  <c r="CP124" i="20"/>
  <c r="CH124" i="20"/>
  <c r="CG124" i="20"/>
  <c r="CI124" i="20"/>
  <c r="BX124" i="20"/>
  <c r="BW124" i="20"/>
  <c r="AS124" i="20"/>
  <c r="AT124" i="20"/>
  <c r="AI124" i="20"/>
  <c r="W124" i="20"/>
  <c r="Q124" i="20"/>
  <c r="R124" i="20"/>
  <c r="EO124" i="20"/>
  <c r="EK123" i="20"/>
  <c r="CQ123" i="20"/>
  <c r="CP123" i="20"/>
  <c r="CH123" i="20"/>
  <c r="CG123" i="20"/>
  <c r="CI123" i="20"/>
  <c r="BX123" i="20"/>
  <c r="BW123" i="20"/>
  <c r="AS123" i="20"/>
  <c r="AT123" i="20"/>
  <c r="AI123" i="20"/>
  <c r="W123" i="20"/>
  <c r="Q123" i="20"/>
  <c r="EK122" i="20"/>
  <c r="CQ122" i="20"/>
  <c r="CP122" i="20"/>
  <c r="CH122" i="20"/>
  <c r="CG122" i="20"/>
  <c r="CI122" i="20"/>
  <c r="BX122" i="20"/>
  <c r="BW122" i="20"/>
  <c r="AS122" i="20"/>
  <c r="AT122" i="20"/>
  <c r="AI122" i="20"/>
  <c r="W122" i="20"/>
  <c r="Q122" i="20"/>
  <c r="EK121" i="20"/>
  <c r="CQ121" i="20"/>
  <c r="CP121" i="20"/>
  <c r="CH121" i="20"/>
  <c r="CG121" i="20"/>
  <c r="CI121" i="20"/>
  <c r="BX121" i="20"/>
  <c r="BW121" i="20"/>
  <c r="AS121" i="20"/>
  <c r="AT121" i="20"/>
  <c r="AI121" i="20"/>
  <c r="W121" i="20"/>
  <c r="Q121" i="20"/>
  <c r="R121" i="20"/>
  <c r="EK120" i="20"/>
  <c r="CQ120" i="20"/>
  <c r="CP120" i="20"/>
  <c r="CH120" i="20"/>
  <c r="CG120" i="20"/>
  <c r="CI120" i="20"/>
  <c r="BX120" i="20"/>
  <c r="BW120" i="20"/>
  <c r="AS120" i="20"/>
  <c r="AT120" i="20"/>
  <c r="AI120" i="20"/>
  <c r="W120" i="20"/>
  <c r="Q120" i="20"/>
  <c r="R120" i="20"/>
  <c r="EK119" i="20"/>
  <c r="CQ119" i="20"/>
  <c r="CP119" i="20"/>
  <c r="CH119" i="20"/>
  <c r="CG119" i="20"/>
  <c r="CI119" i="20"/>
  <c r="BX119" i="20"/>
  <c r="BW119" i="20"/>
  <c r="AS119" i="20"/>
  <c r="AT119" i="20"/>
  <c r="AI119" i="20"/>
  <c r="W119" i="20"/>
  <c r="Q119" i="20"/>
  <c r="EK118" i="20"/>
  <c r="CQ118" i="20"/>
  <c r="CP118" i="20"/>
  <c r="CH118" i="20"/>
  <c r="CG118" i="20"/>
  <c r="CI118" i="20"/>
  <c r="BX118" i="20"/>
  <c r="BW118" i="20"/>
  <c r="AS118" i="20"/>
  <c r="AT118" i="20"/>
  <c r="AI118" i="20"/>
  <c r="W118" i="20"/>
  <c r="Q118" i="20"/>
  <c r="EK117" i="20"/>
  <c r="CQ117" i="20"/>
  <c r="CP117" i="20"/>
  <c r="CH117" i="20"/>
  <c r="CG117" i="20"/>
  <c r="CI117" i="20"/>
  <c r="BX117" i="20"/>
  <c r="BW117" i="20"/>
  <c r="AS117" i="20"/>
  <c r="AT117" i="20"/>
  <c r="AI117" i="20"/>
  <c r="W117" i="20"/>
  <c r="Q117" i="20"/>
  <c r="R117" i="20"/>
  <c r="EK116" i="20"/>
  <c r="CQ116" i="20"/>
  <c r="CP116" i="20"/>
  <c r="CH116" i="20"/>
  <c r="CG116" i="20"/>
  <c r="CI116" i="20"/>
  <c r="BX116" i="20"/>
  <c r="BW116" i="20"/>
  <c r="AS116" i="20"/>
  <c r="AT116" i="20"/>
  <c r="AI116" i="20"/>
  <c r="W116" i="20"/>
  <c r="Q116" i="20"/>
  <c r="R116" i="20"/>
  <c r="EO116" i="20"/>
  <c r="EK115" i="20"/>
  <c r="CQ115" i="20"/>
  <c r="CP115" i="20"/>
  <c r="CH115" i="20"/>
  <c r="CG115" i="20"/>
  <c r="CI115" i="20"/>
  <c r="BX115" i="20"/>
  <c r="BW115" i="20"/>
  <c r="AS115" i="20"/>
  <c r="AT115" i="20"/>
  <c r="AI115" i="20"/>
  <c r="W115" i="20"/>
  <c r="Q115" i="20"/>
  <c r="EK114" i="20"/>
  <c r="CQ114" i="20"/>
  <c r="CP114" i="20"/>
  <c r="CH114" i="20"/>
  <c r="CG114" i="20"/>
  <c r="CI114" i="20"/>
  <c r="BX114" i="20"/>
  <c r="BW114" i="20"/>
  <c r="AS114" i="20"/>
  <c r="AT114" i="20"/>
  <c r="AI114" i="20"/>
  <c r="W114" i="20"/>
  <c r="Q114" i="20"/>
  <c r="EK113" i="20"/>
  <c r="CQ113" i="20"/>
  <c r="CP113" i="20"/>
  <c r="CH113" i="20"/>
  <c r="CG113" i="20"/>
  <c r="CI113" i="20"/>
  <c r="BX113" i="20"/>
  <c r="BW113" i="20"/>
  <c r="AS113" i="20"/>
  <c r="AT113" i="20"/>
  <c r="AI113" i="20"/>
  <c r="W113" i="20"/>
  <c r="Q113" i="20"/>
  <c r="R113" i="20"/>
  <c r="EK112" i="20"/>
  <c r="CQ112" i="20"/>
  <c r="CP112" i="20"/>
  <c r="CH112" i="20"/>
  <c r="CG112" i="20"/>
  <c r="CI112" i="20"/>
  <c r="BX112" i="20"/>
  <c r="BW112" i="20"/>
  <c r="AS112" i="20"/>
  <c r="AT112" i="20"/>
  <c r="AI112" i="20"/>
  <c r="W112" i="20"/>
  <c r="Q112" i="20"/>
  <c r="R112" i="20"/>
  <c r="EK111" i="20"/>
  <c r="CQ111" i="20"/>
  <c r="CP111" i="20"/>
  <c r="CH111" i="20"/>
  <c r="CG111" i="20"/>
  <c r="CI111" i="20"/>
  <c r="BX111" i="20"/>
  <c r="BW111" i="20"/>
  <c r="AS111" i="20"/>
  <c r="AT111" i="20"/>
  <c r="AI111" i="20"/>
  <c r="W111" i="20"/>
  <c r="Q111" i="20"/>
  <c r="EK110" i="20"/>
  <c r="CQ110" i="20"/>
  <c r="CP110" i="20"/>
  <c r="CH110" i="20"/>
  <c r="CG110" i="20"/>
  <c r="CI110" i="20"/>
  <c r="BX110" i="20"/>
  <c r="BW110" i="20"/>
  <c r="AS110" i="20"/>
  <c r="AT110" i="20"/>
  <c r="AI110" i="20"/>
  <c r="W110" i="20"/>
  <c r="Q110" i="20"/>
  <c r="EK109" i="20"/>
  <c r="CQ109" i="20"/>
  <c r="CP109" i="20"/>
  <c r="CH109" i="20"/>
  <c r="CG109" i="20"/>
  <c r="CI109" i="20"/>
  <c r="BX109" i="20"/>
  <c r="BW109" i="20"/>
  <c r="AS109" i="20"/>
  <c r="AT109" i="20"/>
  <c r="AI109" i="20"/>
  <c r="W109" i="20"/>
  <c r="Q109" i="20"/>
  <c r="R109" i="20"/>
  <c r="EK108" i="20"/>
  <c r="CQ108" i="20"/>
  <c r="CP108" i="20"/>
  <c r="CH108" i="20"/>
  <c r="CG108" i="20"/>
  <c r="CI108" i="20"/>
  <c r="BX108" i="20"/>
  <c r="BW108" i="20"/>
  <c r="AS108" i="20"/>
  <c r="AT108" i="20"/>
  <c r="AI108" i="20"/>
  <c r="W108" i="20"/>
  <c r="Q108" i="20"/>
  <c r="R108" i="20"/>
  <c r="EO108" i="20"/>
  <c r="EK107" i="20"/>
  <c r="CQ107" i="20"/>
  <c r="CP107" i="20"/>
  <c r="CH107" i="20"/>
  <c r="CG107" i="20"/>
  <c r="CI107" i="20"/>
  <c r="BX107" i="20"/>
  <c r="BW107" i="20"/>
  <c r="AS107" i="20"/>
  <c r="AT107" i="20"/>
  <c r="AI107" i="20"/>
  <c r="W107" i="20"/>
  <c r="Q107" i="20"/>
  <c r="EK106" i="20"/>
  <c r="CQ106" i="20"/>
  <c r="CP106" i="20"/>
  <c r="CH106" i="20"/>
  <c r="CG106" i="20"/>
  <c r="CI106" i="20"/>
  <c r="BX106" i="20"/>
  <c r="BW106" i="20"/>
  <c r="AS106" i="20"/>
  <c r="AT106" i="20"/>
  <c r="AI106" i="20"/>
  <c r="W106" i="20"/>
  <c r="Q106" i="20"/>
  <c r="S106" i="20"/>
  <c r="DZ106" i="20"/>
  <c r="EK105" i="20"/>
  <c r="CQ105" i="20"/>
  <c r="CP105" i="20"/>
  <c r="CH105" i="20"/>
  <c r="CG105" i="20"/>
  <c r="CI105" i="20"/>
  <c r="BX105" i="20"/>
  <c r="BW105" i="20"/>
  <c r="AS105" i="20"/>
  <c r="AT105" i="20"/>
  <c r="AI105" i="20"/>
  <c r="W105" i="20"/>
  <c r="Q105" i="20"/>
  <c r="S105" i="20"/>
  <c r="EK104" i="20"/>
  <c r="CQ104" i="20"/>
  <c r="CP104" i="20"/>
  <c r="CH104" i="20"/>
  <c r="CG104" i="20"/>
  <c r="CI104" i="20"/>
  <c r="BX104" i="20"/>
  <c r="BW104" i="20"/>
  <c r="AS104" i="20"/>
  <c r="AT104" i="20"/>
  <c r="AI104" i="20"/>
  <c r="W104" i="20"/>
  <c r="Q104" i="20"/>
  <c r="EK103" i="20"/>
  <c r="CQ103" i="20"/>
  <c r="CP103" i="20"/>
  <c r="BX103" i="20"/>
  <c r="BW103" i="20"/>
  <c r="AS103" i="20"/>
  <c r="AT103" i="20"/>
  <c r="AI103" i="20"/>
  <c r="W103" i="20"/>
  <c r="Q103" i="20"/>
  <c r="R103" i="20"/>
  <c r="EK102" i="20"/>
  <c r="CQ102" i="20"/>
  <c r="CP102" i="20"/>
  <c r="BX102" i="20"/>
  <c r="BW102" i="20"/>
  <c r="AS102" i="20"/>
  <c r="AT102" i="20"/>
  <c r="AI102" i="20"/>
  <c r="W102" i="20"/>
  <c r="Q102" i="20"/>
  <c r="R102" i="20"/>
  <c r="EK101" i="20"/>
  <c r="CQ101" i="20"/>
  <c r="CP101" i="20"/>
  <c r="BX101" i="20"/>
  <c r="BW101" i="20"/>
  <c r="AS101" i="20"/>
  <c r="AT101" i="20"/>
  <c r="AI101" i="20"/>
  <c r="W101" i="20"/>
  <c r="Q101" i="20"/>
  <c r="S101" i="20"/>
  <c r="EK100" i="20"/>
  <c r="CQ100" i="20"/>
  <c r="CP100" i="20"/>
  <c r="BX100" i="20"/>
  <c r="BW100" i="20"/>
  <c r="AS100" i="20"/>
  <c r="AT100" i="20"/>
  <c r="AI100" i="20"/>
  <c r="W100" i="20"/>
  <c r="Q100" i="20"/>
  <c r="EK99" i="20"/>
  <c r="CQ99" i="20"/>
  <c r="CP99" i="20"/>
  <c r="BX99" i="20"/>
  <c r="BW99" i="20"/>
  <c r="AS99" i="20"/>
  <c r="AT99" i="20"/>
  <c r="AI99" i="20"/>
  <c r="W99" i="20"/>
  <c r="Q99" i="20"/>
  <c r="R99" i="20"/>
  <c r="EK98" i="20"/>
  <c r="CQ98" i="20"/>
  <c r="CP98" i="20"/>
  <c r="BX98" i="20"/>
  <c r="BW98" i="20"/>
  <c r="AS98" i="20"/>
  <c r="AT98" i="20"/>
  <c r="AI98" i="20"/>
  <c r="W98" i="20"/>
  <c r="Q98" i="20"/>
  <c r="S98" i="20"/>
  <c r="EK97" i="20"/>
  <c r="CQ97" i="20"/>
  <c r="CP97" i="20"/>
  <c r="BX97" i="20"/>
  <c r="BW97" i="20"/>
  <c r="AS97" i="20"/>
  <c r="AT97" i="20"/>
  <c r="AI97" i="20"/>
  <c r="W97" i="20"/>
  <c r="Q97" i="20"/>
  <c r="S97" i="20"/>
  <c r="EK96" i="20"/>
  <c r="CQ96" i="20"/>
  <c r="CP96" i="20"/>
  <c r="BX96" i="20"/>
  <c r="BW96" i="20"/>
  <c r="AS96" i="20"/>
  <c r="AT96" i="20"/>
  <c r="AI96" i="20"/>
  <c r="W96" i="20"/>
  <c r="Q96" i="20"/>
  <c r="EK95" i="20"/>
  <c r="CQ95" i="20"/>
  <c r="CP95" i="20"/>
  <c r="BX95" i="20"/>
  <c r="BW95" i="20"/>
  <c r="AS95" i="20"/>
  <c r="AT95" i="20"/>
  <c r="AI95" i="20"/>
  <c r="W95" i="20"/>
  <c r="Q95" i="20"/>
  <c r="R95" i="20"/>
  <c r="EO95" i="20"/>
  <c r="EK94" i="20"/>
  <c r="CQ94" i="20"/>
  <c r="CP94" i="20"/>
  <c r="BX94" i="20"/>
  <c r="BW94" i="20"/>
  <c r="AS94" i="20"/>
  <c r="AT94" i="20"/>
  <c r="AI94" i="20"/>
  <c r="W94" i="20"/>
  <c r="Q94" i="20"/>
  <c r="R94" i="20"/>
  <c r="EK93" i="20"/>
  <c r="CQ93" i="20"/>
  <c r="CP93" i="20"/>
  <c r="BX93" i="20"/>
  <c r="BW93" i="20"/>
  <c r="AS93" i="20"/>
  <c r="AT93" i="20"/>
  <c r="AI93" i="20"/>
  <c r="W93" i="20"/>
  <c r="Q93" i="20"/>
  <c r="S93" i="20"/>
  <c r="EM93" i="20"/>
  <c r="EK92" i="20"/>
  <c r="CQ92" i="20"/>
  <c r="CP92" i="20"/>
  <c r="BX92" i="20"/>
  <c r="BW92" i="20"/>
  <c r="AS92" i="20"/>
  <c r="AT92" i="20"/>
  <c r="AI92" i="20"/>
  <c r="W92" i="20"/>
  <c r="Q92" i="20"/>
  <c r="EK91" i="20"/>
  <c r="CQ91" i="20"/>
  <c r="CP91" i="20"/>
  <c r="BX91" i="20"/>
  <c r="BW91" i="20"/>
  <c r="AS91" i="20"/>
  <c r="AT91" i="20"/>
  <c r="AI91" i="20"/>
  <c r="W91" i="20"/>
  <c r="Q91" i="20"/>
  <c r="R91" i="20"/>
  <c r="EO91" i="20"/>
  <c r="EK90" i="20"/>
  <c r="CQ90" i="20"/>
  <c r="CP90" i="20"/>
  <c r="BX90" i="20"/>
  <c r="BW90" i="20"/>
  <c r="AS90" i="20"/>
  <c r="AT90" i="20"/>
  <c r="AI90" i="20"/>
  <c r="W90" i="20"/>
  <c r="Q90" i="20"/>
  <c r="S90" i="20"/>
  <c r="EK89" i="20"/>
  <c r="CQ89" i="20"/>
  <c r="CP89" i="20"/>
  <c r="BX89" i="20"/>
  <c r="BW89" i="20"/>
  <c r="AS89" i="20"/>
  <c r="AT89" i="20"/>
  <c r="AI89" i="20"/>
  <c r="W89" i="20"/>
  <c r="Q89" i="20"/>
  <c r="S89" i="20"/>
  <c r="EM89" i="20"/>
  <c r="EK88" i="20"/>
  <c r="CQ88" i="20"/>
  <c r="CP88" i="20"/>
  <c r="BX88" i="20"/>
  <c r="BW88" i="20"/>
  <c r="AS88" i="20"/>
  <c r="AT88" i="20"/>
  <c r="AI88" i="20"/>
  <c r="W88" i="20"/>
  <c r="Q88" i="20"/>
  <c r="EK87" i="20"/>
  <c r="CQ87" i="20"/>
  <c r="CP87" i="20"/>
  <c r="BX87" i="20"/>
  <c r="BW87" i="20"/>
  <c r="AS87" i="20"/>
  <c r="AT87" i="20"/>
  <c r="AI87" i="20"/>
  <c r="W87" i="20"/>
  <c r="Q87" i="20"/>
  <c r="R87" i="20"/>
  <c r="EO87" i="20"/>
  <c r="EK86" i="20"/>
  <c r="CQ86" i="20"/>
  <c r="CP86" i="20"/>
  <c r="BX86" i="20"/>
  <c r="BW86" i="20"/>
  <c r="AS86" i="20"/>
  <c r="AT86" i="20"/>
  <c r="AI86" i="20"/>
  <c r="W86" i="20"/>
  <c r="Q86" i="20"/>
  <c r="R86" i="20"/>
  <c r="EK85" i="20"/>
  <c r="CQ85" i="20"/>
  <c r="CP85" i="20"/>
  <c r="BX85" i="20"/>
  <c r="BW85" i="20"/>
  <c r="AS85" i="20"/>
  <c r="AT85" i="20"/>
  <c r="AI85" i="20"/>
  <c r="W85" i="20"/>
  <c r="Q85" i="20"/>
  <c r="S85" i="20"/>
  <c r="EM85" i="20"/>
  <c r="EK84" i="20"/>
  <c r="CQ84" i="20"/>
  <c r="CP84" i="20"/>
  <c r="BX84" i="20"/>
  <c r="BW84" i="20"/>
  <c r="AS84" i="20"/>
  <c r="AT84" i="20"/>
  <c r="AI84" i="20"/>
  <c r="W84" i="20"/>
  <c r="Q84" i="20"/>
  <c r="EK83" i="20"/>
  <c r="CQ83" i="20"/>
  <c r="CP83" i="20"/>
  <c r="BX83" i="20"/>
  <c r="BW83" i="20"/>
  <c r="AS83" i="20"/>
  <c r="AT83" i="20"/>
  <c r="AI83" i="20"/>
  <c r="W83" i="20"/>
  <c r="Q83" i="20"/>
  <c r="R83" i="20"/>
  <c r="EO83" i="20"/>
  <c r="EK82" i="20"/>
  <c r="CQ82" i="20"/>
  <c r="CP82" i="20"/>
  <c r="BX82" i="20"/>
  <c r="BW82" i="20"/>
  <c r="AS82" i="20"/>
  <c r="AT82" i="20"/>
  <c r="AI82" i="20"/>
  <c r="W82" i="20"/>
  <c r="Q82" i="20"/>
  <c r="S82" i="20"/>
  <c r="EK81" i="20"/>
  <c r="CQ81" i="20"/>
  <c r="CP81" i="20"/>
  <c r="BX81" i="20"/>
  <c r="BW81" i="20"/>
  <c r="AS81" i="20"/>
  <c r="AT81" i="20"/>
  <c r="AI81" i="20"/>
  <c r="W81" i="20"/>
  <c r="Q81" i="20"/>
  <c r="S81" i="20"/>
  <c r="EK80" i="20"/>
  <c r="CQ80" i="20"/>
  <c r="CP80" i="20"/>
  <c r="BX80" i="20"/>
  <c r="BW80" i="20"/>
  <c r="AS80" i="20"/>
  <c r="AT80" i="20"/>
  <c r="AI80" i="20"/>
  <c r="W80" i="20"/>
  <c r="Q80" i="20"/>
  <c r="EK79" i="20"/>
  <c r="CQ79" i="20"/>
  <c r="CP79" i="20"/>
  <c r="BX79" i="20"/>
  <c r="BW79" i="20"/>
  <c r="AS79" i="20"/>
  <c r="AT79" i="20"/>
  <c r="AI79" i="20"/>
  <c r="W79" i="20"/>
  <c r="Q79" i="20"/>
  <c r="EK78" i="20"/>
  <c r="CQ78" i="20"/>
  <c r="CP78" i="20"/>
  <c r="BX78" i="20"/>
  <c r="BW78" i="20"/>
  <c r="AS78" i="20"/>
  <c r="AT78" i="20"/>
  <c r="AI78" i="20"/>
  <c r="W78" i="20"/>
  <c r="Q78" i="20"/>
  <c r="EK77" i="20"/>
  <c r="CQ77" i="20"/>
  <c r="CP77" i="20"/>
  <c r="BX77" i="20"/>
  <c r="BW77" i="20"/>
  <c r="AS77" i="20"/>
  <c r="AT77" i="20"/>
  <c r="AI77" i="20"/>
  <c r="W77" i="20"/>
  <c r="Q77" i="20"/>
  <c r="EK76" i="20"/>
  <c r="CQ76" i="20"/>
  <c r="CP76" i="20"/>
  <c r="BX76" i="20"/>
  <c r="BW76" i="20"/>
  <c r="AS76" i="20"/>
  <c r="AT76" i="20"/>
  <c r="AI76" i="20"/>
  <c r="W76" i="20"/>
  <c r="Q76" i="20"/>
  <c r="EK75" i="20"/>
  <c r="CQ75" i="20"/>
  <c r="CP75" i="20"/>
  <c r="BX75" i="20"/>
  <c r="BW75" i="20"/>
  <c r="AS75" i="20"/>
  <c r="AT75" i="20"/>
  <c r="AI75" i="20"/>
  <c r="W75" i="20"/>
  <c r="Q75" i="20"/>
  <c r="EK74" i="20"/>
  <c r="CQ74" i="20"/>
  <c r="CP74" i="20"/>
  <c r="BX74" i="20"/>
  <c r="BW74" i="20"/>
  <c r="AS74" i="20"/>
  <c r="AT74" i="20"/>
  <c r="AI74" i="20"/>
  <c r="W74" i="20"/>
  <c r="Q74" i="20"/>
  <c r="EK73" i="20"/>
  <c r="CQ73" i="20"/>
  <c r="CP73" i="20"/>
  <c r="BX73" i="20"/>
  <c r="BW73" i="20"/>
  <c r="AS73" i="20"/>
  <c r="AT73" i="20"/>
  <c r="AI73" i="20"/>
  <c r="W73" i="20"/>
  <c r="Q73" i="20"/>
  <c r="EK72" i="20"/>
  <c r="CQ72" i="20"/>
  <c r="CP72" i="20"/>
  <c r="BX72" i="20"/>
  <c r="BW72" i="20"/>
  <c r="AS72" i="20"/>
  <c r="AT72" i="20"/>
  <c r="AI72" i="20"/>
  <c r="W72" i="20"/>
  <c r="Q72" i="20"/>
  <c r="EK71" i="20"/>
  <c r="CQ71" i="20"/>
  <c r="CP71" i="20"/>
  <c r="BX71" i="20"/>
  <c r="BW71" i="20"/>
  <c r="AS71" i="20"/>
  <c r="AT71" i="20"/>
  <c r="AI71" i="20"/>
  <c r="W71" i="20"/>
  <c r="Q71" i="20"/>
  <c r="EK70" i="20"/>
  <c r="CQ70" i="20"/>
  <c r="CP70" i="20"/>
  <c r="BX70" i="20"/>
  <c r="BW70" i="20"/>
  <c r="AS70" i="20"/>
  <c r="AT70" i="20"/>
  <c r="AI70" i="20"/>
  <c r="W70" i="20"/>
  <c r="Q70" i="20"/>
  <c r="EK69" i="20"/>
  <c r="CQ69" i="20"/>
  <c r="CP69" i="20"/>
  <c r="BX69" i="20"/>
  <c r="BW69" i="20"/>
  <c r="AS69" i="20"/>
  <c r="AT69" i="20"/>
  <c r="AI69" i="20"/>
  <c r="W69" i="20"/>
  <c r="Q69" i="20"/>
  <c r="EK68" i="20"/>
  <c r="CQ68" i="20"/>
  <c r="CP68" i="20"/>
  <c r="BX68" i="20"/>
  <c r="BW68" i="20"/>
  <c r="AS68" i="20"/>
  <c r="AT68" i="20"/>
  <c r="AI68" i="20"/>
  <c r="W68" i="20"/>
  <c r="Q68" i="20"/>
  <c r="EK67" i="20"/>
  <c r="CQ67" i="20"/>
  <c r="CP67" i="20"/>
  <c r="BX67" i="20"/>
  <c r="BW67" i="20"/>
  <c r="AS67" i="20"/>
  <c r="AT67" i="20"/>
  <c r="AI67" i="20"/>
  <c r="W67" i="20"/>
  <c r="Q67" i="20"/>
  <c r="EK66" i="20"/>
  <c r="CQ66" i="20"/>
  <c r="CP66" i="20"/>
  <c r="BX66" i="20"/>
  <c r="BW66" i="20"/>
  <c r="AS66" i="20"/>
  <c r="AT66" i="20"/>
  <c r="AI66" i="20"/>
  <c r="W66" i="20"/>
  <c r="Q66" i="20"/>
  <c r="EK65" i="20"/>
  <c r="CQ65" i="20"/>
  <c r="CP65" i="20"/>
  <c r="BX65" i="20"/>
  <c r="BW65" i="20"/>
  <c r="AS65" i="20"/>
  <c r="AT65" i="20"/>
  <c r="AI65" i="20"/>
  <c r="W65" i="20"/>
  <c r="Q65" i="20"/>
  <c r="EK64" i="20"/>
  <c r="CQ64" i="20"/>
  <c r="CP64" i="20"/>
  <c r="BX64" i="20"/>
  <c r="BW64" i="20"/>
  <c r="AS64" i="20"/>
  <c r="AT64" i="20"/>
  <c r="AI64" i="20"/>
  <c r="W64" i="20"/>
  <c r="Q64" i="20"/>
  <c r="EK63" i="20"/>
  <c r="CQ63" i="20"/>
  <c r="CP63" i="20"/>
  <c r="BX63" i="20"/>
  <c r="BW63" i="20"/>
  <c r="AS63" i="20"/>
  <c r="AT63" i="20"/>
  <c r="AI63" i="20"/>
  <c r="W63" i="20"/>
  <c r="Q63" i="20"/>
  <c r="EK62" i="20"/>
  <c r="CQ62" i="20"/>
  <c r="CP62" i="20"/>
  <c r="BX62" i="20"/>
  <c r="BW62" i="20"/>
  <c r="AS62" i="20"/>
  <c r="AT62" i="20"/>
  <c r="AI62" i="20"/>
  <c r="W62" i="20"/>
  <c r="Q62" i="20"/>
  <c r="R62" i="20"/>
  <c r="EK61" i="20"/>
  <c r="CQ61" i="20"/>
  <c r="CP61" i="20"/>
  <c r="BX61" i="20"/>
  <c r="BW61" i="20"/>
  <c r="AS61" i="20"/>
  <c r="AT61" i="20"/>
  <c r="AI61" i="20"/>
  <c r="W61" i="20"/>
  <c r="Q61" i="20"/>
  <c r="R61" i="20"/>
  <c r="EK60" i="20"/>
  <c r="CQ60" i="20"/>
  <c r="CP60" i="20"/>
  <c r="BX60" i="20"/>
  <c r="BW60" i="20"/>
  <c r="AS60" i="20"/>
  <c r="AT60" i="20"/>
  <c r="AI60" i="20"/>
  <c r="W60" i="20"/>
  <c r="Q60" i="20"/>
  <c r="R60" i="20"/>
  <c r="EO60" i="20"/>
  <c r="EK59" i="20"/>
  <c r="CQ59" i="20"/>
  <c r="CP59" i="20"/>
  <c r="BX59" i="20"/>
  <c r="BW59" i="20"/>
  <c r="AS59" i="20"/>
  <c r="AT59" i="20"/>
  <c r="AI59" i="20"/>
  <c r="W59" i="20"/>
  <c r="Q59" i="20"/>
  <c r="R59" i="20"/>
  <c r="EL59" i="20"/>
  <c r="EK58" i="20"/>
  <c r="CQ58" i="20"/>
  <c r="CP58" i="20"/>
  <c r="BX58" i="20"/>
  <c r="BW58" i="20"/>
  <c r="AS58" i="20"/>
  <c r="AT58" i="20"/>
  <c r="AI58" i="20"/>
  <c r="W58" i="20"/>
  <c r="Q58" i="20"/>
  <c r="R58" i="20"/>
  <c r="EO58" i="20"/>
  <c r="EK57" i="20"/>
  <c r="CQ57" i="20"/>
  <c r="CP57" i="20"/>
  <c r="BX57" i="20"/>
  <c r="BW57" i="20"/>
  <c r="AS57" i="20"/>
  <c r="AT57" i="20"/>
  <c r="AI57" i="20"/>
  <c r="W57" i="20"/>
  <c r="Q57" i="20"/>
  <c r="R57" i="20"/>
  <c r="EK56" i="20"/>
  <c r="CQ56" i="20"/>
  <c r="CP56" i="20"/>
  <c r="BX56" i="20"/>
  <c r="BW56" i="20"/>
  <c r="AS56" i="20"/>
  <c r="AT56" i="20"/>
  <c r="AI56" i="20"/>
  <c r="W56" i="20"/>
  <c r="Q56" i="20"/>
  <c r="R56" i="20"/>
  <c r="EK55" i="20"/>
  <c r="CQ55" i="20"/>
  <c r="CP55" i="20"/>
  <c r="BX55" i="20"/>
  <c r="BW55" i="20"/>
  <c r="AS55" i="20"/>
  <c r="AT55" i="20"/>
  <c r="AI55" i="20"/>
  <c r="W55" i="20"/>
  <c r="Q55" i="20"/>
  <c r="R55" i="20"/>
  <c r="EO55" i="20"/>
  <c r="EK54" i="20"/>
  <c r="CQ54" i="20"/>
  <c r="CP54" i="20"/>
  <c r="BX54" i="20"/>
  <c r="BW54" i="20"/>
  <c r="AS54" i="20"/>
  <c r="AT54" i="20"/>
  <c r="AI54" i="20"/>
  <c r="W54" i="20"/>
  <c r="R54" i="20"/>
  <c r="EK53" i="20"/>
  <c r="CQ53" i="20"/>
  <c r="CP53" i="20"/>
  <c r="BX53" i="20"/>
  <c r="BW53" i="20"/>
  <c r="AS53" i="20"/>
  <c r="AT53" i="20"/>
  <c r="AI53" i="20"/>
  <c r="W53" i="20"/>
  <c r="R53" i="20"/>
  <c r="EK52" i="20"/>
  <c r="CQ52" i="20"/>
  <c r="CP52" i="20"/>
  <c r="BX52" i="20"/>
  <c r="BW52" i="20"/>
  <c r="AS52" i="20"/>
  <c r="AT52" i="20"/>
  <c r="AI52" i="20"/>
  <c r="W52" i="20"/>
  <c r="R52" i="20"/>
  <c r="EK51" i="20"/>
  <c r="CQ51" i="20"/>
  <c r="CP51" i="20"/>
  <c r="BX51" i="20"/>
  <c r="BW51" i="20"/>
  <c r="AS51" i="20"/>
  <c r="AT51" i="20"/>
  <c r="AI51" i="20"/>
  <c r="W51" i="20"/>
  <c r="Q51" i="20"/>
  <c r="R51" i="20"/>
  <c r="EL51" i="20"/>
  <c r="EK50" i="20"/>
  <c r="CQ50" i="20"/>
  <c r="CP50" i="20"/>
  <c r="BX50" i="20"/>
  <c r="BW50" i="20"/>
  <c r="AS50" i="20"/>
  <c r="AT50" i="20"/>
  <c r="AI50" i="20"/>
  <c r="W50" i="20"/>
  <c r="Q50" i="20"/>
  <c r="R50" i="20"/>
  <c r="EO50" i="20"/>
  <c r="EK49" i="20"/>
  <c r="CQ49" i="20"/>
  <c r="CP49" i="20"/>
  <c r="BX49" i="20"/>
  <c r="BW49" i="20"/>
  <c r="AS49" i="20"/>
  <c r="AT49" i="20"/>
  <c r="AI49" i="20"/>
  <c r="W49" i="20"/>
  <c r="Q49" i="20"/>
  <c r="R49" i="20"/>
  <c r="EK48" i="20"/>
  <c r="CQ48" i="20"/>
  <c r="CP48" i="20"/>
  <c r="BX48" i="20"/>
  <c r="BW48" i="20"/>
  <c r="AS48" i="20"/>
  <c r="AT48" i="20"/>
  <c r="AI48" i="20"/>
  <c r="W48" i="20"/>
  <c r="Q48" i="20"/>
  <c r="R48" i="20"/>
  <c r="EK47" i="20"/>
  <c r="CQ47" i="20"/>
  <c r="CP47" i="20"/>
  <c r="BX47" i="20"/>
  <c r="BW47" i="20"/>
  <c r="AS47" i="20"/>
  <c r="AT47" i="20"/>
  <c r="AI47" i="20"/>
  <c r="W47" i="20"/>
  <c r="Q47" i="20"/>
  <c r="R47" i="20"/>
  <c r="EL47" i="20"/>
  <c r="EK46" i="20"/>
  <c r="CQ46" i="20"/>
  <c r="CP46" i="20"/>
  <c r="BX46" i="20"/>
  <c r="BW46" i="20"/>
  <c r="AS46" i="20"/>
  <c r="AT46" i="20"/>
  <c r="AI46" i="20"/>
  <c r="W46" i="20"/>
  <c r="Q46" i="20"/>
  <c r="R46" i="20"/>
  <c r="EK45" i="20"/>
  <c r="CQ45" i="20"/>
  <c r="CP45" i="20"/>
  <c r="BX45" i="20"/>
  <c r="BW45" i="20"/>
  <c r="AS45" i="20"/>
  <c r="AT45" i="20"/>
  <c r="AI45" i="20"/>
  <c r="W45" i="20"/>
  <c r="Q45" i="20"/>
  <c r="R45" i="20"/>
  <c r="EL45" i="20"/>
  <c r="EK44" i="20"/>
  <c r="CQ44" i="20"/>
  <c r="CP44" i="20"/>
  <c r="BX44" i="20"/>
  <c r="BW44" i="20"/>
  <c r="AS44" i="20"/>
  <c r="AT44" i="20"/>
  <c r="AI44" i="20"/>
  <c r="W44" i="20"/>
  <c r="Q44" i="20"/>
  <c r="R44" i="20"/>
  <c r="EO44" i="20"/>
  <c r="EK43" i="20"/>
  <c r="CQ43" i="20"/>
  <c r="CP43" i="20"/>
  <c r="BX43" i="20"/>
  <c r="BW43" i="20"/>
  <c r="AS43" i="20"/>
  <c r="AT43" i="20"/>
  <c r="AI43" i="20"/>
  <c r="W43" i="20"/>
  <c r="Q43" i="20"/>
  <c r="R43" i="20"/>
  <c r="EK42" i="20"/>
  <c r="CQ42" i="20"/>
  <c r="CP42" i="20"/>
  <c r="BX42" i="20"/>
  <c r="BW42" i="20"/>
  <c r="AS42" i="20"/>
  <c r="AT42" i="20"/>
  <c r="AI42" i="20"/>
  <c r="W42" i="20"/>
  <c r="Q42" i="20"/>
  <c r="R42" i="20"/>
  <c r="EO42" i="20"/>
  <c r="EK41" i="20"/>
  <c r="CQ41" i="20"/>
  <c r="CP41" i="20"/>
  <c r="BX41" i="20"/>
  <c r="BW41" i="20"/>
  <c r="AS41" i="20"/>
  <c r="AT41" i="20"/>
  <c r="AI41" i="20"/>
  <c r="W41" i="20"/>
  <c r="Q41" i="20"/>
  <c r="R41" i="20"/>
  <c r="EL41" i="20"/>
  <c r="EK40" i="20"/>
  <c r="CQ40" i="20"/>
  <c r="CP40" i="20"/>
  <c r="BX40" i="20"/>
  <c r="BW40" i="20"/>
  <c r="AS40" i="20"/>
  <c r="AT40" i="20"/>
  <c r="AI40" i="20"/>
  <c r="W40" i="20"/>
  <c r="Q40" i="20"/>
  <c r="R40" i="20"/>
  <c r="EO40" i="20"/>
  <c r="EK39" i="20"/>
  <c r="CQ39" i="20"/>
  <c r="CP39" i="20"/>
  <c r="BX39" i="20"/>
  <c r="BW39" i="20"/>
  <c r="AS39" i="20"/>
  <c r="AT39" i="20"/>
  <c r="AI39" i="20"/>
  <c r="W39" i="20"/>
  <c r="Q39" i="20"/>
  <c r="R39" i="20"/>
  <c r="EL39" i="20"/>
  <c r="EK38" i="20"/>
  <c r="CQ38" i="20"/>
  <c r="CP38" i="20"/>
  <c r="BX38" i="20"/>
  <c r="BW38" i="20"/>
  <c r="AS38" i="20"/>
  <c r="AT38" i="20"/>
  <c r="AI38" i="20"/>
  <c r="W38" i="20"/>
  <c r="Q38" i="20"/>
  <c r="R38" i="20"/>
  <c r="EL38" i="20"/>
  <c r="EK37" i="20"/>
  <c r="CQ37" i="20"/>
  <c r="CP37" i="20"/>
  <c r="BX37" i="20"/>
  <c r="BW37" i="20"/>
  <c r="AS37" i="20"/>
  <c r="AT37" i="20"/>
  <c r="AI37" i="20"/>
  <c r="W37" i="20"/>
  <c r="Q37" i="20"/>
  <c r="R37" i="20"/>
  <c r="EL37" i="20"/>
  <c r="EK36" i="20"/>
  <c r="CQ36" i="20"/>
  <c r="CP36" i="20"/>
  <c r="BX36" i="20"/>
  <c r="BW36" i="20"/>
  <c r="AS36" i="20"/>
  <c r="AT36" i="20"/>
  <c r="AI36" i="20"/>
  <c r="W36" i="20"/>
  <c r="Q36" i="20"/>
  <c r="R36" i="20"/>
  <c r="EO36" i="20"/>
  <c r="EK35" i="20"/>
  <c r="CQ35" i="20"/>
  <c r="CP35" i="20"/>
  <c r="BX35" i="20"/>
  <c r="BW35" i="20"/>
  <c r="AS35" i="20"/>
  <c r="AT35" i="20"/>
  <c r="AI35" i="20"/>
  <c r="W35" i="20"/>
  <c r="Q35" i="20"/>
  <c r="R35" i="20"/>
  <c r="EK34" i="20"/>
  <c r="CQ34" i="20"/>
  <c r="CP34" i="20"/>
  <c r="BX34" i="20"/>
  <c r="BW34" i="20"/>
  <c r="AS34" i="20"/>
  <c r="AT34" i="20"/>
  <c r="AI34" i="20"/>
  <c r="W34" i="20"/>
  <c r="Q34" i="20"/>
  <c r="R34" i="20"/>
  <c r="EO34" i="20"/>
  <c r="EK33" i="20"/>
  <c r="CQ33" i="20"/>
  <c r="CP33" i="20"/>
  <c r="BX33" i="20"/>
  <c r="BW33" i="20"/>
  <c r="AS33" i="20"/>
  <c r="AT33" i="20"/>
  <c r="AI33" i="20"/>
  <c r="W33" i="20"/>
  <c r="Q33" i="20"/>
  <c r="R33" i="20"/>
  <c r="EK32" i="20"/>
  <c r="CQ32" i="20"/>
  <c r="CP32" i="20"/>
  <c r="BX32" i="20"/>
  <c r="BW32" i="20"/>
  <c r="AS32" i="20"/>
  <c r="AT32" i="20"/>
  <c r="AI32" i="20"/>
  <c r="W32" i="20"/>
  <c r="Q32" i="20"/>
  <c r="R32" i="20"/>
  <c r="EK31" i="20"/>
  <c r="CQ31" i="20"/>
  <c r="CP31" i="20"/>
  <c r="BX31" i="20"/>
  <c r="BW31" i="20"/>
  <c r="AT31" i="20"/>
  <c r="AI31" i="20"/>
  <c r="W31" i="20"/>
  <c r="Q31" i="20"/>
  <c r="R31" i="20"/>
  <c r="EK30" i="20"/>
  <c r="CQ30" i="20"/>
  <c r="CP30" i="20"/>
  <c r="BX30" i="20"/>
  <c r="BW30" i="20"/>
  <c r="AI30" i="20"/>
  <c r="W30" i="20"/>
  <c r="Q30" i="20"/>
  <c r="R30" i="20"/>
  <c r="EO30" i="20"/>
  <c r="EK29" i="20"/>
  <c r="CQ29" i="20"/>
  <c r="CP29" i="20"/>
  <c r="BX29" i="20"/>
  <c r="BW29" i="20"/>
  <c r="AS29" i="20"/>
  <c r="AT29" i="20"/>
  <c r="AI29" i="20"/>
  <c r="W29" i="20"/>
  <c r="Q29" i="20"/>
  <c r="R29" i="20"/>
  <c r="EL29" i="20"/>
  <c r="EK28" i="20"/>
  <c r="CQ28" i="20"/>
  <c r="CP28" i="20"/>
  <c r="BX28" i="20"/>
  <c r="BW28" i="20"/>
  <c r="AS28" i="20"/>
  <c r="AT28" i="20"/>
  <c r="AI28" i="20"/>
  <c r="W28" i="20"/>
  <c r="Q28" i="20"/>
  <c r="R28" i="20"/>
  <c r="EL28" i="20"/>
  <c r="EK27" i="20"/>
  <c r="CQ27" i="20"/>
  <c r="CP27" i="20"/>
  <c r="BX27" i="20"/>
  <c r="BW27" i="20"/>
  <c r="AS27" i="20"/>
  <c r="AT27" i="20"/>
  <c r="AI27" i="20"/>
  <c r="W27" i="20"/>
  <c r="Q27" i="20"/>
  <c r="R27" i="20"/>
  <c r="EK26" i="20"/>
  <c r="CQ26" i="20"/>
  <c r="CP26" i="20"/>
  <c r="BX26" i="20"/>
  <c r="BW26" i="20"/>
  <c r="AS26" i="20"/>
  <c r="AT26" i="20"/>
  <c r="AI26" i="20"/>
  <c r="W26" i="20"/>
  <c r="Q26" i="20"/>
  <c r="R26" i="20"/>
  <c r="EK25" i="20"/>
  <c r="CQ25" i="20"/>
  <c r="CP25" i="20"/>
  <c r="BX25" i="20"/>
  <c r="BW25" i="20"/>
  <c r="AS25" i="20"/>
  <c r="AT25" i="20"/>
  <c r="AI25" i="20"/>
  <c r="W25" i="20"/>
  <c r="Q25" i="20"/>
  <c r="R25" i="20"/>
  <c r="EL25" i="20"/>
  <c r="EK24" i="20"/>
  <c r="CQ24" i="20"/>
  <c r="CP24" i="20"/>
  <c r="BX24" i="20"/>
  <c r="BW24" i="20"/>
  <c r="AS24" i="20"/>
  <c r="AT24" i="20"/>
  <c r="AI24" i="20"/>
  <c r="W24" i="20"/>
  <c r="Q24" i="20"/>
  <c r="R24" i="20"/>
  <c r="EO24" i="20"/>
  <c r="EK23" i="20"/>
  <c r="CQ23" i="20"/>
  <c r="CP23" i="20"/>
  <c r="BX23" i="20"/>
  <c r="BW23" i="20"/>
  <c r="AS23" i="20"/>
  <c r="AT23" i="20"/>
  <c r="AI23" i="20"/>
  <c r="W23" i="20"/>
  <c r="Q23" i="20"/>
  <c r="S23" i="20"/>
  <c r="EK22" i="20"/>
  <c r="CQ22" i="20"/>
  <c r="CP22" i="20"/>
  <c r="BX22" i="20"/>
  <c r="BW22" i="20"/>
  <c r="AS22" i="20"/>
  <c r="AT22" i="20"/>
  <c r="AI22" i="20"/>
  <c r="W22" i="20"/>
  <c r="Q22" i="20"/>
  <c r="S22" i="20"/>
  <c r="EK21" i="20"/>
  <c r="CQ21" i="20"/>
  <c r="CP21" i="20"/>
  <c r="BX21" i="20"/>
  <c r="BW21" i="20"/>
  <c r="AS21" i="20"/>
  <c r="AT21" i="20"/>
  <c r="AI21" i="20"/>
  <c r="W21" i="20"/>
  <c r="Q21" i="20"/>
  <c r="S21" i="20"/>
  <c r="EK20" i="20"/>
  <c r="CQ20" i="20"/>
  <c r="CP20" i="20"/>
  <c r="BX20" i="20"/>
  <c r="BW20" i="20"/>
  <c r="AS20" i="20"/>
  <c r="AT20" i="20"/>
  <c r="AI20" i="20"/>
  <c r="W20" i="20"/>
  <c r="Q20" i="20"/>
  <c r="S20" i="20"/>
  <c r="EK19" i="20"/>
  <c r="CQ19" i="20"/>
  <c r="CP19" i="20"/>
  <c r="BX19" i="20"/>
  <c r="BW19" i="20"/>
  <c r="AS19" i="20"/>
  <c r="AT19" i="20"/>
  <c r="AI19" i="20"/>
  <c r="W19" i="20"/>
  <c r="Q19" i="20"/>
  <c r="S19" i="20"/>
  <c r="EK18" i="20"/>
  <c r="CQ18" i="20"/>
  <c r="CP18" i="20"/>
  <c r="BX18" i="20"/>
  <c r="BW18" i="20"/>
  <c r="AS18" i="20"/>
  <c r="AT18" i="20"/>
  <c r="AI18" i="20"/>
  <c r="W18" i="20"/>
  <c r="Q18" i="20"/>
  <c r="S18" i="20"/>
  <c r="EK17" i="20"/>
  <c r="CQ17" i="20"/>
  <c r="CP17" i="20"/>
  <c r="BX17" i="20"/>
  <c r="BW17" i="20"/>
  <c r="AS17" i="20"/>
  <c r="AT17" i="20"/>
  <c r="AI17" i="20"/>
  <c r="W17" i="20"/>
  <c r="Q17" i="20"/>
  <c r="S17" i="20"/>
  <c r="EK16" i="20"/>
  <c r="CQ16" i="20"/>
  <c r="CP16" i="20"/>
  <c r="BX16" i="20"/>
  <c r="BW16" i="20"/>
  <c r="AS16" i="20"/>
  <c r="AT16" i="20"/>
  <c r="AI16" i="20"/>
  <c r="W16" i="20"/>
  <c r="Q16" i="20"/>
  <c r="S16" i="20"/>
  <c r="EK15" i="20"/>
  <c r="CQ15" i="20"/>
  <c r="CP15" i="20"/>
  <c r="BX15" i="20"/>
  <c r="BW15" i="20"/>
  <c r="AS15" i="20"/>
  <c r="AT15" i="20"/>
  <c r="AI15" i="20"/>
  <c r="W15" i="20"/>
  <c r="Q15" i="20"/>
  <c r="S15" i="20"/>
  <c r="EK14" i="20"/>
  <c r="CQ14" i="20"/>
  <c r="CP14" i="20"/>
  <c r="BX14" i="20"/>
  <c r="BW14" i="20"/>
  <c r="AS14" i="20"/>
  <c r="AT14" i="20"/>
  <c r="AI14" i="20"/>
  <c r="W14" i="20"/>
  <c r="Q14" i="20"/>
  <c r="S14" i="20"/>
  <c r="EK13" i="20"/>
  <c r="CQ13" i="20"/>
  <c r="CP13" i="20"/>
  <c r="BX13" i="20"/>
  <c r="BW13" i="20"/>
  <c r="AS13" i="20"/>
  <c r="AT13" i="20"/>
  <c r="AI13" i="20"/>
  <c r="W13" i="20"/>
  <c r="Q13" i="20"/>
  <c r="S13" i="20"/>
  <c r="EK12" i="20"/>
  <c r="CQ12" i="20"/>
  <c r="CP12" i="20"/>
  <c r="BX12" i="20"/>
  <c r="BW12" i="20"/>
  <c r="AS12" i="20"/>
  <c r="AT12" i="20"/>
  <c r="AI12" i="20"/>
  <c r="W12" i="20"/>
  <c r="Q12" i="20"/>
  <c r="S12" i="20"/>
  <c r="EK11" i="20"/>
  <c r="CQ11" i="20"/>
  <c r="CP11" i="20"/>
  <c r="BX11" i="20"/>
  <c r="BW11" i="20"/>
  <c r="AS11" i="20"/>
  <c r="AT11" i="20"/>
  <c r="AI11" i="20"/>
  <c r="W11" i="20"/>
  <c r="Q11" i="20"/>
  <c r="S11" i="20"/>
  <c r="EK10" i="20"/>
  <c r="CQ10" i="20"/>
  <c r="CP10" i="20"/>
  <c r="BX10" i="20"/>
  <c r="BW10" i="20"/>
  <c r="AS10" i="20"/>
  <c r="AT10" i="20"/>
  <c r="AI10" i="20"/>
  <c r="W10" i="20"/>
  <c r="Q10" i="20"/>
  <c r="S10" i="20"/>
  <c r="EK9" i="20"/>
  <c r="CQ9" i="20"/>
  <c r="CP9" i="20"/>
  <c r="BX9" i="20"/>
  <c r="BW9" i="20"/>
  <c r="AS9" i="20"/>
  <c r="AT9" i="20"/>
  <c r="AI9" i="20"/>
  <c r="W9" i="20"/>
  <c r="Q9" i="20"/>
  <c r="S9" i="20"/>
  <c r="EK8" i="20"/>
  <c r="CQ8" i="20"/>
  <c r="CP8" i="20"/>
  <c r="BX8" i="20"/>
  <c r="BW8" i="20"/>
  <c r="AS8" i="20"/>
  <c r="AT8" i="20"/>
  <c r="AI8" i="20"/>
  <c r="W8" i="20"/>
  <c r="Q8" i="20"/>
  <c r="R8" i="20"/>
  <c r="CR109" i="20"/>
  <c r="BY113" i="20"/>
  <c r="AJ18" i="20"/>
  <c r="EL109" i="20"/>
  <c r="BY109" i="20"/>
  <c r="BY118" i="20"/>
  <c r="BY126" i="20"/>
  <c r="CR84" i="20"/>
  <c r="R90" i="20"/>
  <c r="DY90" i="20"/>
  <c r="BZ112" i="20"/>
  <c r="CR112" i="20"/>
  <c r="BZ116" i="20"/>
  <c r="CR120" i="20"/>
  <c r="AJ109" i="20"/>
  <c r="BZ125" i="20"/>
  <c r="EL128" i="20"/>
  <c r="BZ129" i="20"/>
  <c r="CR128" i="20"/>
  <c r="BZ74" i="20"/>
  <c r="S91" i="20"/>
  <c r="DN91" i="20"/>
  <c r="BY98" i="20"/>
  <c r="EL125" i="20"/>
  <c r="EL129" i="20"/>
  <c r="BY129" i="20"/>
  <c r="CR131" i="20"/>
  <c r="CR15" i="20"/>
  <c r="AJ16" i="20"/>
  <c r="R17" i="20"/>
  <c r="EO17" i="20"/>
  <c r="R19" i="20"/>
  <c r="EO19" i="20"/>
  <c r="CR53" i="20"/>
  <c r="AJ100" i="20"/>
  <c r="R101" i="20"/>
  <c r="DY101" i="20"/>
  <c r="BZ108" i="20"/>
  <c r="EL113" i="20"/>
  <c r="BZ16" i="20"/>
  <c r="AJ19" i="20"/>
  <c r="BZ18" i="20"/>
  <c r="BZ24" i="20"/>
  <c r="BY25" i="20"/>
  <c r="BY29" i="20"/>
  <c r="BZ30" i="20"/>
  <c r="S33" i="20"/>
  <c r="EP33" i="20"/>
  <c r="EO47" i="20"/>
  <c r="BY55" i="20"/>
  <c r="BZ68" i="20"/>
  <c r="BZ79" i="20"/>
  <c r="CR97" i="20"/>
  <c r="BZ109" i="20"/>
  <c r="BY125" i="20"/>
  <c r="CK101" i="20"/>
  <c r="CK99" i="20"/>
  <c r="CK88" i="20"/>
  <c r="CK71" i="20"/>
  <c r="CK69" i="20"/>
  <c r="BZ14" i="20"/>
  <c r="CR21" i="20"/>
  <c r="AJ22" i="20"/>
  <c r="R23" i="20"/>
  <c r="DM23" i="20"/>
  <c r="CR24" i="20"/>
  <c r="S42" i="20"/>
  <c r="EP42" i="20"/>
  <c r="EL42" i="20"/>
  <c r="BZ64" i="20"/>
  <c r="BZ72" i="20"/>
  <c r="BZ75" i="20"/>
  <c r="R81" i="20"/>
  <c r="EL81" i="20"/>
  <c r="BY94" i="20"/>
  <c r="AJ96" i="20"/>
  <c r="EM105" i="20"/>
  <c r="BY106" i="20"/>
  <c r="EL117" i="20"/>
  <c r="BY122" i="20"/>
  <c r="BZ128" i="20"/>
  <c r="CR129" i="20"/>
  <c r="CK89" i="20"/>
  <c r="CK83" i="20"/>
  <c r="CK76" i="20"/>
  <c r="BY31" i="20"/>
  <c r="BY60" i="20"/>
  <c r="BZ66" i="20"/>
  <c r="BZ23" i="20"/>
  <c r="EL33" i="20"/>
  <c r="BY40" i="20"/>
  <c r="BY43" i="20"/>
  <c r="BZ70" i="20"/>
  <c r="CR9" i="20"/>
  <c r="R11" i="20"/>
  <c r="EO11" i="20"/>
  <c r="CR46" i="20"/>
  <c r="CR91" i="20"/>
  <c r="R98" i="20"/>
  <c r="EO98" i="20"/>
  <c r="CR101" i="20"/>
  <c r="CR107" i="20"/>
  <c r="CK97" i="20"/>
  <c r="CK80" i="20"/>
  <c r="CK78" i="20"/>
  <c r="CK63" i="20"/>
  <c r="CK48" i="20"/>
  <c r="CK12" i="20"/>
  <c r="CK10" i="20"/>
  <c r="CR17" i="20"/>
  <c r="CR19" i="20"/>
  <c r="R21" i="20"/>
  <c r="EO21" i="20"/>
  <c r="S49" i="20"/>
  <c r="EP49" i="20"/>
  <c r="S83" i="20"/>
  <c r="DZ83" i="20"/>
  <c r="CR87" i="20"/>
  <c r="S94" i="20"/>
  <c r="DZ94" i="20"/>
  <c r="R97" i="20"/>
  <c r="EL97" i="20"/>
  <c r="CK96" i="20"/>
  <c r="CK79" i="20"/>
  <c r="CK49" i="20"/>
  <c r="CK47" i="20"/>
  <c r="CK22" i="20"/>
  <c r="EL49" i="20"/>
  <c r="S57" i="20"/>
  <c r="EP57" i="20"/>
  <c r="EL57" i="20"/>
  <c r="BY52" i="20"/>
  <c r="S50" i="20"/>
  <c r="EP50" i="20"/>
  <c r="EL50" i="20"/>
  <c r="BY48" i="20"/>
  <c r="CR42" i="20"/>
  <c r="CR41" i="20"/>
  <c r="CK36" i="20"/>
  <c r="CR28" i="20"/>
  <c r="AJ129" i="20"/>
  <c r="CR34" i="20"/>
  <c r="BZ42" i="20"/>
  <c r="BY86" i="20"/>
  <c r="BY104" i="20"/>
  <c r="BY110" i="20"/>
  <c r="CR110" i="20"/>
  <c r="AJ112" i="20"/>
  <c r="BY117" i="20"/>
  <c r="BY124" i="20"/>
  <c r="BY130" i="20"/>
  <c r="CR130" i="20"/>
  <c r="CK90" i="20"/>
  <c r="CK77" i="20"/>
  <c r="CK29" i="20"/>
  <c r="AJ9" i="20"/>
  <c r="BY35" i="20"/>
  <c r="BZ51" i="20"/>
  <c r="CR55" i="20"/>
  <c r="CK106" i="20"/>
  <c r="BZ8" i="20"/>
  <c r="CR13" i="20"/>
  <c r="AJ14" i="20"/>
  <c r="R15" i="20"/>
  <c r="EO15" i="20"/>
  <c r="BY30" i="20"/>
  <c r="S34" i="20"/>
  <c r="EP34" i="20"/>
  <c r="EL34" i="20"/>
  <c r="CR58" i="20"/>
  <c r="CR62" i="20"/>
  <c r="BZ63" i="20"/>
  <c r="CR64" i="20"/>
  <c r="BZ65" i="20"/>
  <c r="CR66" i="20"/>
  <c r="BZ67" i="20"/>
  <c r="CR68" i="20"/>
  <c r="BZ69" i="20"/>
  <c r="CR70" i="20"/>
  <c r="BZ71" i="20"/>
  <c r="CR72" i="20"/>
  <c r="BZ73" i="20"/>
  <c r="CR74" i="20"/>
  <c r="CR76" i="20"/>
  <c r="AJ77" i="20"/>
  <c r="BZ77" i="20"/>
  <c r="R82" i="20"/>
  <c r="EO82" i="20"/>
  <c r="BY82" i="20"/>
  <c r="CR89" i="20"/>
  <c r="BY90" i="20"/>
  <c r="S102" i="20"/>
  <c r="EP102" i="20"/>
  <c r="EL108" i="20"/>
  <c r="EL112" i="20"/>
  <c r="BZ113" i="20"/>
  <c r="BY114" i="20"/>
  <c r="CR115" i="20"/>
  <c r="AJ117" i="20"/>
  <c r="EL120" i="20"/>
  <c r="BY120" i="20"/>
  <c r="EL121" i="20"/>
  <c r="BY121" i="20"/>
  <c r="CR123" i="20"/>
  <c r="CK127" i="20"/>
  <c r="CK100" i="20"/>
  <c r="CK98" i="20"/>
  <c r="CK91" i="20"/>
  <c r="CK75" i="20"/>
  <c r="CK18" i="20"/>
  <c r="BY9" i="20"/>
  <c r="EL24" i="20"/>
  <c r="BY28" i="20"/>
  <c r="BZ33" i="20"/>
  <c r="EL35" i="20"/>
  <c r="BZ59" i="20"/>
  <c r="CR60" i="20"/>
  <c r="BZ62" i="20"/>
  <c r="BY88" i="20"/>
  <c r="EM97" i="20"/>
  <c r="EM101" i="20"/>
  <c r="BY103" i="20"/>
  <c r="CK107" i="20"/>
  <c r="BY111" i="20"/>
  <c r="CR111" i="20"/>
  <c r="BY115" i="20"/>
  <c r="BY116" i="20"/>
  <c r="EL116" i="20"/>
  <c r="CK119" i="20"/>
  <c r="CK123" i="20"/>
  <c r="BY131" i="20"/>
  <c r="CK82" i="20"/>
  <c r="CK81" i="20"/>
  <c r="CK73" i="20"/>
  <c r="CK65" i="20"/>
  <c r="CK58" i="20"/>
  <c r="CK50" i="20"/>
  <c r="CK42" i="20"/>
  <c r="CK41" i="20"/>
  <c r="AJ11" i="20"/>
  <c r="BY11" i="20"/>
  <c r="AJ15" i="20"/>
  <c r="AJ17" i="20"/>
  <c r="CR25" i="20"/>
  <c r="EO29" i="20"/>
  <c r="S31" i="20"/>
  <c r="EM31" i="20"/>
  <c r="CR45" i="20"/>
  <c r="CR49" i="20"/>
  <c r="CR51" i="20"/>
  <c r="BZ57" i="20"/>
  <c r="EL58" i="20"/>
  <c r="AJ67" i="20"/>
  <c r="AJ69" i="20"/>
  <c r="BY102" i="20"/>
  <c r="BY112" i="20"/>
  <c r="CR117" i="20"/>
  <c r="CR118" i="20"/>
  <c r="AJ121" i="20"/>
  <c r="CR121" i="20"/>
  <c r="CR122" i="20"/>
  <c r="BY127" i="20"/>
  <c r="EL124" i="20"/>
  <c r="CR8" i="20"/>
  <c r="BZ10" i="20"/>
  <c r="CR11" i="20"/>
  <c r="AJ12" i="20"/>
  <c r="R13" i="20"/>
  <c r="EO13" i="20"/>
  <c r="BY13" i="20"/>
  <c r="BZ15" i="20"/>
  <c r="BZ17" i="20"/>
  <c r="BY19" i="20"/>
  <c r="BZ21" i="20"/>
  <c r="S24" i="20"/>
  <c r="DN24" i="20"/>
  <c r="BZ29" i="20"/>
  <c r="CR31" i="20"/>
  <c r="CR33" i="20"/>
  <c r="CR37" i="20"/>
  <c r="EO39" i="20"/>
  <c r="S41" i="20"/>
  <c r="EP41" i="20"/>
  <c r="EL43" i="20"/>
  <c r="CR44" i="20"/>
  <c r="EL46" i="20"/>
  <c r="CR47" i="20"/>
  <c r="EL55" i="20"/>
  <c r="CR57" i="20"/>
  <c r="S58" i="20"/>
  <c r="EP58" i="20"/>
  <c r="CR77" i="20"/>
  <c r="EM81" i="20"/>
  <c r="CR81" i="20"/>
  <c r="CR83" i="20"/>
  <c r="BY87" i="20"/>
  <c r="CR88" i="20"/>
  <c r="R89" i="20"/>
  <c r="EO89" i="20"/>
  <c r="AJ91" i="20"/>
  <c r="CR96" i="20"/>
  <c r="S99" i="20"/>
  <c r="EM99" i="20"/>
  <c r="CR100" i="20"/>
  <c r="R106" i="20"/>
  <c r="DM106" i="20"/>
  <c r="BY107" i="20"/>
  <c r="BY108" i="20"/>
  <c r="CK111" i="20"/>
  <c r="CK115" i="20"/>
  <c r="BZ117" i="20"/>
  <c r="BY119" i="20"/>
  <c r="BZ120" i="20"/>
  <c r="BZ121" i="20"/>
  <c r="BY123" i="20"/>
  <c r="BZ124" i="20"/>
  <c r="CR124" i="20"/>
  <c r="BY128" i="20"/>
  <c r="CK131" i="20"/>
  <c r="CK24" i="20"/>
  <c r="BY26" i="20"/>
  <c r="BZ22" i="20"/>
  <c r="BZ20" i="20"/>
  <c r="CK20" i="20"/>
  <c r="CK16" i="20"/>
  <c r="AJ13" i="20"/>
  <c r="BY12" i="20"/>
  <c r="AJ10" i="20"/>
  <c r="CR29" i="20"/>
  <c r="CR32" i="20"/>
  <c r="CR39" i="20"/>
  <c r="CR50" i="20"/>
  <c r="CR106" i="20"/>
  <c r="CR125" i="20"/>
  <c r="CR126" i="20"/>
  <c r="CR26" i="20"/>
  <c r="CR35" i="20"/>
  <c r="CR38" i="20"/>
  <c r="CR40" i="20"/>
  <c r="CR54" i="20"/>
  <c r="CR56" i="20"/>
  <c r="CR61" i="20"/>
  <c r="CR92" i="20"/>
  <c r="CR95" i="20"/>
  <c r="CR103" i="20"/>
  <c r="CR104" i="20"/>
  <c r="CR113" i="20"/>
  <c r="CR114" i="20"/>
  <c r="CR116" i="20"/>
  <c r="CR127" i="20"/>
  <c r="CR23" i="20"/>
  <c r="CR27" i="20"/>
  <c r="CR36" i="20"/>
  <c r="CR43" i="20"/>
  <c r="CR48" i="20"/>
  <c r="CR52" i="20"/>
  <c r="CR59" i="20"/>
  <c r="CR99" i="20"/>
  <c r="CR108" i="20"/>
  <c r="CR119" i="20"/>
  <c r="BY10" i="20"/>
  <c r="BY14" i="20"/>
  <c r="BY17" i="20"/>
  <c r="BY20" i="20"/>
  <c r="BZ32" i="20"/>
  <c r="BZ44" i="20"/>
  <c r="BZ45" i="20"/>
  <c r="BZ47" i="20"/>
  <c r="BY16" i="20"/>
  <c r="BY22" i="20"/>
  <c r="BY23" i="20"/>
  <c r="BY24" i="20"/>
  <c r="BZ35" i="20"/>
  <c r="BZ41" i="20"/>
  <c r="BZ43" i="20"/>
  <c r="BZ46" i="20"/>
  <c r="BZ49" i="20"/>
  <c r="BY51" i="20"/>
  <c r="BZ58" i="20"/>
  <c r="BY59" i="20"/>
  <c r="BY75" i="20"/>
  <c r="BY76" i="20"/>
  <c r="BY92" i="20"/>
  <c r="BY96" i="20"/>
  <c r="BY99" i="20"/>
  <c r="BY15" i="20"/>
  <c r="BY18" i="20"/>
  <c r="BY21" i="20"/>
  <c r="BZ36" i="20"/>
  <c r="BZ37" i="20"/>
  <c r="BZ38" i="20"/>
  <c r="BZ39" i="20"/>
  <c r="BZ50" i="20"/>
  <c r="BZ56" i="20"/>
  <c r="BY77" i="20"/>
  <c r="BY83" i="20"/>
  <c r="BY84" i="20"/>
  <c r="BY95" i="20"/>
  <c r="BY8" i="20"/>
  <c r="BZ9" i="20"/>
  <c r="BZ11" i="20"/>
  <c r="BZ12" i="20"/>
  <c r="BZ13" i="20"/>
  <c r="BZ19" i="20"/>
  <c r="BZ25" i="20"/>
  <c r="EL27" i="20"/>
  <c r="BY27" i="20"/>
  <c r="BZ28" i="20"/>
  <c r="BZ31" i="20"/>
  <c r="BY32" i="20"/>
  <c r="BZ34" i="20"/>
  <c r="BY36" i="20"/>
  <c r="BY39" i="20"/>
  <c r="BZ40" i="20"/>
  <c r="BY44" i="20"/>
  <c r="BY47" i="20"/>
  <c r="BZ48" i="20"/>
  <c r="BZ52" i="20"/>
  <c r="EL53" i="20"/>
  <c r="BZ53" i="20"/>
  <c r="EL54" i="20"/>
  <c r="BZ54" i="20"/>
  <c r="BZ55" i="20"/>
  <c r="BY56" i="20"/>
  <c r="BZ60" i="20"/>
  <c r="EL61" i="20"/>
  <c r="BZ61" i="20"/>
  <c r="BY78" i="20"/>
  <c r="BY79" i="20"/>
  <c r="BY80" i="20"/>
  <c r="BY91" i="20"/>
  <c r="BY100" i="20"/>
  <c r="AJ20" i="20"/>
  <c r="AJ64" i="20"/>
  <c r="AJ25" i="20"/>
  <c r="AJ32" i="20"/>
  <c r="AJ68" i="20"/>
  <c r="AJ71" i="20"/>
  <c r="AJ72" i="20"/>
  <c r="AJ70" i="20"/>
  <c r="AJ28" i="20"/>
  <c r="AJ21" i="20"/>
  <c r="AJ31" i="20"/>
  <c r="AJ35" i="20"/>
  <c r="AJ43" i="20"/>
  <c r="AJ46" i="20"/>
  <c r="AJ58" i="20"/>
  <c r="AJ65" i="20"/>
  <c r="AJ66" i="20"/>
  <c r="AJ73" i="20"/>
  <c r="AJ74" i="20"/>
  <c r="AJ23" i="20"/>
  <c r="AJ34" i="20"/>
  <c r="AJ54" i="20"/>
  <c r="AJ55" i="20"/>
  <c r="AJ87" i="20"/>
  <c r="AJ88" i="20"/>
  <c r="AJ103" i="20"/>
  <c r="AJ108" i="20"/>
  <c r="AJ120" i="20"/>
  <c r="AJ42" i="20"/>
  <c r="AJ51" i="20"/>
  <c r="AJ59" i="20"/>
  <c r="AJ62" i="20"/>
  <c r="AJ75" i="20"/>
  <c r="AJ83" i="20"/>
  <c r="AJ84" i="20"/>
  <c r="AJ95" i="20"/>
  <c r="AJ104" i="20"/>
  <c r="AJ116" i="20"/>
  <c r="AJ125" i="20"/>
  <c r="AJ128" i="20"/>
  <c r="AJ29" i="20"/>
  <c r="AJ38" i="20"/>
  <c r="AJ39" i="20"/>
  <c r="AJ47" i="20"/>
  <c r="AJ50" i="20"/>
  <c r="AJ92" i="20"/>
  <c r="AJ99" i="20"/>
  <c r="AJ113" i="20"/>
  <c r="AJ124" i="20"/>
  <c r="EO102" i="20"/>
  <c r="DY102" i="20"/>
  <c r="EO94" i="20"/>
  <c r="DY94" i="20"/>
  <c r="DY86" i="20"/>
  <c r="EO86" i="20"/>
  <c r="EO28" i="20"/>
  <c r="DN42" i="20"/>
  <c r="EO46" i="20"/>
  <c r="DY82" i="20"/>
  <c r="DN105" i="20"/>
  <c r="CK9" i="20"/>
  <c r="CR10" i="20"/>
  <c r="R12" i="20"/>
  <c r="EO12" i="20"/>
  <c r="CK13" i="20"/>
  <c r="CR14" i="20"/>
  <c r="R16" i="20"/>
  <c r="EO16" i="20"/>
  <c r="CK17" i="20"/>
  <c r="CR18" i="20"/>
  <c r="R20" i="20"/>
  <c r="EO20" i="20"/>
  <c r="CK21" i="20"/>
  <c r="CR22" i="20"/>
  <c r="S27" i="20"/>
  <c r="DZ27" i="20"/>
  <c r="CR30" i="20"/>
  <c r="EO35" i="20"/>
  <c r="S38" i="20"/>
  <c r="CK38" i="20"/>
  <c r="S45" i="20"/>
  <c r="EP45" i="20"/>
  <c r="CK51" i="20"/>
  <c r="EO51" i="20"/>
  <c r="CK52" i="20"/>
  <c r="CK53" i="20"/>
  <c r="S54" i="20"/>
  <c r="DZ54" i="20"/>
  <c r="CK54" i="20"/>
  <c r="S61" i="20"/>
  <c r="EP61" i="20"/>
  <c r="CK64" i="20"/>
  <c r="CR65" i="20"/>
  <c r="CK68" i="20"/>
  <c r="CR69" i="20"/>
  <c r="CK72" i="20"/>
  <c r="CR73" i="20"/>
  <c r="CR79" i="20"/>
  <c r="CR80" i="20"/>
  <c r="R85" i="20"/>
  <c r="DM85" i="20"/>
  <c r="CK85" i="20"/>
  <c r="CK87" i="20"/>
  <c r="CK92" i="20"/>
  <c r="CR93" i="20"/>
  <c r="CK94" i="20"/>
  <c r="S95" i="20"/>
  <c r="EP95" i="20"/>
  <c r="CK102" i="20"/>
  <c r="S103" i="20"/>
  <c r="DN103" i="20"/>
  <c r="CK104" i="20"/>
  <c r="CR105" i="20"/>
  <c r="S108" i="20"/>
  <c r="EP108" i="20"/>
  <c r="CK108" i="20"/>
  <c r="CK109" i="20"/>
  <c r="EO109" i="20"/>
  <c r="CK110" i="20"/>
  <c r="EO112" i="20"/>
  <c r="S116" i="20"/>
  <c r="DZ116" i="20"/>
  <c r="CK116" i="20"/>
  <c r="CK117" i="20"/>
  <c r="EO117" i="20"/>
  <c r="CK118" i="20"/>
  <c r="EO120" i="20"/>
  <c r="S124" i="20"/>
  <c r="EP124" i="20"/>
  <c r="CK124" i="20"/>
  <c r="CK125" i="20"/>
  <c r="EO125" i="20"/>
  <c r="CK126" i="20"/>
  <c r="EO128" i="20"/>
  <c r="EO38" i="20"/>
  <c r="EO54" i="20"/>
  <c r="EL62" i="20"/>
  <c r="S86" i="20"/>
  <c r="DZ86" i="20"/>
  <c r="R9" i="20"/>
  <c r="EO9" i="20"/>
  <c r="R10" i="20"/>
  <c r="EO10" i="20"/>
  <c r="CK11" i="20"/>
  <c r="CR12" i="20"/>
  <c r="R14" i="20"/>
  <c r="EO14" i="20"/>
  <c r="CK15" i="20"/>
  <c r="CR16" i="20"/>
  <c r="R18" i="20"/>
  <c r="EO18" i="20"/>
  <c r="CK19" i="20"/>
  <c r="CR20" i="20"/>
  <c r="R22" i="20"/>
  <c r="EO22" i="20"/>
  <c r="CK23" i="20"/>
  <c r="CK25" i="20"/>
  <c r="EO25" i="20"/>
  <c r="CK26" i="20"/>
  <c r="CK27" i="20"/>
  <c r="S28" i="20"/>
  <c r="DN28" i="20"/>
  <c r="CK28" i="20"/>
  <c r="CK31" i="20"/>
  <c r="S37" i="20"/>
  <c r="EP37" i="20"/>
  <c r="CK43" i="20"/>
  <c r="EO43" i="20"/>
  <c r="CK44" i="20"/>
  <c r="CK45" i="20"/>
  <c r="S46" i="20"/>
  <c r="EM46" i="20"/>
  <c r="CK46" i="20"/>
  <c r="S53" i="20"/>
  <c r="EP53" i="20"/>
  <c r="CK59" i="20"/>
  <c r="EO59" i="20"/>
  <c r="CK60" i="20"/>
  <c r="CK61" i="20"/>
  <c r="S62" i="20"/>
  <c r="DN62" i="20"/>
  <c r="CK62" i="20"/>
  <c r="CR63" i="20"/>
  <c r="CK66" i="20"/>
  <c r="CR67" i="20"/>
  <c r="CK70" i="20"/>
  <c r="CR71" i="20"/>
  <c r="CK74" i="20"/>
  <c r="CR75" i="20"/>
  <c r="CR78" i="20"/>
  <c r="CK84" i="20"/>
  <c r="CR85" i="20"/>
  <c r="CK86" i="20"/>
  <c r="S87" i="20"/>
  <c r="DN87" i="20"/>
  <c r="R93" i="20"/>
  <c r="EO93" i="20"/>
  <c r="CK93" i="20"/>
  <c r="CK95" i="20"/>
  <c r="CK103" i="20"/>
  <c r="R105" i="20"/>
  <c r="DM105" i="20"/>
  <c r="CK105" i="20"/>
  <c r="S112" i="20"/>
  <c r="EM112" i="20"/>
  <c r="CK112" i="20"/>
  <c r="CK113" i="20"/>
  <c r="EO113" i="20"/>
  <c r="CK114" i="20"/>
  <c r="S120" i="20"/>
  <c r="EM120" i="20"/>
  <c r="CK120" i="20"/>
  <c r="CK121" i="20"/>
  <c r="EO121" i="20"/>
  <c r="CK122" i="20"/>
  <c r="S128" i="20"/>
  <c r="EM128" i="20"/>
  <c r="CK128" i="20"/>
  <c r="CK129" i="20"/>
  <c r="EO129" i="20"/>
  <c r="CK130" i="20"/>
  <c r="DZ14" i="20"/>
  <c r="DN14" i="20"/>
  <c r="EP14" i="20"/>
  <c r="EM14" i="20"/>
  <c r="DZ18" i="20"/>
  <c r="EM18" i="20"/>
  <c r="EP18" i="20"/>
  <c r="DN18" i="20"/>
  <c r="DZ22" i="20"/>
  <c r="EP22" i="20"/>
  <c r="DN22" i="20"/>
  <c r="EM22" i="20"/>
  <c r="CK8" i="20"/>
  <c r="DZ13" i="20"/>
  <c r="EM13" i="20"/>
  <c r="EP13" i="20"/>
  <c r="DN13" i="20"/>
  <c r="DZ17" i="20"/>
  <c r="DN17" i="20"/>
  <c r="EM17" i="20"/>
  <c r="EP17" i="20"/>
  <c r="DZ21" i="20"/>
  <c r="DN21" i="20"/>
  <c r="EM21" i="20"/>
  <c r="EP21" i="20"/>
  <c r="DZ12" i="20"/>
  <c r="DN12" i="20"/>
  <c r="EP12" i="20"/>
  <c r="EM12" i="20"/>
  <c r="DZ16" i="20"/>
  <c r="DN16" i="20"/>
  <c r="EP16" i="20"/>
  <c r="EM16" i="20"/>
  <c r="DZ20" i="20"/>
  <c r="EP20" i="20"/>
  <c r="DN20" i="20"/>
  <c r="EM20" i="20"/>
  <c r="DZ9" i="20"/>
  <c r="DN9" i="20"/>
  <c r="EP9" i="20"/>
  <c r="EM9" i="20"/>
  <c r="DZ10" i="20"/>
  <c r="EM10" i="20"/>
  <c r="EP10" i="20"/>
  <c r="DN10" i="20"/>
  <c r="EO8" i="20"/>
  <c r="DM8" i="20"/>
  <c r="EL8" i="20"/>
  <c r="DY8" i="20"/>
  <c r="DZ11" i="20"/>
  <c r="DN11" i="20"/>
  <c r="EP11" i="20"/>
  <c r="EM11" i="20"/>
  <c r="DZ15" i="20"/>
  <c r="EP15" i="20"/>
  <c r="DN15" i="20"/>
  <c r="EM15" i="20"/>
  <c r="DZ19" i="20"/>
  <c r="DN19" i="20"/>
  <c r="EP19" i="20"/>
  <c r="EM19" i="20"/>
  <c r="EP23" i="20"/>
  <c r="DN23" i="20"/>
  <c r="DZ23" i="20"/>
  <c r="DY26" i="20"/>
  <c r="DM26" i="20"/>
  <c r="DM31" i="20"/>
  <c r="DY31" i="20"/>
  <c r="DM32" i="20"/>
  <c r="DY32" i="20"/>
  <c r="DM48" i="20"/>
  <c r="DY48" i="20"/>
  <c r="DM52" i="20"/>
  <c r="DY52" i="20"/>
  <c r="DM56" i="20"/>
  <c r="DY56" i="20"/>
  <c r="BZ105" i="20"/>
  <c r="BY105" i="20"/>
  <c r="DY27" i="20"/>
  <c r="DM27" i="20"/>
  <c r="DM33" i="20"/>
  <c r="DY33" i="20"/>
  <c r="DM45" i="20"/>
  <c r="DY45" i="20"/>
  <c r="DM61" i="20"/>
  <c r="DY61" i="20"/>
  <c r="S64" i="20"/>
  <c r="EM64" i="20"/>
  <c r="R64" i="20"/>
  <c r="EL64" i="20"/>
  <c r="S66" i="20"/>
  <c r="EM66" i="20"/>
  <c r="R66" i="20"/>
  <c r="S67" i="20"/>
  <c r="EM67" i="20"/>
  <c r="R67" i="20"/>
  <c r="EL67" i="20"/>
  <c r="S68" i="20"/>
  <c r="EM68" i="20"/>
  <c r="R68" i="20"/>
  <c r="S69" i="20"/>
  <c r="R69" i="20"/>
  <c r="EL69" i="20"/>
  <c r="S70" i="20"/>
  <c r="EM70" i="20"/>
  <c r="R70" i="20"/>
  <c r="S71" i="20"/>
  <c r="R71" i="20"/>
  <c r="EL71" i="20"/>
  <c r="S72" i="20"/>
  <c r="EM72" i="20"/>
  <c r="R72" i="20"/>
  <c r="EL72" i="20"/>
  <c r="S73" i="20"/>
  <c r="R73" i="20"/>
  <c r="EL73" i="20"/>
  <c r="S74" i="20"/>
  <c r="EM74" i="20"/>
  <c r="R74" i="20"/>
  <c r="R75" i="20"/>
  <c r="S75" i="20"/>
  <c r="EM75" i="20"/>
  <c r="R76" i="20"/>
  <c r="S76" i="20"/>
  <c r="AJ82" i="20"/>
  <c r="AJ81" i="20"/>
  <c r="AJ86" i="20"/>
  <c r="AJ85" i="20"/>
  <c r="AJ90" i="20"/>
  <c r="AJ89" i="20"/>
  <c r="AJ94" i="20"/>
  <c r="AJ93" i="20"/>
  <c r="AJ98" i="20"/>
  <c r="AJ97" i="20"/>
  <c r="R104" i="20"/>
  <c r="S104" i="20"/>
  <c r="DY24" i="20"/>
  <c r="DM24" i="20"/>
  <c r="DY28" i="20"/>
  <c r="DM28" i="20"/>
  <c r="DM34" i="20"/>
  <c r="DY34" i="20"/>
  <c r="DM38" i="20"/>
  <c r="DY38" i="20"/>
  <c r="DM42" i="20"/>
  <c r="DY42" i="20"/>
  <c r="DM46" i="20"/>
  <c r="DY46" i="20"/>
  <c r="DM50" i="20"/>
  <c r="DY50" i="20"/>
  <c r="DM54" i="20"/>
  <c r="DY54" i="20"/>
  <c r="DM58" i="20"/>
  <c r="DY58" i="20"/>
  <c r="EO62" i="20"/>
  <c r="DM62" i="20"/>
  <c r="DY62" i="20"/>
  <c r="R77" i="20"/>
  <c r="S77" i="20"/>
  <c r="R78" i="20"/>
  <c r="S78" i="20"/>
  <c r="EM78" i="20"/>
  <c r="BZ81" i="20"/>
  <c r="BY81" i="20"/>
  <c r="BZ85" i="20"/>
  <c r="BY85" i="20"/>
  <c r="BZ89" i="20"/>
  <c r="BY89" i="20"/>
  <c r="BZ93" i="20"/>
  <c r="BY93" i="20"/>
  <c r="BZ97" i="20"/>
  <c r="BY97" i="20"/>
  <c r="AJ102" i="20"/>
  <c r="AJ101" i="20"/>
  <c r="R107" i="20"/>
  <c r="S107" i="20"/>
  <c r="R111" i="20"/>
  <c r="S111" i="20"/>
  <c r="R115" i="20"/>
  <c r="S115" i="20"/>
  <c r="R119" i="20"/>
  <c r="S119" i="20"/>
  <c r="R123" i="20"/>
  <c r="S123" i="20"/>
  <c r="R127" i="20"/>
  <c r="S127" i="20"/>
  <c r="R131" i="20"/>
  <c r="S131" i="20"/>
  <c r="EL30" i="20"/>
  <c r="AJ78" i="20"/>
  <c r="EL15" i="20"/>
  <c r="EM23" i="20"/>
  <c r="AJ26" i="20"/>
  <c r="AJ30" i="20"/>
  <c r="EO31" i="20"/>
  <c r="AJ36" i="20"/>
  <c r="AJ44" i="20"/>
  <c r="EM49" i="20"/>
  <c r="AJ52" i="20"/>
  <c r="AJ56" i="20"/>
  <c r="AJ60" i="20"/>
  <c r="AJ79" i="20"/>
  <c r="AJ80" i="20"/>
  <c r="S8" i="20"/>
  <c r="S25" i="20"/>
  <c r="BZ26" i="20"/>
  <c r="EO26" i="20"/>
  <c r="AJ27" i="20"/>
  <c r="S29" i="20"/>
  <c r="DM30" i="20"/>
  <c r="EL31" i="20"/>
  <c r="EO32" i="20"/>
  <c r="AJ33" i="20"/>
  <c r="BY33" i="20"/>
  <c r="DZ33" i="20"/>
  <c r="S35" i="20"/>
  <c r="EM35" i="20"/>
  <c r="AJ37" i="20"/>
  <c r="BY37" i="20"/>
  <c r="S39" i="20"/>
  <c r="AJ41" i="20"/>
  <c r="BY41" i="20"/>
  <c r="S43" i="20"/>
  <c r="AJ45" i="20"/>
  <c r="BY45" i="20"/>
  <c r="S47" i="20"/>
  <c r="EM47" i="20"/>
  <c r="EO48" i="20"/>
  <c r="AJ49" i="20"/>
  <c r="BY49" i="20"/>
  <c r="S51" i="20"/>
  <c r="EM51" i="20"/>
  <c r="EO52" i="20"/>
  <c r="AJ53" i="20"/>
  <c r="BY53" i="20"/>
  <c r="S55" i="20"/>
  <c r="EM55" i="20"/>
  <c r="EO56" i="20"/>
  <c r="AJ57" i="20"/>
  <c r="BY57" i="20"/>
  <c r="S59" i="20"/>
  <c r="EM59" i="20"/>
  <c r="AJ61" i="20"/>
  <c r="BY61" i="20"/>
  <c r="AJ63" i="20"/>
  <c r="DM36" i="20"/>
  <c r="DY36" i="20"/>
  <c r="DM40" i="20"/>
  <c r="DY40" i="20"/>
  <c r="DM44" i="20"/>
  <c r="DY44" i="20"/>
  <c r="DM60" i="20"/>
  <c r="DY60" i="20"/>
  <c r="EP91" i="20"/>
  <c r="DZ95" i="20"/>
  <c r="EP99" i="20"/>
  <c r="R100" i="20"/>
  <c r="S100" i="20"/>
  <c r="EM24" i="20"/>
  <c r="DM37" i="20"/>
  <c r="DY37" i="20"/>
  <c r="DM41" i="20"/>
  <c r="DY41" i="20"/>
  <c r="DM49" i="20"/>
  <c r="DY49" i="20"/>
  <c r="DM53" i="20"/>
  <c r="DY53" i="20"/>
  <c r="DM57" i="20"/>
  <c r="DY57" i="20"/>
  <c r="S63" i="20"/>
  <c r="R63" i="20"/>
  <c r="EL63" i="20"/>
  <c r="S65" i="20"/>
  <c r="R65" i="20"/>
  <c r="DY25" i="20"/>
  <c r="DM25" i="20"/>
  <c r="DY29" i="20"/>
  <c r="DM29" i="20"/>
  <c r="DM35" i="20"/>
  <c r="DY35" i="20"/>
  <c r="DM39" i="20"/>
  <c r="DY39" i="20"/>
  <c r="DM43" i="20"/>
  <c r="DY43" i="20"/>
  <c r="DM47" i="20"/>
  <c r="DY47" i="20"/>
  <c r="DM51" i="20"/>
  <c r="DY51" i="20"/>
  <c r="DM55" i="20"/>
  <c r="DY55" i="20"/>
  <c r="DM59" i="20"/>
  <c r="DY59" i="20"/>
  <c r="R79" i="20"/>
  <c r="S79" i="20"/>
  <c r="R80" i="20"/>
  <c r="S80" i="20"/>
  <c r="EM80" i="20"/>
  <c r="EP82" i="20"/>
  <c r="DN82" i="20"/>
  <c r="EM82" i="20"/>
  <c r="DZ82" i="20"/>
  <c r="R84" i="20"/>
  <c r="S84" i="20"/>
  <c r="R88" i="20"/>
  <c r="S88" i="20"/>
  <c r="EP90" i="20"/>
  <c r="DN90" i="20"/>
  <c r="EM90" i="20"/>
  <c r="DZ90" i="20"/>
  <c r="R92" i="20"/>
  <c r="S92" i="20"/>
  <c r="R96" i="20"/>
  <c r="S96" i="20"/>
  <c r="DM97" i="20"/>
  <c r="EP98" i="20"/>
  <c r="DN98" i="20"/>
  <c r="EM98" i="20"/>
  <c r="DZ98" i="20"/>
  <c r="BZ101" i="20"/>
  <c r="BY101" i="20"/>
  <c r="AJ106" i="20"/>
  <c r="AJ105" i="20"/>
  <c r="EP106" i="20"/>
  <c r="EM106" i="20"/>
  <c r="DN106" i="20"/>
  <c r="DY30" i="20"/>
  <c r="AJ40" i="20"/>
  <c r="AJ48" i="20"/>
  <c r="AJ24" i="20"/>
  <c r="S26" i="20"/>
  <c r="EL26" i="20"/>
  <c r="BZ27" i="20"/>
  <c r="EO27" i="20"/>
  <c r="S30" i="20"/>
  <c r="S32" i="20"/>
  <c r="EL32" i="20"/>
  <c r="DN33" i="20"/>
  <c r="EO33" i="20"/>
  <c r="BY34" i="20"/>
  <c r="S36" i="20"/>
  <c r="EL36" i="20"/>
  <c r="EO37" i="20"/>
  <c r="BY38" i="20"/>
  <c r="S40" i="20"/>
  <c r="EL40" i="20"/>
  <c r="EO41" i="20"/>
  <c r="BY42" i="20"/>
  <c r="S44" i="20"/>
  <c r="EM44" i="20"/>
  <c r="EL44" i="20"/>
  <c r="EO45" i="20"/>
  <c r="BY46" i="20"/>
  <c r="S48" i="20"/>
  <c r="EL48" i="20"/>
  <c r="EO49" i="20"/>
  <c r="BY50" i="20"/>
  <c r="S52" i="20"/>
  <c r="EM52" i="20"/>
  <c r="EL52" i="20"/>
  <c r="EO53" i="20"/>
  <c r="BY54" i="20"/>
  <c r="S56" i="20"/>
  <c r="EL56" i="20"/>
  <c r="EO57" i="20"/>
  <c r="BY58" i="20"/>
  <c r="S60" i="20"/>
  <c r="EM60" i="20"/>
  <c r="EL60" i="20"/>
  <c r="EO61" i="20"/>
  <c r="BY62" i="20"/>
  <c r="AJ76" i="20"/>
  <c r="DM83" i="20"/>
  <c r="EL83" i="20"/>
  <c r="DY83" i="20"/>
  <c r="DM87" i="20"/>
  <c r="EL87" i="20"/>
  <c r="DY87" i="20"/>
  <c r="DM91" i="20"/>
  <c r="EL91" i="20"/>
  <c r="DY91" i="20"/>
  <c r="DM95" i="20"/>
  <c r="EL95" i="20"/>
  <c r="DY95" i="20"/>
  <c r="DM99" i="20"/>
  <c r="EL99" i="20"/>
  <c r="DY99" i="20"/>
  <c r="DM103" i="20"/>
  <c r="EL103" i="20"/>
  <c r="DY103" i="20"/>
  <c r="R110" i="20"/>
  <c r="S110" i="20"/>
  <c r="R114" i="20"/>
  <c r="S114" i="20"/>
  <c r="R118" i="20"/>
  <c r="S118" i="20"/>
  <c r="DZ120" i="20"/>
  <c r="R122" i="20"/>
  <c r="S122" i="20"/>
  <c r="R126" i="20"/>
  <c r="S126" i="20"/>
  <c r="R130" i="20"/>
  <c r="S130" i="20"/>
  <c r="BY63" i="20"/>
  <c r="BY65" i="20"/>
  <c r="BY67" i="20"/>
  <c r="BY69" i="20"/>
  <c r="BY71" i="20"/>
  <c r="BY73" i="20"/>
  <c r="BZ76" i="20"/>
  <c r="BZ78" i="20"/>
  <c r="BZ80" i="20"/>
  <c r="DN81" i="20"/>
  <c r="BZ84" i="20"/>
  <c r="DN85" i="20"/>
  <c r="BZ88" i="20"/>
  <c r="DN89" i="20"/>
  <c r="BZ92" i="20"/>
  <c r="DN93" i="20"/>
  <c r="BZ96" i="20"/>
  <c r="DN97" i="20"/>
  <c r="BZ100" i="20"/>
  <c r="DN101" i="20"/>
  <c r="BZ104" i="20"/>
  <c r="EP81" i="20"/>
  <c r="DZ81" i="20"/>
  <c r="EP85" i="20"/>
  <c r="DZ85" i="20"/>
  <c r="DM86" i="20"/>
  <c r="EL86" i="20"/>
  <c r="EP89" i="20"/>
  <c r="DZ89" i="20"/>
  <c r="EL90" i="20"/>
  <c r="EP93" i="20"/>
  <c r="DZ93" i="20"/>
  <c r="DM94" i="20"/>
  <c r="EL94" i="20"/>
  <c r="EP97" i="20"/>
  <c r="DZ97" i="20"/>
  <c r="EP101" i="20"/>
  <c r="DZ101" i="20"/>
  <c r="DM102" i="20"/>
  <c r="EL102" i="20"/>
  <c r="EP105" i="20"/>
  <c r="DZ105" i="20"/>
  <c r="BY64" i="20"/>
  <c r="BY66" i="20"/>
  <c r="BY68" i="20"/>
  <c r="BY70" i="20"/>
  <c r="BY72" i="20"/>
  <c r="BY74" i="20"/>
  <c r="CR82" i="20"/>
  <c r="CR86" i="20"/>
  <c r="CR90" i="20"/>
  <c r="CR94" i="20"/>
  <c r="CR98" i="20"/>
  <c r="EO99" i="20"/>
  <c r="CR102" i="20"/>
  <c r="EO103" i="20"/>
  <c r="AJ110" i="20"/>
  <c r="AJ114" i="20"/>
  <c r="AJ118" i="20"/>
  <c r="AJ122" i="20"/>
  <c r="AJ126" i="20"/>
  <c r="AJ130" i="20"/>
  <c r="DM108" i="20"/>
  <c r="DY108" i="20"/>
  <c r="DM112" i="20"/>
  <c r="DY112" i="20"/>
  <c r="DM116" i="20"/>
  <c r="DY116" i="20"/>
  <c r="DM120" i="20"/>
  <c r="DY120" i="20"/>
  <c r="DM124" i="20"/>
  <c r="DY124" i="20"/>
  <c r="DM128" i="20"/>
  <c r="DY128" i="20"/>
  <c r="BZ82" i="20"/>
  <c r="BZ86" i="20"/>
  <c r="BZ90" i="20"/>
  <c r="BZ94" i="20"/>
  <c r="BZ98" i="20"/>
  <c r="BZ102" i="20"/>
  <c r="BZ106" i="20"/>
  <c r="AJ107" i="20"/>
  <c r="S109" i="20"/>
  <c r="BZ110" i="20"/>
  <c r="AJ111" i="20"/>
  <c r="S113" i="20"/>
  <c r="BZ114" i="20"/>
  <c r="AJ115" i="20"/>
  <c r="S117" i="20"/>
  <c r="BZ118" i="20"/>
  <c r="AJ119" i="20"/>
  <c r="S121" i="20"/>
  <c r="BZ122" i="20"/>
  <c r="AJ123" i="20"/>
  <c r="S125" i="20"/>
  <c r="BZ126" i="20"/>
  <c r="AJ127" i="20"/>
  <c r="S129" i="20"/>
  <c r="BZ130" i="20"/>
  <c r="AJ131" i="20"/>
  <c r="DM109" i="20"/>
  <c r="DY109" i="20"/>
  <c r="DM113" i="20"/>
  <c r="DY113" i="20"/>
  <c r="DM117" i="20"/>
  <c r="DY117" i="20"/>
  <c r="DM121" i="20"/>
  <c r="DY121" i="20"/>
  <c r="DM125" i="20"/>
  <c r="DY125" i="20"/>
  <c r="DM129" i="20"/>
  <c r="DY129" i="20"/>
  <c r="BZ83" i="20"/>
  <c r="BZ87" i="20"/>
  <c r="BZ91" i="20"/>
  <c r="BZ95" i="20"/>
  <c r="BZ99" i="20"/>
  <c r="BZ103" i="20"/>
  <c r="BZ107" i="20"/>
  <c r="BZ111" i="20"/>
  <c r="BZ115" i="20"/>
  <c r="BZ119" i="20"/>
  <c r="BZ123" i="20"/>
  <c r="BZ127" i="20"/>
  <c r="BZ131" i="20"/>
  <c r="EL89" i="20"/>
  <c r="DZ112" i="20"/>
  <c r="DY19" i="20"/>
  <c r="DM19" i="20"/>
  <c r="DN58" i="20"/>
  <c r="DN95" i="20"/>
  <c r="EM83" i="20"/>
  <c r="EM94" i="20"/>
  <c r="DN128" i="20"/>
  <c r="EP128" i="20"/>
  <c r="EO81" i="20"/>
  <c r="EL19" i="20"/>
  <c r="DM21" i="20"/>
  <c r="EL98" i="20"/>
  <c r="DM90" i="20"/>
  <c r="EM103" i="20"/>
  <c r="DY81" i="20"/>
  <c r="EO90" i="20"/>
  <c r="EL101" i="20"/>
  <c r="DN49" i="20"/>
  <c r="DM101" i="20"/>
  <c r="DY17" i="20"/>
  <c r="EP62" i="20"/>
  <c r="DY23" i="20"/>
  <c r="EM91" i="20"/>
  <c r="DM15" i="20"/>
  <c r="DZ42" i="20"/>
  <c r="EO23" i="20"/>
  <c r="EM33" i="20"/>
  <c r="EL23" i="20"/>
  <c r="EO101" i="20"/>
  <c r="DZ99" i="20"/>
  <c r="DZ91" i="20"/>
  <c r="DZ49" i="20"/>
  <c r="EM42" i="20"/>
  <c r="DM17" i="20"/>
  <c r="DY97" i="20"/>
  <c r="DY106" i="20"/>
  <c r="EL17" i="20"/>
  <c r="DY11" i="20"/>
  <c r="EO97" i="20"/>
  <c r="DM11" i="20"/>
  <c r="EL11" i="20"/>
  <c r="DY13" i="20"/>
  <c r="DM98" i="20"/>
  <c r="EP94" i="20"/>
  <c r="DM81" i="20"/>
  <c r="DZ61" i="20"/>
  <c r="DZ37" i="20"/>
  <c r="EP83" i="20"/>
  <c r="EM108" i="20"/>
  <c r="DY14" i="20"/>
  <c r="DN102" i="20"/>
  <c r="DZ31" i="20"/>
  <c r="DN94" i="20"/>
  <c r="EM95" i="20"/>
  <c r="DM10" i="20"/>
  <c r="DY21" i="20"/>
  <c r="DN83" i="20"/>
  <c r="DY98" i="20"/>
  <c r="DM82" i="20"/>
  <c r="DN120" i="20"/>
  <c r="DN57" i="20"/>
  <c r="DZ46" i="20"/>
  <c r="EP86" i="20"/>
  <c r="EL21" i="20"/>
  <c r="DY15" i="20"/>
  <c r="EM58" i="20"/>
  <c r="DZ58" i="20"/>
  <c r="EM34" i="20"/>
  <c r="DY10" i="20"/>
  <c r="EM61" i="20"/>
  <c r="DN61" i="20"/>
  <c r="DZ57" i="20"/>
  <c r="EM57" i="20"/>
  <c r="EM54" i="20"/>
  <c r="EM50" i="20"/>
  <c r="DZ50" i="20"/>
  <c r="DN50" i="20"/>
  <c r="EL82" i="20"/>
  <c r="DN86" i="20"/>
  <c r="DZ103" i="20"/>
  <c r="DY18" i="20"/>
  <c r="DZ128" i="20"/>
  <c r="EP120" i="20"/>
  <c r="EL105" i="20"/>
  <c r="DN37" i="20"/>
  <c r="DZ34" i="20"/>
  <c r="EM53" i="20"/>
  <c r="DM93" i="20"/>
  <c r="DM89" i="20"/>
  <c r="EM86" i="20"/>
  <c r="EP103" i="20"/>
  <c r="EP24" i="20"/>
  <c r="DN99" i="20"/>
  <c r="DM18" i="20"/>
  <c r="DZ102" i="20"/>
  <c r="DY89" i="20"/>
  <c r="EM102" i="20"/>
  <c r="EM116" i="20"/>
  <c r="DN53" i="20"/>
  <c r="DZ24" i="20"/>
  <c r="EM28" i="20"/>
  <c r="EM62" i="20"/>
  <c r="DZ53" i="20"/>
  <c r="DM14" i="20"/>
  <c r="EM37" i="20"/>
  <c r="EL18" i="20"/>
  <c r="DY16" i="20"/>
  <c r="DN34" i="20"/>
  <c r="EL106" i="20"/>
  <c r="DN41" i="20"/>
  <c r="EM27" i="20"/>
  <c r="EO106" i="20"/>
  <c r="DN112" i="20"/>
  <c r="EL13" i="20"/>
  <c r="EP87" i="20"/>
  <c r="DZ41" i="20"/>
  <c r="DM22" i="20"/>
  <c r="EP31" i="20"/>
  <c r="DN31" i="20"/>
  <c r="EM124" i="20"/>
  <c r="EP112" i="20"/>
  <c r="DN45" i="20"/>
  <c r="DY22" i="20"/>
  <c r="EM87" i="20"/>
  <c r="DZ45" i="20"/>
  <c r="DM13" i="20"/>
  <c r="EM41" i="20"/>
  <c r="EL9" i="20"/>
  <c r="EO105" i="20"/>
  <c r="EL22" i="20"/>
  <c r="DY20" i="20"/>
  <c r="DM20" i="20"/>
  <c r="EL20" i="20"/>
  <c r="DM16" i="20"/>
  <c r="DY12" i="20"/>
  <c r="DM12" i="20"/>
  <c r="EL12" i="20"/>
  <c r="EL10" i="20"/>
  <c r="EP38" i="20"/>
  <c r="DN38" i="20"/>
  <c r="EP46" i="20"/>
  <c r="DN46" i="20"/>
  <c r="DN124" i="20"/>
  <c r="DN108" i="20"/>
  <c r="DZ124" i="20"/>
  <c r="EP116" i="20"/>
  <c r="DZ108" i="20"/>
  <c r="DZ38" i="20"/>
  <c r="DN27" i="20"/>
  <c r="EL16" i="20"/>
  <c r="EP28" i="20"/>
  <c r="DZ87" i="20"/>
  <c r="EP27" i="20"/>
  <c r="EM38" i="20"/>
  <c r="DY105" i="20"/>
  <c r="EM45" i="20"/>
  <c r="DZ62" i="20"/>
  <c r="EL85" i="20"/>
  <c r="DY85" i="20"/>
  <c r="EL93" i="20"/>
  <c r="DY93" i="20"/>
  <c r="EP54" i="20"/>
  <c r="DN54" i="20"/>
  <c r="DN116" i="20"/>
  <c r="DZ28" i="20"/>
  <c r="DY9" i="20"/>
  <c r="EO85" i="20"/>
  <c r="DM9" i="20"/>
  <c r="EL14" i="20"/>
  <c r="DM130" i="20"/>
  <c r="DY130" i="20"/>
  <c r="EL130" i="20"/>
  <c r="EO130" i="20"/>
  <c r="EP56" i="20"/>
  <c r="DN56" i="20"/>
  <c r="DZ56" i="20"/>
  <c r="EP40" i="20"/>
  <c r="DN40" i="20"/>
  <c r="DZ40" i="20"/>
  <c r="DZ30" i="20"/>
  <c r="DN30" i="20"/>
  <c r="EP30" i="20"/>
  <c r="DY79" i="20"/>
  <c r="EO79" i="20"/>
  <c r="DM79" i="20"/>
  <c r="EL79" i="20"/>
  <c r="EP39" i="20"/>
  <c r="DN39" i="20"/>
  <c r="DZ39" i="20"/>
  <c r="DZ8" i="20"/>
  <c r="DN8" i="20"/>
  <c r="EM8" i="20"/>
  <c r="EP8" i="20"/>
  <c r="DM131" i="20"/>
  <c r="DY131" i="20"/>
  <c r="EO131" i="20"/>
  <c r="EL131" i="20"/>
  <c r="DM115" i="20"/>
  <c r="DY115" i="20"/>
  <c r="EO115" i="20"/>
  <c r="EL115" i="20"/>
  <c r="DZ76" i="20"/>
  <c r="EP76" i="20"/>
  <c r="DN76" i="20"/>
  <c r="EO70" i="20"/>
  <c r="DM70" i="20"/>
  <c r="DY70" i="20"/>
  <c r="EO66" i="20"/>
  <c r="DM66" i="20"/>
  <c r="DY66" i="20"/>
  <c r="EP113" i="20"/>
  <c r="EM113" i="20"/>
  <c r="DN113" i="20"/>
  <c r="DZ113" i="20"/>
  <c r="EP130" i="20"/>
  <c r="EM130" i="20"/>
  <c r="DN130" i="20"/>
  <c r="DZ130" i="20"/>
  <c r="DM118" i="20"/>
  <c r="DY118" i="20"/>
  <c r="EL118" i="20"/>
  <c r="EO118" i="20"/>
  <c r="EO65" i="20"/>
  <c r="DY65" i="20"/>
  <c r="DM65" i="20"/>
  <c r="EP43" i="20"/>
  <c r="DN43" i="20"/>
  <c r="DZ43" i="20"/>
  <c r="EP123" i="20"/>
  <c r="EM123" i="20"/>
  <c r="DN123" i="20"/>
  <c r="DZ123" i="20"/>
  <c r="EP107" i="20"/>
  <c r="EM107" i="20"/>
  <c r="DN107" i="20"/>
  <c r="DZ107" i="20"/>
  <c r="DZ77" i="20"/>
  <c r="EP77" i="20"/>
  <c r="DN77" i="20"/>
  <c r="DZ73" i="20"/>
  <c r="EP73" i="20"/>
  <c r="DN73" i="20"/>
  <c r="DZ69" i="20"/>
  <c r="EP69" i="20"/>
  <c r="DN69" i="20"/>
  <c r="DZ64" i="20"/>
  <c r="EP64" i="20"/>
  <c r="DN64" i="20"/>
  <c r="EP125" i="20"/>
  <c r="EM125" i="20"/>
  <c r="DN125" i="20"/>
  <c r="DZ125" i="20"/>
  <c r="EP109" i="20"/>
  <c r="EM109" i="20"/>
  <c r="DN109" i="20"/>
  <c r="DZ109" i="20"/>
  <c r="DM122" i="20"/>
  <c r="DY122" i="20"/>
  <c r="EL122" i="20"/>
  <c r="EO122" i="20"/>
  <c r="EP118" i="20"/>
  <c r="EM118" i="20"/>
  <c r="DN118" i="20"/>
  <c r="DZ118" i="20"/>
  <c r="EP48" i="20"/>
  <c r="DN48" i="20"/>
  <c r="DZ48" i="20"/>
  <c r="EP32" i="20"/>
  <c r="DZ32" i="20"/>
  <c r="DN32" i="20"/>
  <c r="EM26" i="20"/>
  <c r="EP26" i="20"/>
  <c r="DZ26" i="20"/>
  <c r="DN26" i="20"/>
  <c r="DM96" i="20"/>
  <c r="DY96" i="20"/>
  <c r="EO96" i="20"/>
  <c r="EL96" i="20"/>
  <c r="DM92" i="20"/>
  <c r="DY92" i="20"/>
  <c r="EO92" i="20"/>
  <c r="EL92" i="20"/>
  <c r="DM88" i="20"/>
  <c r="DY88" i="20"/>
  <c r="EO88" i="20"/>
  <c r="EL88" i="20"/>
  <c r="DM84" i="20"/>
  <c r="DY84" i="20"/>
  <c r="EO84" i="20"/>
  <c r="EL84" i="20"/>
  <c r="DY80" i="20"/>
  <c r="EO80" i="20"/>
  <c r="DM80" i="20"/>
  <c r="EL80" i="20"/>
  <c r="DZ63" i="20"/>
  <c r="EP63" i="20"/>
  <c r="DN63" i="20"/>
  <c r="EP55" i="20"/>
  <c r="DZ55" i="20"/>
  <c r="DN55" i="20"/>
  <c r="EP47" i="20"/>
  <c r="DZ47" i="20"/>
  <c r="DN47" i="20"/>
  <c r="DM127" i="20"/>
  <c r="DY127" i="20"/>
  <c r="EO127" i="20"/>
  <c r="EL127" i="20"/>
  <c r="DM119" i="20"/>
  <c r="DY119" i="20"/>
  <c r="EO119" i="20"/>
  <c r="EL119" i="20"/>
  <c r="DM111" i="20"/>
  <c r="DY111" i="20"/>
  <c r="EO111" i="20"/>
  <c r="EL111" i="20"/>
  <c r="DY78" i="20"/>
  <c r="EO78" i="20"/>
  <c r="DM78" i="20"/>
  <c r="EL78" i="20"/>
  <c r="DZ75" i="20"/>
  <c r="EP75" i="20"/>
  <c r="DN75" i="20"/>
  <c r="EO73" i="20"/>
  <c r="DY73" i="20"/>
  <c r="DM73" i="20"/>
  <c r="EO71" i="20"/>
  <c r="DY71" i="20"/>
  <c r="DM71" i="20"/>
  <c r="EO69" i="20"/>
  <c r="DY69" i="20"/>
  <c r="DM69" i="20"/>
  <c r="EO67" i="20"/>
  <c r="DY67" i="20"/>
  <c r="DM67" i="20"/>
  <c r="EO64" i="20"/>
  <c r="DM64" i="20"/>
  <c r="DY64" i="20"/>
  <c r="EM77" i="20"/>
  <c r="EM76" i="20"/>
  <c r="EL65" i="20"/>
  <c r="EM43" i="20"/>
  <c r="EM32" i="20"/>
  <c r="EM69" i="20"/>
  <c r="EP117" i="20"/>
  <c r="EM117" i="20"/>
  <c r="DN117" i="20"/>
  <c r="DZ117" i="20"/>
  <c r="EP126" i="20"/>
  <c r="EM126" i="20"/>
  <c r="DN126" i="20"/>
  <c r="DZ126" i="20"/>
  <c r="DM114" i="20"/>
  <c r="DY114" i="20"/>
  <c r="EL114" i="20"/>
  <c r="EO114" i="20"/>
  <c r="EP110" i="20"/>
  <c r="EM110" i="20"/>
  <c r="DN110" i="20"/>
  <c r="DZ110" i="20"/>
  <c r="DZ65" i="20"/>
  <c r="EP65" i="20"/>
  <c r="DN65" i="20"/>
  <c r="DM100" i="20"/>
  <c r="DY100" i="20"/>
  <c r="EO100" i="20"/>
  <c r="EL100" i="20"/>
  <c r="EP59" i="20"/>
  <c r="DN59" i="20"/>
  <c r="DZ59" i="20"/>
  <c r="EP51" i="20"/>
  <c r="DZ51" i="20"/>
  <c r="DN51" i="20"/>
  <c r="DM123" i="20"/>
  <c r="DY123" i="20"/>
  <c r="EO123" i="20"/>
  <c r="EL123" i="20"/>
  <c r="DM107" i="20"/>
  <c r="DY107" i="20"/>
  <c r="EO107" i="20"/>
  <c r="EL107" i="20"/>
  <c r="DY77" i="20"/>
  <c r="EO77" i="20"/>
  <c r="DM77" i="20"/>
  <c r="EL77" i="20"/>
  <c r="EP104" i="20"/>
  <c r="EM104" i="20"/>
  <c r="DZ104" i="20"/>
  <c r="DN104" i="20"/>
  <c r="DY74" i="20"/>
  <c r="EO74" i="20"/>
  <c r="DM74" i="20"/>
  <c r="EL74" i="20"/>
  <c r="EO72" i="20"/>
  <c r="DM72" i="20"/>
  <c r="DY72" i="20"/>
  <c r="EO68" i="20"/>
  <c r="DM68" i="20"/>
  <c r="DY68" i="20"/>
  <c r="EP129" i="20"/>
  <c r="EM129" i="20"/>
  <c r="DN129" i="20"/>
  <c r="DZ129" i="20"/>
  <c r="EP114" i="20"/>
  <c r="EM114" i="20"/>
  <c r="DN114" i="20"/>
  <c r="DZ114" i="20"/>
  <c r="EP52" i="20"/>
  <c r="DN52" i="20"/>
  <c r="DZ52" i="20"/>
  <c r="EP36" i="20"/>
  <c r="DN36" i="20"/>
  <c r="DZ36" i="20"/>
  <c r="DZ79" i="20"/>
  <c r="EP79" i="20"/>
  <c r="DN79" i="20"/>
  <c r="EP100" i="20"/>
  <c r="EM100" i="20"/>
  <c r="DZ100" i="20"/>
  <c r="DN100" i="20"/>
  <c r="EP131" i="20"/>
  <c r="EM131" i="20"/>
  <c r="DN131" i="20"/>
  <c r="DZ131" i="20"/>
  <c r="EP115" i="20"/>
  <c r="EM115" i="20"/>
  <c r="DN115" i="20"/>
  <c r="DZ115" i="20"/>
  <c r="DY75" i="20"/>
  <c r="EO75" i="20"/>
  <c r="DM75" i="20"/>
  <c r="EL75" i="20"/>
  <c r="DZ71" i="20"/>
  <c r="EP71" i="20"/>
  <c r="DN71" i="20"/>
  <c r="DZ67" i="20"/>
  <c r="EP67" i="20"/>
  <c r="DN67" i="20"/>
  <c r="EP121" i="20"/>
  <c r="EM121" i="20"/>
  <c r="DN121" i="20"/>
  <c r="DZ121" i="20"/>
  <c r="DM126" i="20"/>
  <c r="DY126" i="20"/>
  <c r="EL126" i="20"/>
  <c r="EO126" i="20"/>
  <c r="EP122" i="20"/>
  <c r="EM122" i="20"/>
  <c r="DN122" i="20"/>
  <c r="DZ122" i="20"/>
  <c r="DM110" i="20"/>
  <c r="DY110" i="20"/>
  <c r="EL110" i="20"/>
  <c r="EO110" i="20"/>
  <c r="EP60" i="20"/>
  <c r="DZ60" i="20"/>
  <c r="DN60" i="20"/>
  <c r="EP44" i="20"/>
  <c r="DZ44" i="20"/>
  <c r="DN44" i="20"/>
  <c r="EP96" i="20"/>
  <c r="EM96" i="20"/>
  <c r="DZ96" i="20"/>
  <c r="DN96" i="20"/>
  <c r="EP92" i="20"/>
  <c r="EM92" i="20"/>
  <c r="DZ92" i="20"/>
  <c r="DN92" i="20"/>
  <c r="EP88" i="20"/>
  <c r="EM88" i="20"/>
  <c r="DZ88" i="20"/>
  <c r="DN88" i="20"/>
  <c r="EP84" i="20"/>
  <c r="EM84" i="20"/>
  <c r="DZ84" i="20"/>
  <c r="DN84" i="20"/>
  <c r="EP80" i="20"/>
  <c r="DZ80" i="20"/>
  <c r="DN80" i="20"/>
  <c r="EO63" i="20"/>
  <c r="DY63" i="20"/>
  <c r="DM63" i="20"/>
  <c r="EP35" i="20"/>
  <c r="DN35" i="20"/>
  <c r="DZ35" i="20"/>
  <c r="EM29" i="20"/>
  <c r="EP29" i="20"/>
  <c r="DZ29" i="20"/>
  <c r="DN29" i="20"/>
  <c r="EM25" i="20"/>
  <c r="EP25" i="20"/>
  <c r="DZ25" i="20"/>
  <c r="DN25" i="20"/>
  <c r="EP127" i="20"/>
  <c r="EM127" i="20"/>
  <c r="DN127" i="20"/>
  <c r="DZ127" i="20"/>
  <c r="EP119" i="20"/>
  <c r="EM119" i="20"/>
  <c r="DN119" i="20"/>
  <c r="DZ119" i="20"/>
  <c r="EP111" i="20"/>
  <c r="EM111" i="20"/>
  <c r="DN111" i="20"/>
  <c r="DZ111" i="20"/>
  <c r="DZ78" i="20"/>
  <c r="EP78" i="20"/>
  <c r="DN78" i="20"/>
  <c r="DM104" i="20"/>
  <c r="DY104" i="20"/>
  <c r="EO104" i="20"/>
  <c r="EL104" i="20"/>
  <c r="DY76" i="20"/>
  <c r="EO76" i="20"/>
  <c r="DM76" i="20"/>
  <c r="EL76" i="20"/>
  <c r="DZ74" i="20"/>
  <c r="EP74" i="20"/>
  <c r="DN74" i="20"/>
  <c r="DZ72" i="20"/>
  <c r="EP72" i="20"/>
  <c r="DN72" i="20"/>
  <c r="DZ70" i="20"/>
  <c r="EP70" i="20"/>
  <c r="DN70" i="20"/>
  <c r="DZ68" i="20"/>
  <c r="EP68" i="20"/>
  <c r="DN68" i="20"/>
  <c r="DZ66" i="20"/>
  <c r="EP66" i="20"/>
  <c r="DN66" i="20"/>
  <c r="EM56" i="20"/>
  <c r="EL68" i="20"/>
  <c r="EM30" i="20"/>
  <c r="EM36" i="20"/>
  <c r="EM71" i="20"/>
  <c r="EM65" i="20"/>
  <c r="EM79" i="20"/>
  <c r="EL70" i="20"/>
  <c r="EL66" i="20"/>
  <c r="EM39" i="20"/>
  <c r="EM40" i="20"/>
  <c r="EM48" i="20"/>
  <c r="EM63" i="20"/>
  <c r="EM73" i="20"/>
  <c r="EM36" i="21" l="1"/>
  <c r="EL44" i="21"/>
  <c r="EM48" i="21"/>
  <c r="EL60" i="21"/>
  <c r="EL64" i="21"/>
  <c r="CK108" i="21"/>
  <c r="AJ113" i="21"/>
  <c r="BZ114" i="21"/>
  <c r="CK116" i="21"/>
  <c r="CY116" i="21"/>
  <c r="BY118" i="21"/>
  <c r="CR118" i="21"/>
  <c r="EM119" i="21"/>
  <c r="CR122" i="21"/>
  <c r="EL123" i="21"/>
  <c r="CK124" i="21"/>
  <c r="BY126" i="21"/>
  <c r="CY128" i="21"/>
  <c r="CR12" i="21"/>
  <c r="CK14" i="21"/>
  <c r="CR16" i="21"/>
  <c r="EL17" i="21"/>
  <c r="CK18" i="21"/>
  <c r="CY18" i="21"/>
  <c r="AJ19" i="21"/>
  <c r="EM21" i="21"/>
  <c r="CK13" i="21"/>
  <c r="CY13" i="21"/>
  <c r="CR15" i="21"/>
  <c r="CK17" i="21"/>
  <c r="CY17" i="21"/>
  <c r="BY19" i="21"/>
  <c r="CR19" i="21"/>
  <c r="CY119" i="21"/>
  <c r="DY17" i="21"/>
  <c r="EL118" i="21"/>
  <c r="EP62" i="21"/>
  <c r="DN38" i="21"/>
  <c r="EP102" i="21"/>
  <c r="EL128" i="21"/>
  <c r="DY119" i="21"/>
  <c r="DY64" i="21"/>
  <c r="DY32" i="21"/>
  <c r="BZ75" i="21"/>
  <c r="BY91" i="21"/>
  <c r="DN36" i="21"/>
  <c r="AJ20" i="21"/>
  <c r="S32" i="21"/>
  <c r="AJ42" i="21"/>
  <c r="S44" i="21"/>
  <c r="BY67" i="21"/>
  <c r="BZ126" i="21"/>
  <c r="BZ118" i="21"/>
  <c r="EO103" i="21"/>
  <c r="BZ123" i="21"/>
  <c r="S111" i="21"/>
  <c r="DZ111" i="21" s="1"/>
  <c r="S107" i="21"/>
  <c r="EM107" i="21" s="1"/>
  <c r="BY71" i="21"/>
  <c r="AJ129" i="21"/>
  <c r="BY72" i="21"/>
  <c r="S60" i="21"/>
  <c r="R36" i="21"/>
  <c r="EL36" i="21" s="1"/>
  <c r="BY114" i="21"/>
  <c r="AJ34" i="21"/>
  <c r="BY13" i="21"/>
  <c r="BY17" i="21"/>
  <c r="CY20" i="21"/>
  <c r="BY21" i="21"/>
  <c r="CR21" i="21"/>
  <c r="CK50" i="21"/>
  <c r="CY114" i="21"/>
  <c r="BZ116" i="21"/>
  <c r="CR116" i="21"/>
  <c r="DY9" i="21"/>
  <c r="EO42" i="21"/>
  <c r="EM98" i="21"/>
  <c r="DN119" i="21"/>
  <c r="DZ38" i="21"/>
  <c r="EL101" i="21"/>
  <c r="DZ102" i="21"/>
  <c r="EO105" i="21"/>
  <c r="EM38" i="21"/>
  <c r="EP57" i="21"/>
  <c r="DY123" i="21"/>
  <c r="EP76" i="21"/>
  <c r="DY60" i="21"/>
  <c r="DY44" i="21"/>
  <c r="EP36" i="21"/>
  <c r="S40" i="21"/>
  <c r="EM40" i="21" s="1"/>
  <c r="AJ59" i="21"/>
  <c r="AJ26" i="21"/>
  <c r="S92" i="21"/>
  <c r="EM92" i="21" s="1"/>
  <c r="EO64" i="21"/>
  <c r="BY43" i="21"/>
  <c r="BY111" i="21"/>
  <c r="BY119" i="21"/>
  <c r="BY48" i="21"/>
  <c r="EO107" i="21"/>
  <c r="S123" i="21"/>
  <c r="AJ117" i="21"/>
  <c r="R21" i="21"/>
  <c r="DY21" i="21" s="1"/>
  <c r="AJ13" i="21"/>
  <c r="CY21" i="21"/>
  <c r="CK39" i="21"/>
  <c r="CY47" i="21"/>
  <c r="AJ60" i="21"/>
  <c r="BY61" i="21"/>
  <c r="DY42" i="21"/>
  <c r="EP119" i="21"/>
  <c r="DN62" i="21"/>
  <c r="EL105" i="21"/>
  <c r="DN102" i="21"/>
  <c r="EO101" i="21"/>
  <c r="DY105" i="21"/>
  <c r="DY107" i="21"/>
  <c r="DZ76" i="21"/>
  <c r="DY40" i="21"/>
  <c r="R28" i="21"/>
  <c r="DY28" i="21" s="1"/>
  <c r="EP21" i="21"/>
  <c r="EO40" i="21"/>
  <c r="S103" i="21"/>
  <c r="DN103" i="21" s="1"/>
  <c r="DN98" i="21"/>
  <c r="EO119" i="21"/>
  <c r="S64" i="21"/>
  <c r="EM64" i="21" s="1"/>
  <c r="EO123" i="21"/>
  <c r="AJ86" i="21"/>
  <c r="R80" i="21"/>
  <c r="R76" i="21"/>
  <c r="EO76" i="21" s="1"/>
  <c r="AJ98" i="21"/>
  <c r="CR9" i="21"/>
  <c r="BZ24" i="21"/>
  <c r="CR24" i="21"/>
  <c r="CY29" i="21"/>
  <c r="CY37" i="21"/>
  <c r="CK49" i="21"/>
  <c r="CK61" i="21"/>
  <c r="CY124" i="21"/>
  <c r="EP42" i="21"/>
  <c r="DN42" i="21"/>
  <c r="EM42" i="21"/>
  <c r="DZ42" i="21"/>
  <c r="DM109" i="21"/>
  <c r="DY109" i="21"/>
  <c r="EO109" i="21"/>
  <c r="EL109" i="21"/>
  <c r="DM59" i="21"/>
  <c r="DY59" i="21"/>
  <c r="EL59" i="21"/>
  <c r="EO59" i="21"/>
  <c r="DM23" i="21"/>
  <c r="AJ40" i="21"/>
  <c r="AJ70" i="21"/>
  <c r="CK81" i="21"/>
  <c r="BY83" i="21"/>
  <c r="CR83" i="21"/>
  <c r="CK85" i="21"/>
  <c r="BY87" i="21"/>
  <c r="CR87" i="21"/>
  <c r="AJ94" i="21"/>
  <c r="BZ95" i="21"/>
  <c r="CR95" i="21"/>
  <c r="CY97" i="21"/>
  <c r="BY99" i="21"/>
  <c r="CR99" i="21"/>
  <c r="AJ114" i="21"/>
  <c r="BZ115" i="21"/>
  <c r="CR115" i="21"/>
  <c r="EM116" i="21"/>
  <c r="AJ122" i="21"/>
  <c r="CK125" i="21"/>
  <c r="CY129" i="21"/>
  <c r="CY28" i="21"/>
  <c r="EM30" i="21"/>
  <c r="CR33" i="21"/>
  <c r="AJ36" i="21"/>
  <c r="CR37" i="21"/>
  <c r="EL37" i="21"/>
  <c r="CK38" i="21"/>
  <c r="CR39" i="21"/>
  <c r="CK41" i="21"/>
  <c r="CR43" i="21"/>
  <c r="CY45" i="21"/>
  <c r="CR46" i="21"/>
  <c r="CY67" i="21"/>
  <c r="CY79" i="21"/>
  <c r="BZ107" i="21"/>
  <c r="BY113" i="21"/>
  <c r="CK118" i="21"/>
  <c r="CK119" i="21"/>
  <c r="BZ120" i="21"/>
  <c r="CR120" i="21"/>
  <c r="CY126" i="21"/>
  <c r="BZ128" i="21"/>
  <c r="CK130" i="21"/>
  <c r="CR20" i="21"/>
  <c r="CY22" i="21"/>
  <c r="BZ27" i="21"/>
  <c r="CR27" i="21"/>
  <c r="BY28" i="21"/>
  <c r="CY33" i="21"/>
  <c r="BZ35" i="21"/>
  <c r="CK37" i="21"/>
  <c r="CY42" i="21"/>
  <c r="CK46" i="21"/>
  <c r="CY48" i="21"/>
  <c r="CY53" i="21"/>
  <c r="CY61" i="21"/>
  <c r="CK63" i="21"/>
  <c r="CY64" i="21"/>
  <c r="CK71" i="21"/>
  <c r="AJ77" i="21"/>
  <c r="CK76" i="21"/>
  <c r="CY76" i="21"/>
  <c r="CY84" i="21"/>
  <c r="AJ93" i="21"/>
  <c r="CY103" i="21"/>
  <c r="BZ104" i="21"/>
  <c r="CK107" i="21"/>
  <c r="CY107" i="21"/>
  <c r="BY125" i="21"/>
  <c r="CY9" i="21"/>
  <c r="CY12" i="21"/>
  <c r="CY16" i="21"/>
  <c r="CY27" i="21"/>
  <c r="CR47" i="21"/>
  <c r="CK54" i="21"/>
  <c r="CR63" i="21"/>
  <c r="DY80" i="21"/>
  <c r="DM80" i="21"/>
  <c r="EO29" i="21"/>
  <c r="EL29" i="21"/>
  <c r="DY29" i="21"/>
  <c r="S16" i="21"/>
  <c r="R16" i="21"/>
  <c r="EL16" i="21" s="1"/>
  <c r="S20" i="21"/>
  <c r="EP20" i="21" s="1"/>
  <c r="R20" i="21"/>
  <c r="S53" i="21"/>
  <c r="R53" i="21"/>
  <c r="EL80" i="21"/>
  <c r="EM80" i="21"/>
  <c r="R84" i="21"/>
  <c r="S84" i="21"/>
  <c r="R96" i="21"/>
  <c r="S96" i="21"/>
  <c r="EO100" i="21"/>
  <c r="DM100" i="21"/>
  <c r="DZ103" i="21"/>
  <c r="EM65" i="21"/>
  <c r="EP103" i="21"/>
  <c r="EP117" i="21"/>
  <c r="EP75" i="21"/>
  <c r="BZ61" i="21"/>
  <c r="BY115" i="21"/>
  <c r="DZ45" i="21"/>
  <c r="DN45" i="21"/>
  <c r="EL92" i="21"/>
  <c r="AJ95" i="21"/>
  <c r="EO57" i="21"/>
  <c r="DZ60" i="21"/>
  <c r="EM60" i="21"/>
  <c r="DM128" i="21"/>
  <c r="EO128" i="21"/>
  <c r="AJ30" i="21"/>
  <c r="R31" i="21"/>
  <c r="EO31" i="21" s="1"/>
  <c r="S31" i="21"/>
  <c r="BZ34" i="21"/>
  <c r="AJ37" i="21"/>
  <c r="R39" i="21"/>
  <c r="S39" i="21"/>
  <c r="CK40" i="21"/>
  <c r="DM49" i="21"/>
  <c r="DY49" i="21"/>
  <c r="S50" i="21"/>
  <c r="R50" i="21"/>
  <c r="DM54" i="21"/>
  <c r="DY54" i="21"/>
  <c r="EL54" i="21"/>
  <c r="AJ61" i="21"/>
  <c r="EP85" i="21"/>
  <c r="DN85" i="21"/>
  <c r="BY85" i="21"/>
  <c r="BZ85" i="21"/>
  <c r="BY112" i="21"/>
  <c r="BZ112" i="21"/>
  <c r="S113" i="21"/>
  <c r="R113" i="21"/>
  <c r="DM117" i="21"/>
  <c r="DY117" i="21"/>
  <c r="EO117" i="21"/>
  <c r="EL121" i="21"/>
  <c r="EM128" i="21"/>
  <c r="DZ107" i="21"/>
  <c r="EP107" i="21"/>
  <c r="DN107" i="21"/>
  <c r="DM124" i="21"/>
  <c r="EO124" i="21"/>
  <c r="DZ57" i="21"/>
  <c r="EM57" i="21"/>
  <c r="BY79" i="21"/>
  <c r="BZ79" i="21"/>
  <c r="EP80" i="21"/>
  <c r="DN80" i="21"/>
  <c r="R88" i="21"/>
  <c r="DY88" i="21" s="1"/>
  <c r="S88" i="21"/>
  <c r="DZ88" i="21" s="1"/>
  <c r="DM92" i="21"/>
  <c r="DY92" i="21"/>
  <c r="DZ116" i="21"/>
  <c r="EP116" i="21"/>
  <c r="EO28" i="21"/>
  <c r="EM103" i="21"/>
  <c r="EO80" i="21"/>
  <c r="EL124" i="21"/>
  <c r="DM29" i="21"/>
  <c r="DZ117" i="21"/>
  <c r="DN117" i="21"/>
  <c r="BY84" i="21"/>
  <c r="DY57" i="21"/>
  <c r="DN116" i="21"/>
  <c r="BY95" i="21"/>
  <c r="BZ83" i="21"/>
  <c r="DN24" i="21"/>
  <c r="BY24" i="21"/>
  <c r="EM67" i="21"/>
  <c r="EP67" i="21"/>
  <c r="AJ51" i="21"/>
  <c r="DN94" i="21"/>
  <c r="EM94" i="21"/>
  <c r="EP82" i="21"/>
  <c r="DZ82" i="21"/>
  <c r="BY116" i="21"/>
  <c r="AJ82" i="21"/>
  <c r="DZ49" i="21"/>
  <c r="EP49" i="21"/>
  <c r="S54" i="21"/>
  <c r="EM96" i="21"/>
  <c r="EP24" i="21"/>
  <c r="BZ87" i="21"/>
  <c r="BZ99" i="21"/>
  <c r="EM24" i="21"/>
  <c r="AJ78" i="21"/>
  <c r="EL57" i="21"/>
  <c r="EO92" i="21"/>
  <c r="AJ105" i="21"/>
  <c r="EL100" i="21"/>
  <c r="DM62" i="21"/>
  <c r="EO62" i="21"/>
  <c r="EL62" i="21"/>
  <c r="DY62" i="21"/>
  <c r="R116" i="21"/>
  <c r="EL116" i="21" s="1"/>
  <c r="BZ96" i="21"/>
  <c r="AJ123" i="21"/>
  <c r="DZ114" i="21"/>
  <c r="DN114" i="21"/>
  <c r="EM114" i="21"/>
  <c r="DZ123" i="21"/>
  <c r="DN123" i="21"/>
  <c r="EM123" i="21"/>
  <c r="EP123" i="21"/>
  <c r="DM108" i="21"/>
  <c r="EO108" i="21"/>
  <c r="EL108" i="21"/>
  <c r="CR28" i="21"/>
  <c r="AJ46" i="21"/>
  <c r="CK47" i="21"/>
  <c r="CY11" i="21"/>
  <c r="BZ14" i="21"/>
  <c r="BY18" i="21"/>
  <c r="CR18" i="21"/>
  <c r="BZ47" i="21"/>
  <c r="EL47" i="21"/>
  <c r="R56" i="21"/>
  <c r="S56" i="21"/>
  <c r="CK48" i="21"/>
  <c r="CR49" i="21"/>
  <c r="EL49" i="21"/>
  <c r="BY51" i="21"/>
  <c r="CK51" i="21"/>
  <c r="CR55" i="21"/>
  <c r="BZ58" i="21"/>
  <c r="CK64" i="21"/>
  <c r="CR66" i="21"/>
  <c r="CY75" i="21"/>
  <c r="CY85" i="21"/>
  <c r="CK93" i="21"/>
  <c r="CK97" i="21"/>
  <c r="EL99" i="21"/>
  <c r="CK100" i="21"/>
  <c r="CY106" i="21"/>
  <c r="CK111" i="21"/>
  <c r="CR112" i="21"/>
  <c r="CK114" i="21"/>
  <c r="CK117" i="21"/>
  <c r="CY118" i="21"/>
  <c r="EM121" i="21"/>
  <c r="CR121" i="21"/>
  <c r="CY121" i="21"/>
  <c r="CK122" i="21"/>
  <c r="CY123" i="21"/>
  <c r="CK126" i="21"/>
  <c r="BY127" i="21"/>
  <c r="CR127" i="21"/>
  <c r="CK128" i="21"/>
  <c r="CK129" i="21"/>
  <c r="CR130" i="21"/>
  <c r="CR131" i="21"/>
  <c r="CK11" i="21"/>
  <c r="CR10" i="21"/>
  <c r="BY11" i="21"/>
  <c r="CK28" i="21"/>
  <c r="CY30" i="21"/>
  <c r="CK34" i="21"/>
  <c r="BY36" i="21"/>
  <c r="CY49" i="21"/>
  <c r="AJ67" i="21"/>
  <c r="CK79" i="21"/>
  <c r="BY81" i="21"/>
  <c r="CY90" i="21"/>
  <c r="CY112" i="21"/>
  <c r="CY115" i="21"/>
  <c r="CR13" i="21"/>
  <c r="CK15" i="21"/>
  <c r="CR17" i="21"/>
  <c r="CK19" i="21"/>
  <c r="CK23" i="21"/>
  <c r="CR25" i="21"/>
  <c r="CY26" i="21"/>
  <c r="CK31" i="21"/>
  <c r="CY31" i="21"/>
  <c r="CK35" i="21"/>
  <c r="CY35" i="21"/>
  <c r="CY44" i="21"/>
  <c r="CK67" i="21"/>
  <c r="CY70" i="21"/>
  <c r="CK74" i="21"/>
  <c r="CK91" i="21"/>
  <c r="BY37" i="21"/>
  <c r="BZ37" i="21"/>
  <c r="BY40" i="21"/>
  <c r="BZ40" i="21"/>
  <c r="AJ50" i="21"/>
  <c r="AJ49" i="21"/>
  <c r="S77" i="21"/>
  <c r="R77" i="21"/>
  <c r="R104" i="21"/>
  <c r="S104" i="21"/>
  <c r="R127" i="21"/>
  <c r="DY127" i="21" s="1"/>
  <c r="S127" i="21"/>
  <c r="EL130" i="21"/>
  <c r="DY130" i="21"/>
  <c r="DM130" i="21"/>
  <c r="EO130" i="21"/>
  <c r="R131" i="21"/>
  <c r="DM131" i="21" s="1"/>
  <c r="S131" i="21"/>
  <c r="DY12" i="21"/>
  <c r="DM28" i="21"/>
  <c r="EM83" i="21"/>
  <c r="EM49" i="21"/>
  <c r="BZ51" i="21"/>
  <c r="BY107" i="21"/>
  <c r="EO118" i="21"/>
  <c r="DY118" i="21"/>
  <c r="DZ65" i="21"/>
  <c r="EP65" i="21"/>
  <c r="BY120" i="21"/>
  <c r="BY62" i="21"/>
  <c r="BY8" i="21"/>
  <c r="BZ8" i="21"/>
  <c r="BZ9" i="21"/>
  <c r="BY9" i="21"/>
  <c r="BY12" i="21"/>
  <c r="BZ12" i="21"/>
  <c r="BZ15" i="21"/>
  <c r="BY15" i="21"/>
  <c r="BY16" i="21"/>
  <c r="BZ16" i="21"/>
  <c r="BY20" i="21"/>
  <c r="BZ20" i="21"/>
  <c r="EO63" i="21"/>
  <c r="DM63" i="21"/>
  <c r="DY63" i="21"/>
  <c r="R34" i="21"/>
  <c r="EL34" i="21" s="1"/>
  <c r="S34" i="21"/>
  <c r="DM66" i="21"/>
  <c r="DY66" i="21"/>
  <c r="EO66" i="21"/>
  <c r="EL66" i="21"/>
  <c r="EL69" i="21"/>
  <c r="DM69" i="21"/>
  <c r="DM112" i="21"/>
  <c r="EO112" i="21"/>
  <c r="EL112" i="21"/>
  <c r="R115" i="21"/>
  <c r="S115" i="21"/>
  <c r="BZ117" i="21"/>
  <c r="BY117" i="21"/>
  <c r="DM12" i="21"/>
  <c r="EL28" i="21"/>
  <c r="DZ83" i="21"/>
  <c r="DY69" i="21"/>
  <c r="S69" i="21"/>
  <c r="EP71" i="21"/>
  <c r="DZ71" i="21"/>
  <c r="DY76" i="21"/>
  <c r="EM120" i="21"/>
  <c r="DN120" i="21"/>
  <c r="DN100" i="21"/>
  <c r="EM100" i="21"/>
  <c r="DZ89" i="21"/>
  <c r="DN89" i="21"/>
  <c r="EM89" i="21"/>
  <c r="EP89" i="21"/>
  <c r="BZ30" i="21"/>
  <c r="BY30" i="21"/>
  <c r="AJ39" i="21"/>
  <c r="AJ38" i="21"/>
  <c r="BY46" i="21"/>
  <c r="BZ46" i="21"/>
  <c r="R73" i="21"/>
  <c r="S73" i="21"/>
  <c r="DM83" i="21"/>
  <c r="EL83" i="21"/>
  <c r="EO83" i="21"/>
  <c r="DY83" i="21"/>
  <c r="EP121" i="21"/>
  <c r="DN121" i="21"/>
  <c r="BY122" i="21"/>
  <c r="BZ122" i="21"/>
  <c r="EM131" i="21"/>
  <c r="EP83" i="21"/>
  <c r="DY112" i="21"/>
  <c r="DZ121" i="21"/>
  <c r="S112" i="21"/>
  <c r="BY124" i="21"/>
  <c r="EO21" i="21"/>
  <c r="DM21" i="21"/>
  <c r="S10" i="21"/>
  <c r="R10" i="21"/>
  <c r="S13" i="21"/>
  <c r="EM13" i="21" s="1"/>
  <c r="R13" i="21"/>
  <c r="DZ17" i="21"/>
  <c r="EP17" i="21"/>
  <c r="DN17" i="21"/>
  <c r="EL21" i="21"/>
  <c r="AJ23" i="21"/>
  <c r="AJ24" i="21"/>
  <c r="BZ11" i="21"/>
  <c r="CY14" i="21"/>
  <c r="AJ21" i="21"/>
  <c r="CK21" i="21"/>
  <c r="CR22" i="21"/>
  <c r="CY8" i="21"/>
  <c r="CK9" i="21"/>
  <c r="CY10" i="21"/>
  <c r="CK12" i="21"/>
  <c r="CY15" i="21"/>
  <c r="CK16" i="21"/>
  <c r="EM17" i="21"/>
  <c r="CY19" i="21"/>
  <c r="CK20" i="21"/>
  <c r="CK22" i="21"/>
  <c r="BZ23" i="21"/>
  <c r="CR30" i="21"/>
  <c r="CK32" i="21"/>
  <c r="CY32" i="21"/>
  <c r="CK33" i="21"/>
  <c r="CY36" i="21"/>
  <c r="AJ41" i="21"/>
  <c r="BY47" i="21"/>
  <c r="CR54" i="21"/>
  <c r="CR61" i="21"/>
  <c r="CR62" i="21"/>
  <c r="EM62" i="21"/>
  <c r="BY63" i="21"/>
  <c r="CY63" i="21"/>
  <c r="CR65" i="21"/>
  <c r="CY73" i="21"/>
  <c r="CR75" i="21"/>
  <c r="CK99" i="21"/>
  <c r="CK120" i="21"/>
  <c r="CK123" i="21"/>
  <c r="CR124" i="21"/>
  <c r="CY25" i="21"/>
  <c r="CK27" i="21"/>
  <c r="CR38" i="21"/>
  <c r="BY50" i="21"/>
  <c r="CY81" i="21"/>
  <c r="CK109" i="21"/>
  <c r="AJ29" i="21"/>
  <c r="CK29" i="21"/>
  <c r="CR31" i="21"/>
  <c r="CR34" i="21"/>
  <c r="CY39" i="21"/>
  <c r="CR41" i="21"/>
  <c r="CY41" i="21"/>
  <c r="CK42" i="21"/>
  <c r="CK43" i="21"/>
  <c r="CK44" i="21"/>
  <c r="CK45" i="21"/>
  <c r="CY50" i="21"/>
  <c r="BZ52" i="21"/>
  <c r="CY52" i="21"/>
  <c r="BZ53" i="21"/>
  <c r="CK53" i="21"/>
  <c r="AJ55" i="21"/>
  <c r="CR110" i="21"/>
  <c r="EM9" i="21"/>
  <c r="BY10" i="21"/>
  <c r="BZ10" i="21"/>
  <c r="DN12" i="21"/>
  <c r="DZ12" i="21"/>
  <c r="AJ17" i="21"/>
  <c r="AJ18" i="21"/>
  <c r="EM20" i="21"/>
  <c r="EL20" i="21"/>
  <c r="EL30" i="21"/>
  <c r="EO23" i="21"/>
  <c r="DZ99" i="21"/>
  <c r="DN131" i="21"/>
  <c r="DM74" i="21"/>
  <c r="BZ127" i="21"/>
  <c r="BY22" i="21"/>
  <c r="BZ22" i="21"/>
  <c r="S25" i="21"/>
  <c r="R25" i="21"/>
  <c r="BY25" i="21"/>
  <c r="BZ25" i="21"/>
  <c r="DY31" i="21"/>
  <c r="DM31" i="21"/>
  <c r="BZ32" i="21"/>
  <c r="BY32" i="21"/>
  <c r="BZ33" i="21"/>
  <c r="BY33" i="21"/>
  <c r="R43" i="21"/>
  <c r="S43" i="21"/>
  <c r="DM45" i="21"/>
  <c r="EO45" i="21"/>
  <c r="EL45" i="21"/>
  <c r="DY45" i="21"/>
  <c r="AJ47" i="21"/>
  <c r="AJ48" i="21"/>
  <c r="S55" i="21"/>
  <c r="R55" i="21"/>
  <c r="BZ55" i="21"/>
  <c r="BY55" i="21"/>
  <c r="BZ56" i="21"/>
  <c r="BY56" i="21"/>
  <c r="S58" i="21"/>
  <c r="R58" i="21"/>
  <c r="DM61" i="21"/>
  <c r="DY61" i="21"/>
  <c r="EO61" i="21"/>
  <c r="AJ63" i="21"/>
  <c r="AJ64" i="21"/>
  <c r="DM65" i="21"/>
  <c r="EO65" i="21"/>
  <c r="DY65" i="21"/>
  <c r="EL65" i="21"/>
  <c r="BY66" i="21"/>
  <c r="BZ66" i="21"/>
  <c r="S68" i="21"/>
  <c r="R68" i="21"/>
  <c r="BY68" i="21"/>
  <c r="BZ68" i="21"/>
  <c r="R72" i="21"/>
  <c r="S72" i="21"/>
  <c r="DM75" i="21"/>
  <c r="EO75" i="21"/>
  <c r="AJ10" i="21"/>
  <c r="AJ11" i="21"/>
  <c r="EM11" i="21"/>
  <c r="DN11" i="21"/>
  <c r="DZ11" i="21"/>
  <c r="EM12" i="21"/>
  <c r="EM16" i="21"/>
  <c r="EL12" i="21"/>
  <c r="EL9" i="21"/>
  <c r="EM99" i="21"/>
  <c r="DN130" i="21"/>
  <c r="EP130" i="21"/>
  <c r="EM130" i="21"/>
  <c r="EM81" i="21"/>
  <c r="BZ13" i="21"/>
  <c r="DN75" i="21"/>
  <c r="DZ75" i="21"/>
  <c r="R8" i="21"/>
  <c r="S8" i="21"/>
  <c r="S15" i="21"/>
  <c r="R15" i="21"/>
  <c r="S19" i="21"/>
  <c r="R19" i="21"/>
  <c r="AJ22" i="21"/>
  <c r="EP30" i="21"/>
  <c r="EL31" i="21"/>
  <c r="EM35" i="21"/>
  <c r="EL38" i="21"/>
  <c r="DY38" i="21"/>
  <c r="EO38" i="21"/>
  <c r="BY39" i="21"/>
  <c r="BZ39" i="21"/>
  <c r="DM48" i="21"/>
  <c r="EO48" i="21"/>
  <c r="EL48" i="21"/>
  <c r="DN79" i="21"/>
  <c r="EM79" i="21"/>
  <c r="EP79" i="21"/>
  <c r="DN9" i="21"/>
  <c r="DZ9" i="21"/>
  <c r="DN16" i="21"/>
  <c r="DZ16" i="21"/>
  <c r="DN22" i="21"/>
  <c r="EP22" i="21"/>
  <c r="EM22" i="21"/>
  <c r="DM111" i="21"/>
  <c r="EO111" i="21"/>
  <c r="EL111" i="21"/>
  <c r="DM127" i="21"/>
  <c r="EO127" i="21"/>
  <c r="EL127" i="21"/>
  <c r="BZ131" i="21"/>
  <c r="BY131" i="21"/>
  <c r="EL23" i="21"/>
  <c r="EL13" i="21"/>
  <c r="DZ81" i="21"/>
  <c r="EL74" i="21"/>
  <c r="EP81" i="21"/>
  <c r="DY131" i="21"/>
  <c r="DY111" i="21"/>
  <c r="EP16" i="21"/>
  <c r="BZ17" i="21"/>
  <c r="BY23" i="21"/>
  <c r="AJ14" i="21"/>
  <c r="DZ22" i="21"/>
  <c r="S26" i="21"/>
  <c r="R26" i="21"/>
  <c r="DZ28" i="21"/>
  <c r="EP28" i="21"/>
  <c r="DN28" i="21"/>
  <c r="AJ32" i="21"/>
  <c r="AJ31" i="21"/>
  <c r="DM34" i="21"/>
  <c r="DY34" i="21"/>
  <c r="EO34" i="21"/>
  <c r="DN35" i="21"/>
  <c r="DZ35" i="21"/>
  <c r="EP35" i="21"/>
  <c r="BY38" i="21"/>
  <c r="BZ38" i="21"/>
  <c r="S41" i="21"/>
  <c r="R41" i="21"/>
  <c r="BY41" i="21"/>
  <c r="BZ41" i="21"/>
  <c r="BZ42" i="21"/>
  <c r="BY42" i="21"/>
  <c r="R46" i="21"/>
  <c r="S46" i="21"/>
  <c r="S52" i="21"/>
  <c r="R52" i="21"/>
  <c r="EO88" i="21"/>
  <c r="EL88" i="21"/>
  <c r="DM88" i="21"/>
  <c r="DM91" i="21"/>
  <c r="EO91" i="21"/>
  <c r="DY99" i="21"/>
  <c r="DM99" i="21"/>
  <c r="DZ110" i="21"/>
  <c r="EP110" i="21"/>
  <c r="BY110" i="21"/>
  <c r="BZ110" i="21"/>
  <c r="BY49" i="21"/>
  <c r="R95" i="21"/>
  <c r="DN111" i="21" l="1"/>
  <c r="EP111" i="21"/>
  <c r="EP92" i="21"/>
  <c r="DN92" i="21"/>
  <c r="DZ92" i="21"/>
  <c r="DN32" i="21"/>
  <c r="DZ32" i="21"/>
  <c r="EP32" i="21"/>
  <c r="DM76" i="21"/>
  <c r="EM111" i="21"/>
  <c r="DM36" i="21"/>
  <c r="EO36" i="21"/>
  <c r="DY36" i="21"/>
  <c r="DZ44" i="21"/>
  <c r="EP44" i="21"/>
  <c r="DN44" i="21"/>
  <c r="EM32" i="21"/>
  <c r="DZ64" i="21"/>
  <c r="DN64" i="21"/>
  <c r="EP64" i="21"/>
  <c r="EL76" i="21"/>
  <c r="DN40" i="21"/>
  <c r="DZ40" i="21"/>
  <c r="EP40" i="21"/>
  <c r="EP60" i="21"/>
  <c r="DN60" i="21"/>
  <c r="EM44" i="21"/>
  <c r="DZ56" i="21"/>
  <c r="DN56" i="21"/>
  <c r="EM56" i="21"/>
  <c r="EP56" i="21"/>
  <c r="DM113" i="21"/>
  <c r="DY113" i="21"/>
  <c r="EL113" i="21"/>
  <c r="EO113" i="21"/>
  <c r="DY96" i="21"/>
  <c r="EO96" i="21"/>
  <c r="DM96" i="21"/>
  <c r="DZ20" i="21"/>
  <c r="DN39" i="21"/>
  <c r="EP39" i="21"/>
  <c r="DZ39" i="21"/>
  <c r="EM39" i="21"/>
  <c r="EM84" i="21"/>
  <c r="DN84" i="21"/>
  <c r="EP84" i="21"/>
  <c r="DZ84" i="21"/>
  <c r="DN20" i="21"/>
  <c r="EO131" i="21"/>
  <c r="DN88" i="21"/>
  <c r="EM88" i="21"/>
  <c r="EP88" i="21"/>
  <c r="DY39" i="21"/>
  <c r="DM39" i="21"/>
  <c r="EL39" i="21"/>
  <c r="EO39" i="21"/>
  <c r="EL96" i="21"/>
  <c r="EO84" i="21"/>
  <c r="DM84" i="21"/>
  <c r="DY84" i="21"/>
  <c r="EL84" i="21"/>
  <c r="DZ53" i="21"/>
  <c r="EM53" i="21"/>
  <c r="DN53" i="21"/>
  <c r="EP53" i="21"/>
  <c r="DM50" i="21"/>
  <c r="EO50" i="21"/>
  <c r="EL50" i="21"/>
  <c r="DY50" i="21"/>
  <c r="EO56" i="21"/>
  <c r="EL56" i="21"/>
  <c r="DY56" i="21"/>
  <c r="DM56" i="21"/>
  <c r="EP113" i="21"/>
  <c r="DN113" i="21"/>
  <c r="DZ113" i="21"/>
  <c r="EP50" i="21"/>
  <c r="DN50" i="21"/>
  <c r="EM50" i="21"/>
  <c r="DZ50" i="21"/>
  <c r="DN31" i="21"/>
  <c r="DZ31" i="21"/>
  <c r="EP31" i="21"/>
  <c r="EM31" i="21"/>
  <c r="DM53" i="21"/>
  <c r="DY53" i="21"/>
  <c r="EL53" i="21"/>
  <c r="EO53" i="21"/>
  <c r="EO16" i="21"/>
  <c r="DM16" i="21"/>
  <c r="DY16" i="21"/>
  <c r="EL131" i="21"/>
  <c r="DY116" i="21"/>
  <c r="EO116" i="21"/>
  <c r="DM116" i="21"/>
  <c r="DN54" i="21"/>
  <c r="EM54" i="21"/>
  <c r="DZ54" i="21"/>
  <c r="EP54" i="21"/>
  <c r="EM113" i="21"/>
  <c r="EP96" i="21"/>
  <c r="DZ96" i="21"/>
  <c r="DN96" i="21"/>
  <c r="EO20" i="21"/>
  <c r="DY20" i="21"/>
  <c r="DM20" i="21"/>
  <c r="EL77" i="21"/>
  <c r="EO77" i="21"/>
  <c r="DY77" i="21"/>
  <c r="DM77" i="21"/>
  <c r="DY13" i="21"/>
  <c r="EO13" i="21"/>
  <c r="DM13" i="21"/>
  <c r="DZ73" i="21"/>
  <c r="EM73" i="21"/>
  <c r="EP73" i="21"/>
  <c r="DN73" i="21"/>
  <c r="EP115" i="21"/>
  <c r="DZ115" i="21"/>
  <c r="DN115" i="21"/>
  <c r="EM115" i="21"/>
  <c r="DZ131" i="21"/>
  <c r="EP131" i="21"/>
  <c r="DN77" i="21"/>
  <c r="DZ77" i="21"/>
  <c r="EM77" i="21"/>
  <c r="EP77" i="21"/>
  <c r="EP10" i="21"/>
  <c r="DN10" i="21"/>
  <c r="EM10" i="21"/>
  <c r="DZ10" i="21"/>
  <c r="DZ13" i="21"/>
  <c r="EP13" i="21"/>
  <c r="DN13" i="21"/>
  <c r="DM73" i="21"/>
  <c r="EO73" i="21"/>
  <c r="DY73" i="21"/>
  <c r="EL73" i="21"/>
  <c r="DZ69" i="21"/>
  <c r="DN69" i="21"/>
  <c r="EM69" i="21"/>
  <c r="EP69" i="21"/>
  <c r="DM115" i="21"/>
  <c r="EO115" i="21"/>
  <c r="DY115" i="21"/>
  <c r="EL115" i="21"/>
  <c r="EM104" i="21"/>
  <c r="DN104" i="21"/>
  <c r="EP104" i="21"/>
  <c r="DZ104" i="21"/>
  <c r="DN112" i="21"/>
  <c r="EP112" i="21"/>
  <c r="DZ112" i="21"/>
  <c r="EM112" i="21"/>
  <c r="DN34" i="21"/>
  <c r="DZ34" i="21"/>
  <c r="EM34" i="21"/>
  <c r="EP34" i="21"/>
  <c r="DZ127" i="21"/>
  <c r="DN127" i="21"/>
  <c r="EP127" i="21"/>
  <c r="EO10" i="21"/>
  <c r="DY10" i="21"/>
  <c r="EL10" i="21"/>
  <c r="DM10" i="21"/>
  <c r="EM127" i="21"/>
  <c r="EO104" i="21"/>
  <c r="DM104" i="21"/>
  <c r="DY104" i="21"/>
  <c r="EL104" i="21"/>
  <c r="DM95" i="21"/>
  <c r="EO95" i="21"/>
  <c r="DY95" i="21"/>
  <c r="EL95" i="21"/>
  <c r="DM46" i="21"/>
  <c r="DY46" i="21"/>
  <c r="EL46" i="21"/>
  <c r="EO46" i="21"/>
  <c r="EL26" i="21"/>
  <c r="EO26" i="21"/>
  <c r="DY26" i="21"/>
  <c r="DM26" i="21"/>
  <c r="EL15" i="21"/>
  <c r="DM15" i="21"/>
  <c r="DY15" i="21"/>
  <c r="EO15" i="21"/>
  <c r="DM55" i="21"/>
  <c r="EO55" i="21"/>
  <c r="DY55" i="21"/>
  <c r="EL55" i="21"/>
  <c r="DN43" i="21"/>
  <c r="EM43" i="21"/>
  <c r="EP43" i="21"/>
  <c r="DZ43" i="21"/>
  <c r="DM52" i="21"/>
  <c r="DY52" i="21"/>
  <c r="EL52" i="21"/>
  <c r="EO52" i="21"/>
  <c r="DM41" i="21"/>
  <c r="EL41" i="21"/>
  <c r="EO41" i="21"/>
  <c r="DY41" i="21"/>
  <c r="EM26" i="21"/>
  <c r="DZ26" i="21"/>
  <c r="EP26" i="21"/>
  <c r="DN26" i="21"/>
  <c r="EM15" i="21"/>
  <c r="DN15" i="21"/>
  <c r="DZ15" i="21"/>
  <c r="EP15" i="21"/>
  <c r="DN72" i="21"/>
  <c r="EM72" i="21"/>
  <c r="EP72" i="21"/>
  <c r="DZ72" i="21"/>
  <c r="DM68" i="21"/>
  <c r="EO68" i="21"/>
  <c r="EL68" i="21"/>
  <c r="DY68" i="21"/>
  <c r="EM55" i="21"/>
  <c r="DZ55" i="21"/>
  <c r="EP55" i="21"/>
  <c r="DN55" i="21"/>
  <c r="EL43" i="21"/>
  <c r="DM43" i="21"/>
  <c r="EO43" i="21"/>
  <c r="DY43" i="21"/>
  <c r="DZ52" i="21"/>
  <c r="EP52" i="21"/>
  <c r="DN52" i="21"/>
  <c r="EM52" i="21"/>
  <c r="DZ41" i="21"/>
  <c r="EM41" i="21"/>
  <c r="EP41" i="21"/>
  <c r="DN41" i="21"/>
  <c r="DM19" i="21"/>
  <c r="EO19" i="21"/>
  <c r="DY19" i="21"/>
  <c r="EL19" i="21"/>
  <c r="DN8" i="21"/>
  <c r="EP8" i="21"/>
  <c r="EM8" i="21"/>
  <c r="DZ8" i="21"/>
  <c r="DY72" i="21"/>
  <c r="DM72" i="21"/>
  <c r="EO72" i="21"/>
  <c r="EL72" i="21"/>
  <c r="DZ68" i="21"/>
  <c r="DN68" i="21"/>
  <c r="EM68" i="21"/>
  <c r="EP68" i="21"/>
  <c r="DM58" i="21"/>
  <c r="EO58" i="21"/>
  <c r="DY58" i="21"/>
  <c r="EL58" i="21"/>
  <c r="EL25" i="21"/>
  <c r="DY25" i="21"/>
  <c r="DM25" i="21"/>
  <c r="EO25" i="21"/>
  <c r="EM46" i="21"/>
  <c r="DN46" i="21"/>
  <c r="DZ46" i="21"/>
  <c r="EP46" i="21"/>
  <c r="DN19" i="21"/>
  <c r="EM19" i="21"/>
  <c r="DZ19" i="21"/>
  <c r="EP19" i="21"/>
  <c r="DY8" i="21"/>
  <c r="EL8" i="21"/>
  <c r="EO8" i="21"/>
  <c r="DM8" i="21"/>
  <c r="DN58" i="21"/>
  <c r="EM58" i="21"/>
  <c r="DZ58" i="21"/>
  <c r="EP58" i="21"/>
  <c r="DZ25" i="21"/>
  <c r="EM25" i="21"/>
  <c r="DN25" i="21"/>
  <c r="EP25" i="21"/>
</calcChain>
</file>

<file path=xl/comments1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6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7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8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9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10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11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comments12.xml><?xml version="1.0" encoding="utf-8"?>
<comments xmlns="http://schemas.openxmlformats.org/spreadsheetml/2006/main">
  <authors>
    <author>Автор</author>
  </authors>
  <commentList>
    <comment ref="P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A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B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B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A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B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
Как: Визуально</t>
        </r>
      </text>
    </comment>
    <comment ref="D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Накатчик
Когда: 2 раза в смену</t>
        </r>
      </text>
    </comment>
    <comment ref="D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R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S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T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U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V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W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X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DY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C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D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E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F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G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H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I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J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  <comment ref="EK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Сушльщик
Когда: 2 раза в смену</t>
        </r>
      </text>
    </comment>
    <comment ref="EL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M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N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Суштльщик
Когда: 2 раза в смену</t>
        </r>
      </text>
    </comment>
    <comment ref="EO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P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Сушильщик
Когда: 2 раза в смену</t>
        </r>
      </text>
    </comment>
    <comment ref="EQ3" authorId="0" shapeId="0">
      <text>
        <r>
          <rPr>
            <b/>
            <sz val="9"/>
            <color indexed="81"/>
            <rFont val="Tahoma"/>
            <family val="2"/>
            <charset val="204"/>
          </rPr>
          <t>Периодичность проверки:
Кто: Машинист
Когда: 2 раза в смену</t>
        </r>
      </text>
    </comment>
  </commentList>
</comments>
</file>

<file path=xl/sharedStrings.xml><?xml version="1.0" encoding="utf-8"?>
<sst xmlns="http://schemas.openxmlformats.org/spreadsheetml/2006/main" count="5880" uniqueCount="250">
  <si>
    <t>Смена</t>
  </si>
  <si>
    <t>Продукция</t>
  </si>
  <si>
    <t>Мокрая часть</t>
  </si>
  <si>
    <t>РПО</t>
  </si>
  <si>
    <t>Флотация</t>
  </si>
  <si>
    <t>Сухая часть</t>
  </si>
  <si>
    <t>Коутинг</t>
  </si>
  <si>
    <t>Накат</t>
  </si>
  <si>
    <t>Химикаты</t>
  </si>
  <si>
    <t>ТЭР</t>
  </si>
  <si>
    <t>Дата</t>
  </si>
  <si>
    <t>Время</t>
  </si>
  <si>
    <t>№</t>
  </si>
  <si>
    <t>Мастер-технолог</t>
  </si>
  <si>
    <t>Машинист</t>
  </si>
  <si>
    <t>Сушильщик</t>
  </si>
  <si>
    <t>Накатчик</t>
  </si>
  <si>
    <t>Артикул</t>
  </si>
  <si>
    <t>Вес м2</t>
  </si>
  <si>
    <t>Примечание</t>
  </si>
  <si>
    <t>Креп-фактор</t>
  </si>
  <si>
    <t>Композиция (для целлюлозы)</t>
  </si>
  <si>
    <t>Белизна</t>
  </si>
  <si>
    <t>Формат ОБЩИЙ</t>
  </si>
  <si>
    <t>Нож центрального реза в работе</t>
  </si>
  <si>
    <t>Скорость Янки</t>
  </si>
  <si>
    <t>Скорость наката</t>
  </si>
  <si>
    <t>Производительность при формате 2850</t>
  </si>
  <si>
    <t>Производительность</t>
  </si>
  <si>
    <t>Формующая часть</t>
  </si>
  <si>
    <t>Прессовая часть</t>
  </si>
  <si>
    <t>Поток</t>
  </si>
  <si>
    <t>1-ой рафинер</t>
  </si>
  <si>
    <t>2-ой рафинер</t>
  </si>
  <si>
    <t>Янки-циллиндр</t>
  </si>
  <si>
    <t>Колпак МЧ</t>
  </si>
  <si>
    <t>Колпак СЧ</t>
  </si>
  <si>
    <t>Вытяжной вентиятор</t>
  </si>
  <si>
    <t>Влагосодержание в воздухе</t>
  </si>
  <si>
    <t>Производительность конвективной сушки</t>
  </si>
  <si>
    <t>Производительность контактной сушки</t>
  </si>
  <si>
    <t>Балланс сушки</t>
  </si>
  <si>
    <t>Шаберы</t>
  </si>
  <si>
    <t>Адгезив</t>
  </si>
  <si>
    <t>Релиз</t>
  </si>
  <si>
    <t>Модификатор</t>
  </si>
  <si>
    <t>Давление прижима втроричных вилок</t>
  </si>
  <si>
    <t>Перезаправка</t>
  </si>
  <si>
    <t>Пеногаситель</t>
  </si>
  <si>
    <t>Пассиватор сетки</t>
  </si>
  <si>
    <t xml:space="preserve">Кондиционер </t>
  </si>
  <si>
    <t>Глинозем</t>
  </si>
  <si>
    <t>Флокулянт</t>
  </si>
  <si>
    <t>Коагулянт</t>
  </si>
  <si>
    <t>Смола</t>
  </si>
  <si>
    <t>Эксперементальный химакат</t>
  </si>
  <si>
    <t>Красители</t>
  </si>
  <si>
    <t>Газ</t>
  </si>
  <si>
    <t>Пар</t>
  </si>
  <si>
    <t>Вода</t>
  </si>
  <si>
    <t>Скорость смесительного насоса</t>
  </si>
  <si>
    <t>Угол напорного ящика</t>
  </si>
  <si>
    <t>Разница скорости струи/сетки</t>
  </si>
  <si>
    <t>Скорость струи</t>
  </si>
  <si>
    <t>Открытие щели напорного ящика</t>
  </si>
  <si>
    <t>Давление на напорном ящике</t>
  </si>
  <si>
    <t>Температура в лотке-успокоителе</t>
  </si>
  <si>
    <t xml:space="preserve">Давление СВД сетки (игольчатый) </t>
  </si>
  <si>
    <t>Давление промывающего спрыска сетки (веерный ВД)</t>
  </si>
  <si>
    <t>Натяжение сетки</t>
  </si>
  <si>
    <t>Натяжение сукна</t>
  </si>
  <si>
    <t>Вакуум пресс</t>
  </si>
  <si>
    <t>Вакуум 1-я сукномойка</t>
  </si>
  <si>
    <t>Вакуум 2-я сукномойка</t>
  </si>
  <si>
    <t>Вакуум 3-я сукномойка</t>
  </si>
  <si>
    <t>Динамика роста вакуума</t>
  </si>
  <si>
    <t>Открытие перемычки</t>
  </si>
  <si>
    <t>Обороты регулируемого вакуумного насоса</t>
  </si>
  <si>
    <t>Прижим прессовоговала лицо</t>
  </si>
  <si>
    <t>Прижим прессовоговала привод</t>
  </si>
  <si>
    <t>Давление орошающего спрыска сукна</t>
  </si>
  <si>
    <t>Давление СВД сукна</t>
  </si>
  <si>
    <t>Поток в машинный бассейн</t>
  </si>
  <si>
    <t>Поток массы из машинного бассейна</t>
  </si>
  <si>
    <t>Рециркуляция потока</t>
  </si>
  <si>
    <t>Нагрузка насоса плотной маассы</t>
  </si>
  <si>
    <t>Открытие клапана после насоса плотной массы</t>
  </si>
  <si>
    <t>Концентрация при размоле</t>
  </si>
  <si>
    <t>Расход массы с браковой линии брака</t>
  </si>
  <si>
    <t>Расход массы с мак.участка</t>
  </si>
  <si>
    <t>Доля брака</t>
  </si>
  <si>
    <t>Потребление энергии</t>
  </si>
  <si>
    <t>Удельное потребление энергии</t>
  </si>
  <si>
    <t>Поток на флотацию(Об.в)</t>
  </si>
  <si>
    <t>Скорость скребка №1</t>
  </si>
  <si>
    <t>Скорость скребка №2</t>
  </si>
  <si>
    <t>Толщина папки</t>
  </si>
  <si>
    <t xml:space="preserve">Уровень </t>
  </si>
  <si>
    <t>Давление пара Янки цилиндра</t>
  </si>
  <si>
    <t>Перепад давления</t>
  </si>
  <si>
    <t>Давление в главном паропроводе</t>
  </si>
  <si>
    <t>Температура конденсата</t>
  </si>
  <si>
    <t>Скорость продува</t>
  </si>
  <si>
    <t>Температура колпака</t>
  </si>
  <si>
    <t>Циркуляционный вентилятор</t>
  </si>
  <si>
    <t>Потребление газа</t>
  </si>
  <si>
    <t>Конвективная</t>
  </si>
  <si>
    <t>Контактная</t>
  </si>
  <si>
    <t>Съемный</t>
  </si>
  <si>
    <t xml:space="preserve">Крепирующий </t>
  </si>
  <si>
    <t>Вылет крепирующего шабера</t>
  </si>
  <si>
    <t>Очищающий</t>
  </si>
  <si>
    <t>Марка</t>
  </si>
  <si>
    <t>Уставка
насоса</t>
  </si>
  <si>
    <t>V</t>
  </si>
  <si>
    <t>X</t>
  </si>
  <si>
    <t>Расход по факту</t>
  </si>
  <si>
    <t>Уставка
насоа</t>
  </si>
  <si>
    <t>Пустой вал</t>
  </si>
  <si>
    <t>D1</t>
  </si>
  <si>
    <t>D2</t>
  </si>
  <si>
    <t xml:space="preserve">Конец </t>
  </si>
  <si>
    <t>Давление на клеевой заправке</t>
  </si>
  <si>
    <t>Время стабильной ленты</t>
  </si>
  <si>
    <t>Время подачи клея</t>
  </si>
  <si>
    <t xml:space="preserve">Уровень клея в ведре </t>
  </si>
  <si>
    <t>Время продувки</t>
  </si>
  <si>
    <t>Время торможения</t>
  </si>
  <si>
    <t>Коээфициент разгона</t>
  </si>
  <si>
    <t>Расход</t>
  </si>
  <si>
    <t>Удельный расход (2850)</t>
  </si>
  <si>
    <t>Удельный расход  (обрезная)</t>
  </si>
  <si>
    <t>Удельный расход (обрезная)</t>
  </si>
  <si>
    <t>Расход газа</t>
  </si>
  <si>
    <t>Удельный расход газа   (2850)</t>
  </si>
  <si>
    <t>Удельный расход газа (обрезная)</t>
  </si>
  <si>
    <t>Расход пара</t>
  </si>
  <si>
    <t>Удельный расход пара  (2850)</t>
  </si>
  <si>
    <t>Удельный расход пара (обрезная)</t>
  </si>
  <si>
    <t>Расход свежей воды на БДМ</t>
  </si>
  <si>
    <t>Еденицы измерения</t>
  </si>
  <si>
    <t>Фамилия И.О.</t>
  </si>
  <si>
    <t>Список</t>
  </si>
  <si>
    <r>
      <t>гр/м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</si>
  <si>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Заказчик, ОПВ, и т.п.</t>
  </si>
  <si>
    <t>%</t>
  </si>
  <si>
    <t>%л/%х</t>
  </si>
  <si>
    <t>мм</t>
  </si>
  <si>
    <t>м/мин</t>
  </si>
  <si>
    <t>т/ч</t>
  </si>
  <si>
    <t>об/мин</t>
  </si>
  <si>
    <t>ед.</t>
  </si>
  <si>
    <t>кПа</t>
  </si>
  <si>
    <r>
      <rPr>
        <b/>
        <vertAlign val="superscript"/>
        <sz val="14"/>
        <color theme="1"/>
        <rFont val="Times New Roman"/>
        <family val="1"/>
        <charset val="204"/>
      </rPr>
      <t>o</t>
    </r>
    <r>
      <rPr>
        <b/>
        <sz val="14"/>
        <color theme="1"/>
        <rFont val="Times New Roman"/>
        <family val="1"/>
        <charset val="204"/>
      </rPr>
      <t>C</t>
    </r>
  </si>
  <si>
    <t>Бар</t>
  </si>
  <si>
    <t>кН/м</t>
  </si>
  <si>
    <t>л/мин</t>
  </si>
  <si>
    <t>кВт/ч</t>
  </si>
  <si>
    <t>кВт/т</t>
  </si>
  <si>
    <t>см</t>
  </si>
  <si>
    <t>м³/час</t>
  </si>
  <si>
    <r>
      <t>грH</t>
    </r>
    <r>
      <rPr>
        <b/>
        <vertAlign val="subscript"/>
        <sz val="14"/>
        <color theme="1"/>
        <rFont val="Times New Roman"/>
        <family val="1"/>
        <charset val="204"/>
      </rPr>
      <t>2</t>
    </r>
    <r>
      <rPr>
        <b/>
        <sz val="14"/>
        <color theme="1"/>
        <rFont val="Times New Roman"/>
        <family val="1"/>
        <charset val="204"/>
      </rPr>
      <t>0/м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</si>
  <si>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мл/мин</t>
  </si>
  <si>
    <r>
      <t>мг/м</t>
    </r>
    <r>
      <rPr>
        <b/>
        <vertAlign val="superscript"/>
        <sz val="14"/>
        <color theme="1"/>
        <rFont val="Times New Roman"/>
        <family val="1"/>
        <charset val="204"/>
      </rPr>
      <t>2</t>
    </r>
  </si>
  <si>
    <t>Н/м</t>
  </si>
  <si>
    <t>сек</t>
  </si>
  <si>
    <t>мл/ч</t>
  </si>
  <si>
    <t>мл/т</t>
  </si>
  <si>
    <t>л/час</t>
  </si>
  <si>
    <t>л/т</t>
  </si>
  <si>
    <t>м³/ч</t>
  </si>
  <si>
    <t>м³/т</t>
  </si>
  <si>
    <t>т/т</t>
  </si>
  <si>
    <t>Максимум</t>
  </si>
  <si>
    <t>Требование</t>
  </si>
  <si>
    <t>Минимум</t>
  </si>
  <si>
    <t>Ракитин А. Н.</t>
  </si>
  <si>
    <t>Швачка И. П.</t>
  </si>
  <si>
    <t>Ханин А. А.</t>
  </si>
  <si>
    <t>Гурьев М. С.</t>
  </si>
  <si>
    <t>БОТ</t>
  </si>
  <si>
    <t>прс</t>
  </si>
  <si>
    <t xml:space="preserve">100/0 </t>
  </si>
  <si>
    <t>BioTac B5</t>
  </si>
  <si>
    <t>BioRelease 80</t>
  </si>
  <si>
    <t>Organopol 6425</t>
  </si>
  <si>
    <t>Жигалов А. Н.</t>
  </si>
  <si>
    <t>Плетнев Е. В.</t>
  </si>
  <si>
    <t>Шаров И. А.</t>
  </si>
  <si>
    <t>Самарин П. М.</t>
  </si>
  <si>
    <t>СН</t>
  </si>
  <si>
    <t>сн</t>
  </si>
  <si>
    <t>Коротков А. Г.</t>
  </si>
  <si>
    <t>Гришечкин В. А.</t>
  </si>
  <si>
    <t>Кандин Д. Н.</t>
  </si>
  <si>
    <t>Сякин Е.В</t>
  </si>
  <si>
    <t>БОПвл</t>
  </si>
  <si>
    <t>80/20</t>
  </si>
  <si>
    <t>Kymene 920</t>
  </si>
  <si>
    <t>ПРС</t>
  </si>
  <si>
    <t>Fennopol 7675</t>
  </si>
  <si>
    <t>Чумак С. В.</t>
  </si>
  <si>
    <t>Воробьев С. А.</t>
  </si>
  <si>
    <t>Захаров В. В.</t>
  </si>
  <si>
    <t>Свитков А. А.</t>
  </si>
  <si>
    <t>TENSIDEF 740</t>
  </si>
  <si>
    <t>a</t>
  </si>
  <si>
    <t>Городков А. Н.</t>
  </si>
  <si>
    <t>БОС</t>
  </si>
  <si>
    <t xml:space="preserve"> Fennofiх50 540 мл/ч</t>
  </si>
  <si>
    <t>Fennofix 50</t>
  </si>
  <si>
    <t>Decumer 59 WE</t>
  </si>
  <si>
    <t>70/30</t>
  </si>
  <si>
    <t>Лисаев А.В.</t>
  </si>
  <si>
    <t>Ультрарез 200</t>
  </si>
  <si>
    <t>ПФ</t>
  </si>
  <si>
    <t>Товарная</t>
  </si>
  <si>
    <t>Cotac 115C</t>
  </si>
  <si>
    <t>Cellfix 188</t>
  </si>
  <si>
    <t>CD 255</t>
  </si>
  <si>
    <t>Soft БОТ</t>
  </si>
  <si>
    <t>90/10</t>
  </si>
  <si>
    <t>BioTac B7</t>
  </si>
  <si>
    <t>BioRelease 91</t>
  </si>
  <si>
    <t>BioFoam W11</t>
  </si>
  <si>
    <t>[красный]▲о;[зеленый]▼о</t>
  </si>
  <si>
    <t>Капустин Е. А.</t>
  </si>
  <si>
    <t>Cotac 43H</t>
  </si>
  <si>
    <t>RA42</t>
  </si>
  <si>
    <t>Afranil PR8428</t>
  </si>
  <si>
    <t>Fennopol 9903</t>
  </si>
  <si>
    <t>Kymene 625</t>
  </si>
  <si>
    <t>Новиков С. А.</t>
  </si>
  <si>
    <t>БОП</t>
  </si>
  <si>
    <t>TENSIDEF 512</t>
  </si>
  <si>
    <t>60/40</t>
  </si>
  <si>
    <t>БОПл</t>
  </si>
  <si>
    <t>50/50</t>
  </si>
  <si>
    <t>БИ</t>
  </si>
  <si>
    <r>
      <t>o</t>
    </r>
    <r>
      <rPr>
        <b/>
        <sz val="14"/>
        <color theme="1"/>
        <rFont val="Times New Roman"/>
        <family val="1"/>
        <charset val="204"/>
      </rPr>
      <t>C</t>
    </r>
  </si>
  <si>
    <t>Fennobond 46</t>
  </si>
  <si>
    <t>BIOTAC B13</t>
  </si>
  <si>
    <t>BIOSALT 723</t>
  </si>
  <si>
    <t>Пф</t>
  </si>
  <si>
    <t>30.02.2016</t>
  </si>
  <si>
    <t>31.02.2016</t>
  </si>
  <si>
    <t>31.04.2016</t>
  </si>
  <si>
    <t>31.06.2016</t>
  </si>
  <si>
    <t>31.09.2016</t>
  </si>
  <si>
    <t>31.11.2016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</si>
</sst>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h:mm;@"/>
    <numFmt numFmtId="166" formatCode="0.000"/>
    <numFmt numFmtId="167" formatCode="dd/mm/yy;@"/>
    <numFmt numFmtId="168" formatCode="#,##0.00_р_."/>
    <numFmt numFmtId="169" formatCode="[Red]\↑0%;[Color10]\↓\-0%;[Blue]\ 0%"/>
    <numFmt numFmtId="170" formatCode="0.0%"/>
  </numFmts>
  <fonts count="19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vertAlign val="superscript"/>
      <sz val="14"/>
      <color theme="1"/>
      <name val="Times New Roman"/>
      <family val="1"/>
      <charset val="204"/>
    </font>
    <font>
      <b/>
      <sz val="16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14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4"/>
      <color theme="1"/>
      <name val="Webdings"/>
      <family val="1"/>
      <charset val="2"/>
    </font>
    <font>
      <b/>
      <vertAlign val="subscript"/>
      <sz val="14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4"/>
      <color theme="1"/>
      <name val="Cambria"/>
      <family val="1"/>
      <charset val="204"/>
      <scheme val="major"/>
    </font>
    <font>
      <sz val="16"/>
      <color theme="1"/>
      <name val="Cambria"/>
      <family val="1"/>
      <charset val="204"/>
      <scheme val="major"/>
    </font>
    <font>
      <b/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7" fillId="0" borderId="0">
      <alignment horizontal="left"/>
    </xf>
    <xf numFmtId="9" fontId="11" fillId="0" borderId="0" applyFont="0" applyFill="0" applyBorder="0" applyAlignment="0" applyProtection="0"/>
  </cellStyleXfs>
  <cellXfs count="467">
    <xf numFmtId="0" fontId="0" fillId="0" borderId="0" xfId="0"/>
    <xf numFmtId="0" fontId="10" fillId="0" borderId="1" xfId="0" applyFont="1" applyBorder="1" applyAlignment="1" applyProtection="1">
      <alignment horizontal="center" vertical="center"/>
      <protection locked="0"/>
    </xf>
    <xf numFmtId="0" fontId="10" fillId="0" borderId="2" xfId="0" applyFont="1" applyBorder="1" applyAlignment="1" applyProtection="1">
      <alignment horizontal="center" vertical="center"/>
      <protection locked="0"/>
    </xf>
    <xf numFmtId="0" fontId="10" fillId="0" borderId="11" xfId="0" applyFont="1" applyBorder="1" applyAlignment="1" applyProtection="1">
      <alignment horizontal="center" vertical="center"/>
      <protection locked="0"/>
    </xf>
    <xf numFmtId="0" fontId="10" fillId="0" borderId="21" xfId="0" applyFont="1" applyBorder="1" applyAlignment="1" applyProtection="1">
      <alignment horizontal="center" vertical="center"/>
      <protection locked="0"/>
    </xf>
    <xf numFmtId="0" fontId="10" fillId="0" borderId="15" xfId="0" applyFont="1" applyBorder="1" applyAlignment="1" applyProtection="1">
      <alignment horizontal="center" vertical="center"/>
      <protection locked="0"/>
    </xf>
    <xf numFmtId="0" fontId="10" fillId="0" borderId="3" xfId="0" applyFont="1" applyBorder="1" applyAlignment="1" applyProtection="1">
      <alignment horizontal="center" vertical="center"/>
      <protection locked="0"/>
    </xf>
    <xf numFmtId="0" fontId="10" fillId="0" borderId="32" xfId="0" applyFont="1" applyBorder="1" applyAlignment="1" applyProtection="1">
      <alignment horizontal="center" vertical="center"/>
      <protection locked="0"/>
    </xf>
    <xf numFmtId="0" fontId="10" fillId="2" borderId="1" xfId="0" applyFont="1" applyFill="1" applyBorder="1" applyAlignment="1" applyProtection="1">
      <alignment horizontal="center" vertical="center"/>
      <protection locked="0"/>
    </xf>
    <xf numFmtId="0" fontId="10" fillId="2" borderId="2" xfId="0" applyFont="1" applyFill="1" applyBorder="1" applyAlignment="1" applyProtection="1">
      <alignment horizontal="center" vertical="center"/>
      <protection locked="0"/>
    </xf>
    <xf numFmtId="0" fontId="10" fillId="2" borderId="11" xfId="0" applyFont="1" applyFill="1" applyBorder="1" applyAlignment="1" applyProtection="1">
      <alignment horizontal="center" vertical="center"/>
      <protection locked="0"/>
    </xf>
    <xf numFmtId="0" fontId="10" fillId="2" borderId="21" xfId="0" applyFont="1" applyFill="1" applyBorder="1" applyAlignment="1" applyProtection="1">
      <alignment horizontal="center" vertical="center"/>
      <protection locked="0"/>
    </xf>
    <xf numFmtId="0" fontId="10" fillId="2" borderId="15" xfId="0" applyFont="1" applyFill="1" applyBorder="1" applyAlignment="1" applyProtection="1">
      <alignment horizontal="center" vertical="center"/>
      <protection locked="0"/>
    </xf>
    <xf numFmtId="0" fontId="10" fillId="2" borderId="3" xfId="0" applyFont="1" applyFill="1" applyBorder="1" applyAlignment="1" applyProtection="1">
      <alignment horizontal="center" vertical="center"/>
      <protection locked="0"/>
    </xf>
    <xf numFmtId="0" fontId="10" fillId="2" borderId="32" xfId="0" applyFont="1" applyFill="1" applyBorder="1" applyAlignment="1" applyProtection="1">
      <alignment horizontal="center" vertical="center"/>
      <protection locked="0"/>
    </xf>
    <xf numFmtId="2" fontId="10" fillId="0" borderId="21" xfId="0" applyNumberFormat="1" applyFont="1" applyBorder="1" applyAlignment="1" applyProtection="1">
      <alignment horizontal="center" vertical="center"/>
    </xf>
    <xf numFmtId="2" fontId="10" fillId="2" borderId="21" xfId="0" applyNumberFormat="1" applyFont="1" applyFill="1" applyBorder="1" applyAlignment="1" applyProtection="1">
      <alignment horizontal="center" vertical="center"/>
    </xf>
    <xf numFmtId="164" fontId="10" fillId="0" borderId="1" xfId="0" applyNumberFormat="1" applyFont="1" applyBorder="1" applyAlignment="1" applyProtection="1">
      <alignment horizontal="center" vertical="center"/>
      <protection locked="0"/>
    </xf>
    <xf numFmtId="164" fontId="10" fillId="2" borderId="1" xfId="0" applyNumberFormat="1" applyFont="1" applyFill="1" applyBorder="1" applyAlignment="1" applyProtection="1">
      <alignment horizontal="center" vertical="center"/>
      <protection locked="0"/>
    </xf>
    <xf numFmtId="0" fontId="10" fillId="0" borderId="1" xfId="0" applyFont="1" applyBorder="1" applyAlignment="1" applyProtection="1">
      <alignment horizontal="center" vertical="center"/>
    </xf>
    <xf numFmtId="0" fontId="10" fillId="2" borderId="1" xfId="0" applyFont="1" applyFill="1" applyBorder="1" applyAlignment="1" applyProtection="1">
      <alignment horizontal="center" vertical="center"/>
    </xf>
    <xf numFmtId="0" fontId="1" fillId="3" borderId="19" xfId="0" applyFont="1" applyFill="1" applyBorder="1" applyAlignment="1" applyProtection="1">
      <alignment horizontal="center" vertical="center"/>
    </xf>
    <xf numFmtId="0" fontId="1" fillId="3" borderId="14" xfId="0" applyFont="1" applyFill="1" applyBorder="1" applyAlignment="1" applyProtection="1">
      <alignment horizontal="center" vertical="center"/>
    </xf>
    <xf numFmtId="0" fontId="1" fillId="3" borderId="14" xfId="0" applyFont="1" applyFill="1" applyBorder="1" applyAlignment="1" applyProtection="1">
      <alignment horizontal="center" vertical="center" wrapText="1"/>
    </xf>
    <xf numFmtId="2" fontId="1" fillId="3" borderId="20" xfId="0" applyNumberFormat="1" applyFont="1" applyFill="1" applyBorder="1" applyAlignment="1" applyProtection="1">
      <alignment horizontal="center" vertical="center"/>
    </xf>
    <xf numFmtId="166" fontId="1" fillId="3" borderId="14" xfId="0" applyNumberFormat="1" applyFont="1" applyFill="1" applyBorder="1" applyAlignment="1" applyProtection="1">
      <alignment horizontal="center" vertical="center"/>
    </xf>
    <xf numFmtId="164" fontId="1" fillId="3" borderId="14" xfId="0" applyNumberFormat="1" applyFont="1" applyFill="1" applyBorder="1" applyAlignment="1" applyProtection="1">
      <alignment horizontal="center" vertical="center"/>
    </xf>
    <xf numFmtId="0" fontId="1" fillId="3" borderId="18" xfId="0" applyFont="1" applyFill="1" applyBorder="1" applyAlignment="1" applyProtection="1">
      <alignment horizontal="center" vertical="center"/>
    </xf>
    <xf numFmtId="0" fontId="1" fillId="3" borderId="34" xfId="0" applyFont="1" applyFill="1" applyBorder="1" applyAlignment="1" applyProtection="1">
      <alignment horizontal="center" vertical="center"/>
    </xf>
    <xf numFmtId="2" fontId="1" fillId="3" borderId="18" xfId="0" applyNumberFormat="1" applyFont="1" applyFill="1" applyBorder="1" applyAlignment="1" applyProtection="1">
      <alignment horizontal="center" vertical="center"/>
    </xf>
    <xf numFmtId="0" fontId="1" fillId="3" borderId="9" xfId="0" applyFont="1" applyFill="1" applyBorder="1" applyAlignment="1" applyProtection="1">
      <alignment horizontal="center" vertical="center"/>
    </xf>
    <xf numFmtId="0" fontId="1" fillId="13" borderId="14" xfId="0" applyFont="1" applyFill="1" applyBorder="1" applyAlignment="1" applyProtection="1">
      <alignment horizontal="center" vertical="center" wrapText="1"/>
    </xf>
    <xf numFmtId="2" fontId="1" fillId="13" borderId="20" xfId="0" applyNumberFormat="1" applyFont="1" applyFill="1" applyBorder="1" applyAlignment="1" applyProtection="1">
      <alignment horizontal="center" vertical="center"/>
    </xf>
    <xf numFmtId="166" fontId="1" fillId="13" borderId="14" xfId="0" applyNumberFormat="1" applyFont="1" applyFill="1" applyBorder="1" applyAlignment="1" applyProtection="1">
      <alignment horizontal="center" vertical="center"/>
    </xf>
    <xf numFmtId="0" fontId="1" fillId="13" borderId="19" xfId="0" applyFont="1" applyFill="1" applyBorder="1" applyAlignment="1" applyProtection="1">
      <alignment horizontal="center" vertical="center"/>
    </xf>
    <xf numFmtId="164" fontId="1" fillId="13" borderId="14" xfId="0" applyNumberFormat="1" applyFont="1" applyFill="1" applyBorder="1" applyAlignment="1" applyProtection="1">
      <alignment horizontal="center" vertical="center"/>
    </xf>
    <xf numFmtId="0" fontId="1" fillId="13" borderId="18" xfId="0" applyFont="1" applyFill="1" applyBorder="1" applyAlignment="1" applyProtection="1">
      <alignment horizontal="center" vertical="center"/>
    </xf>
    <xf numFmtId="2" fontId="1" fillId="13" borderId="18" xfId="0" applyNumberFormat="1" applyFont="1" applyFill="1" applyBorder="1" applyAlignment="1" applyProtection="1">
      <alignment horizontal="center" vertical="center"/>
    </xf>
    <xf numFmtId="0" fontId="1" fillId="13" borderId="9" xfId="0" applyFont="1" applyFill="1" applyBorder="1" applyAlignment="1" applyProtection="1">
      <alignment horizontal="center" vertical="center"/>
    </xf>
    <xf numFmtId="2" fontId="10" fillId="0" borderId="2" xfId="0" applyNumberFormat="1" applyFont="1" applyBorder="1" applyAlignment="1" applyProtection="1">
      <alignment horizontal="center" vertical="center"/>
    </xf>
    <xf numFmtId="0" fontId="9" fillId="0" borderId="3" xfId="0" applyFont="1" applyBorder="1" applyAlignment="1" applyProtection="1">
      <alignment horizontal="center" vertical="center"/>
    </xf>
    <xf numFmtId="0" fontId="9" fillId="0" borderId="1" xfId="0" applyFont="1" applyBorder="1" applyAlignment="1" applyProtection="1">
      <alignment horizontal="center" vertical="center"/>
    </xf>
    <xf numFmtId="2" fontId="10" fillId="2" borderId="2" xfId="0" applyNumberFormat="1" applyFont="1" applyFill="1" applyBorder="1" applyAlignment="1" applyProtection="1">
      <alignment horizontal="center" vertical="center"/>
    </xf>
    <xf numFmtId="0" fontId="9" fillId="2" borderId="3" xfId="0" applyFont="1" applyFill="1" applyBorder="1" applyAlignment="1" applyProtection="1">
      <alignment horizontal="center" vertical="center"/>
    </xf>
    <xf numFmtId="0" fontId="9" fillId="2" borderId="1" xfId="0" applyFont="1" applyFill="1" applyBorder="1" applyAlignment="1" applyProtection="1">
      <alignment horizontal="center" vertical="center"/>
    </xf>
    <xf numFmtId="0" fontId="9" fillId="0" borderId="11" xfId="0" applyFont="1" applyBorder="1" applyProtection="1"/>
    <xf numFmtId="0" fontId="9" fillId="0" borderId="1" xfId="0" applyFont="1" applyBorder="1" applyProtection="1"/>
    <xf numFmtId="0" fontId="9" fillId="0" borderId="21" xfId="0" applyFont="1" applyBorder="1" applyProtection="1"/>
    <xf numFmtId="2" fontId="9" fillId="0" borderId="21" xfId="0" applyNumberFormat="1" applyFont="1" applyBorder="1" applyProtection="1"/>
    <xf numFmtId="166" fontId="9" fillId="0" borderId="1" xfId="0" applyNumberFormat="1" applyFont="1" applyBorder="1" applyProtection="1"/>
    <xf numFmtId="0" fontId="9" fillId="0" borderId="3" xfId="0" applyFont="1" applyBorder="1" applyProtection="1"/>
    <xf numFmtId="164" fontId="9" fillId="0" borderId="1" xfId="0" applyNumberFormat="1" applyFont="1" applyBorder="1" applyProtection="1"/>
    <xf numFmtId="0" fontId="9" fillId="0" borderId="2" xfId="0" applyFont="1" applyBorder="1" applyProtection="1"/>
    <xf numFmtId="0" fontId="9" fillId="0" borderId="11" xfId="0" applyFont="1" applyBorder="1" applyAlignment="1" applyProtection="1">
      <alignment horizontal="center" vertical="top"/>
    </xf>
    <xf numFmtId="0" fontId="9" fillId="0" borderId="21" xfId="0" applyFont="1" applyBorder="1" applyAlignment="1" applyProtection="1">
      <alignment horizontal="center" vertical="top"/>
    </xf>
    <xf numFmtId="0" fontId="9" fillId="0" borderId="1" xfId="0" applyFont="1" applyBorder="1" applyAlignment="1" applyProtection="1">
      <alignment horizontal="center" vertical="top"/>
    </xf>
    <xf numFmtId="0" fontId="9" fillId="0" borderId="32" xfId="0" applyFont="1" applyBorder="1" applyProtection="1"/>
    <xf numFmtId="2" fontId="9" fillId="0" borderId="2" xfId="0" applyNumberFormat="1" applyFont="1" applyBorder="1" applyProtection="1"/>
    <xf numFmtId="0" fontId="9" fillId="0" borderId="15" xfId="0" applyFont="1" applyBorder="1" applyProtection="1"/>
    <xf numFmtId="0" fontId="0" fillId="0" borderId="3" xfId="0" applyBorder="1" applyProtection="1"/>
    <xf numFmtId="0" fontId="0" fillId="0" borderId="1" xfId="0" applyBorder="1" applyProtection="1"/>
    <xf numFmtId="0" fontId="2" fillId="0" borderId="1" xfId="1" applyFont="1" applyBorder="1" applyAlignment="1" applyProtection="1">
      <alignment horizontal="left" vertical="center" wrapText="1"/>
    </xf>
    <xf numFmtId="0" fontId="2" fillId="14" borderId="1" xfId="1" applyFont="1" applyFill="1" applyBorder="1" applyAlignment="1" applyProtection="1">
      <alignment horizontal="left" vertical="center" wrapText="1"/>
    </xf>
    <xf numFmtId="0" fontId="2" fillId="14" borderId="21" xfId="1" applyFont="1" applyFill="1" applyBorder="1" applyAlignment="1" applyProtection="1">
      <alignment horizontal="left" vertical="center" wrapText="1"/>
    </xf>
    <xf numFmtId="0" fontId="3" fillId="0" borderId="11" xfId="0" applyFont="1" applyBorder="1" applyProtection="1"/>
    <xf numFmtId="0" fontId="0" fillId="0" borderId="21" xfId="0" applyBorder="1" applyProtection="1"/>
    <xf numFmtId="0" fontId="0" fillId="0" borderId="11" xfId="0" applyBorder="1" applyProtection="1"/>
    <xf numFmtId="2" fontId="0" fillId="0" borderId="21" xfId="0" applyNumberFormat="1" applyBorder="1" applyProtection="1"/>
    <xf numFmtId="166" fontId="0" fillId="0" borderId="1" xfId="0" applyNumberFormat="1" applyBorder="1" applyProtection="1"/>
    <xf numFmtId="164" fontId="0" fillId="0" borderId="1" xfId="0" applyNumberFormat="1" applyBorder="1" applyProtection="1"/>
    <xf numFmtId="0" fontId="0" fillId="0" borderId="2" xfId="0" applyBorder="1" applyProtection="1"/>
    <xf numFmtId="0" fontId="0" fillId="0" borderId="11" xfId="0" applyBorder="1" applyAlignment="1" applyProtection="1">
      <alignment horizontal="center" vertical="top"/>
    </xf>
    <xf numFmtId="0" fontId="0" fillId="0" borderId="21" xfId="0" applyBorder="1" applyAlignment="1" applyProtection="1">
      <alignment horizontal="center" vertical="top"/>
    </xf>
    <xf numFmtId="0" fontId="0" fillId="0" borderId="1" xfId="0" applyBorder="1" applyAlignment="1" applyProtection="1">
      <alignment horizontal="center" vertical="top"/>
    </xf>
    <xf numFmtId="0" fontId="0" fillId="0" borderId="32" xfId="0" applyBorder="1" applyProtection="1"/>
    <xf numFmtId="2" fontId="0" fillId="0" borderId="2" xfId="0" applyNumberFormat="1" applyBorder="1" applyProtection="1"/>
    <xf numFmtId="0" fontId="0" fillId="0" borderId="15" xfId="0" applyBorder="1" applyProtection="1"/>
    <xf numFmtId="0" fontId="9" fillId="0" borderId="11" xfId="0" applyFont="1" applyBorder="1" applyAlignment="1" applyProtection="1">
      <alignment horizontal="center" vertical="center"/>
      <protection locked="0"/>
    </xf>
    <xf numFmtId="0" fontId="9" fillId="0" borderId="2" xfId="0" applyFont="1" applyBorder="1" applyAlignment="1" applyProtection="1">
      <alignment horizontal="center" vertical="center"/>
      <protection locked="0"/>
    </xf>
    <xf numFmtId="0" fontId="9" fillId="0" borderId="21" xfId="0" applyFont="1" applyBorder="1" applyAlignment="1" applyProtection="1">
      <alignment horizontal="center" vertical="center"/>
      <protection locked="0"/>
    </xf>
    <xf numFmtId="0" fontId="9" fillId="2" borderId="11" xfId="0" applyFont="1" applyFill="1" applyBorder="1" applyAlignment="1" applyProtection="1">
      <alignment horizontal="center" vertical="center"/>
      <protection locked="0"/>
    </xf>
    <xf numFmtId="0" fontId="9" fillId="2" borderId="2" xfId="0" applyFont="1" applyFill="1" applyBorder="1" applyAlignment="1" applyProtection="1">
      <alignment horizontal="center" vertical="center"/>
      <protection locked="0"/>
    </xf>
    <xf numFmtId="0" fontId="9" fillId="2" borderId="21" xfId="0" applyFont="1" applyFill="1" applyBorder="1" applyAlignment="1" applyProtection="1">
      <alignment horizontal="center" vertical="center"/>
      <protection locked="0"/>
    </xf>
    <xf numFmtId="167" fontId="8" fillId="0" borderId="11" xfId="0" applyNumberFormat="1" applyFont="1" applyBorder="1" applyAlignment="1" applyProtection="1">
      <alignment horizontal="center" vertical="center"/>
    </xf>
    <xf numFmtId="167" fontId="8" fillId="2" borderId="11" xfId="0" applyNumberFormat="1" applyFont="1" applyFill="1" applyBorder="1" applyAlignment="1" applyProtection="1">
      <alignment horizontal="center" vertical="center"/>
    </xf>
    <xf numFmtId="168" fontId="1" fillId="3" borderId="14" xfId="0" applyNumberFormat="1" applyFont="1" applyFill="1" applyBorder="1" applyAlignment="1" applyProtection="1">
      <alignment horizontal="center" vertical="center"/>
    </xf>
    <xf numFmtId="1" fontId="1" fillId="3" borderId="14" xfId="0" applyNumberFormat="1" applyFont="1" applyFill="1" applyBorder="1" applyAlignment="1" applyProtection="1">
      <alignment horizontal="center" vertical="center"/>
    </xf>
    <xf numFmtId="1" fontId="1" fillId="13" borderId="14" xfId="0" applyNumberFormat="1" applyFont="1" applyFill="1" applyBorder="1" applyAlignment="1" applyProtection="1">
      <alignment horizontal="center" vertical="center"/>
    </xf>
    <xf numFmtId="1" fontId="10" fillId="0" borderId="1" xfId="0" applyNumberFormat="1" applyFont="1" applyBorder="1" applyAlignment="1" applyProtection="1">
      <alignment horizontal="center" vertical="center"/>
      <protection locked="0"/>
    </xf>
    <xf numFmtId="1" fontId="10" fillId="2" borderId="1" xfId="0" applyNumberFormat="1" applyFont="1" applyFill="1" applyBorder="1" applyAlignment="1" applyProtection="1">
      <alignment horizontal="center" vertical="center"/>
      <protection locked="0"/>
    </xf>
    <xf numFmtId="1" fontId="9" fillId="0" borderId="1" xfId="0" applyNumberFormat="1" applyFont="1" applyBorder="1" applyProtection="1"/>
    <xf numFmtId="1" fontId="0" fillId="0" borderId="1" xfId="0" applyNumberFormat="1" applyBorder="1" applyProtection="1"/>
    <xf numFmtId="0" fontId="1" fillId="0" borderId="42" xfId="0" applyFont="1" applyBorder="1" applyAlignment="1" applyProtection="1">
      <alignment horizontal="center" vertical="top" textRotation="90" wrapText="1"/>
    </xf>
    <xf numFmtId="0" fontId="1" fillId="0" borderId="27" xfId="0" applyFont="1" applyBorder="1" applyAlignment="1" applyProtection="1">
      <alignment horizontal="center" vertical="top" textRotation="90" wrapText="1"/>
    </xf>
    <xf numFmtId="164" fontId="1" fillId="3" borderId="18" xfId="0" applyNumberFormat="1" applyFont="1" applyFill="1" applyBorder="1" applyAlignment="1" applyProtection="1">
      <alignment horizontal="center" vertical="center"/>
    </xf>
    <xf numFmtId="164" fontId="1" fillId="13" borderId="18" xfId="0" applyNumberFormat="1" applyFont="1" applyFill="1" applyBorder="1" applyAlignment="1" applyProtection="1">
      <alignment horizontal="center" vertical="center"/>
    </xf>
    <xf numFmtId="164" fontId="10" fillId="0" borderId="2" xfId="0" applyNumberFormat="1" applyFont="1" applyBorder="1" applyAlignment="1" applyProtection="1">
      <alignment horizontal="center" vertical="center"/>
    </xf>
    <xf numFmtId="164" fontId="10" fillId="2" borderId="2" xfId="0" applyNumberFormat="1" applyFont="1" applyFill="1" applyBorder="1" applyAlignment="1" applyProtection="1">
      <alignment horizontal="center" vertical="center"/>
    </xf>
    <xf numFmtId="164" fontId="9" fillId="0" borderId="2" xfId="0" applyNumberFormat="1" applyFont="1" applyBorder="1" applyProtection="1"/>
    <xf numFmtId="164" fontId="0" fillId="0" borderId="2" xfId="0" applyNumberFormat="1" applyBorder="1" applyProtection="1"/>
    <xf numFmtId="165" fontId="10" fillId="0" borderId="21" xfId="0" applyNumberFormat="1" applyFont="1" applyBorder="1" applyAlignment="1" applyProtection="1">
      <alignment horizontal="center" vertical="center"/>
      <protection locked="0"/>
    </xf>
    <xf numFmtId="165" fontId="10" fillId="2" borderId="21" xfId="0" applyNumberFormat="1" applyFont="1" applyFill="1" applyBorder="1" applyAlignment="1" applyProtection="1">
      <alignment horizontal="center" vertical="center"/>
      <protection locked="0"/>
    </xf>
    <xf numFmtId="169" fontId="1" fillId="3" borderId="14" xfId="0" applyNumberFormat="1" applyFont="1" applyFill="1" applyBorder="1" applyAlignment="1" applyProtection="1">
      <alignment horizontal="center" vertical="center"/>
    </xf>
    <xf numFmtId="169" fontId="1" fillId="13" borderId="14" xfId="0" applyNumberFormat="1" applyFont="1" applyFill="1" applyBorder="1" applyAlignment="1" applyProtection="1">
      <alignment horizontal="center" vertical="center"/>
    </xf>
    <xf numFmtId="169" fontId="9" fillId="0" borderId="1" xfId="0" applyNumberFormat="1" applyFont="1" applyBorder="1" applyProtection="1"/>
    <xf numFmtId="169" fontId="0" fillId="0" borderId="1" xfId="0" applyNumberFormat="1" applyBorder="1" applyProtection="1"/>
    <xf numFmtId="169" fontId="10" fillId="0" borderId="1" xfId="0" applyNumberFormat="1" applyFont="1" applyBorder="1" applyAlignment="1" applyProtection="1">
      <alignment horizontal="center" vertical="center"/>
    </xf>
    <xf numFmtId="169" fontId="10" fillId="0" borderId="1" xfId="2" applyNumberFormat="1" applyFont="1" applyBorder="1" applyAlignment="1" applyProtection="1">
      <alignment horizontal="center" vertical="center"/>
    </xf>
    <xf numFmtId="169" fontId="10" fillId="2" borderId="1" xfId="0" applyNumberFormat="1" applyFont="1" applyFill="1" applyBorder="1" applyAlignment="1" applyProtection="1">
      <alignment horizontal="center" vertical="center"/>
    </xf>
    <xf numFmtId="1" fontId="10" fillId="0" borderId="1" xfId="0" applyNumberFormat="1" applyFont="1" applyBorder="1" applyAlignment="1" applyProtection="1">
      <alignment horizontal="center" vertical="center"/>
    </xf>
    <xf numFmtId="1" fontId="10" fillId="2" borderId="1" xfId="0" applyNumberFormat="1" applyFont="1" applyFill="1" applyBorder="1" applyAlignment="1" applyProtection="1">
      <alignment horizontal="center" vertical="center"/>
    </xf>
    <xf numFmtId="164" fontId="1" fillId="3" borderId="34" xfId="0" applyNumberFormat="1" applyFont="1" applyFill="1" applyBorder="1" applyAlignment="1" applyProtection="1">
      <alignment horizontal="center" vertical="center"/>
    </xf>
    <xf numFmtId="164" fontId="1" fillId="13" borderId="34" xfId="0" applyNumberFormat="1" applyFont="1" applyFill="1" applyBorder="1" applyAlignment="1" applyProtection="1">
      <alignment horizontal="center" vertical="center"/>
    </xf>
    <xf numFmtId="164" fontId="9" fillId="0" borderId="32" xfId="0" applyNumberFormat="1" applyFont="1" applyBorder="1" applyProtection="1"/>
    <xf numFmtId="164" fontId="0" fillId="0" borderId="32" xfId="0" applyNumberFormat="1" applyBorder="1" applyProtection="1"/>
    <xf numFmtId="168" fontId="1" fillId="13" borderId="14" xfId="0" applyNumberFormat="1" applyFont="1" applyFill="1" applyBorder="1" applyAlignment="1" applyProtection="1">
      <alignment horizontal="center" vertical="top"/>
    </xf>
    <xf numFmtId="168" fontId="9" fillId="0" borderId="1" xfId="0" applyNumberFormat="1" applyFont="1" applyBorder="1" applyAlignment="1" applyProtection="1">
      <alignment horizontal="center" vertical="top"/>
    </xf>
    <xf numFmtId="168" fontId="0" fillId="0" borderId="1" xfId="0" applyNumberFormat="1" applyBorder="1" applyAlignment="1" applyProtection="1">
      <alignment horizontal="center" vertical="top"/>
    </xf>
    <xf numFmtId="2" fontId="1" fillId="3" borderId="13" xfId="0" applyNumberFormat="1" applyFont="1" applyFill="1" applyBorder="1" applyAlignment="1" applyProtection="1">
      <alignment horizontal="center" vertical="center"/>
    </xf>
    <xf numFmtId="0" fontId="4" fillId="0" borderId="42" xfId="0" applyFont="1" applyBorder="1" applyAlignment="1" applyProtection="1">
      <alignment horizontal="center" vertical="center"/>
    </xf>
    <xf numFmtId="0" fontId="4" fillId="0" borderId="27" xfId="0" applyFont="1" applyBorder="1" applyAlignment="1" applyProtection="1">
      <alignment horizontal="center" vertical="center"/>
    </xf>
    <xf numFmtId="0" fontId="6" fillId="0" borderId="19" xfId="0" applyFont="1" applyBorder="1" applyAlignment="1" applyProtection="1">
      <alignment vertical="center"/>
    </xf>
    <xf numFmtId="0" fontId="6" fillId="0" borderId="14" xfId="0" applyFont="1" applyBorder="1" applyAlignment="1" applyProtection="1">
      <alignment vertical="center"/>
    </xf>
    <xf numFmtId="9" fontId="10" fillId="0" borderId="1" xfId="2" applyFont="1" applyBorder="1" applyAlignment="1" applyProtection="1">
      <alignment horizontal="center" vertical="center"/>
    </xf>
    <xf numFmtId="9" fontId="10" fillId="2" borderId="1" xfId="2" applyFont="1" applyFill="1" applyBorder="1" applyAlignment="1" applyProtection="1">
      <alignment horizontal="center" vertical="center"/>
    </xf>
    <xf numFmtId="170" fontId="10" fillId="0" borderId="32" xfId="2" applyNumberFormat="1" applyFont="1" applyBorder="1" applyAlignment="1" applyProtection="1">
      <alignment horizontal="center" vertical="center"/>
    </xf>
    <xf numFmtId="170" fontId="10" fillId="2" borderId="32" xfId="2" applyNumberFormat="1" applyFont="1" applyFill="1" applyBorder="1" applyAlignment="1" applyProtection="1">
      <alignment horizontal="center" vertical="center"/>
    </xf>
    <xf numFmtId="0" fontId="1" fillId="3" borderId="47" xfId="0" applyFont="1" applyFill="1" applyBorder="1" applyAlignment="1" applyProtection="1">
      <alignment horizontal="center" vertical="center"/>
    </xf>
    <xf numFmtId="0" fontId="1" fillId="13" borderId="47" xfId="0" applyFont="1" applyFill="1" applyBorder="1" applyAlignment="1" applyProtection="1">
      <alignment horizontal="center" vertical="center"/>
    </xf>
    <xf numFmtId="0" fontId="10" fillId="0" borderId="53" xfId="0" applyFont="1" applyBorder="1" applyAlignment="1" applyProtection="1">
      <alignment horizontal="center" vertical="center"/>
      <protection locked="0"/>
    </xf>
    <xf numFmtId="0" fontId="10" fillId="2" borderId="53" xfId="0" applyFont="1" applyFill="1" applyBorder="1" applyAlignment="1" applyProtection="1">
      <alignment horizontal="center" vertical="center"/>
      <protection locked="0"/>
    </xf>
    <xf numFmtId="0" fontId="9" fillId="0" borderId="52" xfId="0" applyFont="1" applyBorder="1" applyProtection="1"/>
    <xf numFmtId="0" fontId="0" fillId="0" borderId="52" xfId="0" applyBorder="1" applyProtection="1"/>
    <xf numFmtId="170" fontId="10" fillId="0" borderId="32" xfId="0" applyNumberFormat="1" applyFont="1" applyBorder="1" applyAlignment="1" applyProtection="1">
      <alignment horizontal="center" vertical="center"/>
    </xf>
    <xf numFmtId="170" fontId="10" fillId="2" borderId="32" xfId="0" applyNumberFormat="1" applyFont="1" applyFill="1" applyBorder="1" applyAlignment="1" applyProtection="1">
      <alignment horizontal="center" vertical="center"/>
    </xf>
    <xf numFmtId="0" fontId="1" fillId="3" borderId="40" xfId="0" applyFont="1" applyFill="1" applyBorder="1" applyAlignment="1" applyProtection="1">
      <alignment horizontal="center" vertical="center"/>
    </xf>
    <xf numFmtId="0" fontId="1" fillId="3" borderId="39" xfId="0" applyFont="1" applyFill="1" applyBorder="1" applyAlignment="1" applyProtection="1">
      <alignment horizontal="center" vertical="center"/>
    </xf>
    <xf numFmtId="0" fontId="1" fillId="3" borderId="26" xfId="0" applyFont="1" applyFill="1" applyBorder="1" applyAlignment="1" applyProtection="1">
      <alignment horizontal="center" vertical="center"/>
    </xf>
    <xf numFmtId="0" fontId="1" fillId="3" borderId="36" xfId="0" applyFont="1" applyFill="1" applyBorder="1" applyAlignment="1" applyProtection="1">
      <alignment horizontal="center" vertical="center"/>
    </xf>
    <xf numFmtId="0" fontId="1" fillId="11" borderId="14" xfId="0" applyFont="1" applyFill="1" applyBorder="1" applyAlignment="1" applyProtection="1">
      <alignment horizontal="center" vertical="center"/>
    </xf>
    <xf numFmtId="0" fontId="1" fillId="12" borderId="14" xfId="0" applyFont="1" applyFill="1" applyBorder="1" applyAlignment="1" applyProtection="1">
      <alignment horizontal="center" vertical="center"/>
    </xf>
    <xf numFmtId="0" fontId="1" fillId="11" borderId="18" xfId="0" applyFont="1" applyFill="1" applyBorder="1" applyAlignment="1" applyProtection="1">
      <alignment horizontal="center" vertical="center"/>
    </xf>
    <xf numFmtId="0" fontId="1" fillId="12" borderId="18" xfId="0" applyFont="1" applyFill="1" applyBorder="1" applyAlignment="1" applyProtection="1">
      <alignment horizontal="center" vertical="center"/>
    </xf>
    <xf numFmtId="2" fontId="1" fillId="3" borderId="38" xfId="0" applyNumberFormat="1" applyFont="1" applyFill="1" applyBorder="1" applyAlignment="1" applyProtection="1">
      <alignment horizontal="center" vertical="center"/>
    </xf>
    <xf numFmtId="0" fontId="12" fillId="0" borderId="1" xfId="0" applyFont="1" applyBorder="1" applyAlignment="1" applyProtection="1">
      <alignment horizontal="center" vertical="center"/>
      <protection locked="0"/>
    </xf>
    <xf numFmtId="0" fontId="12" fillId="2" borderId="1" xfId="0" applyFont="1" applyFill="1" applyBorder="1" applyAlignment="1" applyProtection="1">
      <alignment horizontal="center" vertical="center"/>
      <protection locked="0"/>
    </xf>
    <xf numFmtId="164" fontId="10" fillId="0" borderId="32" xfId="0" applyNumberFormat="1" applyFont="1" applyBorder="1" applyAlignment="1" applyProtection="1">
      <alignment horizontal="center" vertical="center"/>
    </xf>
    <xf numFmtId="164" fontId="10" fillId="2" borderId="32" xfId="0" applyNumberFormat="1" applyFont="1" applyFill="1" applyBorder="1" applyAlignment="1" applyProtection="1">
      <alignment horizontal="center" vertical="center"/>
    </xf>
    <xf numFmtId="2" fontId="9" fillId="0" borderId="32" xfId="0" applyNumberFormat="1" applyFont="1" applyBorder="1" applyProtection="1"/>
    <xf numFmtId="2" fontId="0" fillId="0" borderId="32" xfId="0" applyNumberFormat="1" applyBorder="1" applyProtection="1"/>
    <xf numFmtId="0" fontId="1" fillId="11" borderId="19" xfId="0" applyFont="1" applyFill="1" applyBorder="1" applyAlignment="1" applyProtection="1">
      <alignment horizontal="center" vertical="center"/>
    </xf>
    <xf numFmtId="164" fontId="1" fillId="11" borderId="14" xfId="0" applyNumberFormat="1" applyFont="1" applyFill="1" applyBorder="1" applyAlignment="1" applyProtection="1">
      <alignment horizontal="center" vertical="center"/>
    </xf>
    <xf numFmtId="0" fontId="1" fillId="11" borderId="14" xfId="0" applyFont="1" applyFill="1" applyBorder="1" applyAlignment="1" applyProtection="1">
      <alignment horizontal="center" vertical="center" wrapText="1"/>
    </xf>
    <xf numFmtId="2" fontId="1" fillId="11" borderId="20" xfId="0" applyNumberFormat="1" applyFont="1" applyFill="1" applyBorder="1" applyAlignment="1" applyProtection="1">
      <alignment horizontal="center" vertical="center"/>
    </xf>
    <xf numFmtId="166" fontId="1" fillId="11" borderId="14" xfId="0" applyNumberFormat="1" applyFont="1" applyFill="1" applyBorder="1" applyAlignment="1" applyProtection="1">
      <alignment horizontal="center" vertical="center"/>
    </xf>
    <xf numFmtId="1" fontId="1" fillId="11" borderId="14" xfId="0" applyNumberFormat="1" applyFont="1" applyFill="1" applyBorder="1" applyAlignment="1" applyProtection="1">
      <alignment horizontal="center" vertical="center"/>
    </xf>
    <xf numFmtId="169" fontId="1" fillId="11" borderId="14" xfId="0" applyNumberFormat="1" applyFont="1" applyFill="1" applyBorder="1" applyAlignment="1" applyProtection="1">
      <alignment horizontal="center" vertical="center"/>
    </xf>
    <xf numFmtId="168" fontId="1" fillId="11" borderId="14" xfId="0" applyNumberFormat="1" applyFont="1" applyFill="1" applyBorder="1" applyAlignment="1" applyProtection="1">
      <alignment horizontal="center" vertical="center"/>
    </xf>
    <xf numFmtId="0" fontId="1" fillId="11" borderId="9" xfId="0" applyFont="1" applyFill="1" applyBorder="1" applyAlignment="1" applyProtection="1">
      <alignment horizontal="center" vertical="center"/>
    </xf>
    <xf numFmtId="0" fontId="1" fillId="11" borderId="47" xfId="0" applyFont="1" applyFill="1" applyBorder="1" applyAlignment="1" applyProtection="1">
      <alignment horizontal="center" vertical="center"/>
    </xf>
    <xf numFmtId="164" fontId="1" fillId="11" borderId="34" xfId="0" applyNumberFormat="1" applyFont="1" applyFill="1" applyBorder="1" applyAlignment="1" applyProtection="1">
      <alignment horizontal="center" vertical="center"/>
    </xf>
    <xf numFmtId="2" fontId="1" fillId="11" borderId="18" xfId="0" applyNumberFormat="1" applyFont="1" applyFill="1" applyBorder="1" applyAlignment="1" applyProtection="1">
      <alignment horizontal="center" vertical="center"/>
    </xf>
    <xf numFmtId="0" fontId="1" fillId="11" borderId="34" xfId="0" applyFont="1" applyFill="1" applyBorder="1" applyAlignment="1" applyProtection="1">
      <alignment horizontal="center" vertical="center"/>
    </xf>
    <xf numFmtId="164" fontId="1" fillId="11" borderId="18" xfId="0" applyNumberFormat="1" applyFont="1" applyFill="1" applyBorder="1" applyAlignment="1" applyProtection="1">
      <alignment horizontal="center" vertical="center"/>
    </xf>
    <xf numFmtId="0" fontId="1" fillId="12" borderId="19" xfId="0" applyFont="1" applyFill="1" applyBorder="1" applyAlignment="1" applyProtection="1">
      <alignment horizontal="center" vertical="center"/>
    </xf>
    <xf numFmtId="164" fontId="1" fillId="12" borderId="14" xfId="0" applyNumberFormat="1" applyFont="1" applyFill="1" applyBorder="1" applyAlignment="1" applyProtection="1">
      <alignment horizontal="center" vertical="center"/>
    </xf>
    <xf numFmtId="0" fontId="1" fillId="12" borderId="14" xfId="0" applyFont="1" applyFill="1" applyBorder="1" applyAlignment="1" applyProtection="1">
      <alignment horizontal="center" vertical="center" wrapText="1"/>
    </xf>
    <xf numFmtId="2" fontId="1" fillId="12" borderId="20" xfId="0" applyNumberFormat="1" applyFont="1" applyFill="1" applyBorder="1" applyAlignment="1" applyProtection="1">
      <alignment horizontal="center" vertical="center"/>
    </xf>
    <xf numFmtId="166" fontId="1" fillId="12" borderId="14" xfId="0" applyNumberFormat="1" applyFont="1" applyFill="1" applyBorder="1" applyAlignment="1" applyProtection="1">
      <alignment horizontal="center" vertical="center"/>
    </xf>
    <xf numFmtId="1" fontId="1" fillId="12" borderId="14" xfId="0" applyNumberFormat="1" applyFont="1" applyFill="1" applyBorder="1" applyAlignment="1" applyProtection="1">
      <alignment horizontal="center" vertical="center"/>
    </xf>
    <xf numFmtId="169" fontId="1" fillId="12" borderId="14" xfId="0" applyNumberFormat="1" applyFont="1" applyFill="1" applyBorder="1" applyAlignment="1" applyProtection="1">
      <alignment horizontal="center" vertical="center"/>
    </xf>
    <xf numFmtId="168" fontId="1" fillId="12" borderId="14" xfId="0" applyNumberFormat="1" applyFont="1" applyFill="1" applyBorder="1" applyAlignment="1" applyProtection="1">
      <alignment horizontal="center" vertical="center"/>
    </xf>
    <xf numFmtId="0" fontId="1" fillId="12" borderId="9" xfId="0" applyFont="1" applyFill="1" applyBorder="1" applyAlignment="1" applyProtection="1">
      <alignment horizontal="center" vertical="center"/>
    </xf>
    <xf numFmtId="0" fontId="1" fillId="12" borderId="47" xfId="0" applyFont="1" applyFill="1" applyBorder="1" applyAlignment="1" applyProtection="1">
      <alignment horizontal="center" vertical="center"/>
    </xf>
    <xf numFmtId="164" fontId="1" fillId="12" borderId="34" xfId="0" applyNumberFormat="1" applyFont="1" applyFill="1" applyBorder="1" applyAlignment="1" applyProtection="1">
      <alignment horizontal="center" vertical="center"/>
    </xf>
    <xf numFmtId="2" fontId="1" fillId="12" borderId="18" xfId="0" applyNumberFormat="1" applyFont="1" applyFill="1" applyBorder="1" applyAlignment="1" applyProtection="1">
      <alignment horizontal="center" vertical="center"/>
    </xf>
    <xf numFmtId="0" fontId="1" fillId="12" borderId="34" xfId="0" applyFont="1" applyFill="1" applyBorder="1" applyAlignment="1" applyProtection="1">
      <alignment horizontal="center" vertical="center"/>
    </xf>
    <xf numFmtId="164" fontId="1" fillId="12" borderId="18" xfId="0" applyNumberFormat="1" applyFont="1" applyFill="1" applyBorder="1" applyAlignment="1" applyProtection="1">
      <alignment horizontal="center" vertical="center"/>
    </xf>
    <xf numFmtId="0" fontId="10" fillId="0" borderId="52" xfId="0" applyFont="1" applyBorder="1" applyAlignment="1" applyProtection="1">
      <alignment horizontal="center" vertical="center"/>
      <protection locked="0"/>
    </xf>
    <xf numFmtId="0" fontId="10" fillId="0" borderId="11" xfId="0" applyFont="1" applyBorder="1" applyAlignment="1" applyProtection="1">
      <alignment horizontal="center" vertical="center"/>
    </xf>
    <xf numFmtId="164" fontId="10" fillId="0" borderId="3" xfId="0" applyNumberFormat="1" applyFont="1" applyBorder="1" applyAlignment="1" applyProtection="1">
      <alignment horizontal="center" vertical="center"/>
    </xf>
    <xf numFmtId="164" fontId="10" fillId="0" borderId="1" xfId="0" applyNumberFormat="1" applyFont="1" applyBorder="1" applyAlignment="1" applyProtection="1">
      <alignment horizontal="center" vertical="center"/>
    </xf>
    <xf numFmtId="0" fontId="10" fillId="2" borderId="11" xfId="0" applyFont="1" applyFill="1" applyBorder="1" applyAlignment="1" applyProtection="1">
      <alignment horizontal="center" vertical="center"/>
    </xf>
    <xf numFmtId="164" fontId="10" fillId="2" borderId="3" xfId="0" applyNumberFormat="1" applyFont="1" applyFill="1" applyBorder="1" applyAlignment="1" applyProtection="1">
      <alignment horizontal="center" vertical="center"/>
    </xf>
    <xf numFmtId="164" fontId="10" fillId="2" borderId="1" xfId="0" applyNumberFormat="1" applyFont="1" applyFill="1" applyBorder="1" applyAlignment="1" applyProtection="1">
      <alignment horizontal="center" vertical="center"/>
    </xf>
    <xf numFmtId="0" fontId="14" fillId="0" borderId="11" xfId="0" applyFont="1" applyBorder="1" applyProtection="1"/>
    <xf numFmtId="0" fontId="14" fillId="0" borderId="3" xfId="0" applyFont="1" applyBorder="1" applyProtection="1"/>
    <xf numFmtId="0" fontId="14" fillId="0" borderId="1" xfId="0" applyFont="1" applyBorder="1" applyProtection="1"/>
    <xf numFmtId="0" fontId="14" fillId="0" borderId="21" xfId="0" applyFont="1" applyBorder="1" applyProtection="1"/>
    <xf numFmtId="0" fontId="16" fillId="6" borderId="41" xfId="0" applyFont="1" applyFill="1" applyBorder="1" applyAlignment="1" applyProtection="1">
      <alignment horizontal="center" vertical="top" textRotation="180" wrapText="1"/>
    </xf>
    <xf numFmtId="0" fontId="16" fillId="6" borderId="27" xfId="0" applyFont="1" applyFill="1" applyBorder="1" applyAlignment="1" applyProtection="1">
      <alignment horizontal="center" vertical="top" textRotation="180" wrapText="1"/>
    </xf>
    <xf numFmtId="166" fontId="16" fillId="6" borderId="27" xfId="0" applyNumberFormat="1" applyFont="1" applyFill="1" applyBorder="1" applyAlignment="1" applyProtection="1">
      <alignment horizontal="center" vertical="top" textRotation="180" wrapText="1"/>
    </xf>
    <xf numFmtId="164" fontId="16" fillId="6" borderId="27" xfId="0" applyNumberFormat="1" applyFont="1" applyFill="1" applyBorder="1" applyAlignment="1" applyProtection="1">
      <alignment horizontal="center" vertical="top" textRotation="180" wrapText="1"/>
    </xf>
    <xf numFmtId="0" fontId="16" fillId="6" borderId="37" xfId="0" applyFont="1" applyFill="1" applyBorder="1" applyAlignment="1" applyProtection="1">
      <alignment horizontal="center" vertical="top" textRotation="180" wrapText="1"/>
    </xf>
    <xf numFmtId="0" fontId="1" fillId="3" borderId="18" xfId="0" applyFont="1" applyFill="1" applyBorder="1" applyAlignment="1" applyProtection="1">
      <alignment horizontal="center" vertical="center" wrapText="1"/>
    </xf>
    <xf numFmtId="0" fontId="16" fillId="8" borderId="29" xfId="0" applyFont="1" applyFill="1" applyBorder="1" applyAlignment="1" applyProtection="1">
      <alignment horizontal="center" vertical="center" wrapText="1"/>
    </xf>
    <xf numFmtId="2" fontId="16" fillId="8" borderId="28" xfId="0" applyNumberFormat="1" applyFont="1" applyFill="1" applyBorder="1" applyAlignment="1" applyProtection="1">
      <alignment horizontal="center" vertical="center" wrapText="1"/>
    </xf>
    <xf numFmtId="2" fontId="16" fillId="8" borderId="59" xfId="0" applyNumberFormat="1" applyFont="1" applyFill="1" applyBorder="1" applyAlignment="1" applyProtection="1">
      <alignment horizontal="center" vertical="center" wrapText="1"/>
    </xf>
    <xf numFmtId="0" fontId="16" fillId="15" borderId="37" xfId="0" applyFont="1" applyFill="1" applyBorder="1" applyAlignment="1" applyProtection="1">
      <alignment horizontal="center" vertical="center" wrapText="1"/>
    </xf>
    <xf numFmtId="0" fontId="16" fillId="6" borderId="42" xfId="0" applyFont="1" applyFill="1" applyBorder="1" applyAlignment="1" applyProtection="1">
      <alignment horizontal="center" vertical="top" textRotation="180" wrapText="1"/>
    </xf>
    <xf numFmtId="1" fontId="16" fillId="6" borderId="27" xfId="0" applyNumberFormat="1" applyFont="1" applyFill="1" applyBorder="1" applyAlignment="1" applyProtection="1">
      <alignment horizontal="center" vertical="top" textRotation="180" wrapText="1"/>
    </xf>
    <xf numFmtId="169" fontId="16" fillId="6" borderId="27" xfId="0" applyNumberFormat="1" applyFont="1" applyFill="1" applyBorder="1" applyAlignment="1" applyProtection="1">
      <alignment horizontal="center" vertical="top" textRotation="180" wrapText="1"/>
    </xf>
    <xf numFmtId="0" fontId="16" fillId="6" borderId="43" xfId="0" applyFont="1" applyFill="1" applyBorder="1" applyAlignment="1" applyProtection="1">
      <alignment horizontal="center" vertical="top" textRotation="180" wrapText="1"/>
    </xf>
    <xf numFmtId="0" fontId="16" fillId="7" borderId="41" xfId="0" applyFont="1" applyFill="1" applyBorder="1" applyAlignment="1" applyProtection="1">
      <alignment horizontal="center" vertical="top" textRotation="180" wrapText="1"/>
    </xf>
    <xf numFmtId="0" fontId="16" fillId="7" borderId="42" xfId="0" applyFont="1" applyFill="1" applyBorder="1" applyAlignment="1" applyProtection="1">
      <alignment horizontal="center" vertical="top" textRotation="180" wrapText="1"/>
    </xf>
    <xf numFmtId="0" fontId="16" fillId="7" borderId="27" xfId="0" applyFont="1" applyFill="1" applyBorder="1" applyAlignment="1" applyProtection="1">
      <alignment horizontal="center" vertical="top" textRotation="180" wrapText="1"/>
    </xf>
    <xf numFmtId="168" fontId="16" fillId="7" borderId="27" xfId="0" applyNumberFormat="1" applyFont="1" applyFill="1" applyBorder="1" applyAlignment="1" applyProtection="1">
      <alignment horizontal="center" vertical="top" textRotation="180" wrapText="1"/>
    </xf>
    <xf numFmtId="0" fontId="16" fillId="7" borderId="43" xfId="0" applyFont="1" applyFill="1" applyBorder="1" applyAlignment="1" applyProtection="1">
      <alignment horizontal="center" vertical="top" textRotation="180" wrapText="1"/>
    </xf>
    <xf numFmtId="0" fontId="16" fillId="7" borderId="37" xfId="0" applyFont="1" applyFill="1" applyBorder="1" applyAlignment="1" applyProtection="1">
      <alignment horizontal="center" vertical="top" textRotation="180" wrapText="1"/>
    </xf>
    <xf numFmtId="0" fontId="16" fillId="8" borderId="41" xfId="0" applyFont="1" applyFill="1" applyBorder="1" applyAlignment="1" applyProtection="1">
      <alignment horizontal="center" vertical="top" textRotation="180" wrapText="1"/>
    </xf>
    <xf numFmtId="0" fontId="16" fillId="8" borderId="27" xfId="0" applyFont="1" applyFill="1" applyBorder="1" applyAlignment="1" applyProtection="1">
      <alignment horizontal="center" vertical="top" textRotation="180" wrapText="1"/>
    </xf>
    <xf numFmtId="0" fontId="16" fillId="8" borderId="37" xfId="0" applyFont="1" applyFill="1" applyBorder="1" applyAlignment="1" applyProtection="1">
      <alignment horizontal="center" vertical="top" textRotation="180" wrapText="1"/>
    </xf>
    <xf numFmtId="0" fontId="16" fillId="9" borderId="41" xfId="0" applyFont="1" applyFill="1" applyBorder="1" applyAlignment="1" applyProtection="1">
      <alignment horizontal="center" vertical="top" textRotation="180" wrapText="1"/>
    </xf>
    <xf numFmtId="0" fontId="16" fillId="9" borderId="27" xfId="0" applyFont="1" applyFill="1" applyBorder="1" applyAlignment="1" applyProtection="1">
      <alignment horizontal="center" vertical="top" textRotation="180" wrapText="1"/>
    </xf>
    <xf numFmtId="0" fontId="16" fillId="9" borderId="43" xfId="0" applyFont="1" applyFill="1" applyBorder="1" applyAlignment="1" applyProtection="1">
      <alignment horizontal="center" vertical="top" textRotation="180" wrapText="1"/>
    </xf>
    <xf numFmtId="0" fontId="16" fillId="9" borderId="31" xfId="0" applyFont="1" applyFill="1" applyBorder="1" applyAlignment="1" applyProtection="1">
      <alignment horizontal="center" vertical="top" textRotation="180" wrapText="1"/>
    </xf>
    <xf numFmtId="0" fontId="16" fillId="9" borderId="50" xfId="0" applyFont="1" applyFill="1" applyBorder="1" applyAlignment="1" applyProtection="1">
      <alignment horizontal="center" vertical="top" textRotation="180" wrapText="1"/>
    </xf>
    <xf numFmtId="0" fontId="16" fillId="9" borderId="56" xfId="0" applyFont="1" applyFill="1" applyBorder="1" applyAlignment="1" applyProtection="1">
      <alignment horizontal="center" vertical="top" textRotation="180" wrapText="1"/>
    </xf>
    <xf numFmtId="0" fontId="16" fillId="9" borderId="57" xfId="0" applyFont="1" applyFill="1" applyBorder="1" applyAlignment="1" applyProtection="1">
      <alignment horizontal="center" vertical="top" textRotation="180" wrapText="1"/>
    </xf>
    <xf numFmtId="0" fontId="16" fillId="9" borderId="58" xfId="0" applyFont="1" applyFill="1" applyBorder="1" applyAlignment="1" applyProtection="1">
      <alignment horizontal="center" vertical="top" textRotation="180" wrapText="1"/>
    </xf>
    <xf numFmtId="164" fontId="16" fillId="8" borderId="43" xfId="0" applyNumberFormat="1" applyFont="1" applyFill="1" applyBorder="1" applyAlignment="1" applyProtection="1">
      <alignment horizontal="center" vertical="top" textRotation="180" wrapText="1"/>
    </xf>
    <xf numFmtId="0" fontId="16" fillId="8" borderId="43" xfId="0" applyFont="1" applyFill="1" applyBorder="1" applyAlignment="1" applyProtection="1">
      <alignment horizontal="center" vertical="top" textRotation="180" wrapText="1"/>
    </xf>
    <xf numFmtId="2" fontId="16" fillId="8" borderId="43" xfId="0" applyNumberFormat="1" applyFont="1" applyFill="1" applyBorder="1" applyAlignment="1" applyProtection="1">
      <alignment horizontal="center" vertical="top" textRotation="180" wrapText="1"/>
    </xf>
    <xf numFmtId="0" fontId="16" fillId="15" borderId="41" xfId="0" applyFont="1" applyFill="1" applyBorder="1" applyAlignment="1" applyProtection="1">
      <alignment horizontal="center" vertical="top" textRotation="180" wrapText="1"/>
    </xf>
    <xf numFmtId="0" fontId="16" fillId="15" borderId="27" xfId="0" applyFont="1" applyFill="1" applyBorder="1" applyAlignment="1" applyProtection="1">
      <alignment horizontal="center" vertical="top" textRotation="180" wrapText="1"/>
    </xf>
    <xf numFmtId="0" fontId="16" fillId="15" borderId="37" xfId="0" applyFont="1" applyFill="1" applyBorder="1" applyAlignment="1" applyProtection="1">
      <alignment horizontal="center" vertical="top" textRotation="180" wrapText="1"/>
    </xf>
    <xf numFmtId="0" fontId="15" fillId="10" borderId="42" xfId="0" applyFont="1" applyFill="1" applyBorder="1" applyAlignment="1" applyProtection="1">
      <alignment horizontal="center" vertical="center" wrapText="1"/>
    </xf>
    <xf numFmtId="0" fontId="15" fillId="10" borderId="41" xfId="0" applyFont="1" applyFill="1" applyBorder="1" applyAlignment="1" applyProtection="1">
      <alignment horizontal="center" vertical="center" wrapText="1"/>
    </xf>
    <xf numFmtId="0" fontId="15" fillId="8" borderId="41" xfId="0" applyFont="1" applyFill="1" applyBorder="1" applyAlignment="1" applyProtection="1">
      <alignment horizontal="center" vertical="center" wrapText="1"/>
    </xf>
    <xf numFmtId="0" fontId="15" fillId="8" borderId="43" xfId="0" applyFont="1" applyFill="1" applyBorder="1" applyAlignment="1" applyProtection="1">
      <alignment horizontal="center" vertical="center" wrapText="1"/>
    </xf>
    <xf numFmtId="0" fontId="15" fillId="8" borderId="29" xfId="0" applyFont="1" applyFill="1" applyBorder="1" applyAlignment="1" applyProtection="1">
      <alignment horizontal="center" vertical="center" wrapText="1"/>
    </xf>
    <xf numFmtId="0" fontId="15" fillId="8" borderId="27" xfId="0" applyFont="1" applyFill="1" applyBorder="1" applyAlignment="1" applyProtection="1">
      <alignment horizontal="center" vertical="center" wrapText="1"/>
    </xf>
    <xf numFmtId="0" fontId="15" fillId="8" borderId="37" xfId="0" applyFont="1" applyFill="1" applyBorder="1" applyAlignment="1" applyProtection="1">
      <alignment horizontal="center" vertical="center" wrapText="1"/>
    </xf>
    <xf numFmtId="0" fontId="0" fillId="0" borderId="44" xfId="0" applyBorder="1" applyProtection="1"/>
    <xf numFmtId="0" fontId="9" fillId="0" borderId="4" xfId="0" applyFont="1" applyBorder="1" applyProtection="1"/>
    <xf numFmtId="0" fontId="9" fillId="0" borderId="25" xfId="0" applyFont="1" applyBorder="1" applyProtection="1"/>
    <xf numFmtId="0" fontId="2" fillId="0" borderId="10" xfId="1" applyFont="1" applyBorder="1" applyAlignment="1" applyProtection="1">
      <alignment horizontal="left" vertical="center" wrapText="1"/>
    </xf>
    <xf numFmtId="0" fontId="2" fillId="14" borderId="5" xfId="1" applyFont="1" applyFill="1" applyBorder="1" applyAlignment="1" applyProtection="1">
      <alignment horizontal="left" vertical="center" wrapText="1"/>
    </xf>
    <xf numFmtId="0" fontId="2" fillId="14" borderId="11" xfId="1" applyFont="1" applyFill="1" applyBorder="1" applyAlignment="1" applyProtection="1">
      <alignment horizontal="left" vertical="center" wrapText="1"/>
    </xf>
    <xf numFmtId="0" fontId="2" fillId="14" borderId="12" xfId="1" applyFont="1" applyFill="1" applyBorder="1" applyAlignment="1" applyProtection="1">
      <alignment horizontal="left" vertical="center" wrapText="1"/>
    </xf>
    <xf numFmtId="0" fontId="9" fillId="0" borderId="6" xfId="0" applyFont="1" applyBorder="1" applyProtection="1"/>
    <xf numFmtId="0" fontId="0" fillId="0" borderId="6" xfId="0" applyBorder="1" applyProtection="1"/>
    <xf numFmtId="0" fontId="9" fillId="0" borderId="22" xfId="0" applyFont="1" applyBorder="1" applyProtection="1"/>
    <xf numFmtId="0" fontId="0" fillId="0" borderId="60" xfId="0" applyBorder="1" applyProtection="1"/>
    <xf numFmtId="2" fontId="0" fillId="0" borderId="53" xfId="0" applyNumberFormat="1" applyBorder="1" applyProtection="1"/>
    <xf numFmtId="2" fontId="9" fillId="0" borderId="53" xfId="0" applyNumberFormat="1" applyFont="1" applyBorder="1" applyProtection="1"/>
    <xf numFmtId="0" fontId="3" fillId="0" borderId="62" xfId="0" applyFont="1" applyBorder="1" applyProtection="1"/>
    <xf numFmtId="0" fontId="0" fillId="0" borderId="61" xfId="0" applyBorder="1" applyProtection="1"/>
    <xf numFmtId="0" fontId="0" fillId="0" borderId="62" xfId="0" applyBorder="1" applyProtection="1"/>
    <xf numFmtId="164" fontId="0" fillId="0" borderId="44" xfId="0" applyNumberFormat="1" applyBorder="1" applyProtection="1"/>
    <xf numFmtId="0" fontId="0" fillId="0" borderId="59" xfId="0" applyBorder="1" applyProtection="1"/>
    <xf numFmtId="0" fontId="9" fillId="0" borderId="24" xfId="0" applyFont="1" applyBorder="1" applyProtection="1"/>
    <xf numFmtId="0" fontId="9" fillId="0" borderId="8" xfId="0" applyFont="1" applyBorder="1" applyProtection="1"/>
    <xf numFmtId="164" fontId="9" fillId="0" borderId="4" xfId="0" applyNumberFormat="1" applyFont="1" applyBorder="1" applyProtection="1"/>
    <xf numFmtId="0" fontId="9" fillId="0" borderId="7" xfId="0" applyFont="1" applyBorder="1" applyProtection="1"/>
    <xf numFmtId="0" fontId="3" fillId="0" borderId="0" xfId="0" applyFont="1" applyBorder="1" applyProtection="1"/>
    <xf numFmtId="0" fontId="0" fillId="0" borderId="0" xfId="0" applyBorder="1" applyProtection="1"/>
    <xf numFmtId="164" fontId="0" fillId="0" borderId="0" xfId="0" applyNumberFormat="1" applyBorder="1" applyProtection="1"/>
    <xf numFmtId="0" fontId="9" fillId="0" borderId="0" xfId="0" applyFont="1" applyBorder="1" applyProtection="1"/>
    <xf numFmtId="164" fontId="9" fillId="0" borderId="0" xfId="0" applyNumberFormat="1" applyFont="1" applyBorder="1" applyProtection="1"/>
    <xf numFmtId="0" fontId="2" fillId="14" borderId="0" xfId="1" applyFont="1" applyFill="1" applyBorder="1" applyAlignment="1" applyProtection="1">
      <alignment horizontal="left" vertical="center" wrapText="1"/>
    </xf>
    <xf numFmtId="0" fontId="9" fillId="0" borderId="0" xfId="0" applyFont="1" applyBorder="1" applyAlignment="1" applyProtection="1">
      <alignment horizontal="center" vertical="center"/>
    </xf>
    <xf numFmtId="14" fontId="9" fillId="0" borderId="34" xfId="0" applyNumberFormat="1" applyFont="1" applyBorder="1" applyProtection="1"/>
    <xf numFmtId="165" fontId="9" fillId="0" borderId="30" xfId="0" applyNumberFormat="1" applyFont="1" applyBorder="1" applyProtection="1"/>
    <xf numFmtId="20" fontId="9" fillId="0" borderId="63" xfId="0" applyNumberFormat="1" applyFont="1" applyBorder="1" applyProtection="1"/>
    <xf numFmtId="165" fontId="0" fillId="0" borderId="63" xfId="0" applyNumberFormat="1" applyBorder="1" applyProtection="1"/>
    <xf numFmtId="20" fontId="9" fillId="0" borderId="31" xfId="0" applyNumberFormat="1" applyFont="1" applyBorder="1" applyProtection="1"/>
    <xf numFmtId="0" fontId="9" fillId="0" borderId="30" xfId="0" applyFont="1" applyBorder="1" applyProtection="1"/>
    <xf numFmtId="0" fontId="9" fillId="0" borderId="63" xfId="0" applyFont="1" applyBorder="1" applyProtection="1"/>
    <xf numFmtId="0" fontId="9" fillId="0" borderId="31" xfId="0" applyFont="1" applyBorder="1" applyProtection="1"/>
    <xf numFmtId="0" fontId="9" fillId="0" borderId="28" xfId="0" applyFont="1" applyBorder="1" applyProtection="1"/>
    <xf numFmtId="0" fontId="9" fillId="0" borderId="64" xfId="0" applyFont="1" applyBorder="1" applyProtection="1"/>
    <xf numFmtId="0" fontId="9" fillId="0" borderId="29" xfId="0" applyFont="1" applyBorder="1" applyProtection="1"/>
    <xf numFmtId="0" fontId="9" fillId="0" borderId="30" xfId="0" applyFont="1" applyBorder="1" applyAlignment="1" applyProtection="1">
      <alignment horizontal="center" vertical="center"/>
    </xf>
    <xf numFmtId="0" fontId="9" fillId="0" borderId="63" xfId="0" applyFont="1" applyBorder="1" applyAlignment="1" applyProtection="1">
      <alignment horizontal="center" vertical="center"/>
    </xf>
    <xf numFmtId="0" fontId="9" fillId="0" borderId="31" xfId="0" applyFont="1" applyBorder="1" applyAlignment="1" applyProtection="1">
      <alignment horizontal="center" vertical="center"/>
    </xf>
    <xf numFmtId="0" fontId="12" fillId="0" borderId="9" xfId="0" applyFont="1" applyBorder="1" applyAlignment="1" applyProtection="1">
      <alignment horizontal="center" vertical="center"/>
    </xf>
    <xf numFmtId="0" fontId="3" fillId="0" borderId="24" xfId="0" applyFont="1" applyBorder="1" applyProtection="1"/>
    <xf numFmtId="0" fontId="0" fillId="0" borderId="25" xfId="0" applyBorder="1" applyProtection="1"/>
    <xf numFmtId="0" fontId="0" fillId="0" borderId="8" xfId="0" applyBorder="1" applyProtection="1"/>
    <xf numFmtId="0" fontId="0" fillId="0" borderId="4" xfId="0" applyBorder="1" applyProtection="1"/>
    <xf numFmtId="0" fontId="0" fillId="0" borderId="24" xfId="0" applyBorder="1" applyProtection="1"/>
    <xf numFmtId="164" fontId="0" fillId="0" borderId="4" xfId="0" applyNumberFormat="1" applyBorder="1" applyProtection="1"/>
    <xf numFmtId="0" fontId="0" fillId="0" borderId="7" xfId="0" applyBorder="1" applyProtection="1"/>
    <xf numFmtId="2" fontId="0" fillId="0" borderId="25" xfId="0" applyNumberFormat="1" applyBorder="1" applyProtection="1"/>
    <xf numFmtId="166" fontId="0" fillId="0" borderId="4" xfId="0" applyNumberFormat="1" applyBorder="1" applyProtection="1"/>
    <xf numFmtId="1" fontId="0" fillId="0" borderId="4" xfId="0" applyNumberFormat="1" applyBorder="1" applyProtection="1"/>
    <xf numFmtId="169" fontId="0" fillId="0" borderId="4" xfId="0" applyNumberFormat="1" applyBorder="1" applyProtection="1"/>
    <xf numFmtId="168" fontId="0" fillId="0" borderId="4" xfId="0" applyNumberFormat="1" applyBorder="1" applyAlignment="1" applyProtection="1">
      <alignment horizontal="center" vertical="top"/>
    </xf>
    <xf numFmtId="0" fontId="0" fillId="0" borderId="24" xfId="0" applyBorder="1" applyAlignment="1" applyProtection="1">
      <alignment horizontal="center" vertical="top"/>
    </xf>
    <xf numFmtId="0" fontId="0" fillId="0" borderId="25" xfId="0" applyBorder="1" applyAlignment="1" applyProtection="1">
      <alignment horizontal="center" vertical="top"/>
    </xf>
    <xf numFmtId="0" fontId="0" fillId="0" borderId="4" xfId="0" applyBorder="1" applyAlignment="1" applyProtection="1">
      <alignment horizontal="center" vertical="top"/>
    </xf>
    <xf numFmtId="0" fontId="0" fillId="0" borderId="17" xfId="0" applyBorder="1" applyProtection="1"/>
    <xf numFmtId="0" fontId="0" fillId="0" borderId="51" xfId="0" applyBorder="1" applyProtection="1"/>
    <xf numFmtId="164" fontId="0" fillId="0" borderId="35" xfId="0" applyNumberFormat="1" applyBorder="1" applyProtection="1"/>
    <xf numFmtId="0" fontId="0" fillId="0" borderId="35" xfId="0" applyBorder="1" applyProtection="1"/>
    <xf numFmtId="2" fontId="0" fillId="0" borderId="7" xfId="0" applyNumberFormat="1" applyBorder="1" applyProtection="1"/>
    <xf numFmtId="164" fontId="0" fillId="0" borderId="7" xfId="0" applyNumberFormat="1" applyBorder="1" applyProtection="1"/>
    <xf numFmtId="2" fontId="0" fillId="0" borderId="35" xfId="0" applyNumberFormat="1" applyBorder="1" applyProtection="1"/>
    <xf numFmtId="0" fontId="14" fillId="0" borderId="24" xfId="0" applyFont="1" applyBorder="1" applyProtection="1"/>
    <xf numFmtId="0" fontId="14" fillId="0" borderId="8" xfId="0" applyFont="1" applyBorder="1" applyProtection="1"/>
    <xf numFmtId="0" fontId="14" fillId="0" borderId="4" xfId="0" applyFont="1" applyBorder="1" applyProtection="1"/>
    <xf numFmtId="0" fontId="14" fillId="0" borderId="25" xfId="0" applyFont="1" applyBorder="1" applyProtection="1"/>
    <xf numFmtId="167" fontId="8" fillId="2" borderId="12" xfId="0" applyNumberFormat="1" applyFont="1" applyFill="1" applyBorder="1" applyAlignment="1" applyProtection="1">
      <alignment horizontal="center" vertical="center"/>
    </xf>
    <xf numFmtId="165" fontId="10" fillId="2" borderId="22" xfId="0" applyNumberFormat="1" applyFont="1" applyFill="1" applyBorder="1" applyAlignment="1" applyProtection="1">
      <alignment horizontal="center" vertical="center"/>
      <protection locked="0"/>
    </xf>
    <xf numFmtId="0" fontId="10" fillId="2" borderId="45" xfId="0" applyFont="1" applyFill="1" applyBorder="1" applyAlignment="1" applyProtection="1">
      <alignment horizontal="center" vertical="center"/>
      <protection locked="0"/>
    </xf>
    <xf numFmtId="0" fontId="10" fillId="2" borderId="6" xfId="0" applyFont="1" applyFill="1" applyBorder="1" applyAlignment="1" applyProtection="1">
      <alignment horizontal="center" vertical="center"/>
      <protection locked="0"/>
    </xf>
    <xf numFmtId="0" fontId="10" fillId="2" borderId="22" xfId="0" applyFont="1" applyFill="1" applyBorder="1" applyAlignment="1" applyProtection="1">
      <alignment horizontal="center" vertical="center"/>
      <protection locked="0"/>
    </xf>
    <xf numFmtId="0" fontId="10" fillId="2" borderId="12" xfId="0" applyFont="1" applyFill="1" applyBorder="1" applyAlignment="1" applyProtection="1">
      <alignment horizontal="center" vertical="center"/>
      <protection locked="0"/>
    </xf>
    <xf numFmtId="164" fontId="10" fillId="2" borderId="6" xfId="0" applyNumberFormat="1" applyFont="1" applyFill="1" applyBorder="1" applyAlignment="1" applyProtection="1">
      <alignment horizontal="center" vertical="center"/>
      <protection locked="0"/>
    </xf>
    <xf numFmtId="0" fontId="12" fillId="2" borderId="6" xfId="0" applyFont="1" applyFill="1" applyBorder="1" applyAlignment="1" applyProtection="1">
      <alignment horizontal="center" vertical="center"/>
      <protection locked="0"/>
    </xf>
    <xf numFmtId="0" fontId="10" fillId="2" borderId="6" xfId="0" applyFont="1" applyFill="1" applyBorder="1" applyAlignment="1" applyProtection="1">
      <alignment horizontal="center" vertical="center"/>
    </xf>
    <xf numFmtId="2" fontId="10" fillId="2" borderId="65" xfId="0" applyNumberFormat="1" applyFont="1" applyFill="1" applyBorder="1" applyAlignment="1" applyProtection="1">
      <alignment horizontal="center" vertical="center"/>
    </xf>
    <xf numFmtId="2" fontId="10" fillId="2" borderId="22" xfId="0" applyNumberFormat="1" applyFont="1" applyFill="1" applyBorder="1" applyAlignment="1" applyProtection="1">
      <alignment horizontal="center" vertical="center"/>
    </xf>
    <xf numFmtId="1" fontId="10" fillId="2" borderId="6" xfId="0" applyNumberFormat="1" applyFont="1" applyFill="1" applyBorder="1" applyAlignment="1" applyProtection="1">
      <alignment horizontal="center" vertical="center"/>
      <protection locked="0"/>
    </xf>
    <xf numFmtId="1" fontId="10" fillId="2" borderId="6" xfId="0" applyNumberFormat="1" applyFont="1" applyFill="1" applyBorder="1" applyAlignment="1" applyProtection="1">
      <alignment horizontal="center" vertical="center"/>
    </xf>
    <xf numFmtId="169" fontId="10" fillId="2" borderId="6" xfId="0" applyNumberFormat="1" applyFont="1" applyFill="1" applyBorder="1" applyAlignment="1" applyProtection="1">
      <alignment horizontal="center" vertical="center"/>
    </xf>
    <xf numFmtId="9" fontId="10" fillId="2" borderId="6" xfId="2" applyFont="1" applyFill="1" applyBorder="1" applyAlignment="1" applyProtection="1">
      <alignment horizontal="center" vertical="center"/>
    </xf>
    <xf numFmtId="0" fontId="10" fillId="2" borderId="65" xfId="0" applyFont="1" applyFill="1" applyBorder="1" applyAlignment="1" applyProtection="1">
      <alignment horizontal="center" vertical="center"/>
      <protection locked="0"/>
    </xf>
    <xf numFmtId="0" fontId="10" fillId="2" borderId="16" xfId="0" applyFont="1" applyFill="1" applyBorder="1" applyAlignment="1" applyProtection="1">
      <alignment horizontal="center" vertical="center"/>
      <protection locked="0"/>
    </xf>
    <xf numFmtId="0" fontId="10" fillId="2" borderId="66" xfId="0" applyFont="1" applyFill="1" applyBorder="1" applyAlignment="1" applyProtection="1">
      <alignment horizontal="center" vertical="center"/>
      <protection locked="0"/>
    </xf>
    <xf numFmtId="170" fontId="10" fillId="2" borderId="33" xfId="2" applyNumberFormat="1" applyFont="1" applyFill="1" applyBorder="1" applyAlignment="1" applyProtection="1">
      <alignment horizontal="center" vertical="center"/>
    </xf>
    <xf numFmtId="170" fontId="10" fillId="2" borderId="33" xfId="0" applyNumberFormat="1" applyFont="1" applyFill="1" applyBorder="1" applyAlignment="1" applyProtection="1">
      <alignment horizontal="center" vertical="center"/>
    </xf>
    <xf numFmtId="0" fontId="10" fillId="2" borderId="33" xfId="0" applyFont="1" applyFill="1" applyBorder="1" applyAlignment="1" applyProtection="1">
      <alignment horizontal="center" vertical="center"/>
      <protection locked="0"/>
    </xf>
    <xf numFmtId="164" fontId="10" fillId="2" borderId="65" xfId="0" applyNumberFormat="1" applyFont="1" applyFill="1" applyBorder="1" applyAlignment="1" applyProtection="1">
      <alignment horizontal="center" vertical="center"/>
    </xf>
    <xf numFmtId="164" fontId="10" fillId="2" borderId="33" xfId="0" applyNumberFormat="1" applyFont="1" applyFill="1" applyBorder="1" applyAlignment="1" applyProtection="1">
      <alignment horizontal="center" vertical="center"/>
    </xf>
    <xf numFmtId="0" fontId="9" fillId="2" borderId="12" xfId="0" applyFont="1" applyFill="1" applyBorder="1" applyAlignment="1" applyProtection="1">
      <alignment horizontal="center" vertical="center"/>
      <protection locked="0"/>
    </xf>
    <xf numFmtId="0" fontId="9" fillId="2" borderId="65" xfId="0" applyFont="1" applyFill="1" applyBorder="1" applyAlignment="1" applyProtection="1">
      <alignment horizontal="center" vertical="center"/>
      <protection locked="0"/>
    </xf>
    <xf numFmtId="0" fontId="9" fillId="2" borderId="22" xfId="0" applyFont="1" applyFill="1" applyBorder="1" applyAlignment="1" applyProtection="1">
      <alignment horizontal="center" vertical="center"/>
      <protection locked="0"/>
    </xf>
    <xf numFmtId="0" fontId="10" fillId="2" borderId="12" xfId="0" applyFont="1" applyFill="1" applyBorder="1" applyAlignment="1" applyProtection="1">
      <alignment horizontal="center" vertical="center"/>
    </xf>
    <xf numFmtId="164" fontId="10" fillId="2" borderId="45" xfId="0" applyNumberFormat="1" applyFont="1" applyFill="1" applyBorder="1" applyAlignment="1" applyProtection="1">
      <alignment horizontal="center" vertical="center"/>
    </xf>
    <xf numFmtId="164" fontId="10" fillId="2" borderId="6" xfId="0" applyNumberFormat="1" applyFont="1" applyFill="1" applyBorder="1" applyAlignment="1" applyProtection="1">
      <alignment horizontal="center" vertical="center"/>
    </xf>
    <xf numFmtId="0" fontId="9" fillId="2" borderId="45" xfId="0" applyFont="1" applyFill="1" applyBorder="1" applyAlignment="1" applyProtection="1">
      <alignment horizontal="center" vertical="center"/>
    </xf>
    <xf numFmtId="0" fontId="9" fillId="2" borderId="6" xfId="0" applyFont="1" applyFill="1" applyBorder="1" applyAlignment="1" applyProtection="1">
      <alignment horizontal="center" vertical="center"/>
    </xf>
    <xf numFmtId="0" fontId="16" fillId="16" borderId="29" xfId="0" applyFont="1" applyFill="1" applyBorder="1" applyAlignment="1" applyProtection="1">
      <alignment horizontal="center" vertical="top" textRotation="180" wrapText="1"/>
    </xf>
    <xf numFmtId="167" fontId="8" fillId="14" borderId="11" xfId="0" applyNumberFormat="1" applyFont="1" applyFill="1" applyBorder="1" applyAlignment="1" applyProtection="1">
      <alignment horizontal="center" vertical="center"/>
    </xf>
    <xf numFmtId="0" fontId="10" fillId="0" borderId="11" xfId="0" applyFont="1" applyBorder="1" applyProtection="1"/>
    <xf numFmtId="0" fontId="1" fillId="13" borderId="14" xfId="0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0" fontId="10" fillId="2" borderId="2" xfId="0" applyFont="1" applyFill="1" applyBorder="1" applyAlignment="1" applyProtection="1">
      <alignment horizontal="center" vertical="center"/>
    </xf>
    <xf numFmtId="0" fontId="10" fillId="2" borderId="65" xfId="0" applyFont="1" applyFill="1" applyBorder="1" applyAlignment="1" applyProtection="1">
      <alignment horizontal="center" vertical="center"/>
    </xf>
    <xf numFmtId="2" fontId="10" fillId="14" borderId="21" xfId="0" applyNumberFormat="1" applyFont="1" applyFill="1" applyBorder="1" applyAlignment="1" applyProtection="1">
      <alignment horizontal="center" vertical="center"/>
    </xf>
    <xf numFmtId="0" fontId="5" fillId="3" borderId="14" xfId="0" applyFont="1" applyFill="1" applyBorder="1" applyAlignment="1" applyProtection="1">
      <alignment horizontal="center" vertical="center"/>
    </xf>
    <xf numFmtId="0" fontId="9" fillId="0" borderId="3" xfId="0" applyFont="1" applyBorder="1" applyAlignment="1" applyProtection="1">
      <alignment horizontal="center" vertical="center"/>
      <protection locked="0"/>
    </xf>
    <xf numFmtId="0" fontId="18" fillId="0" borderId="11" xfId="0" applyFont="1" applyBorder="1" applyAlignment="1" applyProtection="1">
      <alignment horizontal="center" vertical="center"/>
      <protection locked="0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0" fontId="15" fillId="10" borderId="2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11" borderId="13" xfId="0" applyFont="1" applyFill="1" applyBorder="1" applyAlignment="1" applyProtection="1">
      <alignment horizontal="center" vertical="center"/>
    </xf>
    <xf numFmtId="0" fontId="1" fillId="11" borderId="20" xfId="0" applyFont="1" applyFill="1" applyBorder="1" applyAlignment="1" applyProtection="1">
      <alignment horizontal="center" vertical="center"/>
    </xf>
    <xf numFmtId="9" fontId="1" fillId="11" borderId="34" xfId="2" applyFont="1" applyFill="1" applyBorder="1" applyAlignment="1" applyProtection="1">
      <alignment horizontal="center" vertical="center"/>
    </xf>
    <xf numFmtId="9" fontId="1" fillId="11" borderId="46" xfId="2" applyFont="1" applyFill="1" applyBorder="1" applyAlignment="1" applyProtection="1">
      <alignment horizontal="center" vertical="center"/>
    </xf>
    <xf numFmtId="0" fontId="1" fillId="13" borderId="13" xfId="0" applyFont="1" applyFill="1" applyBorder="1" applyAlignment="1" applyProtection="1">
      <alignment horizontal="center" vertical="center"/>
    </xf>
    <xf numFmtId="0" fontId="1" fillId="13" borderId="20" xfId="0" applyFont="1" applyFill="1" applyBorder="1" applyAlignment="1" applyProtection="1">
      <alignment horizontal="center" vertical="center"/>
    </xf>
    <xf numFmtId="0" fontId="1" fillId="13" borderId="34" xfId="0" applyFont="1" applyFill="1" applyBorder="1" applyAlignment="1" applyProtection="1">
      <alignment horizontal="center" vertical="center"/>
    </xf>
    <xf numFmtId="0" fontId="1" fillId="13" borderId="46" xfId="0" applyFont="1" applyFill="1" applyBorder="1" applyAlignment="1" applyProtection="1">
      <alignment horizontal="center" vertical="center"/>
    </xf>
    <xf numFmtId="0" fontId="1" fillId="12" borderId="13" xfId="0" applyFont="1" applyFill="1" applyBorder="1" applyAlignment="1" applyProtection="1">
      <alignment horizontal="center" vertical="center"/>
    </xf>
    <xf numFmtId="0" fontId="1" fillId="12" borderId="20" xfId="0" applyFont="1" applyFill="1" applyBorder="1" applyAlignment="1" applyProtection="1">
      <alignment horizontal="center" vertical="center"/>
    </xf>
    <xf numFmtId="9" fontId="1" fillId="12" borderId="34" xfId="2" applyFont="1" applyFill="1" applyBorder="1" applyAlignment="1" applyProtection="1">
      <alignment horizontal="center" vertical="center"/>
    </xf>
    <xf numFmtId="9" fontId="1" fillId="12" borderId="46" xfId="2" applyFont="1" applyFill="1" applyBorder="1" applyAlignment="1" applyProtection="1">
      <alignment horizontal="center" vertical="center"/>
    </xf>
    <xf numFmtId="0" fontId="16" fillId="8" borderId="41" xfId="0" applyFont="1" applyFill="1" applyBorder="1" applyAlignment="1" applyProtection="1">
      <alignment horizontal="center" vertical="center" wrapText="1"/>
    </xf>
    <xf numFmtId="0" fontId="16" fillId="8" borderId="37" xfId="0" applyFont="1" applyFill="1" applyBorder="1" applyAlignment="1" applyProtection="1">
      <alignment horizontal="center" vertical="center" wrapText="1"/>
    </xf>
    <xf numFmtId="0" fontId="16" fillId="8" borderId="27" xfId="0" applyFont="1" applyFill="1" applyBorder="1" applyAlignment="1" applyProtection="1">
      <alignment horizontal="center" vertical="center" wrapText="1"/>
    </xf>
    <xf numFmtId="0" fontId="16" fillId="8" borderId="43" xfId="0" applyFont="1" applyFill="1" applyBorder="1" applyAlignment="1" applyProtection="1">
      <alignment horizontal="center" vertical="center" wrapText="1"/>
    </xf>
    <xf numFmtId="0" fontId="16" fillId="8" borderId="34" xfId="0" applyFont="1" applyFill="1" applyBorder="1" applyAlignment="1" applyProtection="1">
      <alignment horizontal="center" vertical="center" wrapText="1"/>
    </xf>
    <xf numFmtId="0" fontId="16" fillId="8" borderId="46" xfId="0" applyFont="1" applyFill="1" applyBorder="1" applyAlignment="1" applyProtection="1">
      <alignment horizontal="center" vertical="center" wrapText="1"/>
    </xf>
    <xf numFmtId="0" fontId="16" fillId="15" borderId="29" xfId="0" applyFont="1" applyFill="1" applyBorder="1" applyAlignment="1" applyProtection="1">
      <alignment horizontal="center" vertical="center" wrapText="1"/>
    </xf>
    <xf numFmtId="0" fontId="16" fillId="15" borderId="50" xfId="0" applyFont="1" applyFill="1" applyBorder="1" applyAlignment="1" applyProtection="1">
      <alignment horizontal="center" vertical="center" wrapText="1"/>
    </xf>
    <xf numFmtId="0" fontId="16" fillId="15" borderId="42" xfId="0" applyFont="1" applyFill="1" applyBorder="1" applyAlignment="1" applyProtection="1">
      <alignment horizontal="center" vertical="center" wrapText="1"/>
    </xf>
    <xf numFmtId="0" fontId="15" fillId="10" borderId="27" xfId="0" applyFont="1" applyFill="1" applyBorder="1" applyAlignment="1" applyProtection="1">
      <alignment horizontal="center" vertical="center" wrapText="1"/>
    </xf>
    <xf numFmtId="0" fontId="15" fillId="10" borderId="37" xfId="0" applyFont="1" applyFill="1" applyBorder="1" applyAlignment="1" applyProtection="1">
      <alignment horizontal="center" vertical="center" wrapText="1"/>
    </xf>
    <xf numFmtId="0" fontId="1" fillId="3" borderId="13" xfId="0" applyFont="1" applyFill="1" applyBorder="1" applyAlignment="1" applyProtection="1">
      <alignment horizontal="center" vertical="center"/>
    </xf>
    <xf numFmtId="0" fontId="1" fillId="3" borderId="20" xfId="0" applyFont="1" applyFill="1" applyBorder="1" applyAlignment="1" applyProtection="1">
      <alignment horizontal="center" vertical="center"/>
    </xf>
    <xf numFmtId="0" fontId="1" fillId="3" borderId="28" xfId="0" applyFont="1" applyFill="1" applyBorder="1" applyAlignment="1" applyProtection="1">
      <alignment horizontal="center" vertical="center"/>
    </xf>
    <xf numFmtId="0" fontId="1" fillId="3" borderId="55" xfId="0" applyFont="1" applyFill="1" applyBorder="1" applyAlignment="1" applyProtection="1">
      <alignment horizontal="center" vertical="center"/>
    </xf>
    <xf numFmtId="0" fontId="16" fillId="10" borderId="41" xfId="0" applyFont="1" applyFill="1" applyBorder="1" applyAlignment="1" applyProtection="1">
      <alignment horizontal="center" vertical="center" wrapText="1"/>
    </xf>
    <xf numFmtId="0" fontId="16" fillId="10" borderId="42" xfId="0" applyFont="1" applyFill="1" applyBorder="1" applyAlignment="1" applyProtection="1">
      <alignment horizontal="center" vertical="center" wrapText="1"/>
    </xf>
    <xf numFmtId="0" fontId="16" fillId="10" borderId="27" xfId="0" applyFont="1" applyFill="1" applyBorder="1" applyAlignment="1" applyProtection="1">
      <alignment horizontal="center" vertical="center" wrapText="1"/>
    </xf>
    <xf numFmtId="0" fontId="16" fillId="10" borderId="43" xfId="0" applyFont="1" applyFill="1" applyBorder="1" applyAlignment="1" applyProtection="1">
      <alignment horizontal="center" vertical="center" wrapText="1"/>
    </xf>
    <xf numFmtId="0" fontId="16" fillId="10" borderId="37" xfId="0" applyFont="1" applyFill="1" applyBorder="1" applyAlignment="1" applyProtection="1">
      <alignment horizontal="center" vertical="center" wrapText="1"/>
    </xf>
    <xf numFmtId="0" fontId="16" fillId="10" borderId="13" xfId="0" applyFont="1" applyFill="1" applyBorder="1" applyAlignment="1" applyProtection="1">
      <alignment horizontal="center" vertical="center" wrapText="1"/>
    </xf>
    <xf numFmtId="0" fontId="16" fillId="10" borderId="19" xfId="0" applyFont="1" applyFill="1" applyBorder="1" applyAlignment="1" applyProtection="1">
      <alignment horizontal="center" vertical="center" wrapText="1"/>
    </xf>
    <xf numFmtId="0" fontId="16" fillId="10" borderId="14" xfId="0" applyFont="1" applyFill="1" applyBorder="1" applyAlignment="1" applyProtection="1">
      <alignment horizontal="center" vertical="center" wrapText="1"/>
    </xf>
    <xf numFmtId="0" fontId="16" fillId="10" borderId="20" xfId="0" applyFont="1" applyFill="1" applyBorder="1" applyAlignment="1" applyProtection="1">
      <alignment horizontal="center" vertical="center" wrapText="1"/>
    </xf>
    <xf numFmtId="0" fontId="16" fillId="16" borderId="34" xfId="0" applyFont="1" applyFill="1" applyBorder="1" applyAlignment="1" applyProtection="1">
      <alignment horizontal="center" vertical="center" wrapText="1"/>
    </xf>
    <xf numFmtId="0" fontId="16" fillId="16" borderId="47" xfId="0" applyFont="1" applyFill="1" applyBorder="1" applyAlignment="1" applyProtection="1">
      <alignment horizontal="center" vertical="center" wrapText="1"/>
    </xf>
    <xf numFmtId="0" fontId="16" fillId="16" borderId="46" xfId="0" applyFont="1" applyFill="1" applyBorder="1" applyAlignment="1" applyProtection="1">
      <alignment horizontal="center" vertical="center" wrapText="1"/>
    </xf>
    <xf numFmtId="0" fontId="16" fillId="5" borderId="1" xfId="0" applyFont="1" applyFill="1" applyBorder="1" applyAlignment="1" applyProtection="1">
      <alignment horizontal="center" vertical="top" textRotation="180" wrapText="1"/>
    </xf>
    <xf numFmtId="0" fontId="16" fillId="5" borderId="6" xfId="0" applyFont="1" applyFill="1" applyBorder="1" applyAlignment="1" applyProtection="1">
      <alignment horizontal="center" vertical="top" textRotation="180" wrapText="1"/>
    </xf>
    <xf numFmtId="0" fontId="16" fillId="5" borderId="26" xfId="0" applyFont="1" applyFill="1" applyBorder="1" applyAlignment="1" applyProtection="1">
      <alignment horizontal="center" vertical="top" textRotation="180" wrapText="1"/>
    </xf>
    <xf numFmtId="0" fontId="16" fillId="5" borderId="27" xfId="0" applyFont="1" applyFill="1" applyBorder="1" applyAlignment="1" applyProtection="1">
      <alignment horizontal="center" vertical="top" textRotation="180" wrapText="1"/>
    </xf>
    <xf numFmtId="0" fontId="16" fillId="9" borderId="54" xfId="0" applyFont="1" applyFill="1" applyBorder="1" applyAlignment="1" applyProtection="1">
      <alignment horizontal="center" vertical="top" textRotation="180" wrapText="1"/>
    </xf>
    <xf numFmtId="0" fontId="16" fillId="9" borderId="16" xfId="0" applyFont="1" applyFill="1" applyBorder="1" applyAlignment="1" applyProtection="1">
      <alignment horizontal="center" vertical="top" textRotation="180" wrapText="1"/>
    </xf>
    <xf numFmtId="2" fontId="16" fillId="5" borderId="21" xfId="0" applyNumberFormat="1" applyFont="1" applyFill="1" applyBorder="1" applyAlignment="1" applyProtection="1">
      <alignment horizontal="center" vertical="top" textRotation="180" wrapText="1"/>
    </xf>
    <xf numFmtId="2" fontId="16" fillId="5" borderId="22" xfId="0" applyNumberFormat="1" applyFont="1" applyFill="1" applyBorder="1" applyAlignment="1" applyProtection="1">
      <alignment horizontal="center" vertical="top" textRotation="180" wrapText="1"/>
    </xf>
    <xf numFmtId="0" fontId="16" fillId="9" borderId="41" xfId="0" applyFont="1" applyFill="1" applyBorder="1" applyAlignment="1" applyProtection="1">
      <alignment horizontal="center" vertical="center" wrapText="1"/>
    </xf>
    <xf numFmtId="0" fontId="16" fillId="9" borderId="27" xfId="0" applyFont="1" applyFill="1" applyBorder="1" applyAlignment="1" applyProtection="1">
      <alignment horizontal="center" vertical="center" wrapText="1"/>
    </xf>
    <xf numFmtId="0" fontId="16" fillId="9" borderId="37" xfId="0" applyFont="1" applyFill="1" applyBorder="1" applyAlignment="1" applyProtection="1">
      <alignment horizontal="center" vertical="center" wrapText="1"/>
    </xf>
    <xf numFmtId="0" fontId="16" fillId="16" borderId="19" xfId="0" applyFont="1" applyFill="1" applyBorder="1" applyAlignment="1" applyProtection="1">
      <alignment horizontal="center" vertical="center" wrapText="1"/>
    </xf>
    <xf numFmtId="0" fontId="16" fillId="6" borderId="41" xfId="0" applyFont="1" applyFill="1" applyBorder="1" applyAlignment="1" applyProtection="1">
      <alignment horizontal="center" vertical="center" wrapText="1"/>
    </xf>
    <xf numFmtId="0" fontId="16" fillId="6" borderId="27" xfId="0" applyFont="1" applyFill="1" applyBorder="1" applyAlignment="1" applyProtection="1">
      <alignment horizontal="center" vertical="center" wrapText="1"/>
    </xf>
    <xf numFmtId="0" fontId="16" fillId="6" borderId="37" xfId="0" applyFont="1" applyFill="1" applyBorder="1" applyAlignment="1" applyProtection="1">
      <alignment horizontal="center" vertical="center" wrapText="1"/>
    </xf>
    <xf numFmtId="0" fontId="16" fillId="6" borderId="43" xfId="0" applyFont="1" applyFill="1" applyBorder="1" applyAlignment="1" applyProtection="1">
      <alignment horizontal="center" vertical="center" wrapText="1"/>
    </xf>
    <xf numFmtId="0" fontId="16" fillId="7" borderId="41" xfId="0" applyFont="1" applyFill="1" applyBorder="1" applyAlignment="1" applyProtection="1">
      <alignment horizontal="center" vertical="center" wrapText="1"/>
    </xf>
    <xf numFmtId="0" fontId="16" fillId="7" borderId="42" xfId="0" applyFont="1" applyFill="1" applyBorder="1" applyAlignment="1" applyProtection="1">
      <alignment horizontal="center" vertical="center" wrapText="1"/>
    </xf>
    <xf numFmtId="0" fontId="16" fillId="7" borderId="27" xfId="0" applyFont="1" applyFill="1" applyBorder="1" applyAlignment="1" applyProtection="1">
      <alignment horizontal="center" vertical="center" wrapText="1"/>
    </xf>
    <xf numFmtId="0" fontId="16" fillId="7" borderId="37" xfId="0" applyFont="1" applyFill="1" applyBorder="1" applyAlignment="1" applyProtection="1">
      <alignment horizontal="center" vertical="center" wrapText="1"/>
    </xf>
    <xf numFmtId="0" fontId="16" fillId="8" borderId="14" xfId="0" applyFont="1" applyFill="1" applyBorder="1" applyAlignment="1" applyProtection="1">
      <alignment horizontal="center" vertical="center" wrapText="1"/>
    </xf>
    <xf numFmtId="0" fontId="16" fillId="8" borderId="18" xfId="0" applyFont="1" applyFill="1" applyBorder="1" applyAlignment="1" applyProtection="1">
      <alignment horizontal="center" vertical="center" wrapText="1"/>
    </xf>
    <xf numFmtId="0" fontId="16" fillId="15" borderId="34" xfId="0" applyFont="1" applyFill="1" applyBorder="1" applyAlignment="1" applyProtection="1">
      <alignment horizontal="center" vertical="center" wrapText="1"/>
    </xf>
    <xf numFmtId="0" fontId="16" fillId="15" borderId="47" xfId="0" applyFont="1" applyFill="1" applyBorder="1" applyAlignment="1" applyProtection="1">
      <alignment horizontal="center" vertical="center" wrapText="1"/>
    </xf>
    <xf numFmtId="0" fontId="16" fillId="15" borderId="46" xfId="0" applyFont="1" applyFill="1" applyBorder="1" applyAlignment="1" applyProtection="1">
      <alignment horizontal="center" vertical="center" wrapText="1"/>
    </xf>
    <xf numFmtId="0" fontId="16" fillId="8" borderId="10" xfId="0" applyFont="1" applyFill="1" applyBorder="1" applyAlignment="1" applyProtection="1">
      <alignment horizontal="center" vertical="center" wrapText="1"/>
    </xf>
    <xf numFmtId="0" fontId="16" fillId="8" borderId="5" xfId="0" applyFont="1" applyFill="1" applyBorder="1" applyAlignment="1" applyProtection="1">
      <alignment horizontal="center" vertical="center" wrapText="1"/>
    </xf>
    <xf numFmtId="0" fontId="16" fillId="8" borderId="23" xfId="0" applyFont="1" applyFill="1" applyBorder="1" applyAlignment="1" applyProtection="1">
      <alignment horizontal="center" vertical="center" wrapText="1"/>
    </xf>
    <xf numFmtId="0" fontId="16" fillId="8" borderId="12" xfId="0" applyFont="1" applyFill="1" applyBorder="1" applyAlignment="1" applyProtection="1">
      <alignment horizontal="center" vertical="center" wrapText="1"/>
    </xf>
    <xf numFmtId="0" fontId="16" fillId="8" borderId="6" xfId="0" applyFont="1" applyFill="1" applyBorder="1" applyAlignment="1" applyProtection="1">
      <alignment horizontal="center" vertical="center" wrapText="1"/>
    </xf>
    <xf numFmtId="0" fontId="16" fillId="8" borderId="22" xfId="0" applyFont="1" applyFill="1" applyBorder="1" applyAlignment="1" applyProtection="1">
      <alignment horizontal="center" vertical="center" wrapText="1"/>
    </xf>
    <xf numFmtId="0" fontId="16" fillId="9" borderId="13" xfId="0" applyFont="1" applyFill="1" applyBorder="1" applyAlignment="1" applyProtection="1">
      <alignment horizontal="center" vertical="center" wrapText="1"/>
    </xf>
    <xf numFmtId="0" fontId="16" fillId="9" borderId="14" xfId="0" applyFont="1" applyFill="1" applyBorder="1" applyAlignment="1" applyProtection="1">
      <alignment horizontal="center" vertical="center" wrapText="1"/>
    </xf>
    <xf numFmtId="0" fontId="16" fillId="9" borderId="18" xfId="0" applyFont="1" applyFill="1" applyBorder="1" applyAlignment="1" applyProtection="1">
      <alignment horizontal="center" vertical="center" wrapText="1"/>
    </xf>
    <xf numFmtId="0" fontId="16" fillId="9" borderId="20" xfId="0" applyFont="1" applyFill="1" applyBorder="1" applyAlignment="1" applyProtection="1">
      <alignment horizontal="center" vertical="center" wrapText="1"/>
    </xf>
    <xf numFmtId="0" fontId="16" fillId="8" borderId="47" xfId="0" applyFont="1" applyFill="1" applyBorder="1" applyAlignment="1" applyProtection="1">
      <alignment horizontal="center" vertical="center" wrapText="1"/>
    </xf>
    <xf numFmtId="0" fontId="16" fillId="9" borderId="48" xfId="0" applyFont="1" applyFill="1" applyBorder="1" applyAlignment="1" applyProtection="1">
      <alignment horizontal="center" vertical="top" textRotation="180" wrapText="1"/>
    </xf>
    <xf numFmtId="0" fontId="16" fillId="9" borderId="49" xfId="0" applyFont="1" applyFill="1" applyBorder="1" applyAlignment="1" applyProtection="1">
      <alignment horizontal="center" vertical="top" textRotation="180" wrapText="1"/>
    </xf>
    <xf numFmtId="164" fontId="16" fillId="9" borderId="30" xfId="0" applyNumberFormat="1" applyFont="1" applyFill="1" applyBorder="1" applyAlignment="1" applyProtection="1">
      <alignment horizontal="center" vertical="top" textRotation="180" wrapText="1"/>
    </xf>
    <xf numFmtId="164" fontId="16" fillId="9" borderId="31" xfId="0" applyNumberFormat="1" applyFont="1" applyFill="1" applyBorder="1" applyAlignment="1" applyProtection="1">
      <alignment horizontal="center" vertical="top" textRotation="180" wrapText="1"/>
    </xf>
    <xf numFmtId="0" fontId="16" fillId="9" borderId="34" xfId="0" applyNumberFormat="1" applyFont="1" applyFill="1" applyBorder="1" applyAlignment="1" applyProtection="1">
      <alignment horizontal="center" vertical="center" wrapText="1"/>
    </xf>
    <xf numFmtId="0" fontId="16" fillId="9" borderId="46" xfId="0" applyNumberFormat="1" applyFont="1" applyFill="1" applyBorder="1" applyAlignment="1" applyProtection="1">
      <alignment horizontal="center" vertical="center" wrapText="1"/>
    </xf>
    <xf numFmtId="0" fontId="16" fillId="15" borderId="43" xfId="0" applyFont="1" applyFill="1" applyBorder="1" applyAlignment="1" applyProtection="1">
      <alignment horizontal="center" vertical="center" wrapText="1"/>
    </xf>
    <xf numFmtId="0" fontId="15" fillId="10" borderId="43" xfId="0" applyFont="1" applyFill="1" applyBorder="1" applyAlignment="1" applyProtection="1">
      <alignment horizontal="center" vertical="center" wrapText="1"/>
    </xf>
    <xf numFmtId="0" fontId="16" fillId="4" borderId="1" xfId="0" applyFont="1" applyFill="1" applyBorder="1" applyAlignment="1" applyProtection="1">
      <alignment horizontal="center" vertical="center" wrapText="1"/>
    </xf>
    <xf numFmtId="0" fontId="16" fillId="4" borderId="6" xfId="0" applyFont="1" applyFill="1" applyBorder="1" applyAlignment="1" applyProtection="1">
      <alignment horizontal="center" vertical="center" wrapText="1"/>
    </xf>
    <xf numFmtId="0" fontId="16" fillId="4" borderId="13" xfId="0" applyFont="1" applyFill="1" applyBorder="1" applyAlignment="1" applyProtection="1">
      <alignment horizontal="center" vertical="center" wrapText="1"/>
    </xf>
    <xf numFmtId="0" fontId="16" fillId="4" borderId="14" xfId="0" applyFont="1" applyFill="1" applyBorder="1" applyAlignment="1" applyProtection="1">
      <alignment horizontal="center" vertical="center" wrapText="1"/>
    </xf>
    <xf numFmtId="0" fontId="16" fillId="4" borderId="20" xfId="0" applyFont="1" applyFill="1" applyBorder="1" applyAlignment="1" applyProtection="1">
      <alignment horizontal="center" vertical="center" wrapText="1"/>
    </xf>
    <xf numFmtId="0" fontId="16" fillId="5" borderId="13" xfId="0" applyFont="1" applyFill="1" applyBorder="1" applyAlignment="1" applyProtection="1">
      <alignment horizontal="center" vertical="center" wrapText="1"/>
    </xf>
    <xf numFmtId="0" fontId="16" fillId="5" borderId="14" xfId="0" applyFont="1" applyFill="1" applyBorder="1" applyAlignment="1" applyProtection="1">
      <alignment horizontal="center" vertical="center" wrapText="1"/>
    </xf>
    <xf numFmtId="0" fontId="16" fillId="5" borderId="18" xfId="0" applyFont="1" applyFill="1" applyBorder="1" applyAlignment="1" applyProtection="1">
      <alignment horizontal="center" vertical="center" wrapText="1"/>
    </xf>
    <xf numFmtId="0" fontId="16" fillId="5" borderId="20" xfId="0" applyFont="1" applyFill="1" applyBorder="1" applyAlignment="1" applyProtection="1">
      <alignment horizontal="center" vertical="center" wrapText="1"/>
    </xf>
    <xf numFmtId="0" fontId="16" fillId="6" borderId="13" xfId="0" applyFont="1" applyFill="1" applyBorder="1" applyAlignment="1" applyProtection="1">
      <alignment horizontal="center" vertical="center" wrapText="1"/>
    </xf>
    <xf numFmtId="0" fontId="16" fillId="6" borderId="14" xfId="0" applyFont="1" applyFill="1" applyBorder="1" applyAlignment="1" applyProtection="1">
      <alignment horizontal="center" vertical="center" wrapText="1"/>
    </xf>
    <xf numFmtId="0" fontId="16" fillId="6" borderId="18" xfId="0" applyFont="1" applyFill="1" applyBorder="1" applyAlignment="1" applyProtection="1">
      <alignment horizontal="center" vertical="center" wrapText="1"/>
    </xf>
    <xf numFmtId="0" fontId="16" fillId="6" borderId="20" xfId="0" applyFont="1" applyFill="1" applyBorder="1" applyAlignment="1" applyProtection="1">
      <alignment horizontal="center" vertical="center" wrapText="1"/>
    </xf>
    <xf numFmtId="0" fontId="16" fillId="7" borderId="13" xfId="0" applyFont="1" applyFill="1" applyBorder="1" applyAlignment="1" applyProtection="1">
      <alignment horizontal="center" vertical="center" wrapText="1"/>
    </xf>
    <xf numFmtId="0" fontId="16" fillId="7" borderId="19" xfId="0" applyFont="1" applyFill="1" applyBorder="1" applyAlignment="1" applyProtection="1">
      <alignment horizontal="center" vertical="center" wrapText="1"/>
    </xf>
    <xf numFmtId="0" fontId="16" fillId="7" borderId="14" xfId="0" applyFont="1" applyFill="1" applyBorder="1" applyAlignment="1" applyProtection="1">
      <alignment horizontal="center" vertical="center" wrapText="1"/>
    </xf>
    <xf numFmtId="0" fontId="16" fillId="7" borderId="20" xfId="0" applyFont="1" applyFill="1" applyBorder="1" applyAlignment="1" applyProtection="1">
      <alignment horizontal="center" vertical="center" wrapText="1"/>
    </xf>
    <xf numFmtId="0" fontId="16" fillId="4" borderId="21" xfId="0" applyFont="1" applyFill="1" applyBorder="1" applyAlignment="1" applyProtection="1">
      <alignment horizontal="center" vertical="center" wrapText="1"/>
    </xf>
    <xf numFmtId="0" fontId="16" fillId="4" borderId="22" xfId="0" applyFont="1" applyFill="1" applyBorder="1" applyAlignment="1" applyProtection="1">
      <alignment horizontal="center" vertical="center" wrapText="1"/>
    </xf>
    <xf numFmtId="0" fontId="16" fillId="5" borderId="11" xfId="0" applyFont="1" applyFill="1" applyBorder="1" applyAlignment="1" applyProtection="1">
      <alignment horizontal="center" vertical="center" wrapText="1"/>
    </xf>
    <xf numFmtId="0" fontId="16" fillId="5" borderId="12" xfId="0" applyFont="1" applyFill="1" applyBorder="1" applyAlignment="1" applyProtection="1">
      <alignment horizontal="center" vertical="center" wrapText="1"/>
    </xf>
    <xf numFmtId="0" fontId="16" fillId="5" borderId="44" xfId="0" applyFont="1" applyFill="1" applyBorder="1" applyAlignment="1" applyProtection="1">
      <alignment horizontal="center" vertical="center" wrapText="1"/>
    </xf>
    <xf numFmtId="0" fontId="16" fillId="5" borderId="27" xfId="0" applyFont="1" applyFill="1" applyBorder="1" applyAlignment="1" applyProtection="1">
      <alignment horizontal="center" vertical="center" wrapText="1"/>
    </xf>
    <xf numFmtId="0" fontId="16" fillId="4" borderId="11" xfId="0" applyFont="1" applyFill="1" applyBorder="1" applyAlignment="1" applyProtection="1">
      <alignment horizontal="center" vertical="center" wrapText="1"/>
    </xf>
    <xf numFmtId="0" fontId="16" fillId="4" borderId="12" xfId="0" applyFont="1" applyFill="1" applyBorder="1" applyAlignment="1" applyProtection="1">
      <alignment horizontal="center" vertical="center" wrapText="1"/>
    </xf>
    <xf numFmtId="0" fontId="16" fillId="4" borderId="3" xfId="0" applyFont="1" applyFill="1" applyBorder="1" applyAlignment="1" applyProtection="1">
      <alignment horizontal="center" vertical="center" wrapText="1"/>
    </xf>
    <xf numFmtId="0" fontId="16" fillId="4" borderId="45" xfId="0" applyFont="1" applyFill="1" applyBorder="1" applyAlignment="1" applyProtection="1">
      <alignment horizontal="center" vertical="center" wrapText="1"/>
    </xf>
    <xf numFmtId="164" fontId="16" fillId="5" borderId="1" xfId="0" applyNumberFormat="1" applyFont="1" applyFill="1" applyBorder="1" applyAlignment="1" applyProtection="1">
      <alignment horizontal="center" vertical="top" textRotation="180" wrapText="1"/>
    </xf>
    <xf numFmtId="164" fontId="16" fillId="5" borderId="6" xfId="0" applyNumberFormat="1" applyFont="1" applyFill="1" applyBorder="1" applyAlignment="1" applyProtection="1">
      <alignment horizontal="center" vertical="top" textRotation="180" wrapText="1"/>
    </xf>
  </cellXfs>
  <cellStyles count="3">
    <cellStyle name="Обычный" xfId="0" builtinId="0"/>
    <cellStyle name="Обычный 2" xfId="1"/>
    <cellStyle name="Процентный" xfId="2" builtinId="5"/>
  </cellStyles>
  <dxfs count="636"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0" tint="-0.14996795556505021"/>
      </font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9696"/>
          </stop>
        </gradientFill>
      </fill>
    </dxf>
    <dxf>
      <fill>
        <patternFill>
          <bgColor rgb="FFFFFF00"/>
        </patternFill>
      </fill>
    </dxf>
  </dxfs>
  <tableStyles count="1" defaultTableStyle="TableStyleMedium9" defaultPivotStyle="PivotStyleLight16">
    <tableStyle name="Стиль таблицы 1" pivot="0" count="0"/>
  </tableStyles>
  <colors>
    <mruColors>
      <color rgb="FFFF9696"/>
      <color rgb="FFFF4646"/>
      <color rgb="FFFF6464"/>
      <color rgb="FFFF46FF"/>
      <color rgb="FFFF465D"/>
      <color rgb="FFFFFFFF"/>
      <color rgb="FFFF3232"/>
      <color rgb="FFFF2D2D"/>
      <color rgb="FFFD4545"/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>
    <pageSetUpPr fitToPage="1"/>
  </sheetPr>
  <dimension ref="A1:EV286"/>
  <sheetViews>
    <sheetView tabSelected="1" zoomScale="80" zoomScaleNormal="80" workbookViewId="0">
      <pane xSplit="2" ySplit="7" topLeftCell="C85" activePane="bottomRight" state="frozen"/>
      <selection activeCell="EP3" sqref="EP3"/>
      <selection pane="topRight" activeCell="EP3" sqref="EP3"/>
      <selection pane="bottomLeft" activeCell="EP3" sqref="EP3"/>
      <selection pane="bottomRight" activeCell="K2" sqref="K2:K3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hidden="1" customWidth="1" outlineLevel="1"/>
    <col min="19" max="19" width="11.75" style="67" customWidth="1" collapsed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hidden="1" customWidth="1" outlineLevel="1"/>
    <col min="86" max="86" width="12" style="60" hidden="1" customWidth="1" outlineLevel="1"/>
    <col min="87" max="87" width="12.125" style="60" hidden="1" customWidth="1" outlineLevel="1"/>
    <col min="88" max="88" width="10.375" style="60" bestFit="1" customWidth="1" collapsed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hidden="1" customWidth="1" outlineLevel="1"/>
    <col min="96" max="96" width="11.375" style="75" bestFit="1" customWidth="1" collapsed="1"/>
    <col min="97" max="97" width="13.125" style="66" bestFit="1" customWidth="1"/>
    <col min="98" max="98" width="10.75" style="59" customWidth="1"/>
    <col min="99" max="99" width="17.25" style="60" hidden="1" customWidth="1" outlineLevel="1"/>
    <col min="100" max="100" width="12" style="60" hidden="1" customWidth="1" outlineLevel="1"/>
    <col min="101" max="101" width="12.125" style="60" hidden="1" customWidth="1" outlineLevel="1"/>
    <col min="102" max="102" width="10.375" style="60" bestFit="1" customWidth="1" collapsed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hidden="1" customWidth="1" outlineLevel="1"/>
    <col min="119" max="119" width="18.75" style="66" customWidth="1" collapsed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22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hidden="1" customWidth="1" outlineLevel="1"/>
    <col min="131" max="131" width="18.375" style="149" hidden="1" customWidth="1" outlineLevel="1" collapsed="1"/>
    <col min="132" max="132" width="12.25" style="75" hidden="1" customWidth="1" outlineLevel="1"/>
    <col min="133" max="133" width="18.75" style="66" customWidth="1" collapsed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hidden="1" customWidth="1" outlineLevel="1"/>
    <col min="144" max="144" width="10.75" style="187" customWidth="1" collapsed="1"/>
    <col min="145" max="145" width="10.75" style="187" customWidth="1"/>
    <col min="146" max="146" width="10.75" style="187" hidden="1" customWidth="1" outlineLevel="1"/>
    <col min="147" max="147" width="10.75" style="188" customWidth="1" collapsed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22" t="s">
        <v>153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22" t="s">
        <v>153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42370</v>
      </c>
      <c r="B8" s="100">
        <v>0.72916666666666696</v>
      </c>
      <c r="C8" s="6">
        <v>4</v>
      </c>
      <c r="D8" s="1" t="s">
        <v>176</v>
      </c>
      <c r="E8" s="1" t="s">
        <v>177</v>
      </c>
      <c r="F8" s="1" t="s">
        <v>178</v>
      </c>
      <c r="G8" s="4" t="s">
        <v>179</v>
      </c>
      <c r="H8" s="3" t="s">
        <v>180</v>
      </c>
      <c r="I8" s="1">
        <v>16</v>
      </c>
      <c r="J8" s="1" t="s">
        <v>181</v>
      </c>
      <c r="K8" s="17">
        <v>19</v>
      </c>
      <c r="L8" s="1" t="s">
        <v>182</v>
      </c>
      <c r="M8" s="1">
        <v>84</v>
      </c>
      <c r="N8" s="1">
        <v>2700</v>
      </c>
      <c r="O8" s="144"/>
      <c r="P8" s="1">
        <v>1600</v>
      </c>
      <c r="Q8" s="19">
        <f t="shared" ref="Q8:Q71" si="0">(P8/100)*(100-K8)</f>
        <v>1296</v>
      </c>
      <c r="R8" s="39">
        <f>Q8*2850*I8*60/1000000000</f>
        <v>3.5458560000000001</v>
      </c>
      <c r="S8" s="15">
        <f t="shared" ref="S8:S71" si="1">Q8*N8*I8*60/1000000000</f>
        <v>3.359232</v>
      </c>
      <c r="T8" s="3">
        <v>1029</v>
      </c>
      <c r="U8" s="1">
        <v>1007</v>
      </c>
      <c r="V8" s="1">
        <v>0.95</v>
      </c>
      <c r="W8" s="19">
        <f>P8*V8</f>
        <v>1520</v>
      </c>
      <c r="X8" s="1">
        <v>11.3</v>
      </c>
      <c r="Y8" s="1">
        <v>320</v>
      </c>
      <c r="Z8" s="1"/>
      <c r="AA8" s="1">
        <v>25</v>
      </c>
      <c r="AB8" s="1">
        <v>20</v>
      </c>
      <c r="AC8" s="4">
        <v>6</v>
      </c>
      <c r="AD8" s="6">
        <v>3.9</v>
      </c>
      <c r="AE8" s="88">
        <v>-26</v>
      </c>
      <c r="AF8" s="88">
        <v>-30</v>
      </c>
      <c r="AG8" s="88">
        <v>-29</v>
      </c>
      <c r="AH8" s="88">
        <v>-46</v>
      </c>
      <c r="AI8" s="109">
        <f>SUM(AE8:AH8)</f>
        <v>-131</v>
      </c>
      <c r="AJ8" s="106"/>
      <c r="AK8" s="1">
        <v>50</v>
      </c>
      <c r="AL8" s="1">
        <v>50</v>
      </c>
      <c r="AM8" s="1">
        <v>100</v>
      </c>
      <c r="AN8" s="1">
        <v>100</v>
      </c>
      <c r="AO8" s="1">
        <v>2</v>
      </c>
      <c r="AP8" s="1">
        <v>8</v>
      </c>
      <c r="AQ8" s="3">
        <v>1754</v>
      </c>
      <c r="AR8" s="6">
        <v>1480</v>
      </c>
      <c r="AS8" s="19">
        <f t="shared" ref="AS8:AS29" si="2">AQ8-AR8</f>
        <v>274</v>
      </c>
      <c r="AT8" s="123">
        <f>AS8/AQ8</f>
        <v>0.15621436716077536</v>
      </c>
      <c r="AU8" s="1">
        <v>70</v>
      </c>
      <c r="AV8" s="1">
        <v>80</v>
      </c>
      <c r="AW8" s="6">
        <v>4.4000000000000004</v>
      </c>
      <c r="AX8" s="1">
        <v>794</v>
      </c>
      <c r="AY8" s="1">
        <v>658</v>
      </c>
      <c r="AZ8" s="2">
        <v>100</v>
      </c>
      <c r="BA8" s="3">
        <v>67</v>
      </c>
      <c r="BB8" s="2">
        <v>354</v>
      </c>
      <c r="BC8" s="3"/>
      <c r="BD8" s="4"/>
      <c r="BE8" s="3">
        <v>4306</v>
      </c>
      <c r="BF8" s="1">
        <v>30</v>
      </c>
      <c r="BG8" s="1">
        <v>45</v>
      </c>
      <c r="BH8" s="1">
        <v>2</v>
      </c>
      <c r="BI8" s="4">
        <v>97.4</v>
      </c>
      <c r="BJ8" s="3">
        <v>570</v>
      </c>
      <c r="BK8" s="6">
        <v>150</v>
      </c>
      <c r="BL8" s="1">
        <v>1631</v>
      </c>
      <c r="BM8" s="1">
        <v>139</v>
      </c>
      <c r="BN8" s="2">
        <v>55.5</v>
      </c>
      <c r="BO8" s="3">
        <v>483</v>
      </c>
      <c r="BP8" s="1">
        <v>1400</v>
      </c>
      <c r="BQ8" s="2">
        <v>203</v>
      </c>
      <c r="BR8" s="3">
        <v>477</v>
      </c>
      <c r="BS8" s="1">
        <v>1400</v>
      </c>
      <c r="BT8" s="2">
        <v>189</v>
      </c>
      <c r="BU8" s="5">
        <v>1500</v>
      </c>
      <c r="BV8" s="129">
        <v>450</v>
      </c>
      <c r="BW8" s="125">
        <f>(((BO8+BR8)/2)/500)</f>
        <v>0.96</v>
      </c>
      <c r="BX8" s="125">
        <f>(BJ8/780)</f>
        <v>0.73076923076923073</v>
      </c>
      <c r="BY8" s="125">
        <f>BW8/((BW8+BX8))</f>
        <v>0.56778889899909002</v>
      </c>
      <c r="BZ8" s="125">
        <f>BX8/((BW8+BX8))</f>
        <v>0.43221110100090987</v>
      </c>
      <c r="CA8" s="3">
        <v>2.8</v>
      </c>
      <c r="CB8" s="1">
        <v>2.6</v>
      </c>
      <c r="CC8" s="1">
        <v>30</v>
      </c>
      <c r="CD8" s="4"/>
      <c r="CE8" s="6" t="s">
        <v>183</v>
      </c>
      <c r="CF8" s="6">
        <v>70</v>
      </c>
      <c r="CG8" s="19">
        <f>VLOOKUP(CE8:CE131,$CE$150:$CG$159,3)</f>
        <v>15.6</v>
      </c>
      <c r="CH8" s="19">
        <f t="shared" ref="CH8:CH71" si="3">P8*3.38</f>
        <v>5408</v>
      </c>
      <c r="CI8" s="19">
        <f t="shared" ref="CI8:CI71" si="4">CG8*CJ8/100</f>
        <v>10.92</v>
      </c>
      <c r="CJ8" s="1">
        <v>70</v>
      </c>
      <c r="CK8" s="15">
        <f>CI8/CH8*1000</f>
        <v>2.0192307692307692</v>
      </c>
      <c r="CL8" s="3" t="s">
        <v>184</v>
      </c>
      <c r="CM8" s="6">
        <v>20</v>
      </c>
      <c r="CN8" s="1">
        <v>25</v>
      </c>
      <c r="CO8" s="338">
        <v>109</v>
      </c>
      <c r="CP8" s="338">
        <f t="shared" ref="CP8:CP31" si="5">P8*3.38</f>
        <v>5408</v>
      </c>
      <c r="CQ8" s="338">
        <f t="shared" ref="CQ8:CQ31" si="6">CO8*CN8/100</f>
        <v>27.25</v>
      </c>
      <c r="CR8" s="39">
        <f t="shared" ref="CR8:CR31" si="7">CQ8/CP8*1000</f>
        <v>5.0388313609467454</v>
      </c>
      <c r="CS8" s="3"/>
      <c r="CT8" s="6"/>
      <c r="CU8" s="19" t="e">
        <f>VLOOKUP(CS8:CS131,CS150:CU155,3)</f>
        <v>#N/A</v>
      </c>
      <c r="CV8" s="19">
        <f t="shared" ref="CV8:CV71" si="8">AE8*3.38</f>
        <v>-87.88</v>
      </c>
      <c r="CW8" s="19" t="e">
        <f t="shared" ref="CW8:CW71" si="9">CU8*CX8/100</f>
        <v>#N/A</v>
      </c>
      <c r="CX8" s="1"/>
      <c r="CY8" s="15" t="e">
        <f>CW8/CV8*1000</f>
        <v>#N/A</v>
      </c>
      <c r="CZ8" s="7">
        <v>555</v>
      </c>
      <c r="DA8" s="7">
        <v>530</v>
      </c>
      <c r="DB8" s="7">
        <v>490</v>
      </c>
      <c r="DC8" s="7">
        <v>490</v>
      </c>
      <c r="DD8" s="7">
        <v>2</v>
      </c>
      <c r="DE8" s="7">
        <v>3</v>
      </c>
      <c r="DF8" s="7">
        <v>0.5</v>
      </c>
      <c r="DG8" s="7">
        <v>50</v>
      </c>
      <c r="DH8" s="7"/>
      <c r="DI8" s="7">
        <v>5</v>
      </c>
      <c r="DJ8" s="7">
        <v>5</v>
      </c>
      <c r="DK8" s="3"/>
      <c r="DL8" s="2">
        <v>280</v>
      </c>
      <c r="DM8" s="96">
        <f t="shared" ref="DM8:DM71" si="10">DL8/R8</f>
        <v>78.965417659374765</v>
      </c>
      <c r="DN8" s="96">
        <f t="shared" ref="DN8:DN71" si="11">DL8/S8</f>
        <v>83.352385307117814</v>
      </c>
      <c r="DO8" s="3"/>
      <c r="DP8" s="2"/>
      <c r="DQ8" s="3"/>
      <c r="DR8" s="2"/>
      <c r="DS8" s="7">
        <v>25</v>
      </c>
      <c r="DT8" s="3" t="s">
        <v>185</v>
      </c>
      <c r="DU8" s="2">
        <v>5</v>
      </c>
      <c r="DV8" s="7">
        <v>20</v>
      </c>
      <c r="DW8" s="3"/>
      <c r="DX8" s="1"/>
      <c r="DY8" s="96">
        <f t="shared" ref="DY8:DY71" si="12">DX8/R8</f>
        <v>0</v>
      </c>
      <c r="DZ8" s="96">
        <f t="shared" ref="DZ8:DZ71" si="13">DX8/S8</f>
        <v>0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392</v>
      </c>
      <c r="EL8" s="180">
        <f t="shared" ref="EL8:EL71" si="14">EK8/R8</f>
        <v>110.55158472312468</v>
      </c>
      <c r="EM8" s="109">
        <f t="shared" ref="EM8:EM71" si="15">EK8/S8</f>
        <v>116.69333942996495</v>
      </c>
      <c r="EN8" s="1">
        <v>4.5999999999999996</v>
      </c>
      <c r="EO8" s="181">
        <f t="shared" ref="EO8:EO71" si="16">EN8/R8</f>
        <v>1.297289004404014</v>
      </c>
      <c r="EP8" s="181">
        <f t="shared" ref="EP8:EP71" si="17">EN8/S8</f>
        <v>1.3693606157597926</v>
      </c>
      <c r="EQ8" s="4">
        <v>330</v>
      </c>
      <c r="ER8" s="40"/>
    </row>
    <row r="9" spans="1:148" s="41" customFormat="1" ht="20.100000000000001" customHeight="1" x14ac:dyDescent="0.25">
      <c r="A9" s="83">
        <v>42370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42370</v>
      </c>
      <c r="B10" s="101">
        <v>0.11043981481481481</v>
      </c>
      <c r="C10" s="13">
        <v>3</v>
      </c>
      <c r="D10" s="8" t="s">
        <v>186</v>
      </c>
      <c r="E10" s="8" t="s">
        <v>187</v>
      </c>
      <c r="F10" s="8" t="s">
        <v>188</v>
      </c>
      <c r="G10" s="11" t="s">
        <v>189</v>
      </c>
      <c r="H10" s="10" t="s">
        <v>180</v>
      </c>
      <c r="I10" s="8">
        <v>16.5</v>
      </c>
      <c r="J10" s="8" t="s">
        <v>190</v>
      </c>
      <c r="K10" s="18">
        <v>18.2</v>
      </c>
      <c r="L10" s="8" t="s">
        <v>182</v>
      </c>
      <c r="M10" s="8">
        <v>84</v>
      </c>
      <c r="N10" s="8">
        <v>2700</v>
      </c>
      <c r="O10" s="145"/>
      <c r="P10" s="8">
        <v>1600</v>
      </c>
      <c r="Q10" s="20">
        <f t="shared" si="0"/>
        <v>1308.8</v>
      </c>
      <c r="R10" s="42">
        <f t="shared" si="18"/>
        <v>3.6927791999999999</v>
      </c>
      <c r="S10" s="16">
        <f t="shared" si="1"/>
        <v>3.4984223999999999</v>
      </c>
      <c r="T10" s="10">
        <v>1031</v>
      </c>
      <c r="U10" s="8">
        <v>1007</v>
      </c>
      <c r="V10" s="8">
        <v>0.95</v>
      </c>
      <c r="W10" s="20">
        <f t="shared" si="19"/>
        <v>1520</v>
      </c>
      <c r="X10" s="8">
        <v>10.7</v>
      </c>
      <c r="Y10" s="8">
        <v>320</v>
      </c>
      <c r="Z10" s="8"/>
      <c r="AA10" s="8">
        <v>25</v>
      </c>
      <c r="AB10" s="8">
        <v>20</v>
      </c>
      <c r="AC10" s="11">
        <v>6.4</v>
      </c>
      <c r="AD10" s="13">
        <v>3.9</v>
      </c>
      <c r="AE10" s="89">
        <v>-27</v>
      </c>
      <c r="AF10" s="89">
        <v>-28</v>
      </c>
      <c r="AG10" s="89">
        <v>-28</v>
      </c>
      <c r="AH10" s="89">
        <v>-27</v>
      </c>
      <c r="AI10" s="110">
        <f t="shared" ref="AI10:AI73" si="30">SUM(AE10:AH10)</f>
        <v>-110</v>
      </c>
      <c r="AJ10" s="108">
        <f t="shared" ref="AJ10:AJ73" si="31">(ABS(AI10)-ABS(AI9))/ABS(AI10)</f>
        <v>1</v>
      </c>
      <c r="AK10" s="8">
        <v>100</v>
      </c>
      <c r="AL10" s="8">
        <v>50</v>
      </c>
      <c r="AM10" s="8">
        <v>100</v>
      </c>
      <c r="AN10" s="8">
        <v>100</v>
      </c>
      <c r="AO10" s="8">
        <v>2</v>
      </c>
      <c r="AP10" s="8">
        <v>8</v>
      </c>
      <c r="AQ10" s="10">
        <v>1716</v>
      </c>
      <c r="AR10" s="13">
        <v>1477</v>
      </c>
      <c r="AS10" s="20">
        <f t="shared" si="2"/>
        <v>239</v>
      </c>
      <c r="AT10" s="124">
        <f t="shared" si="20"/>
        <v>0.13927738927738928</v>
      </c>
      <c r="AU10" s="8">
        <v>70</v>
      </c>
      <c r="AV10" s="8">
        <v>80</v>
      </c>
      <c r="AW10" s="13">
        <v>4.4000000000000004</v>
      </c>
      <c r="AX10" s="8">
        <v>750</v>
      </c>
      <c r="AY10" s="8">
        <v>653</v>
      </c>
      <c r="AZ10" s="9">
        <v>60</v>
      </c>
      <c r="BA10" s="10">
        <v>355</v>
      </c>
      <c r="BB10" s="9">
        <v>67</v>
      </c>
      <c r="BC10" s="10"/>
      <c r="BD10" s="11"/>
      <c r="BE10" s="10">
        <v>4168</v>
      </c>
      <c r="BF10" s="8">
        <v>30</v>
      </c>
      <c r="BG10" s="8">
        <v>50</v>
      </c>
      <c r="BH10" s="8">
        <v>5</v>
      </c>
      <c r="BI10" s="11">
        <v>97.4</v>
      </c>
      <c r="BJ10" s="10">
        <v>570</v>
      </c>
      <c r="BK10" s="13">
        <v>160</v>
      </c>
      <c r="BL10" s="8">
        <v>1631</v>
      </c>
      <c r="BM10" s="8">
        <v>141</v>
      </c>
      <c r="BN10" s="9">
        <v>60</v>
      </c>
      <c r="BO10" s="10">
        <v>485</v>
      </c>
      <c r="BP10" s="8">
        <v>1400</v>
      </c>
      <c r="BQ10" s="9">
        <v>219</v>
      </c>
      <c r="BR10" s="10">
        <v>475</v>
      </c>
      <c r="BS10" s="8">
        <v>1400</v>
      </c>
      <c r="BT10" s="9">
        <v>193</v>
      </c>
      <c r="BU10" s="12">
        <v>1500</v>
      </c>
      <c r="BV10" s="130">
        <v>489</v>
      </c>
      <c r="BW10" s="126">
        <f t="shared" si="21"/>
        <v>0.96</v>
      </c>
      <c r="BX10" s="126">
        <f t="shared" si="22"/>
        <v>0.73076923076923073</v>
      </c>
      <c r="BY10" s="134">
        <f t="shared" si="23"/>
        <v>0.56778889899909002</v>
      </c>
      <c r="BZ10" s="134">
        <f t="shared" si="24"/>
        <v>0.43221110100090987</v>
      </c>
      <c r="CA10" s="10">
        <v>2.8</v>
      </c>
      <c r="CB10" s="8">
        <v>2.6</v>
      </c>
      <c r="CC10" s="8">
        <v>30</v>
      </c>
      <c r="CD10" s="11">
        <v>1.8</v>
      </c>
      <c r="CE10" s="13" t="s">
        <v>183</v>
      </c>
      <c r="CF10" s="13">
        <v>94</v>
      </c>
      <c r="CG10" s="19">
        <f t="shared" si="25"/>
        <v>15.6</v>
      </c>
      <c r="CH10" s="19">
        <f t="shared" si="3"/>
        <v>5408</v>
      </c>
      <c r="CI10" s="20">
        <f t="shared" si="4"/>
        <v>14.663999999999998</v>
      </c>
      <c r="CJ10" s="8">
        <v>94</v>
      </c>
      <c r="CK10" s="16">
        <f t="shared" si="26"/>
        <v>2.7115384615384608</v>
      </c>
      <c r="CL10" s="10" t="s">
        <v>184</v>
      </c>
      <c r="CM10" s="13">
        <v>28</v>
      </c>
      <c r="CN10" s="8">
        <v>30</v>
      </c>
      <c r="CO10" s="339">
        <v>109</v>
      </c>
      <c r="CP10" s="339">
        <f t="shared" si="5"/>
        <v>5408</v>
      </c>
      <c r="CQ10" s="339">
        <f t="shared" si="6"/>
        <v>32.700000000000003</v>
      </c>
      <c r="CR10" s="42">
        <f t="shared" si="7"/>
        <v>6.0465976331360958</v>
      </c>
      <c r="CS10" s="10"/>
      <c r="CT10" s="13"/>
      <c r="CU10" s="20" t="e">
        <f t="shared" si="27"/>
        <v>#N/A</v>
      </c>
      <c r="CV10" s="20">
        <f t="shared" si="8"/>
        <v>-91.259999999999991</v>
      </c>
      <c r="CW10" s="20" t="e">
        <f t="shared" si="9"/>
        <v>#N/A</v>
      </c>
      <c r="CX10" s="8"/>
      <c r="CY10" s="16" t="e">
        <f t="shared" si="28"/>
        <v>#N/A</v>
      </c>
      <c r="CZ10" s="14">
        <v>555</v>
      </c>
      <c r="DA10" s="14">
        <v>552</v>
      </c>
      <c r="DB10" s="14">
        <v>550</v>
      </c>
      <c r="DC10" s="14">
        <v>550</v>
      </c>
      <c r="DD10" s="14">
        <v>2</v>
      </c>
      <c r="DE10" s="14">
        <v>3</v>
      </c>
      <c r="DF10" s="14">
        <v>0.5</v>
      </c>
      <c r="DG10" s="14">
        <v>20</v>
      </c>
      <c r="DH10" s="14"/>
      <c r="DI10" s="14">
        <v>5</v>
      </c>
      <c r="DJ10" s="14">
        <v>2</v>
      </c>
      <c r="DK10" s="10"/>
      <c r="DL10" s="9">
        <v>280</v>
      </c>
      <c r="DM10" s="97">
        <f t="shared" si="10"/>
        <v>75.823650653144924</v>
      </c>
      <c r="DN10" s="97">
        <f t="shared" si="11"/>
        <v>80.03607568943076</v>
      </c>
      <c r="DO10" s="10"/>
      <c r="DP10" s="9"/>
      <c r="DQ10" s="10"/>
      <c r="DR10" s="9"/>
      <c r="DS10" s="14">
        <v>25</v>
      </c>
      <c r="DT10" s="10" t="s">
        <v>185</v>
      </c>
      <c r="DU10" s="9">
        <v>4.7</v>
      </c>
      <c r="DV10" s="14">
        <v>20</v>
      </c>
      <c r="DW10" s="10"/>
      <c r="DX10" s="8"/>
      <c r="DY10" s="97">
        <f t="shared" si="12"/>
        <v>0</v>
      </c>
      <c r="DZ10" s="97">
        <f t="shared" si="13"/>
        <v>0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412</v>
      </c>
      <c r="EL10" s="183">
        <f t="shared" si="14"/>
        <v>111.5690859610561</v>
      </c>
      <c r="EM10" s="110">
        <f t="shared" si="15"/>
        <v>117.76736851444811</v>
      </c>
      <c r="EN10" s="8">
        <v>4.45</v>
      </c>
      <c r="EO10" s="184">
        <f t="shared" si="16"/>
        <v>1.2050544478803391</v>
      </c>
      <c r="EP10" s="184">
        <f t="shared" si="17"/>
        <v>1.2720019172070245</v>
      </c>
      <c r="EQ10" s="11">
        <v>310</v>
      </c>
      <c r="ER10" s="43"/>
    </row>
    <row r="11" spans="1:148" s="44" customFormat="1" ht="20.100000000000001" customHeight="1" x14ac:dyDescent="0.25">
      <c r="A11" s="84">
        <v>42370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19" t="e">
        <f t="shared" si="25"/>
        <v>#N/A</v>
      </c>
      <c r="CH11" s="19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42371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42371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42371</v>
      </c>
      <c r="B14" s="101">
        <v>1.0833333333333299</v>
      </c>
      <c r="C14" s="13">
        <v>4</v>
      </c>
      <c r="D14" s="8" t="s">
        <v>176</v>
      </c>
      <c r="E14" s="8" t="s">
        <v>177</v>
      </c>
      <c r="F14" s="8" t="s">
        <v>178</v>
      </c>
      <c r="G14" s="11" t="s">
        <v>179</v>
      </c>
      <c r="H14" s="10" t="s">
        <v>180</v>
      </c>
      <c r="I14" s="8">
        <v>16.5</v>
      </c>
      <c r="J14" s="8" t="s">
        <v>191</v>
      </c>
      <c r="K14" s="18">
        <v>17</v>
      </c>
      <c r="L14" s="8" t="s">
        <v>182</v>
      </c>
      <c r="M14" s="8">
        <v>84</v>
      </c>
      <c r="N14" s="8">
        <v>2720</v>
      </c>
      <c r="O14" s="145"/>
      <c r="P14" s="8">
        <v>1500</v>
      </c>
      <c r="Q14" s="20">
        <f t="shared" si="0"/>
        <v>1245</v>
      </c>
      <c r="R14" s="42">
        <f t="shared" si="18"/>
        <v>3.5127674999999998</v>
      </c>
      <c r="S14" s="16">
        <f t="shared" si="1"/>
        <v>3.3525360000000002</v>
      </c>
      <c r="T14" s="10">
        <v>961</v>
      </c>
      <c r="U14" s="8">
        <v>1003</v>
      </c>
      <c r="V14" s="8">
        <v>0.95499999999999996</v>
      </c>
      <c r="W14" s="20">
        <f t="shared" si="19"/>
        <v>1432.5</v>
      </c>
      <c r="X14" s="8">
        <v>11</v>
      </c>
      <c r="Y14" s="8">
        <v>284</v>
      </c>
      <c r="Z14" s="8"/>
      <c r="AA14" s="8">
        <v>25</v>
      </c>
      <c r="AB14" s="8">
        <v>25</v>
      </c>
      <c r="AC14" s="11">
        <v>6.3</v>
      </c>
      <c r="AD14" s="13">
        <v>4.3</v>
      </c>
      <c r="AE14" s="89">
        <v>-27</v>
      </c>
      <c r="AF14" s="89">
        <v>-31</v>
      </c>
      <c r="AG14" s="89">
        <v>-31</v>
      </c>
      <c r="AH14" s="89">
        <v>-47</v>
      </c>
      <c r="AI14" s="110">
        <f t="shared" si="30"/>
        <v>-136</v>
      </c>
      <c r="AJ14" s="108">
        <f t="shared" si="31"/>
        <v>1</v>
      </c>
      <c r="AK14" s="8">
        <v>50</v>
      </c>
      <c r="AL14" s="8">
        <v>50</v>
      </c>
      <c r="AM14" s="8">
        <v>100</v>
      </c>
      <c r="AN14" s="8">
        <v>100</v>
      </c>
      <c r="AO14" s="8">
        <v>2</v>
      </c>
      <c r="AP14" s="8">
        <v>8</v>
      </c>
      <c r="AQ14" s="10">
        <v>1685</v>
      </c>
      <c r="AR14" s="13">
        <v>1420</v>
      </c>
      <c r="AS14" s="20">
        <f t="shared" si="2"/>
        <v>265</v>
      </c>
      <c r="AT14" s="124">
        <f t="shared" si="20"/>
        <v>0.15727002967359049</v>
      </c>
      <c r="AU14" s="8">
        <v>67</v>
      </c>
      <c r="AV14" s="8">
        <v>80</v>
      </c>
      <c r="AW14" s="13">
        <v>4.25</v>
      </c>
      <c r="AX14" s="8">
        <v>760</v>
      </c>
      <c r="AY14" s="8">
        <v>580</v>
      </c>
      <c r="AZ14" s="9">
        <v>50</v>
      </c>
      <c r="BA14" s="10">
        <v>320</v>
      </c>
      <c r="BB14" s="9">
        <v>64</v>
      </c>
      <c r="BC14" s="10"/>
      <c r="BD14" s="11"/>
      <c r="BE14" s="10">
        <v>4100</v>
      </c>
      <c r="BF14" s="8">
        <v>36</v>
      </c>
      <c r="BG14" s="8">
        <v>56</v>
      </c>
      <c r="BH14" s="8">
        <v>2</v>
      </c>
      <c r="BI14" s="11">
        <v>97.4</v>
      </c>
      <c r="BJ14" s="10">
        <v>480</v>
      </c>
      <c r="BK14" s="13">
        <v>100</v>
      </c>
      <c r="BL14" s="8">
        <v>1650</v>
      </c>
      <c r="BM14" s="8">
        <v>135</v>
      </c>
      <c r="BN14" s="9">
        <v>65</v>
      </c>
      <c r="BO14" s="10">
        <v>453</v>
      </c>
      <c r="BP14" s="8">
        <v>1400</v>
      </c>
      <c r="BQ14" s="9">
        <v>196</v>
      </c>
      <c r="BR14" s="10">
        <v>444</v>
      </c>
      <c r="BS14" s="8">
        <v>1400</v>
      </c>
      <c r="BT14" s="9">
        <v>175</v>
      </c>
      <c r="BU14" s="12">
        <v>1500</v>
      </c>
      <c r="BV14" s="130">
        <v>413</v>
      </c>
      <c r="BW14" s="126">
        <f t="shared" si="21"/>
        <v>0.89700000000000002</v>
      </c>
      <c r="BX14" s="126">
        <f t="shared" si="22"/>
        <v>0.61538461538461542</v>
      </c>
      <c r="BY14" s="134">
        <f t="shared" si="23"/>
        <v>0.59310309750267021</v>
      </c>
      <c r="BZ14" s="134">
        <f t="shared" si="24"/>
        <v>0.40689690249732974</v>
      </c>
      <c r="CA14" s="10">
        <v>2.6</v>
      </c>
      <c r="CB14" s="8">
        <v>3</v>
      </c>
      <c r="CC14" s="8">
        <v>30</v>
      </c>
      <c r="CD14" s="11"/>
      <c r="CE14" s="13" t="s">
        <v>183</v>
      </c>
      <c r="CF14" s="13">
        <v>55</v>
      </c>
      <c r="CG14" s="20">
        <f t="shared" si="25"/>
        <v>15.6</v>
      </c>
      <c r="CH14" s="20">
        <f t="shared" si="3"/>
        <v>5070</v>
      </c>
      <c r="CI14" s="20">
        <f t="shared" si="4"/>
        <v>10.14</v>
      </c>
      <c r="CJ14" s="8">
        <v>65</v>
      </c>
      <c r="CK14" s="16">
        <f t="shared" si="26"/>
        <v>2</v>
      </c>
      <c r="CL14" s="10" t="s">
        <v>184</v>
      </c>
      <c r="CM14" s="13">
        <v>27</v>
      </c>
      <c r="CN14" s="8">
        <v>27</v>
      </c>
      <c r="CO14" s="339">
        <v>109</v>
      </c>
      <c r="CP14" s="339">
        <f t="shared" si="5"/>
        <v>5070</v>
      </c>
      <c r="CQ14" s="339">
        <f t="shared" si="6"/>
        <v>29.43</v>
      </c>
      <c r="CR14" s="42">
        <f t="shared" si="7"/>
        <v>5.8047337278106506</v>
      </c>
      <c r="CS14" s="10"/>
      <c r="CT14" s="13">
        <v>7</v>
      </c>
      <c r="CU14" s="20" t="e">
        <f t="shared" si="27"/>
        <v>#N/A</v>
      </c>
      <c r="CV14" s="20">
        <f t="shared" si="8"/>
        <v>-91.259999999999991</v>
      </c>
      <c r="CW14" s="20" t="e">
        <f t="shared" si="9"/>
        <v>#N/A</v>
      </c>
      <c r="CX14" s="8"/>
      <c r="CY14" s="16" t="e">
        <f t="shared" si="28"/>
        <v>#N/A</v>
      </c>
      <c r="CZ14" s="14">
        <v>530</v>
      </c>
      <c r="DA14" s="14">
        <v>470</v>
      </c>
      <c r="DB14" s="14">
        <v>530</v>
      </c>
      <c r="DC14" s="14">
        <v>530</v>
      </c>
      <c r="DD14" s="14">
        <v>2</v>
      </c>
      <c r="DE14" s="14">
        <v>3</v>
      </c>
      <c r="DF14" s="14">
        <v>0.5</v>
      </c>
      <c r="DG14" s="14">
        <v>20</v>
      </c>
      <c r="DH14" s="14"/>
      <c r="DI14" s="14">
        <v>10</v>
      </c>
      <c r="DJ14" s="14">
        <v>2</v>
      </c>
      <c r="DK14" s="10"/>
      <c r="DL14" s="9">
        <v>280</v>
      </c>
      <c r="DM14" s="97">
        <f t="shared" si="10"/>
        <v>79.709232108302075</v>
      </c>
      <c r="DN14" s="97">
        <f t="shared" si="11"/>
        <v>83.518864525242975</v>
      </c>
      <c r="DO14" s="10"/>
      <c r="DP14" s="9"/>
      <c r="DQ14" s="10"/>
      <c r="DR14" s="9"/>
      <c r="DS14" s="14">
        <v>30</v>
      </c>
      <c r="DT14" s="10" t="s">
        <v>185</v>
      </c>
      <c r="DU14" s="9">
        <v>4.9000000000000004</v>
      </c>
      <c r="DV14" s="14">
        <v>20</v>
      </c>
      <c r="DW14" s="10"/>
      <c r="DX14" s="8"/>
      <c r="DY14" s="97">
        <f t="shared" si="12"/>
        <v>0</v>
      </c>
      <c r="DZ14" s="97">
        <f t="shared" si="13"/>
        <v>0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371</v>
      </c>
      <c r="EL14" s="183">
        <f t="shared" si="14"/>
        <v>105.61473254350025</v>
      </c>
      <c r="EM14" s="110">
        <f t="shared" si="15"/>
        <v>110.66249549594694</v>
      </c>
      <c r="EN14" s="8">
        <v>3.93</v>
      </c>
      <c r="EO14" s="184">
        <f t="shared" si="16"/>
        <v>1.1187760078058113</v>
      </c>
      <c r="EP14" s="184">
        <f t="shared" si="17"/>
        <v>1.172246919943589</v>
      </c>
      <c r="EQ14" s="11">
        <v>306</v>
      </c>
      <c r="ER14" s="43"/>
    </row>
    <row r="15" spans="1:148" s="44" customFormat="1" ht="20.100000000000001" customHeight="1" x14ac:dyDescent="0.25">
      <c r="A15" s="84">
        <v>42371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42372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42372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42372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42372</v>
      </c>
      <c r="B19" s="101">
        <v>1.2083333333333399</v>
      </c>
      <c r="C19" s="13">
        <v>1</v>
      </c>
      <c r="D19" s="8" t="s">
        <v>192</v>
      </c>
      <c r="E19" s="8" t="s">
        <v>193</v>
      </c>
      <c r="F19" s="8" t="s">
        <v>194</v>
      </c>
      <c r="G19" s="11" t="s">
        <v>195</v>
      </c>
      <c r="H19" s="10" t="s">
        <v>196</v>
      </c>
      <c r="I19" s="8">
        <v>17</v>
      </c>
      <c r="J19" s="8" t="s">
        <v>181</v>
      </c>
      <c r="K19" s="18">
        <v>16</v>
      </c>
      <c r="L19" s="8" t="s">
        <v>197</v>
      </c>
      <c r="M19" s="8">
        <v>84</v>
      </c>
      <c r="N19" s="8">
        <v>2750</v>
      </c>
      <c r="O19" s="145"/>
      <c r="P19" s="8">
        <v>1450</v>
      </c>
      <c r="Q19" s="20">
        <f t="shared" si="0"/>
        <v>1218</v>
      </c>
      <c r="R19" s="42">
        <f t="shared" si="18"/>
        <v>3.5407259999999998</v>
      </c>
      <c r="S19" s="16">
        <f t="shared" si="1"/>
        <v>3.41649</v>
      </c>
      <c r="T19" s="10">
        <v>945</v>
      </c>
      <c r="U19" s="8">
        <v>1003</v>
      </c>
      <c r="V19" s="8">
        <v>0.97799999999999998</v>
      </c>
      <c r="W19" s="20">
        <f t="shared" si="19"/>
        <v>1418.1</v>
      </c>
      <c r="X19" s="8">
        <v>9.9</v>
      </c>
      <c r="Y19" s="8">
        <v>275</v>
      </c>
      <c r="Z19" s="8"/>
      <c r="AA19" s="8">
        <v>25</v>
      </c>
      <c r="AB19" s="8">
        <v>25</v>
      </c>
      <c r="AC19" s="11">
        <v>6.3</v>
      </c>
      <c r="AD19" s="13">
        <v>4.3</v>
      </c>
      <c r="AE19" s="89">
        <v>-28</v>
      </c>
      <c r="AF19" s="89">
        <v>-32</v>
      </c>
      <c r="AG19" s="89">
        <v>-32</v>
      </c>
      <c r="AH19" s="89">
        <v>-47</v>
      </c>
      <c r="AI19" s="110">
        <f t="shared" si="30"/>
        <v>-139</v>
      </c>
      <c r="AJ19" s="108">
        <f t="shared" si="31"/>
        <v>1</v>
      </c>
      <c r="AK19" s="8">
        <v>50</v>
      </c>
      <c r="AL19" s="8">
        <v>50</v>
      </c>
      <c r="AM19" s="8">
        <v>100</v>
      </c>
      <c r="AN19" s="8">
        <v>100</v>
      </c>
      <c r="AO19" s="8">
        <v>2</v>
      </c>
      <c r="AP19" s="8">
        <v>8</v>
      </c>
      <c r="AQ19" s="10">
        <v>1400</v>
      </c>
      <c r="AR19" s="13"/>
      <c r="AS19" s="20">
        <f t="shared" si="2"/>
        <v>1400</v>
      </c>
      <c r="AT19" s="124">
        <f t="shared" si="20"/>
        <v>1</v>
      </c>
      <c r="AU19" s="8">
        <v>70</v>
      </c>
      <c r="AV19" s="8">
        <v>80</v>
      </c>
      <c r="AW19" s="13">
        <v>4.3</v>
      </c>
      <c r="AX19" s="8">
        <v>560</v>
      </c>
      <c r="AY19" s="8">
        <v>840</v>
      </c>
      <c r="AZ19" s="9">
        <v>40</v>
      </c>
      <c r="BA19" s="10">
        <v>309</v>
      </c>
      <c r="BB19" s="9">
        <v>68</v>
      </c>
      <c r="BC19" s="10"/>
      <c r="BD19" s="11"/>
      <c r="BE19" s="10">
        <v>4210</v>
      </c>
      <c r="BF19" s="8">
        <v>35</v>
      </c>
      <c r="BG19" s="8">
        <v>45</v>
      </c>
      <c r="BH19" s="8">
        <v>2</v>
      </c>
      <c r="BI19" s="11">
        <v>97.2</v>
      </c>
      <c r="BJ19" s="10">
        <v>520</v>
      </c>
      <c r="BK19" s="13">
        <v>120</v>
      </c>
      <c r="BL19" s="8">
        <v>1615</v>
      </c>
      <c r="BM19" s="8">
        <v>140</v>
      </c>
      <c r="BN19" s="9"/>
      <c r="BO19" s="10">
        <v>420</v>
      </c>
      <c r="BP19" s="8">
        <v>1400</v>
      </c>
      <c r="BQ19" s="9">
        <v>124</v>
      </c>
      <c r="BR19" s="10">
        <v>410</v>
      </c>
      <c r="BS19" s="8">
        <v>1400</v>
      </c>
      <c r="BT19" s="9">
        <v>193</v>
      </c>
      <c r="BU19" s="12">
        <v>1500</v>
      </c>
      <c r="BV19" s="130">
        <v>420</v>
      </c>
      <c r="BW19" s="126">
        <f t="shared" si="21"/>
        <v>0.83</v>
      </c>
      <c r="BX19" s="126">
        <f t="shared" si="22"/>
        <v>0.66666666666666663</v>
      </c>
      <c r="BY19" s="134">
        <f t="shared" si="23"/>
        <v>0.55456570155902007</v>
      </c>
      <c r="BZ19" s="134">
        <f t="shared" si="24"/>
        <v>0.44543429844097998</v>
      </c>
      <c r="CA19" s="10">
        <v>2.6</v>
      </c>
      <c r="CB19" s="8">
        <v>3</v>
      </c>
      <c r="CC19" s="8">
        <v>30</v>
      </c>
      <c r="CD19" s="11">
        <v>1.8</v>
      </c>
      <c r="CE19" s="13" t="s">
        <v>183</v>
      </c>
      <c r="CF19" s="13">
        <v>66</v>
      </c>
      <c r="CG19" s="20">
        <f t="shared" si="25"/>
        <v>15.6</v>
      </c>
      <c r="CH19" s="20">
        <f t="shared" si="3"/>
        <v>4901</v>
      </c>
      <c r="CI19" s="20">
        <f t="shared" si="4"/>
        <v>10.607999999999999</v>
      </c>
      <c r="CJ19" s="8">
        <v>68</v>
      </c>
      <c r="CK19" s="16">
        <f t="shared" si="26"/>
        <v>2.1644562334217508</v>
      </c>
      <c r="CL19" s="10" t="s">
        <v>184</v>
      </c>
      <c r="CM19" s="13">
        <v>33</v>
      </c>
      <c r="CN19" s="8">
        <v>33</v>
      </c>
      <c r="CO19" s="339">
        <v>109</v>
      </c>
      <c r="CP19" s="339">
        <f t="shared" si="5"/>
        <v>4901</v>
      </c>
      <c r="CQ19" s="339">
        <f t="shared" si="6"/>
        <v>35.97</v>
      </c>
      <c r="CR19" s="42">
        <f t="shared" si="7"/>
        <v>7.3393185064272597</v>
      </c>
      <c r="CS19" s="10"/>
      <c r="CT19" s="13"/>
      <c r="CU19" s="20" t="e">
        <f t="shared" si="27"/>
        <v>#N/A</v>
      </c>
      <c r="CV19" s="20">
        <f t="shared" si="8"/>
        <v>-94.64</v>
      </c>
      <c r="CW19" s="20" t="e">
        <f t="shared" si="9"/>
        <v>#N/A</v>
      </c>
      <c r="CX19" s="8"/>
      <c r="CY19" s="16" t="e">
        <f t="shared" si="28"/>
        <v>#N/A</v>
      </c>
      <c r="CZ19" s="14">
        <v>530</v>
      </c>
      <c r="DA19" s="14">
        <v>470</v>
      </c>
      <c r="DB19" s="14">
        <v>530</v>
      </c>
      <c r="DC19" s="14">
        <v>530</v>
      </c>
      <c r="DD19" s="14">
        <v>2</v>
      </c>
      <c r="DE19" s="14">
        <v>3</v>
      </c>
      <c r="DF19" s="14">
        <v>0.5</v>
      </c>
      <c r="DG19" s="14">
        <v>15</v>
      </c>
      <c r="DH19" s="14"/>
      <c r="DI19" s="14">
        <v>10</v>
      </c>
      <c r="DJ19" s="14">
        <v>2</v>
      </c>
      <c r="DK19" s="10"/>
      <c r="DL19" s="9"/>
      <c r="DM19" s="97">
        <f t="shared" si="10"/>
        <v>0</v>
      </c>
      <c r="DN19" s="97">
        <f t="shared" si="11"/>
        <v>0</v>
      </c>
      <c r="DO19" s="10"/>
      <c r="DP19" s="9"/>
      <c r="DQ19" s="10"/>
      <c r="DR19" s="9"/>
      <c r="DS19" s="14">
        <v>30</v>
      </c>
      <c r="DT19" s="10" t="s">
        <v>185</v>
      </c>
      <c r="DU19" s="9">
        <v>4.9000000000000004</v>
      </c>
      <c r="DV19" s="14"/>
      <c r="DW19" s="10" t="s">
        <v>198</v>
      </c>
      <c r="DX19" s="8">
        <v>150</v>
      </c>
      <c r="DY19" s="97">
        <f t="shared" si="12"/>
        <v>42.36419310615959</v>
      </c>
      <c r="DZ19" s="97">
        <f t="shared" si="13"/>
        <v>43.904709219110842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317</v>
      </c>
      <c r="EL19" s="183">
        <f t="shared" si="14"/>
        <v>89.52966143101726</v>
      </c>
      <c r="EM19" s="110">
        <f t="shared" si="15"/>
        <v>92.785285483054238</v>
      </c>
      <c r="EN19" s="8"/>
      <c r="EO19" s="184">
        <f t="shared" si="16"/>
        <v>0</v>
      </c>
      <c r="EP19" s="184">
        <f t="shared" si="17"/>
        <v>0</v>
      </c>
      <c r="EQ19" s="11"/>
      <c r="ER19" s="43"/>
    </row>
    <row r="20" spans="1:148" s="41" customFormat="1" ht="20.100000000000001" customHeight="1" x14ac:dyDescent="0.25">
      <c r="A20" s="83">
        <v>42373</v>
      </c>
      <c r="B20" s="100">
        <v>0.66702546296296295</v>
      </c>
      <c r="C20" s="6">
        <v>3</v>
      </c>
      <c r="D20" s="1" t="s">
        <v>186</v>
      </c>
      <c r="E20" s="1" t="s">
        <v>187</v>
      </c>
      <c r="F20" s="1" t="s">
        <v>188</v>
      </c>
      <c r="G20" s="4" t="s">
        <v>189</v>
      </c>
      <c r="H20" s="3" t="s">
        <v>196</v>
      </c>
      <c r="I20" s="1">
        <v>17</v>
      </c>
      <c r="J20" s="1" t="s">
        <v>199</v>
      </c>
      <c r="K20" s="17">
        <v>16.5</v>
      </c>
      <c r="L20" s="1" t="s">
        <v>197</v>
      </c>
      <c r="M20" s="1">
        <v>84</v>
      </c>
      <c r="N20" s="1">
        <v>2750</v>
      </c>
      <c r="O20" s="144"/>
      <c r="P20" s="1">
        <v>1520</v>
      </c>
      <c r="Q20" s="19">
        <f t="shared" si="0"/>
        <v>1269.2</v>
      </c>
      <c r="R20" s="39">
        <f t="shared" si="18"/>
        <v>3.6895644000000001</v>
      </c>
      <c r="S20" s="15">
        <f t="shared" si="1"/>
        <v>3.5601060000000002</v>
      </c>
      <c r="T20" s="3">
        <v>981</v>
      </c>
      <c r="U20" s="1">
        <v>1003</v>
      </c>
      <c r="V20" s="1">
        <v>0.97399999999999998</v>
      </c>
      <c r="W20" s="19">
        <f t="shared" si="19"/>
        <v>1480.48</v>
      </c>
      <c r="X20" s="1">
        <v>10</v>
      </c>
      <c r="Y20" s="1">
        <v>300</v>
      </c>
      <c r="Z20" s="1"/>
      <c r="AA20" s="1">
        <v>25</v>
      </c>
      <c r="AB20" s="1">
        <v>25</v>
      </c>
      <c r="AC20" s="4">
        <v>6</v>
      </c>
      <c r="AD20" s="6">
        <v>3.8</v>
      </c>
      <c r="AE20" s="88">
        <v>-29</v>
      </c>
      <c r="AF20" s="88">
        <v>-33</v>
      </c>
      <c r="AG20" s="88">
        <v>-33</v>
      </c>
      <c r="AH20" s="88">
        <v>-33</v>
      </c>
      <c r="AI20" s="109">
        <f t="shared" si="30"/>
        <v>-128</v>
      </c>
      <c r="AJ20" s="106">
        <f t="shared" si="31"/>
        <v>-8.59375E-2</v>
      </c>
      <c r="AK20" s="1">
        <v>50</v>
      </c>
      <c r="AL20" s="1">
        <v>50</v>
      </c>
      <c r="AM20" s="1">
        <v>105</v>
      </c>
      <c r="AN20" s="1">
        <v>100</v>
      </c>
      <c r="AO20" s="1">
        <v>2</v>
      </c>
      <c r="AP20" s="1">
        <v>8</v>
      </c>
      <c r="AQ20" s="3">
        <v>1690</v>
      </c>
      <c r="AR20" s="6"/>
      <c r="AS20" s="19">
        <f t="shared" si="2"/>
        <v>1690</v>
      </c>
      <c r="AT20" s="123">
        <f t="shared" si="20"/>
        <v>1</v>
      </c>
      <c r="AU20" s="1">
        <v>68</v>
      </c>
      <c r="AV20" s="1">
        <v>80</v>
      </c>
      <c r="AW20" s="6">
        <v>4.4000000000000004</v>
      </c>
      <c r="AX20" s="1">
        <v>631</v>
      </c>
      <c r="AY20" s="1">
        <v>798</v>
      </c>
      <c r="AZ20" s="2">
        <v>40</v>
      </c>
      <c r="BA20" s="3">
        <v>355</v>
      </c>
      <c r="BB20" s="2">
        <v>68</v>
      </c>
      <c r="BC20" s="3">
        <v>166</v>
      </c>
      <c r="BD20" s="4"/>
      <c r="BE20" s="3">
        <v>4129</v>
      </c>
      <c r="BF20" s="1">
        <v>35</v>
      </c>
      <c r="BG20" s="1">
        <v>30</v>
      </c>
      <c r="BH20" s="1">
        <v>2</v>
      </c>
      <c r="BI20" s="4">
        <v>97.4</v>
      </c>
      <c r="BJ20" s="3">
        <v>520</v>
      </c>
      <c r="BK20" s="6">
        <v>110</v>
      </c>
      <c r="BL20" s="1">
        <v>1637</v>
      </c>
      <c r="BM20" s="1">
        <v>141</v>
      </c>
      <c r="BN20" s="2">
        <v>47</v>
      </c>
      <c r="BO20" s="3">
        <v>435</v>
      </c>
      <c r="BP20" s="1">
        <v>1400</v>
      </c>
      <c r="BQ20" s="2">
        <v>195</v>
      </c>
      <c r="BR20" s="3">
        <v>425</v>
      </c>
      <c r="BS20" s="1">
        <v>1400</v>
      </c>
      <c r="BT20" s="2">
        <v>168</v>
      </c>
      <c r="BU20" s="5">
        <v>1500</v>
      </c>
      <c r="BV20" s="129">
        <v>397</v>
      </c>
      <c r="BW20" s="125">
        <f t="shared" si="21"/>
        <v>0.86</v>
      </c>
      <c r="BX20" s="125">
        <f t="shared" si="22"/>
        <v>0.66666666666666663</v>
      </c>
      <c r="BY20" s="133">
        <f t="shared" si="23"/>
        <v>0.5633187772925764</v>
      </c>
      <c r="BZ20" s="133">
        <f t="shared" si="24"/>
        <v>0.43668122270742354</v>
      </c>
      <c r="CA20" s="3">
        <v>2.6</v>
      </c>
      <c r="CB20" s="1">
        <v>3.2</v>
      </c>
      <c r="CC20" s="1">
        <v>30</v>
      </c>
      <c r="CD20" s="4">
        <v>1.8</v>
      </c>
      <c r="CE20" s="6" t="s">
        <v>183</v>
      </c>
      <c r="CF20" s="6">
        <v>55</v>
      </c>
      <c r="CG20" s="19">
        <f t="shared" si="25"/>
        <v>15.6</v>
      </c>
      <c r="CH20" s="19">
        <f t="shared" si="3"/>
        <v>5137.5999999999995</v>
      </c>
      <c r="CI20" s="19">
        <f t="shared" si="4"/>
        <v>8.58</v>
      </c>
      <c r="CJ20" s="1">
        <v>55</v>
      </c>
      <c r="CK20" s="15">
        <f t="shared" si="26"/>
        <v>1.6700404858299596</v>
      </c>
      <c r="CL20" s="3" t="s">
        <v>184</v>
      </c>
      <c r="CM20" s="6">
        <v>40</v>
      </c>
      <c r="CN20" s="1">
        <v>40</v>
      </c>
      <c r="CO20" s="338">
        <v>109</v>
      </c>
      <c r="CP20" s="338">
        <f t="shared" si="5"/>
        <v>5137.5999999999995</v>
      </c>
      <c r="CQ20" s="338">
        <f t="shared" si="6"/>
        <v>43.6</v>
      </c>
      <c r="CR20" s="39">
        <f t="shared" si="7"/>
        <v>8.4864528184366268</v>
      </c>
      <c r="CS20" s="3"/>
      <c r="CT20" s="6">
        <v>5</v>
      </c>
      <c r="CU20" s="19" t="e">
        <f t="shared" si="27"/>
        <v>#N/A</v>
      </c>
      <c r="CV20" s="19">
        <f t="shared" si="8"/>
        <v>-98.02</v>
      </c>
      <c r="CW20" s="19" t="e">
        <f t="shared" si="9"/>
        <v>#N/A</v>
      </c>
      <c r="CX20" s="1"/>
      <c r="CY20" s="15" t="e">
        <f t="shared" si="28"/>
        <v>#N/A</v>
      </c>
      <c r="CZ20" s="7">
        <v>530</v>
      </c>
      <c r="DA20" s="7">
        <v>470</v>
      </c>
      <c r="DB20" s="7">
        <v>530</v>
      </c>
      <c r="DC20" s="7">
        <v>530</v>
      </c>
      <c r="DD20" s="7">
        <v>2</v>
      </c>
      <c r="DE20" s="7">
        <v>3</v>
      </c>
      <c r="DF20" s="7">
        <v>0.5</v>
      </c>
      <c r="DG20" s="7">
        <v>15</v>
      </c>
      <c r="DH20" s="7"/>
      <c r="DI20" s="7">
        <v>10</v>
      </c>
      <c r="DJ20" s="7">
        <v>2</v>
      </c>
      <c r="DK20" s="3"/>
      <c r="DL20" s="2">
        <v>280</v>
      </c>
      <c r="DM20" s="96">
        <f t="shared" si="10"/>
        <v>75.889717496190059</v>
      </c>
      <c r="DN20" s="96">
        <f t="shared" si="11"/>
        <v>78.649343586960612</v>
      </c>
      <c r="DO20" s="3"/>
      <c r="DP20" s="2"/>
      <c r="DQ20" s="3"/>
      <c r="DR20" s="2"/>
      <c r="DS20" s="7">
        <v>30</v>
      </c>
      <c r="DT20" s="3" t="s">
        <v>200</v>
      </c>
      <c r="DU20" s="2"/>
      <c r="DV20" s="7"/>
      <c r="DW20" s="3" t="s">
        <v>198</v>
      </c>
      <c r="DX20" s="1">
        <v>150</v>
      </c>
      <c r="DY20" s="96">
        <f t="shared" si="12"/>
        <v>40.655205801530393</v>
      </c>
      <c r="DZ20" s="96">
        <f t="shared" si="13"/>
        <v>42.133576921586041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363</v>
      </c>
      <c r="EL20" s="180">
        <f t="shared" si="14"/>
        <v>98.385598039703552</v>
      </c>
      <c r="EM20" s="109">
        <f t="shared" si="15"/>
        <v>101.96325615023822</v>
      </c>
      <c r="EN20" s="1">
        <v>4.41</v>
      </c>
      <c r="EO20" s="181">
        <f t="shared" si="16"/>
        <v>1.1952630505649935</v>
      </c>
      <c r="EP20" s="181">
        <f t="shared" si="17"/>
        <v>1.2387271614946296</v>
      </c>
      <c r="EQ20" s="4">
        <v>337</v>
      </c>
      <c r="ER20" s="40"/>
    </row>
    <row r="21" spans="1:148" s="41" customFormat="1" ht="20.100000000000001" customHeight="1" x14ac:dyDescent="0.25">
      <c r="A21" s="83">
        <v>42373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42373</v>
      </c>
      <c r="B22" s="101">
        <v>0.95833333333333404</v>
      </c>
      <c r="C22" s="13">
        <v>2</v>
      </c>
      <c r="D22" s="8" t="s">
        <v>201</v>
      </c>
      <c r="E22" s="8" t="s">
        <v>202</v>
      </c>
      <c r="F22" s="8" t="s">
        <v>203</v>
      </c>
      <c r="G22" s="11" t="s">
        <v>204</v>
      </c>
      <c r="H22" s="10" t="s">
        <v>196</v>
      </c>
      <c r="I22" s="8">
        <v>17</v>
      </c>
      <c r="J22" s="8" t="s">
        <v>199</v>
      </c>
      <c r="K22" s="18">
        <v>16.8</v>
      </c>
      <c r="L22" s="8" t="s">
        <v>197</v>
      </c>
      <c r="M22" s="8">
        <v>84</v>
      </c>
      <c r="N22" s="8">
        <v>2750</v>
      </c>
      <c r="O22" s="145"/>
      <c r="P22" s="8">
        <v>1600</v>
      </c>
      <c r="Q22" s="20">
        <f t="shared" si="0"/>
        <v>1331.2</v>
      </c>
      <c r="R22" s="42">
        <f t="shared" si="18"/>
        <v>3.8697984000000001</v>
      </c>
      <c r="S22" s="16">
        <f t="shared" si="1"/>
        <v>3.734016</v>
      </c>
      <c r="T22" s="10">
        <v>1043</v>
      </c>
      <c r="U22" s="8">
        <v>1003</v>
      </c>
      <c r="V22" s="8">
        <v>0.97499999999999998</v>
      </c>
      <c r="W22" s="20">
        <f t="shared" si="19"/>
        <v>1560</v>
      </c>
      <c r="X22" s="8">
        <v>10.199999999999999</v>
      </c>
      <c r="Y22" s="8">
        <v>338</v>
      </c>
      <c r="Z22" s="8"/>
      <c r="AA22" s="8">
        <v>25</v>
      </c>
      <c r="AB22" s="8">
        <v>25</v>
      </c>
      <c r="AC22" s="11">
        <v>6.1</v>
      </c>
      <c r="AD22" s="13">
        <v>3.6</v>
      </c>
      <c r="AE22" s="89">
        <v>-31</v>
      </c>
      <c r="AF22" s="89">
        <v>-35</v>
      </c>
      <c r="AG22" s="89">
        <v>-35</v>
      </c>
      <c r="AH22" s="89"/>
      <c r="AI22" s="110">
        <f t="shared" si="30"/>
        <v>-101</v>
      </c>
      <c r="AJ22" s="108">
        <f t="shared" si="31"/>
        <v>1</v>
      </c>
      <c r="AK22" s="8">
        <v>50</v>
      </c>
      <c r="AL22" s="8">
        <v>50</v>
      </c>
      <c r="AM22" s="8">
        <v>105</v>
      </c>
      <c r="AN22" s="8">
        <v>100</v>
      </c>
      <c r="AO22" s="8">
        <v>2</v>
      </c>
      <c r="AP22" s="8">
        <v>10</v>
      </c>
      <c r="AQ22" s="10">
        <v>1600</v>
      </c>
      <c r="AR22" s="13"/>
      <c r="AS22" s="20">
        <f t="shared" si="2"/>
        <v>1600</v>
      </c>
      <c r="AT22" s="124">
        <f t="shared" si="20"/>
        <v>1</v>
      </c>
      <c r="AU22" s="8">
        <v>70.5</v>
      </c>
      <c r="AV22" s="8">
        <v>80</v>
      </c>
      <c r="AW22" s="13">
        <v>4.4000000000000004</v>
      </c>
      <c r="AX22" s="8">
        <v>507</v>
      </c>
      <c r="AY22" s="8">
        <v>1060</v>
      </c>
      <c r="AZ22" s="9">
        <v>33</v>
      </c>
      <c r="BA22" s="10">
        <v>346</v>
      </c>
      <c r="BB22" s="9">
        <v>70</v>
      </c>
      <c r="BC22" s="10">
        <v>175</v>
      </c>
      <c r="BD22" s="11"/>
      <c r="BE22" s="10">
        <v>4457</v>
      </c>
      <c r="BF22" s="8">
        <v>35</v>
      </c>
      <c r="BG22" s="8">
        <v>32</v>
      </c>
      <c r="BH22" s="8">
        <v>2</v>
      </c>
      <c r="BI22" s="11">
        <v>97.4</v>
      </c>
      <c r="BJ22" s="10">
        <v>550</v>
      </c>
      <c r="BK22" s="13">
        <v>170</v>
      </c>
      <c r="BL22" s="8">
        <v>1630</v>
      </c>
      <c r="BM22" s="8">
        <v>143</v>
      </c>
      <c r="BN22" s="9">
        <v>45.5</v>
      </c>
      <c r="BO22" s="10">
        <v>460</v>
      </c>
      <c r="BP22" s="8">
        <v>1400</v>
      </c>
      <c r="BQ22" s="9">
        <v>200</v>
      </c>
      <c r="BR22" s="10">
        <v>450</v>
      </c>
      <c r="BS22" s="8">
        <v>1400</v>
      </c>
      <c r="BT22" s="9">
        <v>176</v>
      </c>
      <c r="BU22" s="12">
        <v>1500</v>
      </c>
      <c r="BV22" s="130">
        <v>462</v>
      </c>
      <c r="BW22" s="126">
        <f t="shared" si="21"/>
        <v>0.91</v>
      </c>
      <c r="BX22" s="126">
        <f t="shared" si="22"/>
        <v>0.70512820512820518</v>
      </c>
      <c r="BY22" s="134">
        <f t="shared" si="23"/>
        <v>0.56342276551833625</v>
      </c>
      <c r="BZ22" s="134">
        <f t="shared" si="24"/>
        <v>0.43657723448166375</v>
      </c>
      <c r="CA22" s="10">
        <v>2.6</v>
      </c>
      <c r="CB22" s="8">
        <v>3.2</v>
      </c>
      <c r="CC22" s="8">
        <v>30</v>
      </c>
      <c r="CD22" s="11">
        <v>1.8</v>
      </c>
      <c r="CE22" s="13" t="s">
        <v>183</v>
      </c>
      <c r="CF22" s="13">
        <v>58</v>
      </c>
      <c r="CG22" s="20">
        <f t="shared" si="25"/>
        <v>15.6</v>
      </c>
      <c r="CH22" s="20">
        <f t="shared" si="3"/>
        <v>5408</v>
      </c>
      <c r="CI22" s="20">
        <f t="shared" si="4"/>
        <v>9.048</v>
      </c>
      <c r="CJ22" s="8">
        <v>58</v>
      </c>
      <c r="CK22" s="16">
        <f t="shared" si="26"/>
        <v>1.6730769230769231</v>
      </c>
      <c r="CL22" s="10" t="s">
        <v>184</v>
      </c>
      <c r="CM22" s="13">
        <v>46</v>
      </c>
      <c r="CN22" s="8">
        <v>46</v>
      </c>
      <c r="CO22" s="339">
        <v>109</v>
      </c>
      <c r="CP22" s="339">
        <f t="shared" si="5"/>
        <v>5408</v>
      </c>
      <c r="CQ22" s="339">
        <f t="shared" si="6"/>
        <v>50.14</v>
      </c>
      <c r="CR22" s="42">
        <f t="shared" si="7"/>
        <v>9.271449704142011</v>
      </c>
      <c r="CS22" s="10"/>
      <c r="CT22" s="13">
        <v>6</v>
      </c>
      <c r="CU22" s="20" t="e">
        <f t="shared" si="27"/>
        <v>#N/A</v>
      </c>
      <c r="CV22" s="20">
        <f t="shared" si="8"/>
        <v>-104.78</v>
      </c>
      <c r="CW22" s="20" t="e">
        <f t="shared" si="9"/>
        <v>#N/A</v>
      </c>
      <c r="CX22" s="8"/>
      <c r="CY22" s="16" t="e">
        <f t="shared" si="28"/>
        <v>#N/A</v>
      </c>
      <c r="CZ22" s="14">
        <v>530</v>
      </c>
      <c r="DA22" s="14">
        <v>470</v>
      </c>
      <c r="DB22" s="14">
        <v>530</v>
      </c>
      <c r="DC22" s="14">
        <v>530</v>
      </c>
      <c r="DD22" s="14">
        <v>2</v>
      </c>
      <c r="DE22" s="14">
        <v>3</v>
      </c>
      <c r="DF22" s="14">
        <v>0.5</v>
      </c>
      <c r="DG22" s="14">
        <v>15</v>
      </c>
      <c r="DH22" s="14">
        <v>11</v>
      </c>
      <c r="DI22" s="14">
        <v>10</v>
      </c>
      <c r="DJ22" s="14">
        <v>2</v>
      </c>
      <c r="DK22" s="10" t="s">
        <v>205</v>
      </c>
      <c r="DL22" s="9">
        <v>280</v>
      </c>
      <c r="DM22" s="97">
        <f t="shared" si="10"/>
        <v>72.355190389246118</v>
      </c>
      <c r="DN22" s="97">
        <f t="shared" si="11"/>
        <v>74.986288221582342</v>
      </c>
      <c r="DO22" s="10"/>
      <c r="DP22" s="9"/>
      <c r="DQ22" s="10"/>
      <c r="DR22" s="9"/>
      <c r="DS22" s="14">
        <v>20</v>
      </c>
      <c r="DT22" s="10" t="s">
        <v>200</v>
      </c>
      <c r="DU22" s="9">
        <v>3.95</v>
      </c>
      <c r="DV22" s="14">
        <v>30</v>
      </c>
      <c r="DW22" s="10" t="s">
        <v>198</v>
      </c>
      <c r="DX22" s="8">
        <v>168</v>
      </c>
      <c r="DY22" s="97">
        <f t="shared" si="12"/>
        <v>43.413114233547667</v>
      </c>
      <c r="DZ22" s="97">
        <f t="shared" si="13"/>
        <v>44.991772932949402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376</v>
      </c>
      <c r="EL22" s="183">
        <f t="shared" si="14"/>
        <v>97.162684236987644</v>
      </c>
      <c r="EM22" s="110">
        <f t="shared" si="15"/>
        <v>100.69587275469628</v>
      </c>
      <c r="EN22" s="8">
        <v>4.5</v>
      </c>
      <c r="EO22" s="184">
        <f t="shared" si="16"/>
        <v>1.162851274112884</v>
      </c>
      <c r="EP22" s="184">
        <f t="shared" si="17"/>
        <v>1.2051367749897162</v>
      </c>
      <c r="EQ22" s="11"/>
      <c r="ER22" s="43"/>
    </row>
    <row r="23" spans="1:148" s="44" customFormat="1" ht="20.100000000000001" customHeight="1" x14ac:dyDescent="0.25">
      <c r="A23" s="84">
        <v>42373</v>
      </c>
      <c r="B23" s="101"/>
      <c r="C23" s="13">
        <v>2</v>
      </c>
      <c r="D23" s="8" t="s">
        <v>201</v>
      </c>
      <c r="E23" s="8" t="s">
        <v>202</v>
      </c>
      <c r="F23" s="8" t="s">
        <v>203</v>
      </c>
      <c r="G23" s="11" t="s">
        <v>204</v>
      </c>
      <c r="H23" s="10" t="s">
        <v>196</v>
      </c>
      <c r="I23" s="8">
        <v>20</v>
      </c>
      <c r="J23" s="8" t="s">
        <v>190</v>
      </c>
      <c r="K23" s="18">
        <v>16.8</v>
      </c>
      <c r="L23" s="8" t="s">
        <v>197</v>
      </c>
      <c r="M23" s="8">
        <v>84</v>
      </c>
      <c r="N23" s="8">
        <v>2700</v>
      </c>
      <c r="O23" s="145" t="s">
        <v>206</v>
      </c>
      <c r="P23" s="8">
        <v>1450</v>
      </c>
      <c r="Q23" s="20">
        <f t="shared" si="0"/>
        <v>1206.4000000000001</v>
      </c>
      <c r="R23" s="42">
        <f t="shared" si="18"/>
        <v>4.1258880000000007</v>
      </c>
      <c r="S23" s="16">
        <f t="shared" si="1"/>
        <v>3.9087360000000007</v>
      </c>
      <c r="T23" s="10"/>
      <c r="U23" s="8">
        <v>1003</v>
      </c>
      <c r="V23" s="8">
        <v>0.97699999999999998</v>
      </c>
      <c r="W23" s="20">
        <f t="shared" si="19"/>
        <v>1416.6499999999999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4901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4901</v>
      </c>
      <c r="CQ23" s="339">
        <f t="shared" si="6"/>
        <v>0</v>
      </c>
      <c r="CR23" s="42">
        <f t="shared" si="7"/>
        <v>0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>
        <f t="shared" si="10"/>
        <v>0</v>
      </c>
      <c r="DN23" s="97">
        <f t="shared" si="11"/>
        <v>0</v>
      </c>
      <c r="DO23" s="10"/>
      <c r="DP23" s="9"/>
      <c r="DQ23" s="10"/>
      <c r="DR23" s="9"/>
      <c r="DS23" s="14"/>
      <c r="DT23" s="10"/>
      <c r="DU23" s="9"/>
      <c r="DV23" s="14"/>
      <c r="DW23" s="10" t="s">
        <v>198</v>
      </c>
      <c r="DX23" s="8">
        <v>165</v>
      </c>
      <c r="DY23" s="97">
        <f t="shared" si="12"/>
        <v>39.991390944204007</v>
      </c>
      <c r="DZ23" s="97">
        <f t="shared" si="13"/>
        <v>42.213134885548669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>
        <f t="shared" si="14"/>
        <v>0</v>
      </c>
      <c r="EM23" s="110">
        <f t="shared" si="15"/>
        <v>0</v>
      </c>
      <c r="EN23" s="8"/>
      <c r="EO23" s="184">
        <f t="shared" si="16"/>
        <v>0</v>
      </c>
      <c r="EP23" s="184">
        <f t="shared" si="17"/>
        <v>0</v>
      </c>
      <c r="EQ23" s="11"/>
      <c r="ER23" s="43"/>
    </row>
    <row r="24" spans="1:148" s="41" customFormat="1" ht="20.100000000000001" customHeight="1" x14ac:dyDescent="0.25">
      <c r="A24" s="83">
        <v>42374</v>
      </c>
      <c r="B24" s="100">
        <v>0.5</v>
      </c>
      <c r="C24" s="6">
        <v>4</v>
      </c>
      <c r="D24" s="1" t="s">
        <v>176</v>
      </c>
      <c r="E24" s="1" t="s">
        <v>177</v>
      </c>
      <c r="F24" s="1" t="s">
        <v>178</v>
      </c>
      <c r="G24" s="4" t="s">
        <v>179</v>
      </c>
      <c r="H24" s="3" t="s">
        <v>196</v>
      </c>
      <c r="I24" s="1">
        <v>20</v>
      </c>
      <c r="J24" s="1"/>
      <c r="K24" s="17">
        <v>16.3</v>
      </c>
      <c r="L24" s="1"/>
      <c r="M24" s="1">
        <v>84</v>
      </c>
      <c r="N24" s="1">
        <v>2700</v>
      </c>
      <c r="O24" s="144" t="s">
        <v>206</v>
      </c>
      <c r="P24" s="1">
        <v>1450</v>
      </c>
      <c r="Q24" s="19">
        <f t="shared" si="0"/>
        <v>1213.6500000000001</v>
      </c>
      <c r="R24" s="39">
        <f t="shared" si="18"/>
        <v>4.1506830000000008</v>
      </c>
      <c r="S24" s="15">
        <f t="shared" si="1"/>
        <v>3.9322260000000004</v>
      </c>
      <c r="T24" s="3">
        <v>943</v>
      </c>
      <c r="U24" s="1">
        <v>1007</v>
      </c>
      <c r="V24" s="1">
        <v>0.97599999999999998</v>
      </c>
      <c r="W24" s="19">
        <f t="shared" si="19"/>
        <v>1415.2</v>
      </c>
      <c r="X24" s="1">
        <v>10.6</v>
      </c>
      <c r="Y24" s="1">
        <v>278</v>
      </c>
      <c r="Z24" s="1"/>
      <c r="AA24" s="1">
        <v>25</v>
      </c>
      <c r="AB24" s="1">
        <v>25</v>
      </c>
      <c r="AC24" s="4">
        <v>6.1</v>
      </c>
      <c r="AD24" s="6">
        <v>4</v>
      </c>
      <c r="AE24" s="88">
        <v>-33</v>
      </c>
      <c r="AF24" s="88">
        <v>-38</v>
      </c>
      <c r="AG24" s="88">
        <v>-37</v>
      </c>
      <c r="AH24" s="88">
        <v>-54</v>
      </c>
      <c r="AI24" s="109">
        <f t="shared" si="30"/>
        <v>-162</v>
      </c>
      <c r="AJ24" s="106">
        <f t="shared" si="31"/>
        <v>1</v>
      </c>
      <c r="AK24" s="1">
        <v>50</v>
      </c>
      <c r="AL24" s="1">
        <v>50</v>
      </c>
      <c r="AM24" s="1">
        <v>105</v>
      </c>
      <c r="AN24" s="1">
        <v>100</v>
      </c>
      <c r="AO24" s="1">
        <v>2</v>
      </c>
      <c r="AP24" s="1">
        <v>10</v>
      </c>
      <c r="AQ24" s="3"/>
      <c r="AR24" s="6"/>
      <c r="AS24" s="19">
        <f t="shared" si="2"/>
        <v>0</v>
      </c>
      <c r="AT24" s="123" t="e">
        <f t="shared" si="20"/>
        <v>#DIV/0!</v>
      </c>
      <c r="AU24" s="1">
        <v>77</v>
      </c>
      <c r="AV24" s="1">
        <v>80</v>
      </c>
      <c r="AW24" s="6">
        <v>4.4000000000000004</v>
      </c>
      <c r="AX24" s="1">
        <v>645</v>
      </c>
      <c r="AY24" s="1">
        <v>1348</v>
      </c>
      <c r="AZ24" s="2">
        <v>53</v>
      </c>
      <c r="BA24" s="3">
        <v>355</v>
      </c>
      <c r="BB24" s="2">
        <v>70</v>
      </c>
      <c r="BC24" s="3"/>
      <c r="BD24" s="4"/>
      <c r="BE24" s="3">
        <v>4780</v>
      </c>
      <c r="BF24" s="1">
        <v>35</v>
      </c>
      <c r="BG24" s="1">
        <v>34</v>
      </c>
      <c r="BH24" s="1">
        <v>2</v>
      </c>
      <c r="BI24" s="4">
        <v>97.4</v>
      </c>
      <c r="BJ24" s="3">
        <v>600</v>
      </c>
      <c r="BK24" s="6">
        <v>160</v>
      </c>
      <c r="BL24" s="1">
        <v>1623</v>
      </c>
      <c r="BM24" s="1">
        <v>146</v>
      </c>
      <c r="BN24" s="2">
        <v>44.3</v>
      </c>
      <c r="BO24" s="3">
        <v>478</v>
      </c>
      <c r="BP24" s="1">
        <v>1400</v>
      </c>
      <c r="BQ24" s="2">
        <v>208</v>
      </c>
      <c r="BR24" s="3">
        <v>470</v>
      </c>
      <c r="BS24" s="1">
        <v>1400</v>
      </c>
      <c r="BT24" s="2">
        <v>186</v>
      </c>
      <c r="BU24" s="5">
        <v>1500</v>
      </c>
      <c r="BV24" s="129">
        <v>512</v>
      </c>
      <c r="BW24" s="125">
        <f t="shared" si="21"/>
        <v>0.94799999999999995</v>
      </c>
      <c r="BX24" s="125">
        <f t="shared" si="22"/>
        <v>0.76923076923076927</v>
      </c>
      <c r="BY24" s="133">
        <f t="shared" si="23"/>
        <v>0.55205160365525896</v>
      </c>
      <c r="BZ24" s="133">
        <f t="shared" si="24"/>
        <v>0.44794839634474115</v>
      </c>
      <c r="CA24" s="3">
        <v>2.9</v>
      </c>
      <c r="CB24" s="1">
        <v>3</v>
      </c>
      <c r="CC24" s="1">
        <v>30</v>
      </c>
      <c r="CD24" s="4">
        <v>1.6</v>
      </c>
      <c r="CE24" s="6" t="s">
        <v>183</v>
      </c>
      <c r="CF24" s="6">
        <v>53</v>
      </c>
      <c r="CG24" s="19">
        <f t="shared" si="25"/>
        <v>15.6</v>
      </c>
      <c r="CH24" s="19">
        <f t="shared" si="3"/>
        <v>4901</v>
      </c>
      <c r="CI24" s="19">
        <f t="shared" si="4"/>
        <v>8.2679999999999989</v>
      </c>
      <c r="CJ24" s="1">
        <v>53</v>
      </c>
      <c r="CK24" s="15">
        <f t="shared" si="26"/>
        <v>1.6870026525198938</v>
      </c>
      <c r="CL24" s="3" t="s">
        <v>184</v>
      </c>
      <c r="CM24" s="6">
        <v>41</v>
      </c>
      <c r="CN24" s="1">
        <v>41</v>
      </c>
      <c r="CO24" s="338">
        <v>109</v>
      </c>
      <c r="CP24" s="338">
        <f t="shared" si="5"/>
        <v>4901</v>
      </c>
      <c r="CQ24" s="338">
        <f t="shared" si="6"/>
        <v>44.69</v>
      </c>
      <c r="CR24" s="39">
        <f t="shared" si="7"/>
        <v>9.1185472352581094</v>
      </c>
      <c r="CS24" s="3"/>
      <c r="CT24" s="6">
        <v>6</v>
      </c>
      <c r="CU24" s="19" t="e">
        <f t="shared" si="27"/>
        <v>#N/A</v>
      </c>
      <c r="CV24" s="19">
        <f t="shared" si="8"/>
        <v>-111.53999999999999</v>
      </c>
      <c r="CW24" s="19" t="e">
        <f t="shared" si="9"/>
        <v>#N/A</v>
      </c>
      <c r="CX24" s="1"/>
      <c r="CY24" s="15" t="e">
        <f t="shared" si="28"/>
        <v>#N/A</v>
      </c>
      <c r="CZ24" s="7">
        <v>555</v>
      </c>
      <c r="DA24" s="7">
        <v>530</v>
      </c>
      <c r="DB24" s="7">
        <v>530</v>
      </c>
      <c r="DC24" s="7">
        <v>530</v>
      </c>
      <c r="DD24" s="7">
        <v>2</v>
      </c>
      <c r="DE24" s="7">
        <v>3</v>
      </c>
      <c r="DF24" s="7">
        <v>0.5</v>
      </c>
      <c r="DG24" s="7">
        <v>15</v>
      </c>
      <c r="DH24" s="7">
        <v>11</v>
      </c>
      <c r="DI24" s="7">
        <v>2</v>
      </c>
      <c r="DJ24" s="7">
        <v>3.5</v>
      </c>
      <c r="DK24" s="3" t="s">
        <v>205</v>
      </c>
      <c r="DL24" s="2">
        <v>280</v>
      </c>
      <c r="DM24" s="96">
        <f t="shared" si="10"/>
        <v>67.458777266295684</v>
      </c>
      <c r="DN24" s="96">
        <f t="shared" si="11"/>
        <v>71.206487114423226</v>
      </c>
      <c r="DO24" s="3"/>
      <c r="DP24" s="2"/>
      <c r="DQ24" s="3"/>
      <c r="DR24" s="2"/>
      <c r="DS24" s="7">
        <v>20</v>
      </c>
      <c r="DT24" s="3" t="s">
        <v>200</v>
      </c>
      <c r="DU24" s="2">
        <v>3.95</v>
      </c>
      <c r="DV24" s="7"/>
      <c r="DW24" s="3" t="s">
        <v>198</v>
      </c>
      <c r="DX24" s="1">
        <v>151</v>
      </c>
      <c r="DY24" s="96">
        <f t="shared" si="12"/>
        <v>36.379554882895171</v>
      </c>
      <c r="DZ24" s="96">
        <f t="shared" si="13"/>
        <v>38.400641265278239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394</v>
      </c>
      <c r="EL24" s="180">
        <f t="shared" si="14"/>
        <v>94.924136581858917</v>
      </c>
      <c r="EM24" s="109">
        <f t="shared" si="15"/>
        <v>100.19769972529554</v>
      </c>
      <c r="EN24" s="1">
        <v>4.88</v>
      </c>
      <c r="EO24" s="181">
        <f t="shared" si="16"/>
        <v>1.1757101180697247</v>
      </c>
      <c r="EP24" s="181">
        <f t="shared" si="17"/>
        <v>1.2410273468513762</v>
      </c>
      <c r="EQ24" s="4">
        <v>330</v>
      </c>
      <c r="ER24" s="40"/>
    </row>
    <row r="25" spans="1:148" s="41" customFormat="1" ht="20.100000000000001" customHeight="1" x14ac:dyDescent="0.25">
      <c r="A25" s="83">
        <v>42374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42374</v>
      </c>
      <c r="B26" s="101">
        <v>0.85416666666666696</v>
      </c>
      <c r="C26" s="13">
        <v>3</v>
      </c>
      <c r="D26" s="8" t="s">
        <v>186</v>
      </c>
      <c r="E26" s="8" t="s">
        <v>187</v>
      </c>
      <c r="F26" s="8" t="s">
        <v>188</v>
      </c>
      <c r="G26" s="11" t="s">
        <v>189</v>
      </c>
      <c r="H26" s="10" t="s">
        <v>196</v>
      </c>
      <c r="I26" s="8">
        <v>20</v>
      </c>
      <c r="J26" s="8" t="s">
        <v>191</v>
      </c>
      <c r="K26" s="18">
        <v>16.3</v>
      </c>
      <c r="L26" s="8"/>
      <c r="M26" s="8">
        <v>84</v>
      </c>
      <c r="N26" s="8">
        <v>2700</v>
      </c>
      <c r="O26" s="145" t="s">
        <v>206</v>
      </c>
      <c r="P26" s="8">
        <v>1350</v>
      </c>
      <c r="Q26" s="20">
        <f t="shared" si="0"/>
        <v>1129.95</v>
      </c>
      <c r="R26" s="42">
        <f t="shared" si="18"/>
        <v>3.8644289999999999</v>
      </c>
      <c r="S26" s="16">
        <f t="shared" si="1"/>
        <v>3.661038</v>
      </c>
      <c r="T26" s="10">
        <v>935</v>
      </c>
      <c r="U26" s="8">
        <v>1007</v>
      </c>
      <c r="V26" s="8">
        <v>0.97599999999999998</v>
      </c>
      <c r="W26" s="20">
        <f t="shared" si="19"/>
        <v>1317.6</v>
      </c>
      <c r="X26" s="8">
        <v>10.6</v>
      </c>
      <c r="Y26" s="8">
        <v>265</v>
      </c>
      <c r="Z26" s="8"/>
      <c r="AA26" s="8">
        <v>25</v>
      </c>
      <c r="AB26" s="8">
        <v>25</v>
      </c>
      <c r="AC26" s="11">
        <v>6.1</v>
      </c>
      <c r="AD26" s="13">
        <v>4</v>
      </c>
      <c r="AE26" s="89">
        <v>-33</v>
      </c>
      <c r="AF26" s="89">
        <v>-38</v>
      </c>
      <c r="AG26" s="89">
        <v>-37</v>
      </c>
      <c r="AH26" s="89">
        <v>-53</v>
      </c>
      <c r="AI26" s="110">
        <f t="shared" si="30"/>
        <v>-161</v>
      </c>
      <c r="AJ26" s="108">
        <f t="shared" si="31"/>
        <v>1</v>
      </c>
      <c r="AK26" s="8">
        <v>50</v>
      </c>
      <c r="AL26" s="8">
        <v>50</v>
      </c>
      <c r="AM26" s="8">
        <v>105</v>
      </c>
      <c r="AN26" s="8">
        <v>100</v>
      </c>
      <c r="AO26" s="8">
        <v>2</v>
      </c>
      <c r="AP26" s="8">
        <v>10</v>
      </c>
      <c r="AQ26" s="10"/>
      <c r="AR26" s="13"/>
      <c r="AS26" s="20">
        <f t="shared" si="2"/>
        <v>0</v>
      </c>
      <c r="AT26" s="124" t="e">
        <f t="shared" si="20"/>
        <v>#DIV/0!</v>
      </c>
      <c r="AU26" s="8">
        <v>67</v>
      </c>
      <c r="AV26" s="8">
        <v>80</v>
      </c>
      <c r="AW26" s="13">
        <v>4.4000000000000004</v>
      </c>
      <c r="AX26" s="8">
        <v>530</v>
      </c>
      <c r="AY26" s="8">
        <v>940</v>
      </c>
      <c r="AZ26" s="9">
        <v>45</v>
      </c>
      <c r="BA26" s="10">
        <v>280</v>
      </c>
      <c r="BB26" s="9">
        <v>57</v>
      </c>
      <c r="BC26" s="10"/>
      <c r="BD26" s="11"/>
      <c r="BE26" s="10">
        <v>4780</v>
      </c>
      <c r="BF26" s="8">
        <v>35</v>
      </c>
      <c r="BG26" s="8">
        <v>34</v>
      </c>
      <c r="BH26" s="8">
        <v>2</v>
      </c>
      <c r="BI26" s="11">
        <v>97.4</v>
      </c>
      <c r="BJ26" s="10">
        <v>540</v>
      </c>
      <c r="BK26" s="13">
        <v>120</v>
      </c>
      <c r="BL26" s="8">
        <v>1630</v>
      </c>
      <c r="BM26" s="8">
        <v>145</v>
      </c>
      <c r="BN26" s="9">
        <v>44</v>
      </c>
      <c r="BO26" s="10">
        <v>475</v>
      </c>
      <c r="BP26" s="8">
        <v>1400</v>
      </c>
      <c r="BQ26" s="9">
        <v>200</v>
      </c>
      <c r="BR26" s="10">
        <v>465</v>
      </c>
      <c r="BS26" s="8">
        <v>1400</v>
      </c>
      <c r="BT26" s="9">
        <v>178</v>
      </c>
      <c r="BU26" s="12">
        <v>1500</v>
      </c>
      <c r="BV26" s="130">
        <v>500</v>
      </c>
      <c r="BW26" s="126">
        <f t="shared" si="21"/>
        <v>0.94</v>
      </c>
      <c r="BX26" s="126">
        <f t="shared" si="22"/>
        <v>0.69230769230769229</v>
      </c>
      <c r="BY26" s="134">
        <f t="shared" si="23"/>
        <v>0.57587181903864282</v>
      </c>
      <c r="BZ26" s="134">
        <f t="shared" si="24"/>
        <v>0.42412818096135724</v>
      </c>
      <c r="CA26" s="10">
        <v>2.9</v>
      </c>
      <c r="CB26" s="8">
        <v>3</v>
      </c>
      <c r="CC26" s="8">
        <v>30</v>
      </c>
      <c r="CD26" s="11">
        <v>1.6</v>
      </c>
      <c r="CE26" s="13" t="s">
        <v>183</v>
      </c>
      <c r="CF26" s="13">
        <v>53</v>
      </c>
      <c r="CG26" s="20">
        <f t="shared" si="25"/>
        <v>15.6</v>
      </c>
      <c r="CH26" s="20">
        <f t="shared" si="3"/>
        <v>4563</v>
      </c>
      <c r="CI26" s="20">
        <f t="shared" si="4"/>
        <v>8.2679999999999989</v>
      </c>
      <c r="CJ26" s="8">
        <v>53</v>
      </c>
      <c r="CK26" s="16">
        <f t="shared" si="26"/>
        <v>1.8119658119658117</v>
      </c>
      <c r="CL26" s="10" t="s">
        <v>184</v>
      </c>
      <c r="CM26" s="13">
        <v>41</v>
      </c>
      <c r="CN26" s="8">
        <v>41</v>
      </c>
      <c r="CO26" s="339">
        <v>109</v>
      </c>
      <c r="CP26" s="339">
        <f t="shared" si="5"/>
        <v>4563</v>
      </c>
      <c r="CQ26" s="339">
        <f t="shared" si="6"/>
        <v>44.69</v>
      </c>
      <c r="CR26" s="42">
        <f t="shared" si="7"/>
        <v>9.7939951786105617</v>
      </c>
      <c r="CS26" s="10"/>
      <c r="CT26" s="13">
        <v>6</v>
      </c>
      <c r="CU26" s="20" t="e">
        <f t="shared" si="27"/>
        <v>#N/A</v>
      </c>
      <c r="CV26" s="20">
        <f t="shared" si="8"/>
        <v>-111.53999999999999</v>
      </c>
      <c r="CW26" s="20" t="e">
        <f t="shared" si="9"/>
        <v>#N/A</v>
      </c>
      <c r="CX26" s="8"/>
      <c r="CY26" s="16" t="e">
        <f t="shared" si="28"/>
        <v>#N/A</v>
      </c>
      <c r="CZ26" s="14">
        <v>555</v>
      </c>
      <c r="DA26" s="14">
        <v>530</v>
      </c>
      <c r="DB26" s="14">
        <v>530</v>
      </c>
      <c r="DC26" s="14">
        <v>530</v>
      </c>
      <c r="DD26" s="14">
        <v>2</v>
      </c>
      <c r="DE26" s="14">
        <v>3</v>
      </c>
      <c r="DF26" s="14">
        <v>0.5</v>
      </c>
      <c r="DG26" s="14">
        <v>15</v>
      </c>
      <c r="DH26" s="14">
        <v>11</v>
      </c>
      <c r="DI26" s="14">
        <v>2</v>
      </c>
      <c r="DJ26" s="14">
        <v>3.5</v>
      </c>
      <c r="DK26" s="10" t="s">
        <v>205</v>
      </c>
      <c r="DL26" s="9">
        <v>280</v>
      </c>
      <c r="DM26" s="97">
        <f t="shared" si="10"/>
        <v>72.455723730465749</v>
      </c>
      <c r="DN26" s="97">
        <f t="shared" si="11"/>
        <v>76.481041715491614</v>
      </c>
      <c r="DO26" s="10"/>
      <c r="DP26" s="9"/>
      <c r="DQ26" s="10"/>
      <c r="DR26" s="9"/>
      <c r="DS26" s="14">
        <v>20</v>
      </c>
      <c r="DT26" s="10" t="s">
        <v>200</v>
      </c>
      <c r="DU26" s="9">
        <v>3.95</v>
      </c>
      <c r="DV26" s="14">
        <v>0</v>
      </c>
      <c r="DW26" s="10" t="s">
        <v>198</v>
      </c>
      <c r="DX26" s="8">
        <v>125</v>
      </c>
      <c r="DY26" s="97">
        <f t="shared" si="12"/>
        <v>32.346305236815063</v>
      </c>
      <c r="DZ26" s="97">
        <f t="shared" si="13"/>
        <v>34.143322194415902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378</v>
      </c>
      <c r="EL26" s="183">
        <f t="shared" si="14"/>
        <v>97.815227036128761</v>
      </c>
      <c r="EM26" s="110">
        <f t="shared" si="15"/>
        <v>103.24940631591369</v>
      </c>
      <c r="EN26" s="8">
        <v>5.12</v>
      </c>
      <c r="EO26" s="184">
        <f t="shared" si="16"/>
        <v>1.324904662499945</v>
      </c>
      <c r="EP26" s="184">
        <f t="shared" si="17"/>
        <v>1.3985104770832752</v>
      </c>
      <c r="EQ26" s="11">
        <v>370</v>
      </c>
      <c r="ER26" s="43"/>
    </row>
    <row r="27" spans="1:148" s="44" customFormat="1" ht="20.100000000000001" customHeight="1" x14ac:dyDescent="0.25">
      <c r="A27" s="84">
        <v>42374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42375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42375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42375</v>
      </c>
      <c r="B30" s="101">
        <v>0.98033564814814822</v>
      </c>
      <c r="C30" s="13">
        <v>4</v>
      </c>
      <c r="D30" s="8" t="s">
        <v>176</v>
      </c>
      <c r="E30" s="8" t="s">
        <v>177</v>
      </c>
      <c r="F30" s="8" t="s">
        <v>178</v>
      </c>
      <c r="G30" s="11" t="s">
        <v>179</v>
      </c>
      <c r="H30" s="10" t="s">
        <v>180</v>
      </c>
      <c r="I30" s="8">
        <v>17</v>
      </c>
      <c r="J30" s="8" t="s">
        <v>190</v>
      </c>
      <c r="K30" s="18">
        <v>16</v>
      </c>
      <c r="L30" s="8"/>
      <c r="M30" s="8">
        <v>80</v>
      </c>
      <c r="N30" s="8">
        <v>2700</v>
      </c>
      <c r="O30" s="145"/>
      <c r="P30" s="8">
        <v>1550</v>
      </c>
      <c r="Q30" s="20">
        <f t="shared" si="0"/>
        <v>1302</v>
      </c>
      <c r="R30" s="42">
        <f t="shared" si="18"/>
        <v>3.7849140000000001</v>
      </c>
      <c r="S30" s="16">
        <f t="shared" si="1"/>
        <v>3.5857079999999999</v>
      </c>
      <c r="T30" s="10">
        <v>1014</v>
      </c>
      <c r="U30" s="8">
        <v>1007</v>
      </c>
      <c r="V30" s="8">
        <v>0.97299999999999998</v>
      </c>
      <c r="W30" s="20">
        <f t="shared" si="19"/>
        <v>1508.1499999999999</v>
      </c>
      <c r="X30" s="8">
        <v>11.3</v>
      </c>
      <c r="Y30" s="8">
        <v>216</v>
      </c>
      <c r="Z30" s="8"/>
      <c r="AA30" s="8">
        <v>25</v>
      </c>
      <c r="AB30" s="8">
        <v>25</v>
      </c>
      <c r="AC30" s="11">
        <v>6</v>
      </c>
      <c r="AD30" s="13">
        <v>4</v>
      </c>
      <c r="AE30" s="89">
        <v>-30</v>
      </c>
      <c r="AF30" s="89">
        <v>-34</v>
      </c>
      <c r="AG30" s="89">
        <v>-34</v>
      </c>
      <c r="AH30" s="89">
        <v>-34</v>
      </c>
      <c r="AI30" s="110">
        <f t="shared" si="30"/>
        <v>-132</v>
      </c>
      <c r="AJ30" s="108">
        <f t="shared" si="31"/>
        <v>1</v>
      </c>
      <c r="AK30" s="8">
        <v>50</v>
      </c>
      <c r="AL30" s="8">
        <v>50</v>
      </c>
      <c r="AM30" s="8">
        <v>100</v>
      </c>
      <c r="AN30" s="8">
        <v>100</v>
      </c>
      <c r="AO30" s="8">
        <v>3</v>
      </c>
      <c r="AP30" s="8">
        <v>10</v>
      </c>
      <c r="AQ30" s="10">
        <v>1650</v>
      </c>
      <c r="AR30" s="13">
        <v>1650</v>
      </c>
      <c r="AS30" s="20">
        <v>0</v>
      </c>
      <c r="AT30" s="124">
        <f t="shared" si="20"/>
        <v>0</v>
      </c>
      <c r="AU30" s="8">
        <v>76</v>
      </c>
      <c r="AV30" s="8">
        <v>75</v>
      </c>
      <c r="AW30" s="13">
        <v>4.4000000000000004</v>
      </c>
      <c r="AX30" s="8">
        <v>290</v>
      </c>
      <c r="AY30" s="8">
        <v>1030</v>
      </c>
      <c r="AZ30" s="9">
        <v>35</v>
      </c>
      <c r="BA30" s="10">
        <v>260</v>
      </c>
      <c r="BB30" s="9">
        <v>47</v>
      </c>
      <c r="BC30" s="10"/>
      <c r="BD30" s="11"/>
      <c r="BE30" s="10">
        <v>4600</v>
      </c>
      <c r="BF30" s="8">
        <v>30</v>
      </c>
      <c r="BG30" s="8">
        <v>30</v>
      </c>
      <c r="BH30" s="8">
        <v>1</v>
      </c>
      <c r="BI30" s="11">
        <v>97.4</v>
      </c>
      <c r="BJ30" s="10">
        <v>570</v>
      </c>
      <c r="BK30" s="13">
        <v>150</v>
      </c>
      <c r="BL30" s="8">
        <v>1662</v>
      </c>
      <c r="BM30" s="8">
        <v>144</v>
      </c>
      <c r="BN30" s="9">
        <v>46</v>
      </c>
      <c r="BO30" s="10">
        <v>479</v>
      </c>
      <c r="BP30" s="8">
        <v>1400</v>
      </c>
      <c r="BQ30" s="9">
        <v>213</v>
      </c>
      <c r="BR30" s="10">
        <v>471</v>
      </c>
      <c r="BS30" s="8">
        <v>1400</v>
      </c>
      <c r="BT30" s="9">
        <v>194</v>
      </c>
      <c r="BU30" s="12">
        <v>1500</v>
      </c>
      <c r="BV30" s="130">
        <v>497</v>
      </c>
      <c r="BW30" s="126">
        <f t="shared" si="21"/>
        <v>0.95</v>
      </c>
      <c r="BX30" s="126">
        <f t="shared" si="22"/>
        <v>0.73076923076923073</v>
      </c>
      <c r="BY30" s="134">
        <f t="shared" si="23"/>
        <v>0.56521739130434789</v>
      </c>
      <c r="BZ30" s="134">
        <f t="shared" si="24"/>
        <v>0.43478260869565222</v>
      </c>
      <c r="CA30" s="10">
        <v>2.9</v>
      </c>
      <c r="CB30" s="8">
        <v>3</v>
      </c>
      <c r="CC30" s="8">
        <v>30</v>
      </c>
      <c r="CD30" s="11">
        <v>1.8</v>
      </c>
      <c r="CE30" s="13" t="s">
        <v>183</v>
      </c>
      <c r="CF30" s="13">
        <v>47</v>
      </c>
      <c r="CG30" s="20">
        <f t="shared" si="25"/>
        <v>15.6</v>
      </c>
      <c r="CH30" s="20">
        <f t="shared" si="3"/>
        <v>5239</v>
      </c>
      <c r="CI30" s="20">
        <f t="shared" si="4"/>
        <v>7.331999999999999</v>
      </c>
      <c r="CJ30" s="8">
        <v>47</v>
      </c>
      <c r="CK30" s="16">
        <f t="shared" si="26"/>
        <v>1.3995037220843669</v>
      </c>
      <c r="CL30" s="10" t="s">
        <v>184</v>
      </c>
      <c r="CM30" s="13">
        <v>40</v>
      </c>
      <c r="CN30" s="8">
        <v>40</v>
      </c>
      <c r="CO30" s="339">
        <v>109</v>
      </c>
      <c r="CP30" s="339">
        <f t="shared" si="5"/>
        <v>5239</v>
      </c>
      <c r="CQ30" s="339">
        <f t="shared" si="6"/>
        <v>43.6</v>
      </c>
      <c r="CR30" s="42">
        <f t="shared" si="7"/>
        <v>8.3221988929184949</v>
      </c>
      <c r="CS30" s="10"/>
      <c r="CT30" s="13">
        <v>6</v>
      </c>
      <c r="CU30" s="20" t="e">
        <f>VLOOKUP(CS30:CS152,$CE$150:$CG$151,3)</f>
        <v>#N/A</v>
      </c>
      <c r="CV30" s="20">
        <f t="shared" si="8"/>
        <v>-101.39999999999999</v>
      </c>
      <c r="CW30" s="20" t="e">
        <f t="shared" si="9"/>
        <v>#N/A</v>
      </c>
      <c r="CX30" s="8"/>
      <c r="CY30" s="16" t="e">
        <f t="shared" si="32"/>
        <v>#N/A</v>
      </c>
      <c r="CZ30" s="14">
        <v>555</v>
      </c>
      <c r="DA30" s="14">
        <v>530</v>
      </c>
      <c r="DB30" s="14">
        <v>530</v>
      </c>
      <c r="DC30" s="14">
        <v>530</v>
      </c>
      <c r="DD30" s="14">
        <v>2</v>
      </c>
      <c r="DE30" s="14">
        <v>3</v>
      </c>
      <c r="DF30" s="14">
        <v>0.5</v>
      </c>
      <c r="DG30" s="14">
        <v>25</v>
      </c>
      <c r="DH30" s="14">
        <v>11</v>
      </c>
      <c r="DI30" s="14">
        <v>2</v>
      </c>
      <c r="DJ30" s="14">
        <v>4</v>
      </c>
      <c r="DK30" s="10"/>
      <c r="DL30" s="9">
        <v>280</v>
      </c>
      <c r="DM30" s="97">
        <f t="shared" si="10"/>
        <v>73.977902800433512</v>
      </c>
      <c r="DN30" s="97">
        <f t="shared" si="11"/>
        <v>78.087786289346482</v>
      </c>
      <c r="DO30" s="10"/>
      <c r="DP30" s="9"/>
      <c r="DQ30" s="10"/>
      <c r="DR30" s="9"/>
      <c r="DS30" s="14">
        <v>20</v>
      </c>
      <c r="DT30" s="10" t="s">
        <v>185</v>
      </c>
      <c r="DU30" s="9">
        <v>5.5</v>
      </c>
      <c r="DV30" s="14">
        <v>20</v>
      </c>
      <c r="DW30" s="10"/>
      <c r="DX30" s="8"/>
      <c r="DY30" s="97">
        <f t="shared" si="12"/>
        <v>0</v>
      </c>
      <c r="DZ30" s="97">
        <f t="shared" si="13"/>
        <v>0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407</v>
      </c>
      <c r="EL30" s="183">
        <f t="shared" si="14"/>
        <v>107.53216585634442</v>
      </c>
      <c r="EM30" s="110">
        <f t="shared" si="15"/>
        <v>113.50617507058578</v>
      </c>
      <c r="EN30" s="8">
        <v>4.5999999999999996</v>
      </c>
      <c r="EO30" s="184">
        <f t="shared" si="16"/>
        <v>1.215351260292836</v>
      </c>
      <c r="EP30" s="184">
        <f t="shared" si="17"/>
        <v>1.2828707747535493</v>
      </c>
      <c r="EQ30" s="11">
        <v>420</v>
      </c>
      <c r="ER30" s="43"/>
    </row>
    <row r="31" spans="1:148" s="44" customFormat="1" ht="20.100000000000001" customHeight="1" x14ac:dyDescent="0.25">
      <c r="A31" s="84">
        <v>42375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42376</v>
      </c>
      <c r="B32" s="100">
        <v>0.51041666666666696</v>
      </c>
      <c r="C32" s="6">
        <v>2</v>
      </c>
      <c r="D32" s="1" t="s">
        <v>201</v>
      </c>
      <c r="E32" s="1" t="s">
        <v>207</v>
      </c>
      <c r="F32" s="1" t="s">
        <v>203</v>
      </c>
      <c r="G32" s="4" t="s">
        <v>204</v>
      </c>
      <c r="H32" s="3" t="s">
        <v>180</v>
      </c>
      <c r="I32" s="1">
        <v>17</v>
      </c>
      <c r="J32" s="1" t="s">
        <v>199</v>
      </c>
      <c r="K32" s="17">
        <v>17</v>
      </c>
      <c r="L32" s="1"/>
      <c r="M32" s="1">
        <v>80</v>
      </c>
      <c r="N32" s="1">
        <v>2750</v>
      </c>
      <c r="O32" s="144"/>
      <c r="P32" s="1">
        <v>1570</v>
      </c>
      <c r="Q32" s="19">
        <f t="shared" si="0"/>
        <v>1303.0999999999999</v>
      </c>
      <c r="R32" s="39">
        <f t="shared" si="18"/>
        <v>3.7881116999999995</v>
      </c>
      <c r="S32" s="15">
        <f t="shared" si="1"/>
        <v>3.6551954999999996</v>
      </c>
      <c r="T32" s="3">
        <v>1026</v>
      </c>
      <c r="U32" s="1">
        <v>1007</v>
      </c>
      <c r="V32" s="1">
        <v>0.96699999999999997</v>
      </c>
      <c r="W32" s="19">
        <f t="shared" si="19"/>
        <v>1518.19</v>
      </c>
      <c r="X32" s="1">
        <v>10.6</v>
      </c>
      <c r="Y32" s="1">
        <v>320</v>
      </c>
      <c r="Z32" s="1"/>
      <c r="AA32" s="1">
        <v>25</v>
      </c>
      <c r="AB32" s="1">
        <v>25</v>
      </c>
      <c r="AC32" s="4">
        <v>6</v>
      </c>
      <c r="AD32" s="6">
        <v>3.8</v>
      </c>
      <c r="AE32" s="88">
        <v>-28</v>
      </c>
      <c r="AF32" s="88">
        <v>-32</v>
      </c>
      <c r="AG32" s="88">
        <v>-32</v>
      </c>
      <c r="AH32" s="88"/>
      <c r="AI32" s="109">
        <f t="shared" si="30"/>
        <v>-92</v>
      </c>
      <c r="AJ32" s="106">
        <f t="shared" si="31"/>
        <v>1</v>
      </c>
      <c r="AK32" s="1">
        <v>50</v>
      </c>
      <c r="AL32" s="1">
        <v>50</v>
      </c>
      <c r="AM32" s="1">
        <v>100</v>
      </c>
      <c r="AN32" s="1">
        <v>100</v>
      </c>
      <c r="AO32" s="1">
        <v>2.2000000000000002</v>
      </c>
      <c r="AP32" s="1">
        <v>10</v>
      </c>
      <c r="AQ32" s="3">
        <v>1570</v>
      </c>
      <c r="AR32" s="6">
        <v>1570</v>
      </c>
      <c r="AS32" s="19">
        <f>AQ32-AR32</f>
        <v>0</v>
      </c>
      <c r="AT32" s="123">
        <f t="shared" si="20"/>
        <v>0</v>
      </c>
      <c r="AU32" s="1">
        <v>73</v>
      </c>
      <c r="AV32" s="1">
        <v>75</v>
      </c>
      <c r="AW32" s="6">
        <v>4.4000000000000004</v>
      </c>
      <c r="AX32" s="1">
        <v>490</v>
      </c>
      <c r="AY32" s="1">
        <v>750</v>
      </c>
      <c r="AZ32" s="2">
        <v>40</v>
      </c>
      <c r="BA32" s="3">
        <v>300</v>
      </c>
      <c r="BB32" s="2">
        <v>60</v>
      </c>
      <c r="BC32" s="3"/>
      <c r="BD32" s="4"/>
      <c r="BE32" s="3">
        <v>4305</v>
      </c>
      <c r="BF32" s="1">
        <v>31</v>
      </c>
      <c r="BG32" s="1">
        <v>32</v>
      </c>
      <c r="BH32" s="1">
        <v>1</v>
      </c>
      <c r="BI32" s="4">
        <v>96</v>
      </c>
      <c r="BJ32" s="3">
        <v>630</v>
      </c>
      <c r="BK32" s="6">
        <v>180</v>
      </c>
      <c r="BL32" s="1">
        <v>1640</v>
      </c>
      <c r="BM32" s="1">
        <v>141</v>
      </c>
      <c r="BN32" s="2">
        <v>39.1</v>
      </c>
      <c r="BO32" s="3">
        <v>450</v>
      </c>
      <c r="BP32" s="1">
        <v>1400</v>
      </c>
      <c r="BQ32" s="2">
        <v>215</v>
      </c>
      <c r="BR32" s="3">
        <v>440</v>
      </c>
      <c r="BS32" s="1">
        <v>1400</v>
      </c>
      <c r="BT32" s="2">
        <v>197</v>
      </c>
      <c r="BU32" s="5">
        <v>1500</v>
      </c>
      <c r="BV32" s="129">
        <v>511</v>
      </c>
      <c r="BW32" s="125">
        <f t="shared" si="21"/>
        <v>0.89</v>
      </c>
      <c r="BX32" s="125">
        <f t="shared" si="22"/>
        <v>0.80769230769230771</v>
      </c>
      <c r="BY32" s="133">
        <f t="shared" si="23"/>
        <v>0.52424105120072495</v>
      </c>
      <c r="BZ32" s="133">
        <f t="shared" si="24"/>
        <v>0.47575894879927505</v>
      </c>
      <c r="CA32" s="3"/>
      <c r="CB32" s="1"/>
      <c r="CC32" s="1"/>
      <c r="CD32" s="4"/>
      <c r="CE32" s="6" t="s">
        <v>183</v>
      </c>
      <c r="CF32" s="6">
        <v>42</v>
      </c>
      <c r="CG32" s="19">
        <f t="shared" si="25"/>
        <v>15.6</v>
      </c>
      <c r="CH32" s="19">
        <f t="shared" si="3"/>
        <v>5306.5999999999995</v>
      </c>
      <c r="CI32" s="19">
        <f t="shared" si="4"/>
        <v>7.02</v>
      </c>
      <c r="CJ32" s="1">
        <v>45</v>
      </c>
      <c r="CK32" s="16">
        <f t="shared" si="26"/>
        <v>1.3228809407153357</v>
      </c>
      <c r="CL32" s="3" t="s">
        <v>184</v>
      </c>
      <c r="CM32" s="6">
        <v>39</v>
      </c>
      <c r="CN32" s="1">
        <v>40</v>
      </c>
      <c r="CO32" s="338">
        <v>109</v>
      </c>
      <c r="CP32" s="338">
        <f>P32*3.38</f>
        <v>5306.5999999999995</v>
      </c>
      <c r="CQ32" s="338">
        <f>CO32*CN32/100</f>
        <v>43.6</v>
      </c>
      <c r="CR32" s="39">
        <f>CQ32/CP32*1000</f>
        <v>8.216183620397242</v>
      </c>
      <c r="CS32" s="3"/>
      <c r="CT32" s="6"/>
      <c r="CU32" s="19" t="e">
        <f t="shared" si="33"/>
        <v>#N/A</v>
      </c>
      <c r="CV32" s="19">
        <f t="shared" si="8"/>
        <v>-94.64</v>
      </c>
      <c r="CW32" s="19" t="e">
        <f t="shared" si="9"/>
        <v>#N/A</v>
      </c>
      <c r="CX32" s="1"/>
      <c r="CY32" s="16" t="e">
        <f t="shared" si="32"/>
        <v>#N/A</v>
      </c>
      <c r="CZ32" s="7">
        <v>480</v>
      </c>
      <c r="DA32" s="7">
        <v>490</v>
      </c>
      <c r="DB32" s="7">
        <v>500</v>
      </c>
      <c r="DC32" s="7">
        <v>510</v>
      </c>
      <c r="DD32" s="7">
        <v>2</v>
      </c>
      <c r="DE32" s="7">
        <v>3</v>
      </c>
      <c r="DF32" s="7">
        <v>0.5</v>
      </c>
      <c r="DG32" s="7">
        <v>90</v>
      </c>
      <c r="DH32" s="7">
        <v>11</v>
      </c>
      <c r="DI32" s="7">
        <v>3</v>
      </c>
      <c r="DJ32" s="7">
        <v>4</v>
      </c>
      <c r="DK32" s="3"/>
      <c r="DL32" s="2">
        <v>280</v>
      </c>
      <c r="DM32" s="96">
        <f t="shared" si="10"/>
        <v>73.915455027368921</v>
      </c>
      <c r="DN32" s="96">
        <f t="shared" si="11"/>
        <v>76.603289755636879</v>
      </c>
      <c r="DO32" s="3"/>
      <c r="DP32" s="2"/>
      <c r="DQ32" s="3"/>
      <c r="DR32" s="2"/>
      <c r="DS32" s="7">
        <v>45</v>
      </c>
      <c r="DT32" s="3" t="s">
        <v>185</v>
      </c>
      <c r="DU32" s="2">
        <v>5.3</v>
      </c>
      <c r="DV32" s="7">
        <v>25</v>
      </c>
      <c r="DW32" s="3"/>
      <c r="DX32" s="1"/>
      <c r="DY32" s="96">
        <f t="shared" si="12"/>
        <v>0</v>
      </c>
      <c r="DZ32" s="96">
        <f t="shared" si="13"/>
        <v>0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412</v>
      </c>
      <c r="EL32" s="180">
        <f t="shared" si="14"/>
        <v>108.76131239741427</v>
      </c>
      <c r="EM32" s="109">
        <f t="shared" si="15"/>
        <v>112.71626921186569</v>
      </c>
      <c r="EN32" s="1">
        <v>4.8499999999999996</v>
      </c>
      <c r="EO32" s="181">
        <f t="shared" si="16"/>
        <v>1.2803212745812116</v>
      </c>
      <c r="EP32" s="181">
        <f t="shared" si="17"/>
        <v>1.3268784118387102</v>
      </c>
      <c r="EQ32" s="4">
        <v>381</v>
      </c>
      <c r="ER32" s="40"/>
    </row>
    <row r="33" spans="1:148" s="41" customFormat="1" ht="20.100000000000001" customHeight="1" x14ac:dyDescent="0.25">
      <c r="A33" s="83">
        <v>42376</v>
      </c>
      <c r="B33" s="100">
        <v>0.6852893518518518</v>
      </c>
      <c r="C33" s="6">
        <v>2</v>
      </c>
      <c r="D33" s="1" t="s">
        <v>201</v>
      </c>
      <c r="E33" s="1" t="s">
        <v>207</v>
      </c>
      <c r="F33" s="1" t="s">
        <v>203</v>
      </c>
      <c r="G33" s="4" t="s">
        <v>204</v>
      </c>
      <c r="H33" s="3" t="s">
        <v>180</v>
      </c>
      <c r="I33" s="1">
        <v>17</v>
      </c>
      <c r="J33" s="1" t="s">
        <v>199</v>
      </c>
      <c r="K33" s="17">
        <v>17</v>
      </c>
      <c r="L33" s="1"/>
      <c r="M33" s="1">
        <v>80</v>
      </c>
      <c r="N33" s="1">
        <v>2750</v>
      </c>
      <c r="O33" s="144"/>
      <c r="P33" s="1">
        <v>1700</v>
      </c>
      <c r="Q33" s="19">
        <f t="shared" si="0"/>
        <v>1411</v>
      </c>
      <c r="R33" s="39">
        <f t="shared" si="18"/>
        <v>4.1017770000000002</v>
      </c>
      <c r="S33" s="15">
        <f t="shared" si="1"/>
        <v>3.9578549999999999</v>
      </c>
      <c r="T33" s="3">
        <v>1117</v>
      </c>
      <c r="U33" s="1">
        <v>1007</v>
      </c>
      <c r="V33" s="1">
        <v>0.96699999999999997</v>
      </c>
      <c r="W33" s="19">
        <f t="shared" si="19"/>
        <v>1643.8999999999999</v>
      </c>
      <c r="X33" s="1">
        <v>10.9</v>
      </c>
      <c r="Y33" s="1">
        <v>376</v>
      </c>
      <c r="Z33" s="1"/>
      <c r="AA33" s="1">
        <v>25</v>
      </c>
      <c r="AB33" s="1">
        <v>25</v>
      </c>
      <c r="AC33" s="4">
        <v>6</v>
      </c>
      <c r="AD33" s="6">
        <v>3.7</v>
      </c>
      <c r="AE33" s="88">
        <v>-27</v>
      </c>
      <c r="AF33" s="88">
        <v>-31</v>
      </c>
      <c r="AG33" s="88">
        <v>-31</v>
      </c>
      <c r="AH33" s="88"/>
      <c r="AI33" s="109">
        <f t="shared" si="30"/>
        <v>-89</v>
      </c>
      <c r="AJ33" s="106">
        <f t="shared" si="31"/>
        <v>-3.3707865168539325E-2</v>
      </c>
      <c r="AK33" s="1">
        <v>50</v>
      </c>
      <c r="AL33" s="1">
        <v>50</v>
      </c>
      <c r="AM33" s="1">
        <v>100</v>
      </c>
      <c r="AN33" s="1">
        <v>100</v>
      </c>
      <c r="AO33" s="1">
        <v>2.2000000000000002</v>
      </c>
      <c r="AP33" s="1">
        <v>10</v>
      </c>
      <c r="AQ33" s="3">
        <v>1680</v>
      </c>
      <c r="AR33" s="6">
        <v>1680</v>
      </c>
      <c r="AS33" s="19">
        <f t="shared" ref="AS33:AS96" si="34">AQ33-AR33</f>
        <v>0</v>
      </c>
      <c r="AT33" s="123">
        <f t="shared" si="20"/>
        <v>0</v>
      </c>
      <c r="AU33" s="1">
        <v>77</v>
      </c>
      <c r="AV33" s="1">
        <v>75</v>
      </c>
      <c r="AW33" s="6">
        <v>4.4000000000000004</v>
      </c>
      <c r="AX33" s="1">
        <v>420</v>
      </c>
      <c r="AY33" s="1">
        <v>940</v>
      </c>
      <c r="AZ33" s="2">
        <v>30</v>
      </c>
      <c r="BA33" s="3">
        <v>313</v>
      </c>
      <c r="BB33" s="2">
        <v>60</v>
      </c>
      <c r="BC33" s="3"/>
      <c r="BD33" s="4"/>
      <c r="BE33" s="3">
        <v>4441</v>
      </c>
      <c r="BF33" s="1">
        <v>31</v>
      </c>
      <c r="BG33" s="1">
        <v>35</v>
      </c>
      <c r="BH33" s="1">
        <v>1</v>
      </c>
      <c r="BI33" s="4">
        <v>96</v>
      </c>
      <c r="BJ33" s="3">
        <v>650</v>
      </c>
      <c r="BK33" s="6">
        <v>190</v>
      </c>
      <c r="BL33" s="1">
        <v>1640</v>
      </c>
      <c r="BM33" s="1">
        <v>149</v>
      </c>
      <c r="BN33" s="2">
        <v>41.3</v>
      </c>
      <c r="BO33" s="3">
        <v>489</v>
      </c>
      <c r="BP33" s="1">
        <v>1400</v>
      </c>
      <c r="BQ33" s="2">
        <v>224</v>
      </c>
      <c r="BR33" s="3">
        <v>482</v>
      </c>
      <c r="BS33" s="1">
        <v>1600</v>
      </c>
      <c r="BT33" s="2">
        <v>209</v>
      </c>
      <c r="BU33" s="5">
        <v>1500</v>
      </c>
      <c r="BV33" s="129">
        <v>568</v>
      </c>
      <c r="BW33" s="125">
        <f t="shared" si="21"/>
        <v>0.97099999999999997</v>
      </c>
      <c r="BX33" s="125">
        <f t="shared" si="22"/>
        <v>0.83333333333333337</v>
      </c>
      <c r="BY33" s="133">
        <f t="shared" si="23"/>
        <v>0.53814890079438382</v>
      </c>
      <c r="BZ33" s="133">
        <f t="shared" si="24"/>
        <v>0.46185109920561612</v>
      </c>
      <c r="CA33" s="3">
        <v>3.2</v>
      </c>
      <c r="CB33" s="1">
        <v>3</v>
      </c>
      <c r="CC33" s="1">
        <v>30</v>
      </c>
      <c r="CD33" s="4">
        <v>1.8</v>
      </c>
      <c r="CE33" s="6" t="s">
        <v>183</v>
      </c>
      <c r="CF33" s="6">
        <v>54</v>
      </c>
      <c r="CG33" s="19">
        <f t="shared" si="25"/>
        <v>15.6</v>
      </c>
      <c r="CH33" s="19">
        <f t="shared" si="3"/>
        <v>5746</v>
      </c>
      <c r="CI33" s="19">
        <f t="shared" si="4"/>
        <v>8.7360000000000007</v>
      </c>
      <c r="CJ33" s="1">
        <v>56</v>
      </c>
      <c r="CK33" s="16">
        <f t="shared" si="26"/>
        <v>1.5203619909502264</v>
      </c>
      <c r="CL33" s="3" t="s">
        <v>184</v>
      </c>
      <c r="CM33" s="6">
        <v>53</v>
      </c>
      <c r="CN33" s="1">
        <v>55</v>
      </c>
      <c r="CO33" s="338">
        <v>109</v>
      </c>
      <c r="CP33" s="338">
        <f t="shared" ref="CP33:CP96" si="35">P33*3.38</f>
        <v>5746</v>
      </c>
      <c r="CQ33" s="338">
        <f t="shared" ref="CQ33:CQ96" si="36">CO33*CN33/100</f>
        <v>59.95</v>
      </c>
      <c r="CR33" s="39">
        <f t="shared" ref="CR33:CR96" si="37">CQ33/CP33*1000</f>
        <v>10.433344935607378</v>
      </c>
      <c r="CS33" s="3"/>
      <c r="CT33" s="6"/>
      <c r="CU33" s="19" t="e">
        <f t="shared" si="33"/>
        <v>#N/A</v>
      </c>
      <c r="CV33" s="19">
        <f t="shared" si="8"/>
        <v>-91.259999999999991</v>
      </c>
      <c r="CW33" s="19" t="e">
        <f t="shared" si="9"/>
        <v>#N/A</v>
      </c>
      <c r="CX33" s="1"/>
      <c r="CY33" s="16" t="e">
        <f t="shared" si="32"/>
        <v>#N/A</v>
      </c>
      <c r="CZ33" s="7">
        <v>480</v>
      </c>
      <c r="DA33" s="7">
        <v>490</v>
      </c>
      <c r="DB33" s="7">
        <v>500</v>
      </c>
      <c r="DC33" s="7">
        <v>510</v>
      </c>
      <c r="DD33" s="7">
        <v>2</v>
      </c>
      <c r="DE33" s="7">
        <v>3</v>
      </c>
      <c r="DF33" s="7">
        <v>0.5</v>
      </c>
      <c r="DG33" s="7">
        <v>90</v>
      </c>
      <c r="DH33" s="7">
        <v>11</v>
      </c>
      <c r="DI33" s="7">
        <v>3</v>
      </c>
      <c r="DJ33" s="7">
        <v>4</v>
      </c>
      <c r="DK33" s="3"/>
      <c r="DL33" s="2">
        <v>280</v>
      </c>
      <c r="DM33" s="96">
        <f t="shared" si="10"/>
        <v>68.263096701746576</v>
      </c>
      <c r="DN33" s="96">
        <f t="shared" si="11"/>
        <v>70.745391127264639</v>
      </c>
      <c r="DO33" s="3"/>
      <c r="DP33" s="2"/>
      <c r="DQ33" s="3"/>
      <c r="DR33" s="2"/>
      <c r="DS33" s="7">
        <v>45</v>
      </c>
      <c r="DT33" s="3" t="s">
        <v>185</v>
      </c>
      <c r="DU33" s="2">
        <v>5.3</v>
      </c>
      <c r="DV33" s="7">
        <v>25</v>
      </c>
      <c r="DW33" s="3"/>
      <c r="DX33" s="1"/>
      <c r="DY33" s="96">
        <f t="shared" si="12"/>
        <v>0</v>
      </c>
      <c r="DZ33" s="96">
        <f t="shared" si="13"/>
        <v>0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433</v>
      </c>
      <c r="EL33" s="180">
        <f t="shared" si="14"/>
        <v>105.56400311377239</v>
      </c>
      <c r="EM33" s="109">
        <f t="shared" si="15"/>
        <v>109.4026941360914</v>
      </c>
      <c r="EN33" s="1">
        <v>5</v>
      </c>
      <c r="EO33" s="181">
        <f t="shared" si="16"/>
        <v>1.218983869674046</v>
      </c>
      <c r="EP33" s="181">
        <f t="shared" si="17"/>
        <v>1.2633105558440114</v>
      </c>
      <c r="EQ33" s="4">
        <v>361</v>
      </c>
      <c r="ER33" s="40"/>
    </row>
    <row r="34" spans="1:148" s="44" customFormat="1" ht="20.100000000000001" customHeight="1" x14ac:dyDescent="0.25">
      <c r="A34" s="84">
        <v>42376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42376</v>
      </c>
      <c r="B35" s="101">
        <v>1.0416666666666701</v>
      </c>
      <c r="C35" s="13">
        <v>1</v>
      </c>
      <c r="D35" s="8" t="s">
        <v>192</v>
      </c>
      <c r="E35" s="8" t="s">
        <v>193</v>
      </c>
      <c r="F35" s="8" t="s">
        <v>194</v>
      </c>
      <c r="G35" s="11" t="s">
        <v>195</v>
      </c>
      <c r="H35" s="10" t="s">
        <v>180</v>
      </c>
      <c r="I35" s="8">
        <v>17</v>
      </c>
      <c r="J35" s="8" t="s">
        <v>199</v>
      </c>
      <c r="K35" s="18">
        <v>17</v>
      </c>
      <c r="L35" s="8"/>
      <c r="M35" s="8">
        <v>80</v>
      </c>
      <c r="N35" s="8">
        <v>2750</v>
      </c>
      <c r="O35" s="145"/>
      <c r="P35" s="8">
        <v>1700</v>
      </c>
      <c r="Q35" s="20">
        <f t="shared" si="0"/>
        <v>1411</v>
      </c>
      <c r="R35" s="42">
        <f t="shared" si="18"/>
        <v>4.1017770000000002</v>
      </c>
      <c r="S35" s="16">
        <f t="shared" si="1"/>
        <v>3.9578549999999999</v>
      </c>
      <c r="T35" s="10">
        <v>1120</v>
      </c>
      <c r="U35" s="8">
        <v>1005</v>
      </c>
      <c r="V35" s="8">
        <v>0.96899999999999997</v>
      </c>
      <c r="W35" s="20">
        <f t="shared" si="19"/>
        <v>1647.3</v>
      </c>
      <c r="X35" s="8">
        <v>10.9</v>
      </c>
      <c r="Y35" s="8">
        <v>376</v>
      </c>
      <c r="Z35" s="8"/>
      <c r="AA35" s="8">
        <v>25</v>
      </c>
      <c r="AB35" s="8">
        <v>25</v>
      </c>
      <c r="AC35" s="11">
        <v>6</v>
      </c>
      <c r="AD35" s="13">
        <v>3.6</v>
      </c>
      <c r="AE35" s="89">
        <v>-27</v>
      </c>
      <c r="AF35" s="89">
        <v>-31</v>
      </c>
      <c r="AG35" s="89">
        <v>-31</v>
      </c>
      <c r="AH35" s="89">
        <v>-47</v>
      </c>
      <c r="AI35" s="110">
        <f t="shared" si="30"/>
        <v>-136</v>
      </c>
      <c r="AJ35" s="108">
        <f t="shared" si="31"/>
        <v>1</v>
      </c>
      <c r="AK35" s="8">
        <v>50</v>
      </c>
      <c r="AL35" s="8">
        <v>50</v>
      </c>
      <c r="AM35" s="8">
        <v>100</v>
      </c>
      <c r="AN35" s="8">
        <v>100</v>
      </c>
      <c r="AO35" s="8">
        <v>3</v>
      </c>
      <c r="AP35" s="8">
        <v>20</v>
      </c>
      <c r="AQ35" s="10">
        <v>1680</v>
      </c>
      <c r="AR35" s="13">
        <v>1690</v>
      </c>
      <c r="AS35" s="20">
        <f t="shared" si="34"/>
        <v>-10</v>
      </c>
      <c r="AT35" s="124">
        <f t="shared" si="20"/>
        <v>-5.9523809523809521E-3</v>
      </c>
      <c r="AU35" s="8">
        <v>77.7</v>
      </c>
      <c r="AV35" s="8">
        <v>75</v>
      </c>
      <c r="AW35" s="13">
        <v>4.4000000000000004</v>
      </c>
      <c r="AX35" s="8">
        <v>450</v>
      </c>
      <c r="AY35" s="8">
        <v>1000</v>
      </c>
      <c r="AZ35" s="9">
        <v>30</v>
      </c>
      <c r="BA35" s="10">
        <v>355</v>
      </c>
      <c r="BB35" s="9">
        <v>69</v>
      </c>
      <c r="BC35" s="10"/>
      <c r="BD35" s="11"/>
      <c r="BE35" s="10">
        <v>4591</v>
      </c>
      <c r="BF35" s="8">
        <v>30</v>
      </c>
      <c r="BG35" s="8">
        <v>30</v>
      </c>
      <c r="BH35" s="8">
        <v>1</v>
      </c>
      <c r="BI35" s="11">
        <v>97</v>
      </c>
      <c r="BJ35" s="10">
        <v>670</v>
      </c>
      <c r="BK35" s="13">
        <v>197</v>
      </c>
      <c r="BL35" s="8">
        <v>1627</v>
      </c>
      <c r="BM35" s="8">
        <v>150</v>
      </c>
      <c r="BN35" s="9">
        <v>40.200000000000003</v>
      </c>
      <c r="BO35" s="10">
        <v>480</v>
      </c>
      <c r="BP35" s="8">
        <v>1500</v>
      </c>
      <c r="BQ35" s="9">
        <v>226</v>
      </c>
      <c r="BR35" s="10">
        <v>470</v>
      </c>
      <c r="BS35" s="8">
        <v>1650</v>
      </c>
      <c r="BT35" s="9">
        <v>197</v>
      </c>
      <c r="BU35" s="12">
        <v>1500</v>
      </c>
      <c r="BV35" s="130">
        <v>576</v>
      </c>
      <c r="BW35" s="126">
        <f t="shared" si="21"/>
        <v>0.95</v>
      </c>
      <c r="BX35" s="126">
        <f t="shared" si="22"/>
        <v>0.85897435897435892</v>
      </c>
      <c r="BY35" s="134">
        <f t="shared" si="23"/>
        <v>0.52515946137491143</v>
      </c>
      <c r="BZ35" s="134">
        <f t="shared" si="24"/>
        <v>0.47484053862508863</v>
      </c>
      <c r="CA35" s="10">
        <v>3.2</v>
      </c>
      <c r="CB35" s="8">
        <v>3</v>
      </c>
      <c r="CC35" s="8">
        <v>30</v>
      </c>
      <c r="CD35" s="11">
        <v>1.8</v>
      </c>
      <c r="CE35" s="13" t="s">
        <v>183</v>
      </c>
      <c r="CF35" s="13">
        <v>51</v>
      </c>
      <c r="CG35" s="20">
        <f t="shared" si="25"/>
        <v>15.6</v>
      </c>
      <c r="CH35" s="20">
        <f t="shared" si="3"/>
        <v>5746</v>
      </c>
      <c r="CI35" s="20">
        <f t="shared" si="4"/>
        <v>7.9560000000000004</v>
      </c>
      <c r="CJ35" s="8">
        <v>51</v>
      </c>
      <c r="CK35" s="16">
        <f t="shared" si="26"/>
        <v>1.3846153846153848</v>
      </c>
      <c r="CL35" s="10" t="s">
        <v>184</v>
      </c>
      <c r="CM35" s="13">
        <v>44</v>
      </c>
      <c r="CN35" s="8">
        <v>48</v>
      </c>
      <c r="CO35" s="339">
        <v>109</v>
      </c>
      <c r="CP35" s="339">
        <f t="shared" si="35"/>
        <v>5746</v>
      </c>
      <c r="CQ35" s="339">
        <f t="shared" si="36"/>
        <v>52.32</v>
      </c>
      <c r="CR35" s="42">
        <f t="shared" si="37"/>
        <v>9.1054646710755307</v>
      </c>
      <c r="CS35" s="10"/>
      <c r="CT35" s="13"/>
      <c r="CU35" s="20" t="e">
        <f t="shared" si="33"/>
        <v>#N/A</v>
      </c>
      <c r="CV35" s="20">
        <f t="shared" si="8"/>
        <v>-91.259999999999991</v>
      </c>
      <c r="CW35" s="20" t="e">
        <f t="shared" si="9"/>
        <v>#N/A</v>
      </c>
      <c r="CX35" s="8"/>
      <c r="CY35" s="16" t="e">
        <f t="shared" si="32"/>
        <v>#N/A</v>
      </c>
      <c r="CZ35" s="14">
        <v>480</v>
      </c>
      <c r="DA35" s="14">
        <v>490</v>
      </c>
      <c r="DB35" s="14">
        <v>500</v>
      </c>
      <c r="DC35" s="14">
        <v>510</v>
      </c>
      <c r="DD35" s="14">
        <v>2</v>
      </c>
      <c r="DE35" s="14">
        <v>3</v>
      </c>
      <c r="DF35" s="14">
        <v>0.5</v>
      </c>
      <c r="DG35" s="14">
        <v>80</v>
      </c>
      <c r="DH35" s="14">
        <v>11</v>
      </c>
      <c r="DI35" s="14">
        <v>3</v>
      </c>
      <c r="DJ35" s="14">
        <v>4</v>
      </c>
      <c r="DK35" s="10"/>
      <c r="DL35" s="9">
        <v>280</v>
      </c>
      <c r="DM35" s="97">
        <f t="shared" si="10"/>
        <v>68.263096701746576</v>
      </c>
      <c r="DN35" s="97">
        <f t="shared" si="11"/>
        <v>70.745391127264639</v>
      </c>
      <c r="DO35" s="10"/>
      <c r="DP35" s="9"/>
      <c r="DQ35" s="10"/>
      <c r="DR35" s="9"/>
      <c r="DS35" s="14">
        <v>40</v>
      </c>
      <c r="DT35" s="10" t="s">
        <v>185</v>
      </c>
      <c r="DU35" s="9">
        <v>5.3</v>
      </c>
      <c r="DV35" s="14">
        <v>25</v>
      </c>
      <c r="DW35" s="10"/>
      <c r="DX35" s="8"/>
      <c r="DY35" s="97">
        <f t="shared" si="12"/>
        <v>0</v>
      </c>
      <c r="DZ35" s="97">
        <f t="shared" si="13"/>
        <v>0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423</v>
      </c>
      <c r="EL35" s="183">
        <f t="shared" si="14"/>
        <v>103.1260353744243</v>
      </c>
      <c r="EM35" s="110">
        <f t="shared" si="15"/>
        <v>106.87607302440337</v>
      </c>
      <c r="EN35" s="8"/>
      <c r="EO35" s="184">
        <f t="shared" si="16"/>
        <v>0</v>
      </c>
      <c r="EP35" s="184">
        <f t="shared" si="17"/>
        <v>0</v>
      </c>
      <c r="EQ35" s="11"/>
      <c r="ER35" s="43"/>
    </row>
    <row r="36" spans="1:148" s="41" customFormat="1" ht="20.100000000000001" customHeight="1" x14ac:dyDescent="0.25">
      <c r="A36" s="83">
        <v>42377</v>
      </c>
      <c r="B36" s="100">
        <v>0.62049768518518522</v>
      </c>
      <c r="C36" s="6">
        <v>3</v>
      </c>
      <c r="D36" s="1" t="s">
        <v>186</v>
      </c>
      <c r="E36" s="1" t="s">
        <v>187</v>
      </c>
      <c r="F36" s="1" t="s">
        <v>188</v>
      </c>
      <c r="G36" s="4" t="s">
        <v>189</v>
      </c>
      <c r="H36" s="3" t="s">
        <v>180</v>
      </c>
      <c r="I36" s="1">
        <v>17</v>
      </c>
      <c r="J36" s="1" t="s">
        <v>199</v>
      </c>
      <c r="K36" s="17">
        <v>18</v>
      </c>
      <c r="L36" s="1"/>
      <c r="M36" s="1">
        <v>80</v>
      </c>
      <c r="N36" s="1">
        <v>2750</v>
      </c>
      <c r="O36" s="144"/>
      <c r="P36" s="1">
        <v>1750</v>
      </c>
      <c r="Q36" s="19">
        <f t="shared" si="0"/>
        <v>1435</v>
      </c>
      <c r="R36" s="39">
        <f t="shared" si="18"/>
        <v>4.1715450000000001</v>
      </c>
      <c r="S36" s="15">
        <f t="shared" si="1"/>
        <v>4.0251749999999999</v>
      </c>
      <c r="T36" s="3">
        <v>1157</v>
      </c>
      <c r="U36" s="1">
        <v>1005</v>
      </c>
      <c r="V36" s="1">
        <v>0.96699999999999997</v>
      </c>
      <c r="W36" s="19">
        <f t="shared" si="19"/>
        <v>1692.25</v>
      </c>
      <c r="X36" s="1">
        <v>11</v>
      </c>
      <c r="Y36" s="1">
        <v>397</v>
      </c>
      <c r="Z36" s="1"/>
      <c r="AA36" s="1">
        <v>25</v>
      </c>
      <c r="AB36" s="1">
        <v>25</v>
      </c>
      <c r="AC36" s="4">
        <v>6.1</v>
      </c>
      <c r="AD36" s="6">
        <v>3.8</v>
      </c>
      <c r="AE36" s="88">
        <v>-28</v>
      </c>
      <c r="AF36" s="88">
        <v>-32</v>
      </c>
      <c r="AG36" s="88">
        <v>-32</v>
      </c>
      <c r="AH36" s="88">
        <v>-48</v>
      </c>
      <c r="AI36" s="109">
        <f t="shared" si="30"/>
        <v>-140</v>
      </c>
      <c r="AJ36" s="106">
        <f t="shared" si="31"/>
        <v>2.8571428571428571E-2</v>
      </c>
      <c r="AK36" s="1">
        <v>50</v>
      </c>
      <c r="AL36" s="1">
        <v>50</v>
      </c>
      <c r="AM36" s="1">
        <v>100</v>
      </c>
      <c r="AN36" s="1">
        <v>100</v>
      </c>
      <c r="AO36" s="1">
        <v>3</v>
      </c>
      <c r="AP36" s="1">
        <v>20</v>
      </c>
      <c r="AQ36" s="3">
        <v>2030</v>
      </c>
      <c r="AR36" s="6">
        <v>1730</v>
      </c>
      <c r="AS36" s="19">
        <f t="shared" si="34"/>
        <v>300</v>
      </c>
      <c r="AT36" s="123">
        <f t="shared" si="20"/>
        <v>0.14778325123152711</v>
      </c>
      <c r="AU36" s="1">
        <v>75</v>
      </c>
      <c r="AV36" s="1">
        <v>75</v>
      </c>
      <c r="AW36" s="6">
        <v>4.4000000000000004</v>
      </c>
      <c r="AX36" s="1">
        <v>260</v>
      </c>
      <c r="AY36" s="1">
        <v>1120</v>
      </c>
      <c r="AZ36" s="2">
        <v>20</v>
      </c>
      <c r="BA36" s="3">
        <v>355</v>
      </c>
      <c r="BB36" s="2">
        <v>57</v>
      </c>
      <c r="BC36" s="3"/>
      <c r="BD36" s="4"/>
      <c r="BE36" s="3">
        <v>4516</v>
      </c>
      <c r="BF36" s="1">
        <v>30</v>
      </c>
      <c r="BG36" s="1">
        <v>30</v>
      </c>
      <c r="BH36" s="1">
        <v>1</v>
      </c>
      <c r="BI36" s="4">
        <v>97</v>
      </c>
      <c r="BJ36" s="3">
        <v>670</v>
      </c>
      <c r="BK36" s="6">
        <v>100</v>
      </c>
      <c r="BL36" s="1">
        <v>1637</v>
      </c>
      <c r="BM36" s="1">
        <v>149</v>
      </c>
      <c r="BN36" s="2">
        <v>42</v>
      </c>
      <c r="BO36" s="3">
        <v>495</v>
      </c>
      <c r="BP36" s="1">
        <v>1500</v>
      </c>
      <c r="BQ36" s="2">
        <v>235</v>
      </c>
      <c r="BR36" s="3">
        <v>485</v>
      </c>
      <c r="BS36" s="1">
        <v>1650</v>
      </c>
      <c r="BT36" s="2">
        <v>206</v>
      </c>
      <c r="BU36" s="5">
        <v>1500</v>
      </c>
      <c r="BV36" s="129">
        <v>618</v>
      </c>
      <c r="BW36" s="125">
        <f t="shared" si="21"/>
        <v>0.98</v>
      </c>
      <c r="BX36" s="125">
        <f t="shared" si="22"/>
        <v>0.85897435897435892</v>
      </c>
      <c r="BY36" s="133">
        <f t="shared" si="23"/>
        <v>0.53290574456218631</v>
      </c>
      <c r="BZ36" s="133">
        <f t="shared" si="24"/>
        <v>0.46709425543781369</v>
      </c>
      <c r="CA36" s="3">
        <v>3.2</v>
      </c>
      <c r="CB36" s="1">
        <v>3</v>
      </c>
      <c r="CC36" s="1">
        <v>30</v>
      </c>
      <c r="CD36" s="4">
        <v>1.8</v>
      </c>
      <c r="CE36" s="6" t="s">
        <v>183</v>
      </c>
      <c r="CF36" s="6">
        <v>52</v>
      </c>
      <c r="CG36" s="19">
        <f t="shared" si="25"/>
        <v>15.6</v>
      </c>
      <c r="CH36" s="19">
        <f t="shared" si="3"/>
        <v>5915</v>
      </c>
      <c r="CI36" s="19">
        <f t="shared" si="4"/>
        <v>8.1120000000000001</v>
      </c>
      <c r="CJ36" s="1">
        <v>52</v>
      </c>
      <c r="CK36" s="16">
        <f t="shared" si="26"/>
        <v>1.3714285714285714</v>
      </c>
      <c r="CL36" s="3" t="s">
        <v>184</v>
      </c>
      <c r="CM36" s="6">
        <v>54</v>
      </c>
      <c r="CN36" s="1">
        <v>54</v>
      </c>
      <c r="CO36" s="338">
        <v>109</v>
      </c>
      <c r="CP36" s="338">
        <f t="shared" si="35"/>
        <v>5915</v>
      </c>
      <c r="CQ36" s="338">
        <f t="shared" si="36"/>
        <v>58.86</v>
      </c>
      <c r="CR36" s="39">
        <f t="shared" si="37"/>
        <v>9.9509721048182591</v>
      </c>
      <c r="CS36" s="3"/>
      <c r="CT36" s="6"/>
      <c r="CU36" s="19" t="e">
        <f t="shared" si="33"/>
        <v>#N/A</v>
      </c>
      <c r="CV36" s="19">
        <f t="shared" si="8"/>
        <v>-94.64</v>
      </c>
      <c r="CW36" s="19" t="e">
        <f t="shared" si="9"/>
        <v>#N/A</v>
      </c>
      <c r="CX36" s="1"/>
      <c r="CY36" s="16" t="e">
        <f t="shared" si="32"/>
        <v>#N/A</v>
      </c>
      <c r="CZ36" s="7">
        <v>496</v>
      </c>
      <c r="DA36" s="7">
        <v>490</v>
      </c>
      <c r="DB36" s="7">
        <v>500</v>
      </c>
      <c r="DC36" s="7">
        <v>510</v>
      </c>
      <c r="DD36" s="7">
        <v>2</v>
      </c>
      <c r="DE36" s="7">
        <v>3</v>
      </c>
      <c r="DF36" s="7">
        <v>0.5</v>
      </c>
      <c r="DG36" s="7">
        <v>80</v>
      </c>
      <c r="DH36" s="7">
        <v>11</v>
      </c>
      <c r="DI36" s="7">
        <v>3</v>
      </c>
      <c r="DJ36" s="7">
        <v>4</v>
      </c>
      <c r="DK36" s="3" t="s">
        <v>205</v>
      </c>
      <c r="DL36" s="2">
        <v>280</v>
      </c>
      <c r="DM36" s="96">
        <f t="shared" si="10"/>
        <v>67.121414248198207</v>
      </c>
      <c r="DN36" s="96">
        <f t="shared" si="11"/>
        <v>69.56219294813269</v>
      </c>
      <c r="DO36" s="3"/>
      <c r="DP36" s="2"/>
      <c r="DQ36" s="3"/>
      <c r="DR36" s="2"/>
      <c r="DS36" s="7">
        <v>40</v>
      </c>
      <c r="DT36" s="3" t="s">
        <v>185</v>
      </c>
      <c r="DU36" s="2">
        <v>5.3</v>
      </c>
      <c r="DV36" s="7">
        <v>25</v>
      </c>
      <c r="DW36" s="3"/>
      <c r="DX36" s="1"/>
      <c r="DY36" s="96">
        <f t="shared" si="12"/>
        <v>0</v>
      </c>
      <c r="DZ36" s="96">
        <f t="shared" si="13"/>
        <v>0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441</v>
      </c>
      <c r="EL36" s="180">
        <f t="shared" si="14"/>
        <v>105.71622744091218</v>
      </c>
      <c r="EM36" s="109">
        <f t="shared" si="15"/>
        <v>109.56045389330899</v>
      </c>
      <c r="EN36" s="1">
        <v>4.95</v>
      </c>
      <c r="EO36" s="181">
        <f t="shared" si="16"/>
        <v>1.186610716173504</v>
      </c>
      <c r="EP36" s="181">
        <f t="shared" si="17"/>
        <v>1.2297601967616316</v>
      </c>
      <c r="EQ36" s="4">
        <v>345</v>
      </c>
      <c r="ER36" s="40"/>
    </row>
    <row r="37" spans="1:148" s="41" customFormat="1" ht="20.100000000000001" customHeight="1" x14ac:dyDescent="0.25">
      <c r="A37" s="83">
        <v>42377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42377</v>
      </c>
      <c r="B38" s="101">
        <v>0.98958333333333404</v>
      </c>
      <c r="C38" s="13">
        <v>2</v>
      </c>
      <c r="D38" s="8" t="s">
        <v>201</v>
      </c>
      <c r="E38" s="8" t="s">
        <v>207</v>
      </c>
      <c r="F38" s="8" t="s">
        <v>203</v>
      </c>
      <c r="G38" s="11" t="s">
        <v>204</v>
      </c>
      <c r="H38" s="10" t="s">
        <v>180</v>
      </c>
      <c r="I38" s="8">
        <v>17</v>
      </c>
      <c r="J38" s="8" t="s">
        <v>199</v>
      </c>
      <c r="K38" s="18">
        <v>17</v>
      </c>
      <c r="L38" s="8"/>
      <c r="M38" s="8">
        <v>80</v>
      </c>
      <c r="N38" s="8">
        <v>2750</v>
      </c>
      <c r="O38" s="145"/>
      <c r="P38" s="8">
        <v>1700</v>
      </c>
      <c r="Q38" s="20">
        <f t="shared" si="0"/>
        <v>1411</v>
      </c>
      <c r="R38" s="42">
        <f t="shared" si="18"/>
        <v>4.1017770000000002</v>
      </c>
      <c r="S38" s="16">
        <f t="shared" si="1"/>
        <v>3.9578549999999999</v>
      </c>
      <c r="T38" s="10">
        <v>1119</v>
      </c>
      <c r="U38" s="8">
        <v>1005</v>
      </c>
      <c r="V38" s="8">
        <v>0.96699999999999997</v>
      </c>
      <c r="W38" s="20">
        <f t="shared" si="19"/>
        <v>1643.8999999999999</v>
      </c>
      <c r="X38" s="8">
        <v>10.9</v>
      </c>
      <c r="Y38" s="8">
        <v>374</v>
      </c>
      <c r="Z38" s="8"/>
      <c r="AA38" s="8">
        <v>25</v>
      </c>
      <c r="AB38" s="8">
        <v>25</v>
      </c>
      <c r="AC38" s="11">
        <v>6</v>
      </c>
      <c r="AD38" s="13">
        <v>3.7</v>
      </c>
      <c r="AE38" s="89">
        <v>-27</v>
      </c>
      <c r="AF38" s="89">
        <v>-31</v>
      </c>
      <c r="AG38" s="89">
        <v>-31</v>
      </c>
      <c r="AH38" s="89"/>
      <c r="AI38" s="110">
        <f t="shared" si="30"/>
        <v>-89</v>
      </c>
      <c r="AJ38" s="108">
        <f t="shared" si="31"/>
        <v>1</v>
      </c>
      <c r="AK38" s="8">
        <v>50</v>
      </c>
      <c r="AL38" s="8">
        <v>50</v>
      </c>
      <c r="AM38" s="8">
        <v>100</v>
      </c>
      <c r="AN38" s="8">
        <v>100</v>
      </c>
      <c r="AO38" s="8">
        <v>3</v>
      </c>
      <c r="AP38" s="8">
        <v>20</v>
      </c>
      <c r="AQ38" s="10">
        <v>1690</v>
      </c>
      <c r="AR38" s="13">
        <v>1690</v>
      </c>
      <c r="AS38" s="20">
        <f t="shared" si="34"/>
        <v>0</v>
      </c>
      <c r="AT38" s="124">
        <f t="shared" si="20"/>
        <v>0</v>
      </c>
      <c r="AU38" s="8">
        <v>77</v>
      </c>
      <c r="AV38" s="8">
        <v>75</v>
      </c>
      <c r="AW38" s="13">
        <v>4.4000000000000004</v>
      </c>
      <c r="AX38" s="8">
        <v>440</v>
      </c>
      <c r="AY38" s="8">
        <v>969</v>
      </c>
      <c r="AZ38" s="9">
        <v>30</v>
      </c>
      <c r="BA38" s="10">
        <v>345</v>
      </c>
      <c r="BB38" s="9">
        <v>70</v>
      </c>
      <c r="BC38" s="10"/>
      <c r="BD38" s="11"/>
      <c r="BE38" s="10">
        <v>4498</v>
      </c>
      <c r="BF38" s="8">
        <v>30</v>
      </c>
      <c r="BG38" s="8">
        <v>29</v>
      </c>
      <c r="BH38" s="8">
        <v>1</v>
      </c>
      <c r="BI38" s="11">
        <v>97</v>
      </c>
      <c r="BJ38" s="10">
        <v>640</v>
      </c>
      <c r="BK38" s="13">
        <v>190</v>
      </c>
      <c r="BL38" s="8">
        <v>1640</v>
      </c>
      <c r="BM38" s="8">
        <v>147</v>
      </c>
      <c r="BN38" s="9">
        <v>39</v>
      </c>
      <c r="BO38" s="10">
        <v>490</v>
      </c>
      <c r="BP38" s="8">
        <v>1500</v>
      </c>
      <c r="BQ38" s="9">
        <v>219</v>
      </c>
      <c r="BR38" s="10">
        <v>480</v>
      </c>
      <c r="BS38" s="8">
        <v>1650</v>
      </c>
      <c r="BT38" s="9">
        <v>198</v>
      </c>
      <c r="BU38" s="12">
        <v>1500</v>
      </c>
      <c r="BV38" s="130">
        <v>515</v>
      </c>
      <c r="BW38" s="126">
        <f t="shared" si="21"/>
        <v>0.97</v>
      </c>
      <c r="BX38" s="126">
        <f t="shared" si="22"/>
        <v>0.82051282051282048</v>
      </c>
      <c r="BY38" s="134">
        <f t="shared" si="23"/>
        <v>0.5417442360017185</v>
      </c>
      <c r="BZ38" s="134">
        <f t="shared" si="24"/>
        <v>0.45825576399828155</v>
      </c>
      <c r="CA38" s="10">
        <v>3.2</v>
      </c>
      <c r="CB38" s="8">
        <v>3</v>
      </c>
      <c r="CC38" s="8">
        <v>30</v>
      </c>
      <c r="CD38" s="11">
        <v>1.8</v>
      </c>
      <c r="CE38" s="13" t="s">
        <v>183</v>
      </c>
      <c r="CF38" s="13">
        <v>51</v>
      </c>
      <c r="CG38" s="20">
        <f t="shared" si="25"/>
        <v>15.6</v>
      </c>
      <c r="CH38" s="20">
        <f t="shared" si="3"/>
        <v>5746</v>
      </c>
      <c r="CI38" s="20">
        <f t="shared" si="4"/>
        <v>7.9560000000000004</v>
      </c>
      <c r="CJ38" s="8">
        <v>51</v>
      </c>
      <c r="CK38" s="16">
        <f t="shared" si="26"/>
        <v>1.3846153846153848</v>
      </c>
      <c r="CL38" s="10" t="s">
        <v>184</v>
      </c>
      <c r="CM38" s="13">
        <v>45</v>
      </c>
      <c r="CN38" s="8">
        <v>46</v>
      </c>
      <c r="CO38" s="339">
        <v>109</v>
      </c>
      <c r="CP38" s="339">
        <f t="shared" si="35"/>
        <v>5746</v>
      </c>
      <c r="CQ38" s="339">
        <f t="shared" si="36"/>
        <v>50.14</v>
      </c>
      <c r="CR38" s="42">
        <f t="shared" si="37"/>
        <v>8.7260703097807166</v>
      </c>
      <c r="CS38" s="10"/>
      <c r="CT38" s="13"/>
      <c r="CU38" s="20" t="e">
        <f t="shared" si="33"/>
        <v>#N/A</v>
      </c>
      <c r="CV38" s="20">
        <f t="shared" si="8"/>
        <v>-91.259999999999991</v>
      </c>
      <c r="CW38" s="20" t="e">
        <f t="shared" si="9"/>
        <v>#N/A</v>
      </c>
      <c r="CX38" s="8"/>
      <c r="CY38" s="16" t="e">
        <f t="shared" si="32"/>
        <v>#N/A</v>
      </c>
      <c r="CZ38" s="14">
        <v>480</v>
      </c>
      <c r="DA38" s="14">
        <v>490</v>
      </c>
      <c r="DB38" s="14">
        <v>500</v>
      </c>
      <c r="DC38" s="14">
        <v>510</v>
      </c>
      <c r="DD38" s="14">
        <v>2</v>
      </c>
      <c r="DE38" s="14">
        <v>3</v>
      </c>
      <c r="DF38" s="14">
        <v>0.5</v>
      </c>
      <c r="DG38" s="14">
        <v>70</v>
      </c>
      <c r="DH38" s="14">
        <v>11</v>
      </c>
      <c r="DI38" s="14">
        <v>3</v>
      </c>
      <c r="DJ38" s="14">
        <v>3.6</v>
      </c>
      <c r="DK38" s="10"/>
      <c r="DL38" s="9">
        <v>280</v>
      </c>
      <c r="DM38" s="97">
        <f t="shared" si="10"/>
        <v>68.263096701746576</v>
      </c>
      <c r="DN38" s="97">
        <f t="shared" si="11"/>
        <v>70.745391127264639</v>
      </c>
      <c r="DO38" s="10"/>
      <c r="DP38" s="9"/>
      <c r="DQ38" s="10"/>
      <c r="DR38" s="9"/>
      <c r="DS38" s="14">
        <v>45</v>
      </c>
      <c r="DT38" s="10" t="s">
        <v>185</v>
      </c>
      <c r="DU38" s="9">
        <v>5.3</v>
      </c>
      <c r="DV38" s="14">
        <v>25</v>
      </c>
      <c r="DW38" s="10"/>
      <c r="DX38" s="8"/>
      <c r="DY38" s="97">
        <f t="shared" si="12"/>
        <v>0</v>
      </c>
      <c r="DZ38" s="97">
        <f t="shared" si="13"/>
        <v>0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417</v>
      </c>
      <c r="EL38" s="183">
        <f t="shared" si="14"/>
        <v>101.66325473081544</v>
      </c>
      <c r="EM38" s="110">
        <f t="shared" si="15"/>
        <v>105.36010035739056</v>
      </c>
      <c r="EN38" s="8">
        <v>4.8</v>
      </c>
      <c r="EO38" s="184">
        <f t="shared" si="16"/>
        <v>1.1702245148870842</v>
      </c>
      <c r="EP38" s="184">
        <f t="shared" si="17"/>
        <v>1.212778133610251</v>
      </c>
      <c r="EQ38" s="11">
        <v>361</v>
      </c>
      <c r="ER38" s="43"/>
    </row>
    <row r="39" spans="1:148" s="44" customFormat="1" ht="20.100000000000001" customHeight="1" x14ac:dyDescent="0.25">
      <c r="A39" s="84">
        <v>42377</v>
      </c>
      <c r="B39" s="101"/>
      <c r="C39" s="13">
        <v>2</v>
      </c>
      <c r="D39" s="8" t="s">
        <v>201</v>
      </c>
      <c r="E39" s="8" t="s">
        <v>207</v>
      </c>
      <c r="F39" s="8" t="s">
        <v>203</v>
      </c>
      <c r="G39" s="11" t="s">
        <v>204</v>
      </c>
      <c r="H39" s="10" t="s">
        <v>180</v>
      </c>
      <c r="I39" s="8">
        <v>16</v>
      </c>
      <c r="J39" s="8" t="s">
        <v>199</v>
      </c>
      <c r="K39" s="18">
        <v>18</v>
      </c>
      <c r="L39" s="8"/>
      <c r="M39" s="8">
        <v>80</v>
      </c>
      <c r="N39" s="8">
        <v>2750</v>
      </c>
      <c r="O39" s="145"/>
      <c r="P39" s="8">
        <v>1700</v>
      </c>
      <c r="Q39" s="20">
        <f t="shared" si="0"/>
        <v>1394</v>
      </c>
      <c r="R39" s="42">
        <f t="shared" si="18"/>
        <v>3.813984</v>
      </c>
      <c r="S39" s="16">
        <f t="shared" si="1"/>
        <v>3.6801599999999999</v>
      </c>
      <c r="T39" s="10">
        <v>1109</v>
      </c>
      <c r="U39" s="8">
        <v>1005</v>
      </c>
      <c r="V39" s="8">
        <v>0.95799999999999996</v>
      </c>
      <c r="W39" s="20">
        <f t="shared" si="19"/>
        <v>1628.6</v>
      </c>
      <c r="X39" s="8">
        <v>10.9</v>
      </c>
      <c r="Y39" s="8">
        <v>368</v>
      </c>
      <c r="Z39" s="8"/>
      <c r="AA39" s="8">
        <v>25</v>
      </c>
      <c r="AB39" s="8">
        <v>25</v>
      </c>
      <c r="AC39" s="11">
        <v>6.1</v>
      </c>
      <c r="AD39" s="13">
        <v>3.9</v>
      </c>
      <c r="AE39" s="89">
        <v>-27</v>
      </c>
      <c r="AF39" s="89">
        <v>-32</v>
      </c>
      <c r="AG39" s="89">
        <v>-32</v>
      </c>
      <c r="AH39" s="89"/>
      <c r="AI39" s="110">
        <f t="shared" si="30"/>
        <v>-91</v>
      </c>
      <c r="AJ39" s="108">
        <f t="shared" si="31"/>
        <v>2.197802197802198E-2</v>
      </c>
      <c r="AK39" s="8">
        <v>50</v>
      </c>
      <c r="AL39" s="8">
        <v>50</v>
      </c>
      <c r="AM39" s="8">
        <v>100</v>
      </c>
      <c r="AN39" s="8">
        <v>100</v>
      </c>
      <c r="AO39" s="8">
        <v>3</v>
      </c>
      <c r="AP39" s="8">
        <v>20</v>
      </c>
      <c r="AQ39" s="10">
        <v>1605</v>
      </c>
      <c r="AR39" s="13">
        <v>1605</v>
      </c>
      <c r="AS39" s="20">
        <f t="shared" si="34"/>
        <v>0</v>
      </c>
      <c r="AT39" s="124">
        <f t="shared" si="20"/>
        <v>0</v>
      </c>
      <c r="AU39" s="8">
        <v>75</v>
      </c>
      <c r="AV39" s="8">
        <v>75</v>
      </c>
      <c r="AW39" s="13">
        <v>4.4000000000000004</v>
      </c>
      <c r="AX39" s="8">
        <v>333</v>
      </c>
      <c r="AY39" s="8">
        <v>997</v>
      </c>
      <c r="AZ39" s="9">
        <v>44</v>
      </c>
      <c r="BA39" s="10">
        <v>355</v>
      </c>
      <c r="BB39" s="9">
        <v>70</v>
      </c>
      <c r="BC39" s="10"/>
      <c r="BD39" s="11"/>
      <c r="BE39" s="10">
        <v>4828</v>
      </c>
      <c r="BF39" s="8">
        <v>30</v>
      </c>
      <c r="BG39" s="8">
        <v>29</v>
      </c>
      <c r="BH39" s="8">
        <v>1</v>
      </c>
      <c r="BI39" s="11">
        <v>97</v>
      </c>
      <c r="BJ39" s="10">
        <v>640</v>
      </c>
      <c r="BK39" s="13">
        <v>190</v>
      </c>
      <c r="BL39" s="8">
        <v>1640</v>
      </c>
      <c r="BM39" s="8">
        <v>149</v>
      </c>
      <c r="BN39" s="9">
        <v>42</v>
      </c>
      <c r="BO39" s="10">
        <v>462</v>
      </c>
      <c r="BP39" s="8">
        <v>1700</v>
      </c>
      <c r="BQ39" s="9">
        <v>203</v>
      </c>
      <c r="BR39" s="10">
        <v>459</v>
      </c>
      <c r="BS39" s="8">
        <v>1700</v>
      </c>
      <c r="BT39" s="9">
        <v>190</v>
      </c>
      <c r="BU39" s="12">
        <v>1500</v>
      </c>
      <c r="BV39" s="130">
        <v>490</v>
      </c>
      <c r="BW39" s="126">
        <f t="shared" si="21"/>
        <v>0.92100000000000004</v>
      </c>
      <c r="BX39" s="126">
        <f t="shared" si="22"/>
        <v>0.82051282051282048</v>
      </c>
      <c r="BY39" s="134">
        <f t="shared" si="23"/>
        <v>0.52885054255804709</v>
      </c>
      <c r="BZ39" s="134">
        <f t="shared" si="24"/>
        <v>0.47114945744195291</v>
      </c>
      <c r="CA39" s="10">
        <v>3.2</v>
      </c>
      <c r="CB39" s="8">
        <v>3</v>
      </c>
      <c r="CC39" s="8">
        <v>30</v>
      </c>
      <c r="CD39" s="11">
        <v>1.8</v>
      </c>
      <c r="CE39" s="13" t="s">
        <v>183</v>
      </c>
      <c r="CF39" s="13">
        <v>50</v>
      </c>
      <c r="CG39" s="20">
        <f t="shared" si="25"/>
        <v>15.6</v>
      </c>
      <c r="CH39" s="20">
        <f t="shared" si="3"/>
        <v>5746</v>
      </c>
      <c r="CI39" s="20">
        <f t="shared" si="4"/>
        <v>7.8</v>
      </c>
      <c r="CJ39" s="8">
        <v>50</v>
      </c>
      <c r="CK39" s="16">
        <f t="shared" si="26"/>
        <v>1.3574660633484161</v>
      </c>
      <c r="CL39" s="10" t="s">
        <v>184</v>
      </c>
      <c r="CM39" s="13">
        <v>52</v>
      </c>
      <c r="CN39" s="8">
        <v>53</v>
      </c>
      <c r="CO39" s="339">
        <v>109</v>
      </c>
      <c r="CP39" s="339">
        <f t="shared" si="35"/>
        <v>5746</v>
      </c>
      <c r="CQ39" s="339">
        <f t="shared" si="36"/>
        <v>57.77</v>
      </c>
      <c r="CR39" s="42">
        <f t="shared" si="37"/>
        <v>10.053950574312566</v>
      </c>
      <c r="CS39" s="10"/>
      <c r="CT39" s="13"/>
      <c r="CU39" s="20" t="e">
        <f t="shared" si="33"/>
        <v>#N/A</v>
      </c>
      <c r="CV39" s="20">
        <f t="shared" si="8"/>
        <v>-91.259999999999991</v>
      </c>
      <c r="CW39" s="20" t="e">
        <f t="shared" si="9"/>
        <v>#N/A</v>
      </c>
      <c r="CX39" s="8"/>
      <c r="CY39" s="16" t="e">
        <f t="shared" si="32"/>
        <v>#N/A</v>
      </c>
      <c r="CZ39" s="14">
        <v>480</v>
      </c>
      <c r="DA39" s="14">
        <v>490</v>
      </c>
      <c r="DB39" s="14">
        <v>500</v>
      </c>
      <c r="DC39" s="14">
        <v>510</v>
      </c>
      <c r="DD39" s="14">
        <v>2</v>
      </c>
      <c r="DE39" s="14">
        <v>3</v>
      </c>
      <c r="DF39" s="14">
        <v>0.5</v>
      </c>
      <c r="DG39" s="14">
        <v>70</v>
      </c>
      <c r="DH39" s="14">
        <v>11</v>
      </c>
      <c r="DI39" s="14">
        <v>3</v>
      </c>
      <c r="DJ39" s="14">
        <v>3.6</v>
      </c>
      <c r="DK39" s="10"/>
      <c r="DL39" s="9">
        <v>280</v>
      </c>
      <c r="DM39" s="97">
        <f t="shared" si="10"/>
        <v>73.414046833966793</v>
      </c>
      <c r="DN39" s="97">
        <f t="shared" si="11"/>
        <v>76.083648537020139</v>
      </c>
      <c r="DO39" s="10"/>
      <c r="DP39" s="9"/>
      <c r="DQ39" s="10"/>
      <c r="DR39" s="9"/>
      <c r="DS39" s="14">
        <v>45</v>
      </c>
      <c r="DT39" s="10" t="s">
        <v>185</v>
      </c>
      <c r="DU39" s="9">
        <v>5.3</v>
      </c>
      <c r="DV39" s="14">
        <v>25</v>
      </c>
      <c r="DW39" s="10"/>
      <c r="DX39" s="8"/>
      <c r="DY39" s="97">
        <f t="shared" si="12"/>
        <v>0</v>
      </c>
      <c r="DZ39" s="97">
        <f t="shared" si="13"/>
        <v>0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393</v>
      </c>
      <c r="EL39" s="183">
        <f t="shared" si="14"/>
        <v>103.04185859196053</v>
      </c>
      <c r="EM39" s="110">
        <f t="shared" si="15"/>
        <v>106.78883526803183</v>
      </c>
      <c r="EN39" s="8">
        <v>4.7</v>
      </c>
      <c r="EO39" s="184">
        <f t="shared" si="16"/>
        <v>1.2323072147130141</v>
      </c>
      <c r="EP39" s="184">
        <f t="shared" si="17"/>
        <v>1.2771183861571236</v>
      </c>
      <c r="EQ39" s="11">
        <v>358</v>
      </c>
      <c r="ER39" s="43"/>
    </row>
    <row r="40" spans="1:148" s="41" customFormat="1" ht="20.100000000000001" customHeight="1" x14ac:dyDescent="0.25">
      <c r="A40" s="83">
        <v>42378</v>
      </c>
      <c r="B40" s="100">
        <v>0.4375</v>
      </c>
      <c r="C40" s="6">
        <v>4</v>
      </c>
      <c r="D40" s="1" t="s">
        <v>176</v>
      </c>
      <c r="E40" s="1" t="s">
        <v>177</v>
      </c>
      <c r="F40" s="1" t="s">
        <v>178</v>
      </c>
      <c r="G40" s="4" t="s">
        <v>179</v>
      </c>
      <c r="H40" s="3" t="s">
        <v>180</v>
      </c>
      <c r="I40" s="1">
        <v>16</v>
      </c>
      <c r="J40" s="1" t="s">
        <v>181</v>
      </c>
      <c r="K40" s="17">
        <v>18</v>
      </c>
      <c r="L40" s="1"/>
      <c r="M40" s="1">
        <v>80</v>
      </c>
      <c r="N40" s="1">
        <v>2750</v>
      </c>
      <c r="O40" s="144"/>
      <c r="P40" s="1">
        <v>1710</v>
      </c>
      <c r="Q40" s="19">
        <f t="shared" si="0"/>
        <v>1402.2</v>
      </c>
      <c r="R40" s="39">
        <f t="shared" si="18"/>
        <v>3.8364191999999999</v>
      </c>
      <c r="S40" s="15">
        <f t="shared" si="1"/>
        <v>3.7018080000000002</v>
      </c>
      <c r="T40" s="3">
        <v>1115</v>
      </c>
      <c r="U40" s="1">
        <v>1005</v>
      </c>
      <c r="V40" s="1">
        <v>0.95799999999999996</v>
      </c>
      <c r="W40" s="19">
        <f t="shared" si="19"/>
        <v>1638.1799999999998</v>
      </c>
      <c r="X40" s="1">
        <v>11.3</v>
      </c>
      <c r="Y40" s="1">
        <v>380</v>
      </c>
      <c r="Z40" s="1"/>
      <c r="AA40" s="1">
        <v>25</v>
      </c>
      <c r="AB40" s="1">
        <v>25</v>
      </c>
      <c r="AC40" s="4">
        <v>6.1</v>
      </c>
      <c r="AD40" s="6">
        <v>4.0999999999999996</v>
      </c>
      <c r="AE40" s="88">
        <v>-27</v>
      </c>
      <c r="AF40" s="88">
        <v>-32</v>
      </c>
      <c r="AG40" s="88">
        <v>-32</v>
      </c>
      <c r="AH40" s="88"/>
      <c r="AI40" s="109">
        <f t="shared" si="30"/>
        <v>-91</v>
      </c>
      <c r="AJ40" s="106">
        <f t="shared" si="31"/>
        <v>0</v>
      </c>
      <c r="AK40" s="1">
        <v>50</v>
      </c>
      <c r="AL40" s="1">
        <v>50</v>
      </c>
      <c r="AM40" s="1">
        <v>105</v>
      </c>
      <c r="AN40" s="1">
        <v>100</v>
      </c>
      <c r="AO40" s="1">
        <v>3</v>
      </c>
      <c r="AP40" s="1">
        <v>20</v>
      </c>
      <c r="AQ40" s="3">
        <v>1950</v>
      </c>
      <c r="AR40" s="6">
        <v>1570</v>
      </c>
      <c r="AS40" s="19">
        <f t="shared" si="34"/>
        <v>380</v>
      </c>
      <c r="AT40" s="123">
        <f t="shared" si="20"/>
        <v>0.19487179487179487</v>
      </c>
      <c r="AU40" s="1">
        <v>75</v>
      </c>
      <c r="AV40" s="1">
        <v>75</v>
      </c>
      <c r="AW40" s="6">
        <v>4.4000000000000004</v>
      </c>
      <c r="AX40" s="1">
        <v>400</v>
      </c>
      <c r="AY40" s="1">
        <v>750</v>
      </c>
      <c r="AZ40" s="2">
        <v>44</v>
      </c>
      <c r="BA40" s="3">
        <v>355</v>
      </c>
      <c r="BB40" s="2">
        <v>70</v>
      </c>
      <c r="BC40" s="3"/>
      <c r="BD40" s="4"/>
      <c r="BE40" s="3">
        <v>4700</v>
      </c>
      <c r="BF40" s="1">
        <v>30</v>
      </c>
      <c r="BG40" s="1">
        <v>29</v>
      </c>
      <c r="BH40" s="1">
        <v>1</v>
      </c>
      <c r="BI40" s="4">
        <v>97.4</v>
      </c>
      <c r="BJ40" s="3">
        <v>640</v>
      </c>
      <c r="BK40" s="6">
        <v>160</v>
      </c>
      <c r="BL40" s="1">
        <v>1642</v>
      </c>
      <c r="BM40" s="1">
        <v>149</v>
      </c>
      <c r="BN40" s="2">
        <v>44</v>
      </c>
      <c r="BO40" s="3">
        <v>462</v>
      </c>
      <c r="BP40" s="1">
        <v>1700</v>
      </c>
      <c r="BQ40" s="2">
        <v>203</v>
      </c>
      <c r="BR40" s="3">
        <v>459</v>
      </c>
      <c r="BS40" s="1">
        <v>1700</v>
      </c>
      <c r="BT40" s="2">
        <v>190</v>
      </c>
      <c r="BU40" s="5">
        <v>1500</v>
      </c>
      <c r="BV40" s="129">
        <v>485</v>
      </c>
      <c r="BW40" s="125">
        <f t="shared" si="21"/>
        <v>0.92100000000000004</v>
      </c>
      <c r="BX40" s="125">
        <f t="shared" si="22"/>
        <v>0.82051282051282048</v>
      </c>
      <c r="BY40" s="133">
        <f t="shared" si="23"/>
        <v>0.52885054255804709</v>
      </c>
      <c r="BZ40" s="133">
        <f t="shared" si="24"/>
        <v>0.47114945744195291</v>
      </c>
      <c r="CA40" s="3">
        <v>2.9</v>
      </c>
      <c r="CB40" s="1">
        <v>3</v>
      </c>
      <c r="CC40" s="1">
        <v>30</v>
      </c>
      <c r="CD40" s="4">
        <v>1.8</v>
      </c>
      <c r="CE40" s="6" t="s">
        <v>183</v>
      </c>
      <c r="CF40" s="6">
        <v>50</v>
      </c>
      <c r="CG40" s="19">
        <f t="shared" si="25"/>
        <v>15.6</v>
      </c>
      <c r="CH40" s="19">
        <f t="shared" si="3"/>
        <v>5779.8</v>
      </c>
      <c r="CI40" s="19">
        <f t="shared" si="4"/>
        <v>7.8</v>
      </c>
      <c r="CJ40" s="1">
        <v>50</v>
      </c>
      <c r="CK40" s="15">
        <f t="shared" si="26"/>
        <v>1.3495276653171389</v>
      </c>
      <c r="CL40" s="3" t="s">
        <v>184</v>
      </c>
      <c r="CM40" s="6">
        <v>52</v>
      </c>
      <c r="CN40" s="1">
        <v>52</v>
      </c>
      <c r="CO40" s="338">
        <v>109</v>
      </c>
      <c r="CP40" s="338">
        <f t="shared" si="35"/>
        <v>5779.8</v>
      </c>
      <c r="CQ40" s="338">
        <f t="shared" si="36"/>
        <v>56.68</v>
      </c>
      <c r="CR40" s="39">
        <f t="shared" si="37"/>
        <v>9.8065677013045427</v>
      </c>
      <c r="CS40" s="3"/>
      <c r="CT40" s="6"/>
      <c r="CU40" s="19" t="e">
        <f t="shared" si="33"/>
        <v>#N/A</v>
      </c>
      <c r="CV40" s="19">
        <f t="shared" si="8"/>
        <v>-91.259999999999991</v>
      </c>
      <c r="CW40" s="19" t="e">
        <f t="shared" si="9"/>
        <v>#N/A</v>
      </c>
      <c r="CX40" s="1"/>
      <c r="CY40" s="15" t="e">
        <f t="shared" si="32"/>
        <v>#N/A</v>
      </c>
      <c r="CZ40" s="7">
        <v>480</v>
      </c>
      <c r="DA40" s="7">
        <v>490</v>
      </c>
      <c r="DB40" s="7">
        <v>500</v>
      </c>
      <c r="DC40" s="7">
        <v>510</v>
      </c>
      <c r="DD40" s="7">
        <v>2</v>
      </c>
      <c r="DE40" s="7">
        <v>3</v>
      </c>
      <c r="DF40" s="7">
        <v>0.5</v>
      </c>
      <c r="DG40" s="7">
        <v>0.5</v>
      </c>
      <c r="DH40" s="7">
        <v>11</v>
      </c>
      <c r="DI40" s="7">
        <v>3</v>
      </c>
      <c r="DJ40" s="7">
        <v>5</v>
      </c>
      <c r="DK40" s="3" t="s">
        <v>205</v>
      </c>
      <c r="DL40" s="2">
        <v>280</v>
      </c>
      <c r="DM40" s="96">
        <f t="shared" si="10"/>
        <v>72.984724922657051</v>
      </c>
      <c r="DN40" s="96">
        <f t="shared" si="11"/>
        <v>75.638714919844574</v>
      </c>
      <c r="DO40" s="3"/>
      <c r="DP40" s="2"/>
      <c r="DQ40" s="3"/>
      <c r="DR40" s="2"/>
      <c r="DS40" s="7">
        <v>45</v>
      </c>
      <c r="DT40" s="3" t="s">
        <v>185</v>
      </c>
      <c r="DU40" s="2">
        <v>5.4</v>
      </c>
      <c r="DV40" s="7">
        <v>25</v>
      </c>
      <c r="DW40" s="3"/>
      <c r="DX40" s="1"/>
      <c r="DY40" s="96">
        <f t="shared" si="12"/>
        <v>0</v>
      </c>
      <c r="DZ40" s="96">
        <f t="shared" si="13"/>
        <v>0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393</v>
      </c>
      <c r="EL40" s="180">
        <f t="shared" si="14"/>
        <v>102.4392746235865</v>
      </c>
      <c r="EM40" s="109">
        <f t="shared" si="15"/>
        <v>106.16433915535328</v>
      </c>
      <c r="EN40" s="1">
        <v>4.7</v>
      </c>
      <c r="EO40" s="181">
        <f t="shared" si="16"/>
        <v>1.2251007397731719</v>
      </c>
      <c r="EP40" s="181">
        <f t="shared" si="17"/>
        <v>1.2696498575831052</v>
      </c>
      <c r="EQ40" s="4">
        <v>380</v>
      </c>
      <c r="ER40" s="40"/>
    </row>
    <row r="41" spans="1:148" s="41" customFormat="1" ht="20.100000000000001" customHeight="1" x14ac:dyDescent="0.25">
      <c r="A41" s="83">
        <v>42378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42378</v>
      </c>
      <c r="B42" s="101">
        <v>5.559027777777778E-2</v>
      </c>
      <c r="C42" s="13">
        <v>3</v>
      </c>
      <c r="D42" s="8" t="s">
        <v>186</v>
      </c>
      <c r="E42" s="8" t="s">
        <v>202</v>
      </c>
      <c r="F42" s="8" t="s">
        <v>188</v>
      </c>
      <c r="G42" s="11" t="s">
        <v>189</v>
      </c>
      <c r="H42" s="10" t="s">
        <v>180</v>
      </c>
      <c r="I42" s="8">
        <v>16</v>
      </c>
      <c r="J42" s="8" t="s">
        <v>199</v>
      </c>
      <c r="K42" s="18">
        <v>18</v>
      </c>
      <c r="L42" s="8"/>
      <c r="M42" s="8">
        <v>80</v>
      </c>
      <c r="N42" s="8">
        <v>2750</v>
      </c>
      <c r="O42" s="145"/>
      <c r="P42" s="8">
        <v>1750</v>
      </c>
      <c r="Q42" s="20">
        <f t="shared" si="0"/>
        <v>1435</v>
      </c>
      <c r="R42" s="42">
        <f t="shared" si="18"/>
        <v>3.9261599999999999</v>
      </c>
      <c r="S42" s="16">
        <f t="shared" si="1"/>
        <v>3.7884000000000002</v>
      </c>
      <c r="T42" s="10">
        <v>1145</v>
      </c>
      <c r="U42" s="8">
        <v>1005</v>
      </c>
      <c r="V42" s="8">
        <v>0.96</v>
      </c>
      <c r="W42" s="20">
        <f t="shared" si="19"/>
        <v>1680</v>
      </c>
      <c r="X42" s="8">
        <v>11</v>
      </c>
      <c r="Y42" s="8">
        <v>391</v>
      </c>
      <c r="Z42" s="8"/>
      <c r="AA42" s="8">
        <v>25</v>
      </c>
      <c r="AB42" s="8">
        <v>25</v>
      </c>
      <c r="AC42" s="11">
        <v>6</v>
      </c>
      <c r="AD42" s="13">
        <v>3.9</v>
      </c>
      <c r="AE42" s="89">
        <v>-28</v>
      </c>
      <c r="AF42" s="89">
        <v>-32</v>
      </c>
      <c r="AG42" s="89">
        <v>-32</v>
      </c>
      <c r="AH42" s="89"/>
      <c r="AI42" s="110">
        <f t="shared" si="30"/>
        <v>-92</v>
      </c>
      <c r="AJ42" s="108">
        <f t="shared" si="31"/>
        <v>1</v>
      </c>
      <c r="AK42" s="8">
        <v>50</v>
      </c>
      <c r="AL42" s="8">
        <v>50</v>
      </c>
      <c r="AM42" s="8">
        <v>100</v>
      </c>
      <c r="AN42" s="8">
        <v>100</v>
      </c>
      <c r="AO42" s="8">
        <v>3</v>
      </c>
      <c r="AP42" s="8">
        <v>20</v>
      </c>
      <c r="AQ42" s="10">
        <v>2117</v>
      </c>
      <c r="AR42" s="13">
        <v>1600</v>
      </c>
      <c r="AS42" s="20">
        <f t="shared" si="34"/>
        <v>517</v>
      </c>
      <c r="AT42" s="124">
        <f t="shared" si="20"/>
        <v>0.24421350968351441</v>
      </c>
      <c r="AU42" s="8">
        <v>73</v>
      </c>
      <c r="AV42" s="8">
        <v>75</v>
      </c>
      <c r="AW42" s="13">
        <v>4.5</v>
      </c>
      <c r="AX42" s="8">
        <v>479</v>
      </c>
      <c r="AY42" s="8">
        <v>832</v>
      </c>
      <c r="AZ42" s="9">
        <v>36</v>
      </c>
      <c r="BA42" s="10">
        <v>355</v>
      </c>
      <c r="BB42" s="9">
        <v>53</v>
      </c>
      <c r="BC42" s="10"/>
      <c r="BD42" s="11"/>
      <c r="BE42" s="10">
        <v>4419</v>
      </c>
      <c r="BF42" s="8">
        <v>30</v>
      </c>
      <c r="BG42" s="8">
        <v>29</v>
      </c>
      <c r="BH42" s="8">
        <v>1</v>
      </c>
      <c r="BI42" s="11">
        <v>97.4</v>
      </c>
      <c r="BJ42" s="10">
        <v>640</v>
      </c>
      <c r="BK42" s="13">
        <v>195</v>
      </c>
      <c r="BL42" s="8">
        <v>1644</v>
      </c>
      <c r="BM42" s="8">
        <v>148</v>
      </c>
      <c r="BN42" s="9">
        <v>40</v>
      </c>
      <c r="BO42" s="10">
        <v>470</v>
      </c>
      <c r="BP42" s="8">
        <v>1500</v>
      </c>
      <c r="BQ42" s="9">
        <v>218</v>
      </c>
      <c r="BR42" s="10">
        <v>465</v>
      </c>
      <c r="BS42" s="8">
        <v>1650</v>
      </c>
      <c r="BT42" s="9">
        <v>194</v>
      </c>
      <c r="BU42" s="12">
        <v>1500</v>
      </c>
      <c r="BV42" s="130">
        <v>522</v>
      </c>
      <c r="BW42" s="126">
        <f t="shared" si="21"/>
        <v>0.93500000000000005</v>
      </c>
      <c r="BX42" s="126">
        <f t="shared" si="22"/>
        <v>0.82051282051282048</v>
      </c>
      <c r="BY42" s="134">
        <f t="shared" si="23"/>
        <v>0.53260790184765938</v>
      </c>
      <c r="BZ42" s="134">
        <f t="shared" si="24"/>
        <v>0.46739209815234056</v>
      </c>
      <c r="CA42" s="10">
        <v>2.9</v>
      </c>
      <c r="CB42" s="8">
        <v>3</v>
      </c>
      <c r="CC42" s="8">
        <v>30</v>
      </c>
      <c r="CD42" s="11">
        <v>1.8</v>
      </c>
      <c r="CE42" s="13" t="s">
        <v>183</v>
      </c>
      <c r="CF42" s="13">
        <v>51</v>
      </c>
      <c r="CG42" s="20">
        <f t="shared" si="25"/>
        <v>15.6</v>
      </c>
      <c r="CH42" s="20">
        <f t="shared" si="3"/>
        <v>5915</v>
      </c>
      <c r="CI42" s="20">
        <f t="shared" si="4"/>
        <v>7.9560000000000004</v>
      </c>
      <c r="CJ42" s="8">
        <v>51</v>
      </c>
      <c r="CK42" s="16">
        <f t="shared" si="26"/>
        <v>1.3450549450549452</v>
      </c>
      <c r="CL42" s="10" t="s">
        <v>184</v>
      </c>
      <c r="CM42" s="13">
        <v>59</v>
      </c>
      <c r="CN42" s="8">
        <v>59</v>
      </c>
      <c r="CO42" s="339">
        <v>109</v>
      </c>
      <c r="CP42" s="339">
        <f t="shared" si="35"/>
        <v>5915</v>
      </c>
      <c r="CQ42" s="339">
        <f t="shared" si="36"/>
        <v>64.31</v>
      </c>
      <c r="CR42" s="42">
        <f t="shared" si="37"/>
        <v>10.872358410819949</v>
      </c>
      <c r="CS42" s="10"/>
      <c r="CT42" s="13"/>
      <c r="CU42" s="20" t="e">
        <f t="shared" si="33"/>
        <v>#N/A</v>
      </c>
      <c r="CV42" s="20">
        <f t="shared" si="8"/>
        <v>-94.64</v>
      </c>
      <c r="CW42" s="20" t="e">
        <f t="shared" si="9"/>
        <v>#N/A</v>
      </c>
      <c r="CX42" s="8"/>
      <c r="CY42" s="16" t="e">
        <f t="shared" si="32"/>
        <v>#N/A</v>
      </c>
      <c r="CZ42" s="14">
        <v>528</v>
      </c>
      <c r="DA42" s="14">
        <v>490</v>
      </c>
      <c r="DB42" s="14">
        <v>500</v>
      </c>
      <c r="DC42" s="14">
        <v>510</v>
      </c>
      <c r="DD42" s="14">
        <v>2</v>
      </c>
      <c r="DE42" s="14">
        <v>3</v>
      </c>
      <c r="DF42" s="14">
        <v>0.5</v>
      </c>
      <c r="DG42" s="14">
        <v>0.5</v>
      </c>
      <c r="DH42" s="14">
        <v>11</v>
      </c>
      <c r="DI42" s="14">
        <v>3</v>
      </c>
      <c r="DJ42" s="14">
        <v>4</v>
      </c>
      <c r="DK42" s="10" t="s">
        <v>205</v>
      </c>
      <c r="DL42" s="9">
        <v>280</v>
      </c>
      <c r="DM42" s="97">
        <f t="shared" si="10"/>
        <v>71.316502638710602</v>
      </c>
      <c r="DN42" s="97">
        <f t="shared" si="11"/>
        <v>73.90983000739098</v>
      </c>
      <c r="DO42" s="10"/>
      <c r="DP42" s="9"/>
      <c r="DQ42" s="10"/>
      <c r="DR42" s="9"/>
      <c r="DS42" s="14">
        <v>50</v>
      </c>
      <c r="DT42" s="10" t="s">
        <v>185</v>
      </c>
      <c r="DU42" s="9">
        <v>5.5</v>
      </c>
      <c r="DV42" s="14"/>
      <c r="DW42" s="10"/>
      <c r="DX42" s="8"/>
      <c r="DY42" s="97">
        <f t="shared" si="12"/>
        <v>0</v>
      </c>
      <c r="DZ42" s="97">
        <f t="shared" si="13"/>
        <v>0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412</v>
      </c>
      <c r="EL42" s="183">
        <f t="shared" si="14"/>
        <v>104.93713959695988</v>
      </c>
      <c r="EM42" s="110">
        <f t="shared" si="15"/>
        <v>108.75303558230387</v>
      </c>
      <c r="EN42" s="8">
        <v>4.75</v>
      </c>
      <c r="EO42" s="184">
        <f t="shared" si="16"/>
        <v>1.2098335269066978</v>
      </c>
      <c r="EP42" s="184">
        <f t="shared" si="17"/>
        <v>1.2538274733396684</v>
      </c>
      <c r="EQ42" s="11">
        <v>380</v>
      </c>
      <c r="ER42" s="43"/>
    </row>
    <row r="43" spans="1:148" s="44" customFormat="1" ht="20.100000000000001" customHeight="1" x14ac:dyDescent="0.25">
      <c r="A43" s="84">
        <v>42378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42379</v>
      </c>
      <c r="B44" s="100">
        <v>0.54166666666666696</v>
      </c>
      <c r="C44" s="6">
        <v>1</v>
      </c>
      <c r="D44" s="1" t="s">
        <v>192</v>
      </c>
      <c r="E44" s="1" t="s">
        <v>193</v>
      </c>
      <c r="F44" s="1" t="s">
        <v>194</v>
      </c>
      <c r="G44" s="4" t="s">
        <v>195</v>
      </c>
      <c r="H44" s="3" t="s">
        <v>180</v>
      </c>
      <c r="I44" s="1">
        <v>16</v>
      </c>
      <c r="J44" s="1" t="s">
        <v>199</v>
      </c>
      <c r="K44" s="17">
        <v>18</v>
      </c>
      <c r="L44" s="1"/>
      <c r="M44" s="1">
        <v>80</v>
      </c>
      <c r="N44" s="1">
        <v>2750</v>
      </c>
      <c r="O44" s="144"/>
      <c r="P44" s="1">
        <v>1750</v>
      </c>
      <c r="Q44" s="19">
        <f t="shared" si="0"/>
        <v>1435</v>
      </c>
      <c r="R44" s="39">
        <f t="shared" si="18"/>
        <v>3.9261599999999999</v>
      </c>
      <c r="S44" s="15">
        <f t="shared" si="1"/>
        <v>3.7884000000000002</v>
      </c>
      <c r="T44" s="3">
        <v>1146</v>
      </c>
      <c r="U44" s="1">
        <v>1005</v>
      </c>
      <c r="V44" s="1">
        <v>0.96</v>
      </c>
      <c r="W44" s="19">
        <f t="shared" si="19"/>
        <v>1680</v>
      </c>
      <c r="X44" s="1">
        <v>11</v>
      </c>
      <c r="Y44" s="1">
        <v>391</v>
      </c>
      <c r="Z44" s="1"/>
      <c r="AA44" s="1">
        <v>25</v>
      </c>
      <c r="AB44" s="1">
        <v>25</v>
      </c>
      <c r="AC44" s="4">
        <v>6</v>
      </c>
      <c r="AD44" s="6">
        <v>4</v>
      </c>
      <c r="AE44" s="88">
        <v>-28</v>
      </c>
      <c r="AF44" s="88">
        <v>-33</v>
      </c>
      <c r="AG44" s="88">
        <v>-32</v>
      </c>
      <c r="AH44" s="88"/>
      <c r="AI44" s="109">
        <f t="shared" si="30"/>
        <v>-93</v>
      </c>
      <c r="AJ44" s="106">
        <f t="shared" si="31"/>
        <v>1</v>
      </c>
      <c r="AK44" s="1">
        <v>50</v>
      </c>
      <c r="AL44" s="1">
        <v>50</v>
      </c>
      <c r="AM44" s="1">
        <v>100</v>
      </c>
      <c r="AN44" s="1">
        <v>100</v>
      </c>
      <c r="AO44" s="1">
        <v>3</v>
      </c>
      <c r="AP44" s="1">
        <v>20</v>
      </c>
      <c r="AQ44" s="3">
        <v>2086</v>
      </c>
      <c r="AR44" s="6">
        <v>1583</v>
      </c>
      <c r="AS44" s="19">
        <f t="shared" si="34"/>
        <v>503</v>
      </c>
      <c r="AT44" s="123">
        <f t="shared" si="20"/>
        <v>0.24113135186960691</v>
      </c>
      <c r="AU44" s="1">
        <v>73</v>
      </c>
      <c r="AV44" s="1">
        <v>75</v>
      </c>
      <c r="AW44" s="6">
        <v>4.5</v>
      </c>
      <c r="AX44" s="1">
        <v>410</v>
      </c>
      <c r="AY44" s="1">
        <v>1020</v>
      </c>
      <c r="AZ44" s="2">
        <v>30</v>
      </c>
      <c r="BA44" s="3">
        <v>355</v>
      </c>
      <c r="BB44" s="2">
        <v>53</v>
      </c>
      <c r="BC44" s="3"/>
      <c r="BD44" s="4"/>
      <c r="BE44" s="3">
        <v>4762</v>
      </c>
      <c r="BF44" s="1">
        <v>30</v>
      </c>
      <c r="BG44" s="1">
        <v>29</v>
      </c>
      <c r="BH44" s="1">
        <v>1</v>
      </c>
      <c r="BI44" s="4">
        <v>97.2</v>
      </c>
      <c r="BJ44" s="3">
        <v>640</v>
      </c>
      <c r="BK44" s="6">
        <v>194</v>
      </c>
      <c r="BL44" s="1">
        <v>1650</v>
      </c>
      <c r="BM44" s="1">
        <v>147</v>
      </c>
      <c r="BN44" s="2">
        <v>39.5</v>
      </c>
      <c r="BO44" s="3">
        <v>470</v>
      </c>
      <c r="BP44" s="1">
        <v>1500</v>
      </c>
      <c r="BQ44" s="2">
        <v>215</v>
      </c>
      <c r="BR44" s="3">
        <v>462</v>
      </c>
      <c r="BS44" s="1">
        <v>1650</v>
      </c>
      <c r="BT44" s="2">
        <v>198</v>
      </c>
      <c r="BU44" s="5">
        <v>1500</v>
      </c>
      <c r="BV44" s="129">
        <v>517</v>
      </c>
      <c r="BW44" s="125">
        <f t="shared" si="21"/>
        <v>0.93200000000000005</v>
      </c>
      <c r="BX44" s="125">
        <f t="shared" si="22"/>
        <v>0.82051282051282048</v>
      </c>
      <c r="BY44" s="133">
        <f t="shared" si="23"/>
        <v>0.53180780710481657</v>
      </c>
      <c r="BZ44" s="133">
        <f t="shared" si="24"/>
        <v>0.46819219289518343</v>
      </c>
      <c r="CA44" s="3">
        <v>2.9</v>
      </c>
      <c r="CB44" s="1">
        <v>3</v>
      </c>
      <c r="CC44" s="1">
        <v>30</v>
      </c>
      <c r="CD44" s="4">
        <v>1.8</v>
      </c>
      <c r="CE44" s="6" t="s">
        <v>183</v>
      </c>
      <c r="CF44" s="6">
        <v>51</v>
      </c>
      <c r="CG44" s="19">
        <f t="shared" si="25"/>
        <v>15.6</v>
      </c>
      <c r="CH44" s="19">
        <f t="shared" si="3"/>
        <v>5915</v>
      </c>
      <c r="CI44" s="19">
        <f t="shared" si="4"/>
        <v>7.8</v>
      </c>
      <c r="CJ44" s="1">
        <v>50</v>
      </c>
      <c r="CK44" s="15">
        <f t="shared" si="26"/>
        <v>1.3186813186813187</v>
      </c>
      <c r="CL44" s="3" t="s">
        <v>184</v>
      </c>
      <c r="CM44" s="6">
        <v>62</v>
      </c>
      <c r="CN44" s="1">
        <v>66</v>
      </c>
      <c r="CO44" s="338">
        <v>109</v>
      </c>
      <c r="CP44" s="338">
        <f t="shared" si="35"/>
        <v>5915</v>
      </c>
      <c r="CQ44" s="338">
        <f t="shared" si="36"/>
        <v>71.94</v>
      </c>
      <c r="CR44" s="39">
        <f t="shared" si="37"/>
        <v>12.162299239222316</v>
      </c>
      <c r="CS44" s="3"/>
      <c r="CT44" s="6"/>
      <c r="CU44" s="19" t="e">
        <f t="shared" si="33"/>
        <v>#N/A</v>
      </c>
      <c r="CV44" s="19">
        <f t="shared" si="8"/>
        <v>-94.64</v>
      </c>
      <c r="CW44" s="19" t="e">
        <f t="shared" si="9"/>
        <v>#N/A</v>
      </c>
      <c r="CX44" s="1"/>
      <c r="CY44" s="15" t="e">
        <f t="shared" si="32"/>
        <v>#N/A</v>
      </c>
      <c r="CZ44" s="7">
        <v>528</v>
      </c>
      <c r="DA44" s="7">
        <v>490</v>
      </c>
      <c r="DB44" s="7">
        <v>500</v>
      </c>
      <c r="DC44" s="7">
        <v>510</v>
      </c>
      <c r="DD44" s="7">
        <v>2</v>
      </c>
      <c r="DE44" s="7">
        <v>3</v>
      </c>
      <c r="DF44" s="7">
        <v>0.5</v>
      </c>
      <c r="DG44" s="7">
        <v>0.5</v>
      </c>
      <c r="DH44" s="7">
        <v>11</v>
      </c>
      <c r="DI44" s="7">
        <v>3</v>
      </c>
      <c r="DJ44" s="7">
        <v>4</v>
      </c>
      <c r="DK44" s="3" t="s">
        <v>205</v>
      </c>
      <c r="DL44" s="2">
        <v>280</v>
      </c>
      <c r="DM44" s="96">
        <f t="shared" si="10"/>
        <v>71.316502638710602</v>
      </c>
      <c r="DN44" s="96">
        <f t="shared" si="11"/>
        <v>73.90983000739098</v>
      </c>
      <c r="DO44" s="3"/>
      <c r="DP44" s="2"/>
      <c r="DQ44" s="3"/>
      <c r="DR44" s="2"/>
      <c r="DS44" s="7">
        <v>40</v>
      </c>
      <c r="DT44" s="3" t="s">
        <v>185</v>
      </c>
      <c r="DU44" s="2">
        <v>5.5</v>
      </c>
      <c r="DV44" s="7">
        <v>25</v>
      </c>
      <c r="DW44" s="3"/>
      <c r="DX44" s="1"/>
      <c r="DY44" s="96">
        <f t="shared" si="12"/>
        <v>0</v>
      </c>
      <c r="DZ44" s="96">
        <f t="shared" si="13"/>
        <v>0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413</v>
      </c>
      <c r="EL44" s="180">
        <f t="shared" si="14"/>
        <v>105.19184139209814</v>
      </c>
      <c r="EM44" s="109">
        <f t="shared" si="15"/>
        <v>109.0169992609017</v>
      </c>
      <c r="EN44" s="1"/>
      <c r="EO44" s="181">
        <f t="shared" si="16"/>
        <v>0</v>
      </c>
      <c r="EP44" s="181">
        <f t="shared" si="17"/>
        <v>0</v>
      </c>
      <c r="EQ44" s="4"/>
      <c r="ER44" s="40"/>
    </row>
    <row r="45" spans="1:148" s="41" customFormat="1" ht="20.100000000000001" customHeight="1" x14ac:dyDescent="0.25">
      <c r="A45" s="83">
        <v>42379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42379</v>
      </c>
      <c r="B46" s="101">
        <v>0.91666666666666696</v>
      </c>
      <c r="C46" s="13">
        <v>4</v>
      </c>
      <c r="D46" s="8" t="s">
        <v>176</v>
      </c>
      <c r="E46" s="8" t="s">
        <v>177</v>
      </c>
      <c r="F46" s="8" t="s">
        <v>178</v>
      </c>
      <c r="G46" s="11" t="s">
        <v>179</v>
      </c>
      <c r="H46" s="10" t="s">
        <v>180</v>
      </c>
      <c r="I46" s="8">
        <v>16</v>
      </c>
      <c r="J46" s="8" t="s">
        <v>181</v>
      </c>
      <c r="K46" s="18">
        <v>17.5</v>
      </c>
      <c r="L46" s="8"/>
      <c r="M46" s="8">
        <v>80</v>
      </c>
      <c r="N46" s="8">
        <v>2750</v>
      </c>
      <c r="O46" s="145"/>
      <c r="P46" s="8">
        <v>1750</v>
      </c>
      <c r="Q46" s="20">
        <f t="shared" si="0"/>
        <v>1443.75</v>
      </c>
      <c r="R46" s="42">
        <f t="shared" si="18"/>
        <v>3.9500999999999999</v>
      </c>
      <c r="S46" s="16">
        <f t="shared" si="1"/>
        <v>3.8115000000000001</v>
      </c>
      <c r="T46" s="10">
        <v>1148</v>
      </c>
      <c r="U46" s="8">
        <v>1005</v>
      </c>
      <c r="V46" s="8">
        <v>0.96</v>
      </c>
      <c r="W46" s="20">
        <f t="shared" si="19"/>
        <v>1680</v>
      </c>
      <c r="X46" s="8">
        <v>11.3</v>
      </c>
      <c r="Y46" s="8">
        <v>395</v>
      </c>
      <c r="Z46" s="8"/>
      <c r="AA46" s="8">
        <v>25</v>
      </c>
      <c r="AB46" s="8">
        <v>25</v>
      </c>
      <c r="AC46" s="11">
        <v>6.3</v>
      </c>
      <c r="AD46" s="13">
        <v>4.4000000000000004</v>
      </c>
      <c r="AE46" s="89">
        <v>-28</v>
      </c>
      <c r="AF46" s="89">
        <v>-33</v>
      </c>
      <c r="AG46" s="89">
        <v>-33</v>
      </c>
      <c r="AH46" s="89"/>
      <c r="AI46" s="110">
        <f t="shared" si="30"/>
        <v>-94</v>
      </c>
      <c r="AJ46" s="108">
        <f t="shared" si="31"/>
        <v>1</v>
      </c>
      <c r="AK46" s="8">
        <v>50</v>
      </c>
      <c r="AL46" s="8">
        <v>50</v>
      </c>
      <c r="AM46" s="8">
        <v>100</v>
      </c>
      <c r="AN46" s="8">
        <v>100</v>
      </c>
      <c r="AO46" s="8">
        <v>3</v>
      </c>
      <c r="AP46" s="8">
        <v>20</v>
      </c>
      <c r="AQ46" s="10">
        <v>2080</v>
      </c>
      <c r="AR46" s="13">
        <v>1590</v>
      </c>
      <c r="AS46" s="20">
        <f t="shared" si="34"/>
        <v>490</v>
      </c>
      <c r="AT46" s="124">
        <f t="shared" si="20"/>
        <v>0.23557692307692307</v>
      </c>
      <c r="AU46" s="8">
        <v>73</v>
      </c>
      <c r="AV46" s="8">
        <v>75</v>
      </c>
      <c r="AW46" s="13">
        <v>4.5</v>
      </c>
      <c r="AX46" s="8">
        <v>410</v>
      </c>
      <c r="AY46" s="8">
        <v>1020</v>
      </c>
      <c r="AZ46" s="9">
        <v>30</v>
      </c>
      <c r="BA46" s="10">
        <v>355</v>
      </c>
      <c r="BB46" s="9">
        <v>53</v>
      </c>
      <c r="BC46" s="10"/>
      <c r="BD46" s="11"/>
      <c r="BE46" s="10">
        <v>4750</v>
      </c>
      <c r="BF46" s="8">
        <v>30</v>
      </c>
      <c r="BG46" s="8">
        <v>29</v>
      </c>
      <c r="BH46" s="8">
        <v>1.5</v>
      </c>
      <c r="BI46" s="11">
        <v>97.2</v>
      </c>
      <c r="BJ46" s="10">
        <v>640</v>
      </c>
      <c r="BK46" s="13">
        <v>160</v>
      </c>
      <c r="BL46" s="8">
        <v>1645</v>
      </c>
      <c r="BM46" s="8">
        <v>148</v>
      </c>
      <c r="BN46" s="9">
        <v>40</v>
      </c>
      <c r="BO46" s="10">
        <v>470</v>
      </c>
      <c r="BP46" s="8">
        <v>1500</v>
      </c>
      <c r="BQ46" s="9">
        <v>214</v>
      </c>
      <c r="BR46" s="10">
        <v>461</v>
      </c>
      <c r="BS46" s="8">
        <v>1650</v>
      </c>
      <c r="BT46" s="9">
        <v>200</v>
      </c>
      <c r="BU46" s="12">
        <v>1500</v>
      </c>
      <c r="BV46" s="130">
        <v>510</v>
      </c>
      <c r="BW46" s="126">
        <f t="shared" si="21"/>
        <v>0.93100000000000005</v>
      </c>
      <c r="BX46" s="126">
        <f t="shared" si="22"/>
        <v>0.82051282051282048</v>
      </c>
      <c r="BY46" s="134">
        <f t="shared" si="23"/>
        <v>0.53154049978772933</v>
      </c>
      <c r="BZ46" s="134">
        <f t="shared" si="24"/>
        <v>0.46845950021227067</v>
      </c>
      <c r="CA46" s="10">
        <v>2.9</v>
      </c>
      <c r="CB46" s="8">
        <v>3</v>
      </c>
      <c r="CC46" s="8">
        <v>30</v>
      </c>
      <c r="CD46" s="11">
        <v>1.8</v>
      </c>
      <c r="CE46" s="13" t="s">
        <v>183</v>
      </c>
      <c r="CF46" s="13">
        <v>49</v>
      </c>
      <c r="CG46" s="20">
        <f t="shared" si="25"/>
        <v>15.6</v>
      </c>
      <c r="CH46" s="20">
        <f t="shared" si="3"/>
        <v>5915</v>
      </c>
      <c r="CI46" s="20">
        <f t="shared" si="4"/>
        <v>7.6440000000000001</v>
      </c>
      <c r="CJ46" s="8">
        <v>49</v>
      </c>
      <c r="CK46" s="16">
        <f t="shared" si="26"/>
        <v>1.2923076923076924</v>
      </c>
      <c r="CL46" s="10" t="s">
        <v>184</v>
      </c>
      <c r="CM46" s="13">
        <v>59</v>
      </c>
      <c r="CN46" s="8">
        <v>59</v>
      </c>
      <c r="CO46" s="339">
        <v>109</v>
      </c>
      <c r="CP46" s="339">
        <f t="shared" si="35"/>
        <v>5915</v>
      </c>
      <c r="CQ46" s="339">
        <f t="shared" si="36"/>
        <v>64.31</v>
      </c>
      <c r="CR46" s="42">
        <f t="shared" si="37"/>
        <v>10.872358410819949</v>
      </c>
      <c r="CS46" s="10"/>
      <c r="CT46" s="13"/>
      <c r="CU46" s="20" t="e">
        <f t="shared" si="33"/>
        <v>#N/A</v>
      </c>
      <c r="CV46" s="20">
        <f t="shared" si="8"/>
        <v>-94.64</v>
      </c>
      <c r="CW46" s="20" t="e">
        <f t="shared" si="9"/>
        <v>#N/A</v>
      </c>
      <c r="CX46" s="8"/>
      <c r="CY46" s="16" t="e">
        <f t="shared" si="32"/>
        <v>#N/A</v>
      </c>
      <c r="CZ46" s="14">
        <v>544</v>
      </c>
      <c r="DA46" s="14">
        <v>490</v>
      </c>
      <c r="DB46" s="14">
        <v>500</v>
      </c>
      <c r="DC46" s="14">
        <v>510</v>
      </c>
      <c r="DD46" s="14">
        <v>2</v>
      </c>
      <c r="DE46" s="14">
        <v>3</v>
      </c>
      <c r="DF46" s="14">
        <v>0.5</v>
      </c>
      <c r="DG46" s="14">
        <v>0.4</v>
      </c>
      <c r="DH46" s="14">
        <v>11</v>
      </c>
      <c r="DI46" s="14">
        <v>3</v>
      </c>
      <c r="DJ46" s="14">
        <v>4</v>
      </c>
      <c r="DK46" s="10" t="s">
        <v>205</v>
      </c>
      <c r="DL46" s="9">
        <v>280</v>
      </c>
      <c r="DM46" s="97">
        <f t="shared" si="10"/>
        <v>70.884281410597197</v>
      </c>
      <c r="DN46" s="97">
        <f t="shared" si="11"/>
        <v>73.461891643709819</v>
      </c>
      <c r="DO46" s="10"/>
      <c r="DP46" s="9"/>
      <c r="DQ46" s="10"/>
      <c r="DR46" s="9"/>
      <c r="DS46" s="14">
        <v>40</v>
      </c>
      <c r="DT46" s="10" t="s">
        <v>185</v>
      </c>
      <c r="DU46" s="9">
        <v>5.3</v>
      </c>
      <c r="DV46" s="14">
        <v>25</v>
      </c>
      <c r="DW46" s="10"/>
      <c r="DX46" s="8"/>
      <c r="DY46" s="97">
        <f t="shared" si="12"/>
        <v>0</v>
      </c>
      <c r="DZ46" s="97">
        <f t="shared" si="13"/>
        <v>0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414</v>
      </c>
      <c r="EL46" s="183">
        <f t="shared" si="14"/>
        <v>104.80747322852586</v>
      </c>
      <c r="EM46" s="110">
        <f t="shared" si="15"/>
        <v>108.61865407319952</v>
      </c>
      <c r="EN46" s="8">
        <v>4.7</v>
      </c>
      <c r="EO46" s="184">
        <f t="shared" si="16"/>
        <v>1.189843295106453</v>
      </c>
      <c r="EP46" s="184">
        <f t="shared" si="17"/>
        <v>1.233110324019415</v>
      </c>
      <c r="EQ46" s="11">
        <v>390</v>
      </c>
      <c r="ER46" s="43"/>
    </row>
    <row r="47" spans="1:148" s="44" customFormat="1" ht="20.100000000000001" customHeight="1" x14ac:dyDescent="0.25">
      <c r="A47" s="84">
        <v>42379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42380</v>
      </c>
      <c r="B48" s="100">
        <v>0.73584490740740749</v>
      </c>
      <c r="C48" s="6">
        <v>2</v>
      </c>
      <c r="D48" s="1" t="s">
        <v>201</v>
      </c>
      <c r="E48" s="1" t="s">
        <v>207</v>
      </c>
      <c r="F48" s="1" t="s">
        <v>203</v>
      </c>
      <c r="G48" s="4" t="s">
        <v>204</v>
      </c>
      <c r="H48" s="3" t="s">
        <v>180</v>
      </c>
      <c r="I48" s="1">
        <v>17</v>
      </c>
      <c r="J48" s="1" t="s">
        <v>190</v>
      </c>
      <c r="K48" s="17">
        <v>17.5</v>
      </c>
      <c r="L48" s="1"/>
      <c r="M48" s="1">
        <v>80</v>
      </c>
      <c r="N48" s="1">
        <v>2700</v>
      </c>
      <c r="O48" s="144"/>
      <c r="P48" s="1">
        <v>1750</v>
      </c>
      <c r="Q48" s="19">
        <f t="shared" si="0"/>
        <v>1443.75</v>
      </c>
      <c r="R48" s="39">
        <f t="shared" si="18"/>
        <v>4.1969812500000003</v>
      </c>
      <c r="S48" s="15">
        <f t="shared" si="1"/>
        <v>3.9760875000000002</v>
      </c>
      <c r="T48" s="3">
        <v>1140</v>
      </c>
      <c r="U48" s="1">
        <v>1005</v>
      </c>
      <c r="V48" s="1">
        <v>0.96399999999999997</v>
      </c>
      <c r="W48" s="19">
        <f t="shared" si="19"/>
        <v>1687</v>
      </c>
      <c r="X48" s="1">
        <v>10.6</v>
      </c>
      <c r="Y48" s="1">
        <v>394</v>
      </c>
      <c r="Z48" s="1"/>
      <c r="AA48" s="1">
        <v>25</v>
      </c>
      <c r="AB48" s="1">
        <v>25</v>
      </c>
      <c r="AC48" s="4">
        <v>6</v>
      </c>
      <c r="AD48" s="6">
        <v>4</v>
      </c>
      <c r="AE48" s="88">
        <v>-28</v>
      </c>
      <c r="AF48" s="88">
        <v>-32</v>
      </c>
      <c r="AG48" s="88">
        <v>-32</v>
      </c>
      <c r="AH48" s="88"/>
      <c r="AI48" s="109">
        <f t="shared" si="30"/>
        <v>-92</v>
      </c>
      <c r="AJ48" s="106">
        <f t="shared" si="31"/>
        <v>1</v>
      </c>
      <c r="AK48" s="1">
        <v>50</v>
      </c>
      <c r="AL48" s="1">
        <v>50</v>
      </c>
      <c r="AM48" s="1">
        <v>105</v>
      </c>
      <c r="AN48" s="1">
        <v>100</v>
      </c>
      <c r="AO48" s="1">
        <v>4.5</v>
      </c>
      <c r="AP48" s="1">
        <v>20</v>
      </c>
      <c r="AQ48" s="3">
        <v>2150</v>
      </c>
      <c r="AR48" s="6">
        <v>1730</v>
      </c>
      <c r="AS48" s="19">
        <f t="shared" si="34"/>
        <v>420</v>
      </c>
      <c r="AT48" s="123">
        <f t="shared" si="20"/>
        <v>0.19534883720930232</v>
      </c>
      <c r="AU48" s="1">
        <v>76</v>
      </c>
      <c r="AV48" s="1">
        <v>75</v>
      </c>
      <c r="AW48" s="6">
        <v>4.4000000000000004</v>
      </c>
      <c r="AX48" s="1">
        <v>444</v>
      </c>
      <c r="AY48" s="1">
        <v>1200</v>
      </c>
      <c r="AZ48" s="2">
        <v>27</v>
      </c>
      <c r="BA48" s="3">
        <v>355</v>
      </c>
      <c r="BB48" s="2">
        <v>65</v>
      </c>
      <c r="BC48" s="3"/>
      <c r="BD48" s="4"/>
      <c r="BE48" s="3">
        <v>4340</v>
      </c>
      <c r="BF48" s="1">
        <v>30</v>
      </c>
      <c r="BG48" s="1">
        <v>29</v>
      </c>
      <c r="BH48" s="1">
        <v>1</v>
      </c>
      <c r="BI48" s="4">
        <v>97.2</v>
      </c>
      <c r="BJ48" s="3">
        <v>580</v>
      </c>
      <c r="BK48" s="6">
        <v>190</v>
      </c>
      <c r="BL48" s="1">
        <v>1641</v>
      </c>
      <c r="BM48" s="1">
        <v>144</v>
      </c>
      <c r="BN48" s="2">
        <v>41.4</v>
      </c>
      <c r="BO48" s="3">
        <v>500</v>
      </c>
      <c r="BP48" s="1">
        <v>1500</v>
      </c>
      <c r="BQ48" s="2">
        <v>230</v>
      </c>
      <c r="BR48" s="3">
        <v>495</v>
      </c>
      <c r="BS48" s="1">
        <v>1630</v>
      </c>
      <c r="BT48" s="2">
        <v>219</v>
      </c>
      <c r="BU48" s="5">
        <v>1500</v>
      </c>
      <c r="BV48" s="129">
        <v>595</v>
      </c>
      <c r="BW48" s="125">
        <f t="shared" si="21"/>
        <v>0.995</v>
      </c>
      <c r="BX48" s="125">
        <f t="shared" si="22"/>
        <v>0.74358974358974361</v>
      </c>
      <c r="BY48" s="133">
        <f t="shared" si="23"/>
        <v>0.57230292751272027</v>
      </c>
      <c r="BZ48" s="133">
        <f t="shared" si="24"/>
        <v>0.42769707248727967</v>
      </c>
      <c r="CA48" s="3">
        <v>2.8</v>
      </c>
      <c r="CB48" s="1">
        <v>3</v>
      </c>
      <c r="CC48" s="1">
        <v>30</v>
      </c>
      <c r="CD48" s="4">
        <v>1.8</v>
      </c>
      <c r="CE48" s="6" t="s">
        <v>183</v>
      </c>
      <c r="CF48" s="6">
        <v>45</v>
      </c>
      <c r="CG48" s="19">
        <f t="shared" si="25"/>
        <v>15.6</v>
      </c>
      <c r="CH48" s="19">
        <f t="shared" si="3"/>
        <v>5915</v>
      </c>
      <c r="CI48" s="19">
        <f t="shared" si="4"/>
        <v>7.02</v>
      </c>
      <c r="CJ48" s="1">
        <v>45</v>
      </c>
      <c r="CK48" s="15">
        <f t="shared" si="26"/>
        <v>1.1868131868131868</v>
      </c>
      <c r="CL48" s="3" t="s">
        <v>184</v>
      </c>
      <c r="CM48" s="6">
        <v>53</v>
      </c>
      <c r="CN48" s="1">
        <v>54</v>
      </c>
      <c r="CO48" s="338">
        <v>109</v>
      </c>
      <c r="CP48" s="338">
        <f t="shared" si="35"/>
        <v>5915</v>
      </c>
      <c r="CQ48" s="338">
        <f t="shared" si="36"/>
        <v>58.86</v>
      </c>
      <c r="CR48" s="39">
        <f t="shared" si="37"/>
        <v>9.9509721048182591</v>
      </c>
      <c r="CS48" s="3"/>
      <c r="CT48" s="6"/>
      <c r="CU48" s="19" t="e">
        <f t="shared" si="33"/>
        <v>#N/A</v>
      </c>
      <c r="CV48" s="19">
        <f t="shared" si="8"/>
        <v>-94.64</v>
      </c>
      <c r="CW48" s="19" t="e">
        <f t="shared" si="9"/>
        <v>#N/A</v>
      </c>
      <c r="CX48" s="1"/>
      <c r="CY48" s="15" t="e">
        <f t="shared" si="32"/>
        <v>#N/A</v>
      </c>
      <c r="CZ48" s="7">
        <v>550</v>
      </c>
      <c r="DA48" s="7">
        <v>566</v>
      </c>
      <c r="DB48" s="7">
        <v>580</v>
      </c>
      <c r="DC48" s="7">
        <v>606</v>
      </c>
      <c r="DD48" s="7">
        <v>2</v>
      </c>
      <c r="DE48" s="7">
        <v>3</v>
      </c>
      <c r="DF48" s="7">
        <v>5</v>
      </c>
      <c r="DG48" s="7">
        <v>60</v>
      </c>
      <c r="DH48" s="7">
        <v>11</v>
      </c>
      <c r="DI48" s="7">
        <v>2</v>
      </c>
      <c r="DJ48" s="7">
        <v>2.5</v>
      </c>
      <c r="DK48" s="3" t="s">
        <v>205</v>
      </c>
      <c r="DL48" s="2">
        <v>280</v>
      </c>
      <c r="DM48" s="96">
        <f t="shared" si="10"/>
        <v>66.714617798209119</v>
      </c>
      <c r="DN48" s="96">
        <f t="shared" si="11"/>
        <v>70.420985453665182</v>
      </c>
      <c r="DO48" s="3"/>
      <c r="DP48" s="2"/>
      <c r="DQ48" s="3"/>
      <c r="DR48" s="2"/>
      <c r="DS48" s="7">
        <v>50</v>
      </c>
      <c r="DT48" s="3" t="s">
        <v>185</v>
      </c>
      <c r="DU48" s="2">
        <v>5.4</v>
      </c>
      <c r="DV48" s="7">
        <v>25</v>
      </c>
      <c r="DW48" s="3"/>
      <c r="DX48" s="1"/>
      <c r="DY48" s="96">
        <f t="shared" si="12"/>
        <v>0</v>
      </c>
      <c r="DZ48" s="96">
        <f t="shared" si="13"/>
        <v>0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449</v>
      </c>
      <c r="EL48" s="180">
        <f t="shared" si="14"/>
        <v>106.98165496927106</v>
      </c>
      <c r="EM48" s="109">
        <f t="shared" si="15"/>
        <v>112.92508024534168</v>
      </c>
      <c r="EN48" s="1">
        <v>4.4000000000000004</v>
      </c>
      <c r="EO48" s="181">
        <f t="shared" si="16"/>
        <v>1.0483725654004292</v>
      </c>
      <c r="EP48" s="181">
        <f t="shared" si="17"/>
        <v>1.1066154857004531</v>
      </c>
      <c r="EQ48" s="4">
        <v>351</v>
      </c>
      <c r="ER48" s="40"/>
    </row>
    <row r="49" spans="1:148" s="41" customFormat="1" ht="20.100000000000001" customHeight="1" x14ac:dyDescent="0.25">
      <c r="A49" s="83">
        <v>42380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42380</v>
      </c>
      <c r="B50" s="101">
        <v>1.0833333333333299</v>
      </c>
      <c r="C50" s="13">
        <v>1</v>
      </c>
      <c r="D50" s="8" t="s">
        <v>192</v>
      </c>
      <c r="E50" s="8" t="s">
        <v>193</v>
      </c>
      <c r="F50" s="8" t="s">
        <v>194</v>
      </c>
      <c r="G50" s="11" t="s">
        <v>195</v>
      </c>
      <c r="H50" s="10" t="s">
        <v>180</v>
      </c>
      <c r="I50" s="8">
        <v>17</v>
      </c>
      <c r="J50" s="8" t="s">
        <v>190</v>
      </c>
      <c r="K50" s="18">
        <v>18</v>
      </c>
      <c r="L50" s="8"/>
      <c r="M50" s="8">
        <v>80</v>
      </c>
      <c r="N50" s="8">
        <v>2720</v>
      </c>
      <c r="O50" s="145"/>
      <c r="P50" s="8">
        <v>1750</v>
      </c>
      <c r="Q50" s="20">
        <f t="shared" si="0"/>
        <v>1435</v>
      </c>
      <c r="R50" s="42">
        <f t="shared" si="18"/>
        <v>4.1715450000000001</v>
      </c>
      <c r="S50" s="16">
        <f t="shared" si="1"/>
        <v>3.9812639999999999</v>
      </c>
      <c r="T50" s="10">
        <v>1138</v>
      </c>
      <c r="U50" s="8">
        <v>1005</v>
      </c>
      <c r="V50" s="8">
        <v>0.96299999999999997</v>
      </c>
      <c r="W50" s="20">
        <f t="shared" si="19"/>
        <v>1685.25</v>
      </c>
      <c r="X50" s="8">
        <v>10.6</v>
      </c>
      <c r="Y50" s="8">
        <v>394</v>
      </c>
      <c r="Z50" s="8"/>
      <c r="AA50" s="8">
        <v>25</v>
      </c>
      <c r="AB50" s="8">
        <v>25</v>
      </c>
      <c r="AC50" s="11">
        <v>6.1</v>
      </c>
      <c r="AD50" s="13">
        <v>3.8</v>
      </c>
      <c r="AE50" s="89">
        <v>-28</v>
      </c>
      <c r="AF50" s="89">
        <v>-33</v>
      </c>
      <c r="AG50" s="89">
        <v>-32</v>
      </c>
      <c r="AH50" s="89"/>
      <c r="AI50" s="110">
        <f t="shared" si="30"/>
        <v>-93</v>
      </c>
      <c r="AJ50" s="108">
        <f t="shared" si="31"/>
        <v>1</v>
      </c>
      <c r="AK50" s="8">
        <v>50</v>
      </c>
      <c r="AL50" s="8">
        <v>50</v>
      </c>
      <c r="AM50" s="8">
        <v>105</v>
      </c>
      <c r="AN50" s="8">
        <v>100</v>
      </c>
      <c r="AO50" s="8">
        <v>3.5</v>
      </c>
      <c r="AP50" s="8">
        <v>20</v>
      </c>
      <c r="AQ50" s="10">
        <v>1715</v>
      </c>
      <c r="AR50" s="13">
        <v>1717</v>
      </c>
      <c r="AS50" s="20">
        <f t="shared" si="34"/>
        <v>-2</v>
      </c>
      <c r="AT50" s="124">
        <f t="shared" si="20"/>
        <v>-1.1661807580174927E-3</v>
      </c>
      <c r="AU50" s="8">
        <v>72.900000000000006</v>
      </c>
      <c r="AV50" s="8">
        <v>80</v>
      </c>
      <c r="AW50" s="13">
        <v>4.4000000000000004</v>
      </c>
      <c r="AX50" s="8">
        <v>440</v>
      </c>
      <c r="AY50" s="8">
        <v>1050</v>
      </c>
      <c r="AZ50" s="9">
        <v>30</v>
      </c>
      <c r="BA50" s="10">
        <v>355</v>
      </c>
      <c r="BB50" s="9">
        <v>65</v>
      </c>
      <c r="BC50" s="10"/>
      <c r="BD50" s="11"/>
      <c r="BE50" s="10">
        <v>4491</v>
      </c>
      <c r="BF50" s="8">
        <v>30</v>
      </c>
      <c r="BG50" s="8">
        <v>30</v>
      </c>
      <c r="BH50" s="8">
        <v>1</v>
      </c>
      <c r="BI50" s="11">
        <v>97</v>
      </c>
      <c r="BJ50" s="10">
        <v>570</v>
      </c>
      <c r="BK50" s="13">
        <v>189</v>
      </c>
      <c r="BL50" s="8">
        <v>1645</v>
      </c>
      <c r="BM50" s="8">
        <v>143</v>
      </c>
      <c r="BN50" s="9">
        <v>41.2</v>
      </c>
      <c r="BO50" s="10">
        <v>500</v>
      </c>
      <c r="BP50" s="8">
        <v>1500</v>
      </c>
      <c r="BQ50" s="9">
        <v>232</v>
      </c>
      <c r="BR50" s="10">
        <v>495</v>
      </c>
      <c r="BS50" s="8">
        <v>1630</v>
      </c>
      <c r="BT50" s="9">
        <v>219</v>
      </c>
      <c r="BU50" s="12">
        <v>1500</v>
      </c>
      <c r="BV50" s="130">
        <v>581</v>
      </c>
      <c r="BW50" s="126">
        <f t="shared" si="21"/>
        <v>0.995</v>
      </c>
      <c r="BX50" s="126">
        <f t="shared" si="22"/>
        <v>0.73076923076923073</v>
      </c>
      <c r="BY50" s="134">
        <f t="shared" si="23"/>
        <v>0.57655449075105858</v>
      </c>
      <c r="BZ50" s="134">
        <f t="shared" si="24"/>
        <v>0.42344550924894137</v>
      </c>
      <c r="CA50" s="10">
        <v>2.8</v>
      </c>
      <c r="CB50" s="8">
        <v>3</v>
      </c>
      <c r="CC50" s="8">
        <v>30</v>
      </c>
      <c r="CD50" s="11">
        <v>1.8</v>
      </c>
      <c r="CE50" s="13" t="s">
        <v>183</v>
      </c>
      <c r="CF50" s="13">
        <v>44</v>
      </c>
      <c r="CG50" s="20">
        <f t="shared" si="25"/>
        <v>15.6</v>
      </c>
      <c r="CH50" s="20">
        <f t="shared" si="3"/>
        <v>5915</v>
      </c>
      <c r="CI50" s="20">
        <f t="shared" si="4"/>
        <v>6.8639999999999999</v>
      </c>
      <c r="CJ50" s="8">
        <v>44</v>
      </c>
      <c r="CK50" s="16">
        <f t="shared" si="26"/>
        <v>1.1604395604395605</v>
      </c>
      <c r="CL50" s="10" t="s">
        <v>184</v>
      </c>
      <c r="CM50" s="13">
        <v>53</v>
      </c>
      <c r="CN50" s="8">
        <v>54</v>
      </c>
      <c r="CO50" s="339">
        <v>109</v>
      </c>
      <c r="CP50" s="339">
        <f t="shared" si="35"/>
        <v>5915</v>
      </c>
      <c r="CQ50" s="339">
        <f t="shared" si="36"/>
        <v>58.86</v>
      </c>
      <c r="CR50" s="42">
        <f t="shared" si="37"/>
        <v>9.9509721048182591</v>
      </c>
      <c r="CS50" s="10"/>
      <c r="CT50" s="13"/>
      <c r="CU50" s="20" t="e">
        <f t="shared" si="33"/>
        <v>#N/A</v>
      </c>
      <c r="CV50" s="20">
        <f t="shared" si="8"/>
        <v>-94.64</v>
      </c>
      <c r="CW50" s="20" t="e">
        <f t="shared" si="9"/>
        <v>#N/A</v>
      </c>
      <c r="CX50" s="8"/>
      <c r="CY50" s="16" t="e">
        <f t="shared" si="32"/>
        <v>#N/A</v>
      </c>
      <c r="CZ50" s="14">
        <v>550</v>
      </c>
      <c r="DA50" s="14">
        <v>566</v>
      </c>
      <c r="DB50" s="14">
        <v>580</v>
      </c>
      <c r="DC50" s="14">
        <v>606</v>
      </c>
      <c r="DD50" s="14">
        <v>2</v>
      </c>
      <c r="DE50" s="14">
        <v>3</v>
      </c>
      <c r="DF50" s="14">
        <v>5</v>
      </c>
      <c r="DG50" s="14">
        <v>60</v>
      </c>
      <c r="DH50" s="14">
        <v>11</v>
      </c>
      <c r="DI50" s="14">
        <v>2</v>
      </c>
      <c r="DJ50" s="14">
        <v>2.5</v>
      </c>
      <c r="DK50" s="10" t="s">
        <v>205</v>
      </c>
      <c r="DL50" s="9">
        <v>280</v>
      </c>
      <c r="DM50" s="97">
        <f t="shared" si="10"/>
        <v>67.121414248198207</v>
      </c>
      <c r="DN50" s="97">
        <f t="shared" si="11"/>
        <v>70.329423017413561</v>
      </c>
      <c r="DO50" s="10"/>
      <c r="DP50" s="9"/>
      <c r="DQ50" s="10"/>
      <c r="DR50" s="9"/>
      <c r="DS50" s="14">
        <v>50</v>
      </c>
      <c r="DT50" s="10" t="s">
        <v>185</v>
      </c>
      <c r="DU50" s="9">
        <v>5.4</v>
      </c>
      <c r="DV50" s="14">
        <v>25</v>
      </c>
      <c r="DW50" s="10"/>
      <c r="DX50" s="8"/>
      <c r="DY50" s="97">
        <f t="shared" si="12"/>
        <v>0</v>
      </c>
      <c r="DZ50" s="97">
        <f t="shared" si="13"/>
        <v>0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451</v>
      </c>
      <c r="EL50" s="183">
        <f t="shared" si="14"/>
        <v>108.11342080691925</v>
      </c>
      <c r="EM50" s="110">
        <f t="shared" si="15"/>
        <v>113.28060636019114</v>
      </c>
      <c r="EN50" s="8"/>
      <c r="EO50" s="184">
        <f t="shared" si="16"/>
        <v>0</v>
      </c>
      <c r="EP50" s="184">
        <f t="shared" si="17"/>
        <v>0</v>
      </c>
      <c r="EQ50" s="11"/>
      <c r="ER50" s="43"/>
    </row>
    <row r="51" spans="1:148" s="44" customFormat="1" ht="20.100000000000001" customHeight="1" x14ac:dyDescent="0.25">
      <c r="A51" s="84">
        <v>42380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42381</v>
      </c>
      <c r="B52" s="100"/>
      <c r="C52" s="6">
        <v>2</v>
      </c>
      <c r="D52" s="1" t="s">
        <v>201</v>
      </c>
      <c r="E52" s="1" t="s">
        <v>207</v>
      </c>
      <c r="F52" s="1" t="s">
        <v>203</v>
      </c>
      <c r="G52" s="4" t="s">
        <v>204</v>
      </c>
      <c r="H52" s="3" t="s">
        <v>180</v>
      </c>
      <c r="I52" s="1">
        <v>17</v>
      </c>
      <c r="J52" s="1" t="s">
        <v>190</v>
      </c>
      <c r="K52" s="17">
        <v>16.5</v>
      </c>
      <c r="L52" s="1"/>
      <c r="M52" s="1">
        <v>80</v>
      </c>
      <c r="N52" s="1">
        <v>2700</v>
      </c>
      <c r="O52" s="144"/>
      <c r="P52" s="1">
        <v>1750</v>
      </c>
      <c r="Q52" s="19">
        <f>(P52/100)*(100-K52)</f>
        <v>1461.25</v>
      </c>
      <c r="R52" s="39">
        <f t="shared" si="18"/>
        <v>4.24785375</v>
      </c>
      <c r="S52" s="15">
        <f t="shared" si="1"/>
        <v>4.0242825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5915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5915</v>
      </c>
      <c r="CQ52" s="338">
        <f t="shared" si="36"/>
        <v>0</v>
      </c>
      <c r="CR52" s="39">
        <f t="shared" si="37"/>
        <v>0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>
        <f t="shared" si="10"/>
        <v>0</v>
      </c>
      <c r="DN52" s="96">
        <f t="shared" si="11"/>
        <v>0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>
        <f t="shared" si="12"/>
        <v>0</v>
      </c>
      <c r="DZ52" s="96">
        <f t="shared" si="13"/>
        <v>0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>
        <f t="shared" si="14"/>
        <v>0</v>
      </c>
      <c r="EM52" s="109">
        <f t="shared" si="15"/>
        <v>0</v>
      </c>
      <c r="EN52" s="1"/>
      <c r="EO52" s="181">
        <f t="shared" si="16"/>
        <v>0</v>
      </c>
      <c r="EP52" s="181">
        <f t="shared" si="17"/>
        <v>0</v>
      </c>
      <c r="EQ52" s="4"/>
      <c r="ER52" s="40"/>
    </row>
    <row r="53" spans="1:148" s="41" customFormat="1" ht="20.100000000000001" customHeight="1" x14ac:dyDescent="0.25">
      <c r="A53" s="83">
        <v>42381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42381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42381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42382</v>
      </c>
      <c r="B56" s="100">
        <v>0.45833333333333298</v>
      </c>
      <c r="C56" s="6">
        <v>4</v>
      </c>
      <c r="D56" s="1" t="s">
        <v>176</v>
      </c>
      <c r="E56" s="1" t="s">
        <v>177</v>
      </c>
      <c r="F56" s="1" t="s">
        <v>178</v>
      </c>
      <c r="G56" s="4" t="s">
        <v>179</v>
      </c>
      <c r="H56" s="3" t="s">
        <v>180</v>
      </c>
      <c r="I56" s="1">
        <v>17</v>
      </c>
      <c r="J56" s="1" t="s">
        <v>191</v>
      </c>
      <c r="K56" s="17">
        <v>16.5</v>
      </c>
      <c r="L56" s="1"/>
      <c r="M56" s="1">
        <v>80</v>
      </c>
      <c r="N56" s="1">
        <v>2700</v>
      </c>
      <c r="O56" s="144"/>
      <c r="P56" s="1">
        <v>1750</v>
      </c>
      <c r="Q56" s="19">
        <f t="shared" si="0"/>
        <v>1461.25</v>
      </c>
      <c r="R56" s="39">
        <f t="shared" si="18"/>
        <v>4.24785375</v>
      </c>
      <c r="S56" s="15">
        <f t="shared" si="1"/>
        <v>4.0242825</v>
      </c>
      <c r="T56" s="3">
        <v>1135</v>
      </c>
      <c r="U56" s="1">
        <v>1005</v>
      </c>
      <c r="V56" s="1">
        <v>0.96799999999999997</v>
      </c>
      <c r="W56" s="19">
        <f t="shared" si="19"/>
        <v>1694</v>
      </c>
      <c r="X56" s="1">
        <v>10.4</v>
      </c>
      <c r="Y56" s="1">
        <v>398</v>
      </c>
      <c r="Z56" s="1"/>
      <c r="AA56" s="1">
        <v>25</v>
      </c>
      <c r="AB56" s="1">
        <v>25</v>
      </c>
      <c r="AC56" s="4">
        <v>6.4</v>
      </c>
      <c r="AD56" s="6">
        <v>3.8</v>
      </c>
      <c r="AE56" s="88">
        <v>-29</v>
      </c>
      <c r="AF56" s="88">
        <v>-33</v>
      </c>
      <c r="AG56" s="88">
        <v>-34</v>
      </c>
      <c r="AH56" s="88"/>
      <c r="AI56" s="109">
        <f t="shared" si="30"/>
        <v>-96</v>
      </c>
      <c r="AJ56" s="106">
        <f t="shared" si="31"/>
        <v>1</v>
      </c>
      <c r="AK56" s="1">
        <v>50</v>
      </c>
      <c r="AL56" s="1">
        <v>50</v>
      </c>
      <c r="AM56" s="1">
        <v>105</v>
      </c>
      <c r="AN56" s="1">
        <v>105</v>
      </c>
      <c r="AO56" s="1">
        <v>3.6</v>
      </c>
      <c r="AP56" s="1">
        <v>20</v>
      </c>
      <c r="AQ56" s="3">
        <v>1993</v>
      </c>
      <c r="AR56" s="6">
        <v>1718</v>
      </c>
      <c r="AS56" s="19">
        <f t="shared" si="34"/>
        <v>275</v>
      </c>
      <c r="AT56" s="123">
        <f t="shared" si="20"/>
        <v>0.13798294029101857</v>
      </c>
      <c r="AU56" s="1">
        <v>74</v>
      </c>
      <c r="AV56" s="1">
        <v>80</v>
      </c>
      <c r="AW56" s="6">
        <v>4.5</v>
      </c>
      <c r="AX56" s="1">
        <v>512</v>
      </c>
      <c r="AY56" s="1">
        <v>1000</v>
      </c>
      <c r="AZ56" s="2">
        <v>30</v>
      </c>
      <c r="BA56" s="3">
        <v>355</v>
      </c>
      <c r="BB56" s="2">
        <v>60</v>
      </c>
      <c r="BC56" s="3">
        <v>141</v>
      </c>
      <c r="BD56" s="4"/>
      <c r="BE56" s="3">
        <v>4432</v>
      </c>
      <c r="BF56" s="1">
        <v>30</v>
      </c>
      <c r="BG56" s="1">
        <v>30</v>
      </c>
      <c r="BH56" s="1">
        <v>1</v>
      </c>
      <c r="BI56" s="4">
        <v>97</v>
      </c>
      <c r="BJ56" s="3">
        <v>560</v>
      </c>
      <c r="BK56" s="6">
        <v>160</v>
      </c>
      <c r="BL56" s="1">
        <v>1631</v>
      </c>
      <c r="BM56" s="1">
        <v>141</v>
      </c>
      <c r="BN56" s="2">
        <v>46.3</v>
      </c>
      <c r="BO56" s="3">
        <v>492</v>
      </c>
      <c r="BP56" s="1">
        <v>1500</v>
      </c>
      <c r="BQ56" s="2">
        <v>233</v>
      </c>
      <c r="BR56" s="3">
        <v>485</v>
      </c>
      <c r="BS56" s="1">
        <v>1630</v>
      </c>
      <c r="BT56" s="2">
        <v>217</v>
      </c>
      <c r="BU56" s="5">
        <v>1500</v>
      </c>
      <c r="BV56" s="129">
        <v>623</v>
      </c>
      <c r="BW56" s="125">
        <f t="shared" si="21"/>
        <v>0.97699999999999998</v>
      </c>
      <c r="BX56" s="125">
        <f t="shared" si="22"/>
        <v>0.71794871794871795</v>
      </c>
      <c r="BY56" s="133">
        <f t="shared" si="23"/>
        <v>0.57641861942725747</v>
      </c>
      <c r="BZ56" s="133">
        <f t="shared" si="24"/>
        <v>0.42358138057274253</v>
      </c>
      <c r="CA56" s="3">
        <v>2.9</v>
      </c>
      <c r="CB56" s="1">
        <v>3</v>
      </c>
      <c r="CC56" s="1">
        <v>30</v>
      </c>
      <c r="CD56" s="4">
        <v>1.8</v>
      </c>
      <c r="CE56" s="6" t="s">
        <v>183</v>
      </c>
      <c r="CF56" s="6">
        <v>38</v>
      </c>
      <c r="CG56" s="19">
        <f t="shared" si="25"/>
        <v>15.6</v>
      </c>
      <c r="CH56" s="19">
        <f t="shared" si="3"/>
        <v>5915</v>
      </c>
      <c r="CI56" s="19">
        <f t="shared" si="4"/>
        <v>5.9279999999999999</v>
      </c>
      <c r="CJ56" s="1">
        <v>38</v>
      </c>
      <c r="CK56" s="15">
        <f t="shared" si="26"/>
        <v>1.0021978021978022</v>
      </c>
      <c r="CL56" s="3" t="s">
        <v>184</v>
      </c>
      <c r="CM56" s="6">
        <v>50</v>
      </c>
      <c r="CN56" s="1">
        <v>50</v>
      </c>
      <c r="CO56" s="338">
        <v>109</v>
      </c>
      <c r="CP56" s="338">
        <f t="shared" si="35"/>
        <v>5915</v>
      </c>
      <c r="CQ56" s="338">
        <f t="shared" si="36"/>
        <v>54.5</v>
      </c>
      <c r="CR56" s="39">
        <f t="shared" si="37"/>
        <v>9.2138630600169051</v>
      </c>
      <c r="CS56" s="3"/>
      <c r="CT56" s="6"/>
      <c r="CU56" s="19" t="e">
        <f t="shared" si="33"/>
        <v>#N/A</v>
      </c>
      <c r="CV56" s="19">
        <f t="shared" si="8"/>
        <v>-98.02</v>
      </c>
      <c r="CW56" s="19" t="e">
        <f t="shared" si="9"/>
        <v>#N/A</v>
      </c>
      <c r="CX56" s="1"/>
      <c r="CY56" s="15" t="e">
        <f t="shared" si="32"/>
        <v>#N/A</v>
      </c>
      <c r="CZ56" s="14">
        <v>550</v>
      </c>
      <c r="DA56" s="14">
        <v>566</v>
      </c>
      <c r="DB56" s="14">
        <v>580</v>
      </c>
      <c r="DC56" s="14">
        <v>606</v>
      </c>
      <c r="DD56" s="14">
        <v>2</v>
      </c>
      <c r="DE56" s="14">
        <v>3</v>
      </c>
      <c r="DF56" s="14">
        <v>5</v>
      </c>
      <c r="DG56" s="14">
        <v>60</v>
      </c>
      <c r="DH56" s="14">
        <v>11</v>
      </c>
      <c r="DI56" s="14">
        <v>2</v>
      </c>
      <c r="DJ56" s="14">
        <v>2.5</v>
      </c>
      <c r="DK56" s="3" t="s">
        <v>205</v>
      </c>
      <c r="DL56" s="2">
        <v>280</v>
      </c>
      <c r="DM56" s="96">
        <f t="shared" si="10"/>
        <v>65.915640339547949</v>
      </c>
      <c r="DN56" s="96">
        <f t="shared" si="11"/>
        <v>69.577620358411721</v>
      </c>
      <c r="DO56" s="3"/>
      <c r="DP56" s="2"/>
      <c r="DQ56" s="3"/>
      <c r="DR56" s="2"/>
      <c r="DS56" s="7">
        <v>50</v>
      </c>
      <c r="DT56" s="3" t="s">
        <v>185</v>
      </c>
      <c r="DU56" s="2">
        <v>5.8</v>
      </c>
      <c r="DV56" s="7">
        <v>25</v>
      </c>
      <c r="DW56" s="3"/>
      <c r="DX56" s="1"/>
      <c r="DY56" s="96">
        <f t="shared" si="12"/>
        <v>0</v>
      </c>
      <c r="DZ56" s="96">
        <f t="shared" si="13"/>
        <v>0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450</v>
      </c>
      <c r="EL56" s="180">
        <f t="shared" si="14"/>
        <v>105.93585054570205</v>
      </c>
      <c r="EM56" s="109">
        <f t="shared" si="15"/>
        <v>111.82117557601883</v>
      </c>
      <c r="EN56" s="1">
        <v>4.71</v>
      </c>
      <c r="EO56" s="181">
        <f t="shared" si="16"/>
        <v>1.1087952357116815</v>
      </c>
      <c r="EP56" s="181">
        <f t="shared" si="17"/>
        <v>1.1703949710289971</v>
      </c>
      <c r="EQ56" s="4"/>
      <c r="ER56" s="40"/>
    </row>
    <row r="57" spans="1:148" s="41" customFormat="1" ht="20.100000000000001" customHeight="1" x14ac:dyDescent="0.25">
      <c r="A57" s="83">
        <v>42382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42382</v>
      </c>
      <c r="B58" s="101">
        <v>3.4398148148148143E-2</v>
      </c>
      <c r="C58" s="13">
        <v>3</v>
      </c>
      <c r="D58" s="8" t="s">
        <v>187</v>
      </c>
      <c r="E58" s="8" t="s">
        <v>202</v>
      </c>
      <c r="F58" s="8" t="s">
        <v>188</v>
      </c>
      <c r="G58" s="11" t="s">
        <v>189</v>
      </c>
      <c r="H58" s="10" t="s">
        <v>180</v>
      </c>
      <c r="I58" s="8">
        <v>17</v>
      </c>
      <c r="J58" s="8" t="s">
        <v>190</v>
      </c>
      <c r="K58" s="18">
        <v>16.5</v>
      </c>
      <c r="L58" s="8"/>
      <c r="M58" s="8">
        <v>80</v>
      </c>
      <c r="N58" s="8">
        <v>2700</v>
      </c>
      <c r="O58" s="145"/>
      <c r="P58" s="8">
        <v>1750</v>
      </c>
      <c r="Q58" s="20">
        <f t="shared" si="0"/>
        <v>1461.25</v>
      </c>
      <c r="R58" s="42">
        <f t="shared" si="18"/>
        <v>4.24785375</v>
      </c>
      <c r="S58" s="16">
        <f t="shared" si="1"/>
        <v>4.0242825</v>
      </c>
      <c r="T58" s="10">
        <v>1144</v>
      </c>
      <c r="U58" s="8">
        <v>1005</v>
      </c>
      <c r="V58" s="8">
        <v>0.97</v>
      </c>
      <c r="W58" s="20">
        <f t="shared" si="19"/>
        <v>1697.5</v>
      </c>
      <c r="X58" s="8">
        <v>10.4</v>
      </c>
      <c r="Y58" s="8">
        <v>399</v>
      </c>
      <c r="Z58" s="8"/>
      <c r="AA58" s="8">
        <v>25</v>
      </c>
      <c r="AB58" s="8">
        <v>25</v>
      </c>
      <c r="AC58" s="11">
        <v>6.7</v>
      </c>
      <c r="AD58" s="13">
        <v>4.0999999999999996</v>
      </c>
      <c r="AE58" s="89">
        <v>-29</v>
      </c>
      <c r="AF58" s="89">
        <v>-34</v>
      </c>
      <c r="AG58" s="89">
        <v>-34</v>
      </c>
      <c r="AH58" s="89"/>
      <c r="AI58" s="110">
        <f t="shared" si="30"/>
        <v>-97</v>
      </c>
      <c r="AJ58" s="108">
        <f t="shared" si="31"/>
        <v>1</v>
      </c>
      <c r="AK58" s="8">
        <v>50</v>
      </c>
      <c r="AL58" s="8">
        <v>50</v>
      </c>
      <c r="AM58" s="8">
        <v>105</v>
      </c>
      <c r="AN58" s="8">
        <v>105</v>
      </c>
      <c r="AO58" s="8">
        <v>3.5</v>
      </c>
      <c r="AP58" s="8">
        <v>20</v>
      </c>
      <c r="AQ58" s="10">
        <v>1924</v>
      </c>
      <c r="AR58" s="13">
        <v>1668</v>
      </c>
      <c r="AS58" s="20">
        <f t="shared" si="34"/>
        <v>256</v>
      </c>
      <c r="AT58" s="124">
        <f t="shared" si="20"/>
        <v>0.13305613305613306</v>
      </c>
      <c r="AU58" s="8">
        <v>73</v>
      </c>
      <c r="AV58" s="8">
        <v>80</v>
      </c>
      <c r="AW58" s="13">
        <v>4.5</v>
      </c>
      <c r="AX58" s="8">
        <v>368</v>
      </c>
      <c r="AY58" s="8">
        <v>1144</v>
      </c>
      <c r="AZ58" s="9">
        <v>28</v>
      </c>
      <c r="BA58" s="10">
        <v>355</v>
      </c>
      <c r="BB58" s="9">
        <v>58</v>
      </c>
      <c r="BC58" s="10">
        <v>147</v>
      </c>
      <c r="BD58" s="11"/>
      <c r="BE58" s="10">
        <v>4109</v>
      </c>
      <c r="BF58" s="8">
        <v>30</v>
      </c>
      <c r="BG58" s="8">
        <v>30</v>
      </c>
      <c r="BH58" s="8">
        <v>1</v>
      </c>
      <c r="BI58" s="11">
        <v>97</v>
      </c>
      <c r="BJ58" s="10">
        <v>580</v>
      </c>
      <c r="BK58" s="13">
        <v>160</v>
      </c>
      <c r="BL58" s="8">
        <v>1637</v>
      </c>
      <c r="BM58" s="8">
        <v>142</v>
      </c>
      <c r="BN58" s="9">
        <v>43.9</v>
      </c>
      <c r="BO58" s="10">
        <v>495</v>
      </c>
      <c r="BP58" s="8">
        <v>1500</v>
      </c>
      <c r="BQ58" s="9">
        <v>230</v>
      </c>
      <c r="BR58" s="10">
        <v>490</v>
      </c>
      <c r="BS58" s="8">
        <v>1630</v>
      </c>
      <c r="BT58" s="9">
        <v>218</v>
      </c>
      <c r="BU58" s="12">
        <v>1500</v>
      </c>
      <c r="BV58" s="130">
        <v>617</v>
      </c>
      <c r="BW58" s="126">
        <f t="shared" si="21"/>
        <v>0.98499999999999999</v>
      </c>
      <c r="BX58" s="126">
        <f t="shared" si="22"/>
        <v>0.74358974358974361</v>
      </c>
      <c r="BY58" s="134">
        <f t="shared" si="23"/>
        <v>0.56982867314395913</v>
      </c>
      <c r="BZ58" s="134">
        <f t="shared" si="24"/>
        <v>0.43017132685604098</v>
      </c>
      <c r="CA58" s="10">
        <v>2.9</v>
      </c>
      <c r="CB58" s="8">
        <v>3</v>
      </c>
      <c r="CC58" s="8">
        <v>30</v>
      </c>
      <c r="CD58" s="11">
        <v>1.8</v>
      </c>
      <c r="CE58" s="13" t="s">
        <v>183</v>
      </c>
      <c r="CF58" s="13">
        <v>38</v>
      </c>
      <c r="CG58" s="20">
        <f t="shared" si="25"/>
        <v>15.6</v>
      </c>
      <c r="CH58" s="20">
        <f t="shared" si="3"/>
        <v>5915</v>
      </c>
      <c r="CI58" s="20">
        <f t="shared" si="4"/>
        <v>5.9279999999999999</v>
      </c>
      <c r="CJ58" s="8">
        <v>38</v>
      </c>
      <c r="CK58" s="16">
        <f t="shared" si="26"/>
        <v>1.0021978021978022</v>
      </c>
      <c r="CL58" s="10" t="s">
        <v>184</v>
      </c>
      <c r="CM58" s="13">
        <v>50</v>
      </c>
      <c r="CN58" s="8">
        <v>50</v>
      </c>
      <c r="CO58" s="339">
        <v>109</v>
      </c>
      <c r="CP58" s="339">
        <f t="shared" si="35"/>
        <v>5915</v>
      </c>
      <c r="CQ58" s="339">
        <f t="shared" si="36"/>
        <v>54.5</v>
      </c>
      <c r="CR58" s="42">
        <f t="shared" si="37"/>
        <v>9.2138630600169051</v>
      </c>
      <c r="CS58" s="10"/>
      <c r="CT58" s="13"/>
      <c r="CU58" s="20" t="e">
        <f t="shared" si="33"/>
        <v>#N/A</v>
      </c>
      <c r="CV58" s="20">
        <f t="shared" si="8"/>
        <v>-98.02</v>
      </c>
      <c r="CW58" s="20" t="e">
        <f t="shared" si="9"/>
        <v>#N/A</v>
      </c>
      <c r="CX58" s="8"/>
      <c r="CY58" s="16" t="e">
        <f t="shared" si="32"/>
        <v>#N/A</v>
      </c>
      <c r="CZ58" s="14">
        <v>550</v>
      </c>
      <c r="DA58" s="14">
        <v>550</v>
      </c>
      <c r="DB58" s="14">
        <v>580</v>
      </c>
      <c r="DC58" s="14">
        <v>590</v>
      </c>
      <c r="DD58" s="14">
        <v>2</v>
      </c>
      <c r="DE58" s="14">
        <v>3</v>
      </c>
      <c r="DF58" s="14">
        <v>5</v>
      </c>
      <c r="DG58" s="14">
        <v>60</v>
      </c>
      <c r="DH58" s="14">
        <v>11</v>
      </c>
      <c r="DI58" s="14">
        <v>2</v>
      </c>
      <c r="DJ58" s="14">
        <v>2.5</v>
      </c>
      <c r="DK58" s="10"/>
      <c r="DL58" s="9">
        <v>900</v>
      </c>
      <c r="DM58" s="97">
        <f t="shared" si="10"/>
        <v>211.87170109140411</v>
      </c>
      <c r="DN58" s="97">
        <f t="shared" si="11"/>
        <v>223.64235115203766</v>
      </c>
      <c r="DO58" s="10"/>
      <c r="DP58" s="9"/>
      <c r="DQ58" s="10"/>
      <c r="DR58" s="9"/>
      <c r="DS58" s="14">
        <v>40</v>
      </c>
      <c r="DT58" s="10" t="s">
        <v>185</v>
      </c>
      <c r="DU58" s="9">
        <v>5.7</v>
      </c>
      <c r="DV58" s="14">
        <v>25</v>
      </c>
      <c r="DW58" s="10"/>
      <c r="DX58" s="8"/>
      <c r="DY58" s="97">
        <f t="shared" si="12"/>
        <v>0</v>
      </c>
      <c r="DZ58" s="97">
        <f t="shared" si="13"/>
        <v>0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448</v>
      </c>
      <c r="EL58" s="183">
        <f t="shared" si="14"/>
        <v>105.46502454327671</v>
      </c>
      <c r="EM58" s="110">
        <f t="shared" si="15"/>
        <v>111.32419257345875</v>
      </c>
      <c r="EN58" s="8">
        <v>4.57</v>
      </c>
      <c r="EO58" s="184">
        <f t="shared" si="16"/>
        <v>1.0758374155419075</v>
      </c>
      <c r="EP58" s="184">
        <f t="shared" si="17"/>
        <v>1.1356061608497914</v>
      </c>
      <c r="EQ58" s="11">
        <v>395</v>
      </c>
      <c r="ER58" s="43"/>
    </row>
    <row r="59" spans="1:148" s="44" customFormat="1" ht="18.75" customHeight="1" x14ac:dyDescent="0.25">
      <c r="A59" s="84">
        <v>42382</v>
      </c>
      <c r="B59" s="101">
        <v>0.19976851851851851</v>
      </c>
      <c r="C59" s="13">
        <v>3</v>
      </c>
      <c r="D59" s="8" t="s">
        <v>187</v>
      </c>
      <c r="E59" s="8" t="s">
        <v>202</v>
      </c>
      <c r="F59" s="8" t="s">
        <v>188</v>
      </c>
      <c r="G59" s="11" t="s">
        <v>189</v>
      </c>
      <c r="H59" s="10" t="s">
        <v>180</v>
      </c>
      <c r="I59" s="8">
        <v>17</v>
      </c>
      <c r="J59" s="8" t="s">
        <v>190</v>
      </c>
      <c r="K59" s="18">
        <v>16.8</v>
      </c>
      <c r="L59" s="8"/>
      <c r="M59" s="8">
        <v>80</v>
      </c>
      <c r="N59" s="8">
        <v>2700</v>
      </c>
      <c r="O59" s="145"/>
      <c r="P59" s="8">
        <v>1750</v>
      </c>
      <c r="Q59" s="20">
        <f t="shared" si="0"/>
        <v>1456</v>
      </c>
      <c r="R59" s="42">
        <f t="shared" si="18"/>
        <v>4.2325920000000004</v>
      </c>
      <c r="S59" s="16">
        <f t="shared" si="1"/>
        <v>4.0098240000000001</v>
      </c>
      <c r="T59" s="10">
        <v>1154</v>
      </c>
      <c r="U59" s="8">
        <v>1005</v>
      </c>
      <c r="V59" s="8">
        <v>0.97</v>
      </c>
      <c r="W59" s="20">
        <f t="shared" si="19"/>
        <v>1697.5</v>
      </c>
      <c r="X59" s="8">
        <v>10.7</v>
      </c>
      <c r="Y59" s="8">
        <v>399</v>
      </c>
      <c r="Z59" s="8"/>
      <c r="AA59" s="8">
        <v>25</v>
      </c>
      <c r="AB59" s="8">
        <v>25</v>
      </c>
      <c r="AC59" s="11">
        <v>6.7</v>
      </c>
      <c r="AD59" s="13">
        <v>4.2</v>
      </c>
      <c r="AE59" s="89">
        <v>-29</v>
      </c>
      <c r="AF59" s="89">
        <v>-33</v>
      </c>
      <c r="AG59" s="89">
        <v>-34</v>
      </c>
      <c r="AH59" s="89"/>
      <c r="AI59" s="110">
        <f t="shared" si="30"/>
        <v>-96</v>
      </c>
      <c r="AJ59" s="108">
        <f t="shared" si="31"/>
        <v>-1.0416666666666666E-2</v>
      </c>
      <c r="AK59" s="8">
        <v>50</v>
      </c>
      <c r="AL59" s="8">
        <v>50</v>
      </c>
      <c r="AM59" s="8">
        <v>105</v>
      </c>
      <c r="AN59" s="8">
        <v>105</v>
      </c>
      <c r="AO59" s="8">
        <v>3.5</v>
      </c>
      <c r="AP59" s="8">
        <v>20</v>
      </c>
      <c r="AQ59" s="10">
        <v>1926</v>
      </c>
      <c r="AR59" s="13">
        <v>1671</v>
      </c>
      <c r="AS59" s="20">
        <f t="shared" si="34"/>
        <v>255</v>
      </c>
      <c r="AT59" s="124">
        <f t="shared" si="20"/>
        <v>0.13239875389408098</v>
      </c>
      <c r="AU59" s="8">
        <v>73</v>
      </c>
      <c r="AV59" s="8">
        <v>80</v>
      </c>
      <c r="AW59" s="13">
        <v>4.5</v>
      </c>
      <c r="AX59" s="8">
        <v>572</v>
      </c>
      <c r="AY59" s="8">
        <v>931</v>
      </c>
      <c r="AZ59" s="9">
        <v>45</v>
      </c>
      <c r="BA59" s="10">
        <v>355</v>
      </c>
      <c r="BB59" s="9">
        <v>60</v>
      </c>
      <c r="BC59" s="10">
        <v>147</v>
      </c>
      <c r="BD59" s="11"/>
      <c r="BE59" s="10">
        <v>4552</v>
      </c>
      <c r="BF59" s="8">
        <v>30</v>
      </c>
      <c r="BG59" s="8">
        <v>30</v>
      </c>
      <c r="BH59" s="8">
        <v>1</v>
      </c>
      <c r="BI59" s="11">
        <v>97</v>
      </c>
      <c r="BJ59" s="10">
        <v>570</v>
      </c>
      <c r="BK59" s="13">
        <v>160</v>
      </c>
      <c r="BL59" s="8">
        <v>1645</v>
      </c>
      <c r="BM59" s="8">
        <v>142</v>
      </c>
      <c r="BN59" s="9">
        <v>44.3</v>
      </c>
      <c r="BO59" s="10">
        <v>495</v>
      </c>
      <c r="BP59" s="8">
        <v>1500</v>
      </c>
      <c r="BQ59" s="9">
        <v>229</v>
      </c>
      <c r="BR59" s="10">
        <v>490</v>
      </c>
      <c r="BS59" s="8">
        <v>1630</v>
      </c>
      <c r="BT59" s="9">
        <v>214</v>
      </c>
      <c r="BU59" s="12">
        <v>1500</v>
      </c>
      <c r="BV59" s="130">
        <v>613</v>
      </c>
      <c r="BW59" s="126">
        <f t="shared" si="21"/>
        <v>0.98499999999999999</v>
      </c>
      <c r="BX59" s="126">
        <f t="shared" si="22"/>
        <v>0.73076923076923073</v>
      </c>
      <c r="BY59" s="134">
        <f t="shared" si="23"/>
        <v>0.57408652768437574</v>
      </c>
      <c r="BZ59" s="134">
        <f t="shared" si="24"/>
        <v>0.42591347231562426</v>
      </c>
      <c r="CA59" s="10">
        <v>2.9</v>
      </c>
      <c r="CB59" s="8">
        <v>3</v>
      </c>
      <c r="CC59" s="8">
        <v>30</v>
      </c>
      <c r="CD59" s="11">
        <v>1.8</v>
      </c>
      <c r="CE59" s="13" t="s">
        <v>183</v>
      </c>
      <c r="CF59" s="13">
        <v>42</v>
      </c>
      <c r="CG59" s="20">
        <f t="shared" si="25"/>
        <v>15.6</v>
      </c>
      <c r="CH59" s="20">
        <f t="shared" si="3"/>
        <v>5915</v>
      </c>
      <c r="CI59" s="20">
        <f t="shared" si="4"/>
        <v>6.5519999999999996</v>
      </c>
      <c r="CJ59" s="8">
        <v>42</v>
      </c>
      <c r="CK59" s="16">
        <f t="shared" si="26"/>
        <v>1.1076923076923075</v>
      </c>
      <c r="CL59" s="10" t="s">
        <v>184</v>
      </c>
      <c r="CM59" s="13">
        <v>50</v>
      </c>
      <c r="CN59" s="8">
        <v>50</v>
      </c>
      <c r="CO59" s="339">
        <v>109</v>
      </c>
      <c r="CP59" s="339">
        <f t="shared" si="35"/>
        <v>5915</v>
      </c>
      <c r="CQ59" s="339">
        <f t="shared" si="36"/>
        <v>54.5</v>
      </c>
      <c r="CR59" s="42">
        <f t="shared" si="37"/>
        <v>9.2138630600169051</v>
      </c>
      <c r="CS59" s="10"/>
      <c r="CT59" s="13"/>
      <c r="CU59" s="20" t="e">
        <f t="shared" si="33"/>
        <v>#N/A</v>
      </c>
      <c r="CV59" s="20">
        <f t="shared" si="8"/>
        <v>-98.02</v>
      </c>
      <c r="CW59" s="20" t="e">
        <f t="shared" si="9"/>
        <v>#N/A</v>
      </c>
      <c r="CX59" s="8"/>
      <c r="CY59" s="16" t="e">
        <f t="shared" si="32"/>
        <v>#N/A</v>
      </c>
      <c r="CZ59" s="14">
        <v>550</v>
      </c>
      <c r="DA59" s="14">
        <v>550</v>
      </c>
      <c r="DB59" s="14">
        <v>580</v>
      </c>
      <c r="DC59" s="14">
        <v>590</v>
      </c>
      <c r="DD59" s="14">
        <v>2</v>
      </c>
      <c r="DE59" s="14">
        <v>3</v>
      </c>
      <c r="DF59" s="14">
        <v>5</v>
      </c>
      <c r="DG59" s="14">
        <v>60</v>
      </c>
      <c r="DH59" s="14">
        <v>11</v>
      </c>
      <c r="DI59" s="14">
        <v>2</v>
      </c>
      <c r="DJ59" s="14">
        <v>2.5</v>
      </c>
      <c r="DK59" s="10"/>
      <c r="DL59" s="9">
        <v>900</v>
      </c>
      <c r="DM59" s="97">
        <f t="shared" si="10"/>
        <v>212.63566155207019</v>
      </c>
      <c r="DN59" s="97">
        <f t="shared" si="11"/>
        <v>224.44875386051856</v>
      </c>
      <c r="DO59" s="10"/>
      <c r="DP59" s="9"/>
      <c r="DQ59" s="10"/>
      <c r="DR59" s="9"/>
      <c r="DS59" s="14">
        <v>40</v>
      </c>
      <c r="DT59" s="10" t="s">
        <v>185</v>
      </c>
      <c r="DU59" s="9">
        <v>5.8</v>
      </c>
      <c r="DV59" s="14">
        <v>25</v>
      </c>
      <c r="DW59" s="10"/>
      <c r="DX59" s="8"/>
      <c r="DY59" s="97">
        <f t="shared" si="12"/>
        <v>0</v>
      </c>
      <c r="DZ59" s="97">
        <f t="shared" si="13"/>
        <v>0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443</v>
      </c>
      <c r="EL59" s="183">
        <f t="shared" si="14"/>
        <v>104.66399785285233</v>
      </c>
      <c r="EM59" s="110">
        <f t="shared" si="15"/>
        <v>110.47866440023303</v>
      </c>
      <c r="EN59" s="8">
        <v>4.51</v>
      </c>
      <c r="EO59" s="184">
        <f t="shared" si="16"/>
        <v>1.0655409262220406</v>
      </c>
      <c r="EP59" s="184">
        <f t="shared" si="17"/>
        <v>1.1247376443454875</v>
      </c>
      <c r="EQ59" s="11">
        <v>338</v>
      </c>
      <c r="ER59" s="43"/>
    </row>
    <row r="60" spans="1:148" s="41" customFormat="1" ht="20.100000000000001" customHeight="1" x14ac:dyDescent="0.25">
      <c r="A60" s="83">
        <v>42383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42383</v>
      </c>
      <c r="B61" s="100">
        <v>0.69791666666666696</v>
      </c>
      <c r="C61" s="6"/>
      <c r="D61" s="1" t="s">
        <v>192</v>
      </c>
      <c r="E61" s="1" t="s">
        <v>193</v>
      </c>
      <c r="F61" s="1" t="s">
        <v>194</v>
      </c>
      <c r="G61" s="4" t="s">
        <v>195</v>
      </c>
      <c r="H61" s="3" t="s">
        <v>208</v>
      </c>
      <c r="I61" s="1">
        <v>17</v>
      </c>
      <c r="J61" s="1" t="s">
        <v>181</v>
      </c>
      <c r="K61" s="17">
        <v>11.5</v>
      </c>
      <c r="L61" s="1"/>
      <c r="M61" s="1">
        <v>80</v>
      </c>
      <c r="N61" s="1">
        <v>2620</v>
      </c>
      <c r="O61" s="144"/>
      <c r="P61" s="1">
        <v>1550</v>
      </c>
      <c r="Q61" s="19">
        <f t="shared" si="0"/>
        <v>1371.75</v>
      </c>
      <c r="R61" s="39">
        <f t="shared" si="18"/>
        <v>3.98767725</v>
      </c>
      <c r="S61" s="15">
        <f t="shared" si="1"/>
        <v>3.6658647000000002</v>
      </c>
      <c r="T61" s="3">
        <v>1028</v>
      </c>
      <c r="U61" s="1">
        <v>1005</v>
      </c>
      <c r="V61" s="1">
        <v>0.98399999999999999</v>
      </c>
      <c r="W61" s="19">
        <f t="shared" si="19"/>
        <v>1525.2</v>
      </c>
      <c r="X61" s="1">
        <v>10.4</v>
      </c>
      <c r="Y61" s="1">
        <v>323</v>
      </c>
      <c r="Z61" s="1"/>
      <c r="AA61" s="1">
        <v>25</v>
      </c>
      <c r="AB61" s="1">
        <v>25</v>
      </c>
      <c r="AC61" s="4">
        <v>6.6</v>
      </c>
      <c r="AD61" s="6">
        <v>4.4000000000000004</v>
      </c>
      <c r="AE61" s="88">
        <v>-28</v>
      </c>
      <c r="AF61" s="88">
        <v>-33</v>
      </c>
      <c r="AG61" s="88">
        <v>-32</v>
      </c>
      <c r="AH61" s="88"/>
      <c r="AI61" s="109">
        <f t="shared" si="30"/>
        <v>-93</v>
      </c>
      <c r="AJ61" s="106">
        <f t="shared" si="31"/>
        <v>1</v>
      </c>
      <c r="AK61" s="1">
        <v>50</v>
      </c>
      <c r="AL61" s="1">
        <v>50</v>
      </c>
      <c r="AM61" s="1">
        <v>105</v>
      </c>
      <c r="AN61" s="1">
        <v>105</v>
      </c>
      <c r="AO61" s="1">
        <v>3</v>
      </c>
      <c r="AP61" s="1">
        <v>20</v>
      </c>
      <c r="AQ61" s="3">
        <v>2000</v>
      </c>
      <c r="AR61" s="6"/>
      <c r="AS61" s="19">
        <f t="shared" si="34"/>
        <v>2000</v>
      </c>
      <c r="AT61" s="123">
        <f t="shared" si="20"/>
        <v>1</v>
      </c>
      <c r="AU61" s="1">
        <v>71.7</v>
      </c>
      <c r="AV61" s="1">
        <v>80</v>
      </c>
      <c r="AW61" s="6">
        <v>4.5</v>
      </c>
      <c r="AX61" s="1">
        <v>440</v>
      </c>
      <c r="AY61" s="1">
        <v>1050</v>
      </c>
      <c r="AZ61" s="2">
        <v>30</v>
      </c>
      <c r="BA61" s="3">
        <v>355</v>
      </c>
      <c r="BB61" s="2">
        <v>62</v>
      </c>
      <c r="BC61" s="3">
        <v>141</v>
      </c>
      <c r="BD61" s="4"/>
      <c r="BE61" s="3">
        <v>4549</v>
      </c>
      <c r="BF61" s="1">
        <v>30</v>
      </c>
      <c r="BG61" s="1">
        <v>41</v>
      </c>
      <c r="BH61" s="1">
        <v>1</v>
      </c>
      <c r="BI61" s="4">
        <v>97</v>
      </c>
      <c r="BJ61" s="3">
        <v>550</v>
      </c>
      <c r="BK61" s="6">
        <v>205</v>
      </c>
      <c r="BL61" s="1">
        <v>1634</v>
      </c>
      <c r="BM61" s="1">
        <v>141</v>
      </c>
      <c r="BN61" s="2">
        <v>46.2</v>
      </c>
      <c r="BO61" s="3">
        <v>440</v>
      </c>
      <c r="BP61" s="1">
        <v>1500</v>
      </c>
      <c r="BQ61" s="2">
        <v>200</v>
      </c>
      <c r="BR61" s="3">
        <v>435</v>
      </c>
      <c r="BS61" s="1">
        <v>1630</v>
      </c>
      <c r="BT61" s="2">
        <v>183</v>
      </c>
      <c r="BU61" s="5">
        <v>1500</v>
      </c>
      <c r="BV61" s="129">
        <v>450</v>
      </c>
      <c r="BW61" s="125">
        <f t="shared" si="21"/>
        <v>0.875</v>
      </c>
      <c r="BX61" s="125">
        <f t="shared" si="22"/>
        <v>0.70512820512820518</v>
      </c>
      <c r="BY61" s="133">
        <f t="shared" si="23"/>
        <v>0.55375253549695735</v>
      </c>
      <c r="BZ61" s="133">
        <f t="shared" si="24"/>
        <v>0.44624746450304259</v>
      </c>
      <c r="CA61" s="3">
        <v>2.9</v>
      </c>
      <c r="CB61" s="1">
        <v>3</v>
      </c>
      <c r="CC61" s="1">
        <v>25</v>
      </c>
      <c r="CD61" s="4">
        <v>1.8</v>
      </c>
      <c r="CE61" s="6" t="s">
        <v>183</v>
      </c>
      <c r="CF61" s="6">
        <v>37</v>
      </c>
      <c r="CG61" s="19">
        <f t="shared" si="25"/>
        <v>15.6</v>
      </c>
      <c r="CH61" s="19">
        <f t="shared" si="3"/>
        <v>5239</v>
      </c>
      <c r="CI61" s="19">
        <f t="shared" si="4"/>
        <v>5.7719999999999994</v>
      </c>
      <c r="CJ61" s="1">
        <v>37</v>
      </c>
      <c r="CK61" s="15">
        <f t="shared" si="26"/>
        <v>1.1017369727047146</v>
      </c>
      <c r="CL61" s="3" t="s">
        <v>184</v>
      </c>
      <c r="CM61" s="6">
        <v>46</v>
      </c>
      <c r="CN61" s="1">
        <v>47</v>
      </c>
      <c r="CO61" s="338">
        <v>109</v>
      </c>
      <c r="CP61" s="338">
        <f t="shared" si="35"/>
        <v>5239</v>
      </c>
      <c r="CQ61" s="338">
        <f t="shared" si="36"/>
        <v>51.23</v>
      </c>
      <c r="CR61" s="39">
        <f t="shared" si="37"/>
        <v>9.778583699179233</v>
      </c>
      <c r="CS61" s="3"/>
      <c r="CT61" s="6"/>
      <c r="CU61" s="19" t="e">
        <f t="shared" si="33"/>
        <v>#N/A</v>
      </c>
      <c r="CV61" s="19">
        <f t="shared" si="8"/>
        <v>-94.64</v>
      </c>
      <c r="CW61" s="19" t="e">
        <f t="shared" si="9"/>
        <v>#N/A</v>
      </c>
      <c r="CX61" s="1"/>
      <c r="CY61" s="15" t="e">
        <f t="shared" si="32"/>
        <v>#N/A</v>
      </c>
      <c r="CZ61" s="7">
        <v>550</v>
      </c>
      <c r="DA61" s="7">
        <v>550</v>
      </c>
      <c r="DB61" s="7">
        <v>580</v>
      </c>
      <c r="DC61" s="7">
        <v>590</v>
      </c>
      <c r="DD61" s="7">
        <v>2</v>
      </c>
      <c r="DE61" s="7">
        <v>3</v>
      </c>
      <c r="DF61" s="7">
        <v>5</v>
      </c>
      <c r="DG61" s="7">
        <v>60</v>
      </c>
      <c r="DH61" s="7">
        <v>11</v>
      </c>
      <c r="DI61" s="7">
        <v>2</v>
      </c>
      <c r="DJ61" s="7">
        <v>2.5</v>
      </c>
      <c r="DK61" s="3"/>
      <c r="DL61" s="2">
        <v>900</v>
      </c>
      <c r="DM61" s="96">
        <f t="shared" si="10"/>
        <v>225.69529667928867</v>
      </c>
      <c r="DN61" s="96">
        <f t="shared" si="11"/>
        <v>245.50824257098193</v>
      </c>
      <c r="DO61" s="3"/>
      <c r="DP61" s="2"/>
      <c r="DQ61" s="3"/>
      <c r="DR61" s="2"/>
      <c r="DS61" s="7">
        <v>45</v>
      </c>
      <c r="DT61" s="3" t="s">
        <v>185</v>
      </c>
      <c r="DU61" s="2">
        <v>5.8</v>
      </c>
      <c r="DV61" s="7">
        <v>25</v>
      </c>
      <c r="DW61" s="3"/>
      <c r="DX61" s="1"/>
      <c r="DY61" s="96">
        <f t="shared" si="12"/>
        <v>0</v>
      </c>
      <c r="DZ61" s="96">
        <f t="shared" si="13"/>
        <v>0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383</v>
      </c>
      <c r="EL61" s="180">
        <f t="shared" si="14"/>
        <v>96.04588736463063</v>
      </c>
      <c r="EM61" s="109">
        <f t="shared" si="15"/>
        <v>104.47739656076232</v>
      </c>
      <c r="EN61" s="1"/>
      <c r="EO61" s="181">
        <f t="shared" si="16"/>
        <v>0</v>
      </c>
      <c r="EP61" s="181">
        <f t="shared" si="17"/>
        <v>0</v>
      </c>
      <c r="EQ61" s="4"/>
      <c r="ER61" s="40"/>
    </row>
    <row r="62" spans="1:148" s="44" customFormat="1" ht="20.100000000000001" customHeight="1" x14ac:dyDescent="0.25">
      <c r="A62" s="84">
        <v>42383</v>
      </c>
      <c r="B62" s="101">
        <v>1.03125</v>
      </c>
      <c r="C62" s="13">
        <v>4</v>
      </c>
      <c r="D62" s="8" t="s">
        <v>176</v>
      </c>
      <c r="E62" s="8" t="s">
        <v>177</v>
      </c>
      <c r="F62" s="8" t="s">
        <v>178</v>
      </c>
      <c r="G62" s="11" t="s">
        <v>179</v>
      </c>
      <c r="H62" s="10" t="s">
        <v>196</v>
      </c>
      <c r="I62" s="8">
        <v>21</v>
      </c>
      <c r="J62" s="8" t="s">
        <v>191</v>
      </c>
      <c r="K62" s="18">
        <v>12</v>
      </c>
      <c r="L62" s="8"/>
      <c r="M62" s="8">
        <v>80</v>
      </c>
      <c r="N62" s="8">
        <v>2700</v>
      </c>
      <c r="O62" s="145"/>
      <c r="P62" s="8">
        <v>1360</v>
      </c>
      <c r="Q62" s="20">
        <f t="shared" si="0"/>
        <v>1196.8</v>
      </c>
      <c r="R62" s="42">
        <f t="shared" si="18"/>
        <v>4.2977087999999997</v>
      </c>
      <c r="S62" s="16">
        <f t="shared" si="1"/>
        <v>4.0715136000000003</v>
      </c>
      <c r="T62" s="10">
        <v>898</v>
      </c>
      <c r="U62" s="8">
        <v>1005</v>
      </c>
      <c r="V62" s="8">
        <v>0.98499999999999999</v>
      </c>
      <c r="W62" s="20">
        <f t="shared" si="19"/>
        <v>1339.6</v>
      </c>
      <c r="X62" s="8">
        <v>10.5</v>
      </c>
      <c r="Y62" s="8">
        <v>249</v>
      </c>
      <c r="Z62" s="8"/>
      <c r="AA62" s="8">
        <v>25</v>
      </c>
      <c r="AB62" s="8">
        <v>25</v>
      </c>
      <c r="AC62" s="11">
        <v>6.5</v>
      </c>
      <c r="AD62" s="13">
        <v>4.4000000000000004</v>
      </c>
      <c r="AE62" s="89">
        <v>-28</v>
      </c>
      <c r="AF62" s="89">
        <v>-32</v>
      </c>
      <c r="AG62" s="89">
        <v>-32</v>
      </c>
      <c r="AH62" s="89"/>
      <c r="AI62" s="110">
        <f t="shared" si="30"/>
        <v>-92</v>
      </c>
      <c r="AJ62" s="108">
        <f t="shared" si="31"/>
        <v>-1.0869565217391304E-2</v>
      </c>
      <c r="AK62" s="8">
        <v>50</v>
      </c>
      <c r="AL62" s="8">
        <v>50</v>
      </c>
      <c r="AM62" s="8">
        <v>105</v>
      </c>
      <c r="AN62" s="8">
        <v>105</v>
      </c>
      <c r="AO62" s="8">
        <v>3.5</v>
      </c>
      <c r="AP62" s="8">
        <v>20</v>
      </c>
      <c r="AQ62" s="10">
        <v>1710</v>
      </c>
      <c r="AR62" s="13">
        <v>1710</v>
      </c>
      <c r="AS62" s="20">
        <f t="shared" si="34"/>
        <v>0</v>
      </c>
      <c r="AT62" s="124">
        <f t="shared" si="20"/>
        <v>0</v>
      </c>
      <c r="AU62" s="8">
        <v>75</v>
      </c>
      <c r="AV62" s="8">
        <v>80</v>
      </c>
      <c r="AW62" s="13">
        <v>4.5</v>
      </c>
      <c r="AX62" s="8">
        <v>980</v>
      </c>
      <c r="AY62" s="8">
        <v>930</v>
      </c>
      <c r="AZ62" s="9">
        <v>60</v>
      </c>
      <c r="BA62" s="10">
        <v>300</v>
      </c>
      <c r="BB62" s="9">
        <v>55</v>
      </c>
      <c r="BC62" s="10"/>
      <c r="BD62" s="11"/>
      <c r="BE62" s="10">
        <v>4700</v>
      </c>
      <c r="BF62" s="8">
        <v>30</v>
      </c>
      <c r="BG62" s="8">
        <v>45</v>
      </c>
      <c r="BH62" s="8">
        <v>1</v>
      </c>
      <c r="BI62" s="11">
        <v>97</v>
      </c>
      <c r="BJ62" s="10">
        <v>550</v>
      </c>
      <c r="BK62" s="13">
        <v>160</v>
      </c>
      <c r="BL62" s="8">
        <v>1635</v>
      </c>
      <c r="BM62" s="8">
        <v>141</v>
      </c>
      <c r="BN62" s="9">
        <v>48</v>
      </c>
      <c r="BO62" s="10">
        <v>441</v>
      </c>
      <c r="BP62" s="8">
        <v>1500</v>
      </c>
      <c r="BQ62" s="9">
        <v>205</v>
      </c>
      <c r="BR62" s="10">
        <v>432</v>
      </c>
      <c r="BS62" s="8">
        <v>1620</v>
      </c>
      <c r="BT62" s="9">
        <v>179</v>
      </c>
      <c r="BU62" s="12">
        <v>1500</v>
      </c>
      <c r="BV62" s="130">
        <v>467</v>
      </c>
      <c r="BW62" s="126">
        <f t="shared" si="21"/>
        <v>0.873</v>
      </c>
      <c r="BX62" s="126">
        <f t="shared" si="22"/>
        <v>0.70512820512820518</v>
      </c>
      <c r="BY62" s="134">
        <f t="shared" si="23"/>
        <v>0.55318699530440152</v>
      </c>
      <c r="BZ62" s="134">
        <f t="shared" si="24"/>
        <v>0.44681300469559854</v>
      </c>
      <c r="CA62" s="10">
        <v>2.9</v>
      </c>
      <c r="CB62" s="8">
        <v>3</v>
      </c>
      <c r="CC62" s="8">
        <v>30</v>
      </c>
      <c r="CD62" s="11">
        <v>1.8</v>
      </c>
      <c r="CE62" s="13" t="s">
        <v>183</v>
      </c>
      <c r="CF62" s="13">
        <v>29</v>
      </c>
      <c r="CG62" s="20">
        <f t="shared" si="25"/>
        <v>15.6</v>
      </c>
      <c r="CH62" s="20">
        <f t="shared" si="3"/>
        <v>4596.8</v>
      </c>
      <c r="CI62" s="20">
        <f t="shared" si="4"/>
        <v>4.524</v>
      </c>
      <c r="CJ62" s="8">
        <v>29</v>
      </c>
      <c r="CK62" s="16">
        <f t="shared" si="26"/>
        <v>0.98416289592760187</v>
      </c>
      <c r="CL62" s="10" t="s">
        <v>184</v>
      </c>
      <c r="CM62" s="13">
        <v>44</v>
      </c>
      <c r="CN62" s="8">
        <v>44</v>
      </c>
      <c r="CO62" s="339">
        <v>109</v>
      </c>
      <c r="CP62" s="339">
        <f t="shared" si="35"/>
        <v>4596.8</v>
      </c>
      <c r="CQ62" s="339">
        <f t="shared" si="36"/>
        <v>47.96</v>
      </c>
      <c r="CR62" s="42">
        <f t="shared" si="37"/>
        <v>10.433344935607378</v>
      </c>
      <c r="CS62" s="10"/>
      <c r="CT62" s="13"/>
      <c r="CU62" s="20" t="e">
        <f t="shared" si="33"/>
        <v>#N/A</v>
      </c>
      <c r="CV62" s="20">
        <f t="shared" si="8"/>
        <v>-94.64</v>
      </c>
      <c r="CW62" s="20" t="e">
        <f t="shared" si="9"/>
        <v>#N/A</v>
      </c>
      <c r="CX62" s="8"/>
      <c r="CY62" s="16" t="e">
        <f t="shared" si="32"/>
        <v>#N/A</v>
      </c>
      <c r="CZ62" s="14">
        <v>480</v>
      </c>
      <c r="DA62" s="14">
        <v>550</v>
      </c>
      <c r="DB62" s="14">
        <v>550</v>
      </c>
      <c r="DC62" s="14">
        <v>550</v>
      </c>
      <c r="DD62" s="14">
        <v>2</v>
      </c>
      <c r="DE62" s="14">
        <v>3</v>
      </c>
      <c r="DF62" s="14">
        <v>5</v>
      </c>
      <c r="DG62" s="14">
        <v>60</v>
      </c>
      <c r="DH62" s="14">
        <v>11</v>
      </c>
      <c r="DI62" s="14">
        <v>2</v>
      </c>
      <c r="DJ62" s="14">
        <v>2</v>
      </c>
      <c r="DK62" s="10"/>
      <c r="DL62" s="9">
        <v>900</v>
      </c>
      <c r="DM62" s="97">
        <f t="shared" si="10"/>
        <v>209.41390910431159</v>
      </c>
      <c r="DN62" s="97">
        <f t="shared" si="11"/>
        <v>221.04801516566221</v>
      </c>
      <c r="DO62" s="10"/>
      <c r="DP62" s="9"/>
      <c r="DQ62" s="10"/>
      <c r="DR62" s="9"/>
      <c r="DS62" s="14">
        <v>40</v>
      </c>
      <c r="DT62" s="10" t="s">
        <v>200</v>
      </c>
      <c r="DU62" s="9">
        <v>3.67</v>
      </c>
      <c r="DV62" s="14" t="s">
        <v>209</v>
      </c>
      <c r="DW62" s="10" t="s">
        <v>198</v>
      </c>
      <c r="DX62" s="8">
        <v>138</v>
      </c>
      <c r="DY62" s="97">
        <f t="shared" si="12"/>
        <v>32.110132729327781</v>
      </c>
      <c r="DZ62" s="97">
        <f t="shared" si="13"/>
        <v>33.894028992068208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384</v>
      </c>
      <c r="EL62" s="183">
        <f t="shared" si="14"/>
        <v>89.34993455117295</v>
      </c>
      <c r="EM62" s="110">
        <f t="shared" si="15"/>
        <v>94.313819804015878</v>
      </c>
      <c r="EN62" s="8">
        <v>4.7</v>
      </c>
      <c r="EO62" s="184">
        <f t="shared" si="16"/>
        <v>1.0936059697669607</v>
      </c>
      <c r="EP62" s="184">
        <f t="shared" si="17"/>
        <v>1.1543618569762359</v>
      </c>
      <c r="EQ62" s="11">
        <v>395</v>
      </c>
      <c r="ER62" s="43"/>
    </row>
    <row r="63" spans="1:148" s="44" customFormat="1" ht="20.100000000000001" customHeight="1" x14ac:dyDescent="0.25">
      <c r="A63" s="84">
        <v>42383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42384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42384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42384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42384</v>
      </c>
      <c r="B67" s="101">
        <v>1.2291666666666701</v>
      </c>
      <c r="C67" s="13">
        <v>1</v>
      </c>
      <c r="D67" s="8" t="s">
        <v>192</v>
      </c>
      <c r="E67" s="8" t="s">
        <v>193</v>
      </c>
      <c r="F67" s="8" t="s">
        <v>194</v>
      </c>
      <c r="G67" s="11" t="s">
        <v>195</v>
      </c>
      <c r="H67" s="10" t="s">
        <v>196</v>
      </c>
      <c r="I67" s="8">
        <v>21</v>
      </c>
      <c r="J67" s="8" t="s">
        <v>191</v>
      </c>
      <c r="K67" s="18">
        <v>13</v>
      </c>
      <c r="L67" s="8"/>
      <c r="M67" s="8">
        <v>80</v>
      </c>
      <c r="N67" s="8">
        <v>2700</v>
      </c>
      <c r="O67" s="145" t="s">
        <v>206</v>
      </c>
      <c r="P67" s="8">
        <v>1450</v>
      </c>
      <c r="Q67" s="20">
        <f t="shared" si="0"/>
        <v>1261.5</v>
      </c>
      <c r="R67" s="42">
        <f t="shared" si="18"/>
        <v>4.5300465000000001</v>
      </c>
      <c r="S67" s="16">
        <f t="shared" si="1"/>
        <v>4.2916230000000004</v>
      </c>
      <c r="T67" s="10">
        <v>922</v>
      </c>
      <c r="U67" s="8">
        <v>1005</v>
      </c>
      <c r="V67" s="8">
        <v>0.98199999999999998</v>
      </c>
      <c r="W67" s="20">
        <f t="shared" si="19"/>
        <v>1423.8999999999999</v>
      </c>
      <c r="X67" s="8">
        <v>10.1</v>
      </c>
      <c r="Y67" s="8">
        <v>250</v>
      </c>
      <c r="Z67" s="8"/>
      <c r="AA67" s="8">
        <v>25</v>
      </c>
      <c r="AB67" s="8">
        <v>25</v>
      </c>
      <c r="AC67" s="11">
        <v>6.5</v>
      </c>
      <c r="AD67" s="13">
        <v>4.5999999999999996</v>
      </c>
      <c r="AE67" s="89">
        <v>-28</v>
      </c>
      <c r="AF67" s="89">
        <v>-32</v>
      </c>
      <c r="AG67" s="89">
        <v>-33</v>
      </c>
      <c r="AH67" s="89"/>
      <c r="AI67" s="110">
        <f t="shared" si="30"/>
        <v>-93</v>
      </c>
      <c r="AJ67" s="108">
        <f t="shared" si="31"/>
        <v>1</v>
      </c>
      <c r="AK67" s="8">
        <v>50</v>
      </c>
      <c r="AL67" s="8">
        <v>50</v>
      </c>
      <c r="AM67" s="8">
        <v>105</v>
      </c>
      <c r="AN67" s="8">
        <v>105</v>
      </c>
      <c r="AO67" s="8">
        <v>3.5</v>
      </c>
      <c r="AP67" s="8">
        <v>20</v>
      </c>
      <c r="AQ67" s="10">
        <v>1820</v>
      </c>
      <c r="AR67" s="13"/>
      <c r="AS67" s="20">
        <f t="shared" si="34"/>
        <v>1820</v>
      </c>
      <c r="AT67" s="124">
        <f t="shared" si="20"/>
        <v>1</v>
      </c>
      <c r="AU67" s="8">
        <v>75</v>
      </c>
      <c r="AV67" s="8">
        <v>80</v>
      </c>
      <c r="AW67" s="13">
        <v>4.5</v>
      </c>
      <c r="AX67" s="8">
        <v>510</v>
      </c>
      <c r="AY67" s="8">
        <v>1120</v>
      </c>
      <c r="AZ67" s="9">
        <v>40</v>
      </c>
      <c r="BA67" s="10">
        <v>195</v>
      </c>
      <c r="BB67" s="9">
        <v>31</v>
      </c>
      <c r="BC67" s="10"/>
      <c r="BD67" s="11"/>
      <c r="BE67" s="10">
        <v>4147</v>
      </c>
      <c r="BF67" s="8">
        <v>34</v>
      </c>
      <c r="BG67" s="8">
        <v>20</v>
      </c>
      <c r="BH67" s="8">
        <v>1</v>
      </c>
      <c r="BI67" s="11">
        <v>97</v>
      </c>
      <c r="BJ67" s="10">
        <v>550</v>
      </c>
      <c r="BK67" s="13">
        <v>217</v>
      </c>
      <c r="BL67" s="8">
        <v>1618</v>
      </c>
      <c r="BM67" s="8">
        <v>140</v>
      </c>
      <c r="BN67" s="9">
        <v>47.7</v>
      </c>
      <c r="BO67" s="10">
        <v>405</v>
      </c>
      <c r="BP67" s="8">
        <v>1500</v>
      </c>
      <c r="BQ67" s="9">
        <v>168</v>
      </c>
      <c r="BR67" s="10">
        <v>395</v>
      </c>
      <c r="BS67" s="8">
        <v>1495</v>
      </c>
      <c r="BT67" s="9">
        <v>166</v>
      </c>
      <c r="BU67" s="12">
        <v>1500</v>
      </c>
      <c r="BV67" s="130">
        <v>294</v>
      </c>
      <c r="BW67" s="126">
        <f t="shared" si="21"/>
        <v>0.8</v>
      </c>
      <c r="BX67" s="126">
        <f t="shared" si="22"/>
        <v>0.70512820512820518</v>
      </c>
      <c r="BY67" s="134">
        <f t="shared" si="23"/>
        <v>0.53151618398637146</v>
      </c>
      <c r="BZ67" s="134">
        <f t="shared" si="24"/>
        <v>0.46848381601362865</v>
      </c>
      <c r="CA67" s="10">
        <v>2.9</v>
      </c>
      <c r="CB67" s="8">
        <v>3</v>
      </c>
      <c r="CC67" s="8">
        <v>30</v>
      </c>
      <c r="CD67" s="11">
        <v>1.8</v>
      </c>
      <c r="CE67" s="13" t="s">
        <v>183</v>
      </c>
      <c r="CF67" s="13">
        <v>30</v>
      </c>
      <c r="CG67" s="20">
        <f t="shared" si="25"/>
        <v>15.6</v>
      </c>
      <c r="CH67" s="20">
        <f t="shared" si="3"/>
        <v>4901</v>
      </c>
      <c r="CI67" s="20">
        <f t="shared" si="4"/>
        <v>4.68</v>
      </c>
      <c r="CJ67" s="8">
        <v>30</v>
      </c>
      <c r="CK67" s="16">
        <f t="shared" si="26"/>
        <v>0.95490716180371349</v>
      </c>
      <c r="CL67" s="10" t="s">
        <v>184</v>
      </c>
      <c r="CM67" s="13">
        <v>56</v>
      </c>
      <c r="CN67" s="8">
        <v>60</v>
      </c>
      <c r="CO67" s="339">
        <v>109</v>
      </c>
      <c r="CP67" s="339">
        <f t="shared" si="35"/>
        <v>4901</v>
      </c>
      <c r="CQ67" s="339">
        <f t="shared" si="36"/>
        <v>65.400000000000006</v>
      </c>
      <c r="CR67" s="42">
        <f t="shared" si="37"/>
        <v>13.344215466231383</v>
      </c>
      <c r="CS67" s="10"/>
      <c r="CT67" s="13"/>
      <c r="CU67" s="20" t="e">
        <f t="shared" si="33"/>
        <v>#N/A</v>
      </c>
      <c r="CV67" s="20">
        <f t="shared" si="8"/>
        <v>-94.64</v>
      </c>
      <c r="CW67" s="20" t="e">
        <f t="shared" si="9"/>
        <v>#N/A</v>
      </c>
      <c r="CX67" s="8"/>
      <c r="CY67" s="16" t="e">
        <f t="shared" si="32"/>
        <v>#N/A</v>
      </c>
      <c r="CZ67" s="14">
        <v>480</v>
      </c>
      <c r="DA67" s="14">
        <v>550</v>
      </c>
      <c r="DB67" s="14">
        <v>550</v>
      </c>
      <c r="DC67" s="14">
        <v>550</v>
      </c>
      <c r="DD67" s="14">
        <v>2</v>
      </c>
      <c r="DE67" s="14">
        <v>3</v>
      </c>
      <c r="DF67" s="14">
        <v>5</v>
      </c>
      <c r="DG67" s="14">
        <v>60</v>
      </c>
      <c r="DH67" s="14">
        <v>11</v>
      </c>
      <c r="DI67" s="14">
        <v>2</v>
      </c>
      <c r="DJ67" s="14">
        <v>2</v>
      </c>
      <c r="DK67" s="10"/>
      <c r="DL67" s="9">
        <v>900</v>
      </c>
      <c r="DM67" s="97">
        <f t="shared" si="10"/>
        <v>198.67345732543805</v>
      </c>
      <c r="DN67" s="97">
        <f t="shared" si="11"/>
        <v>209.71087162129569</v>
      </c>
      <c r="DO67" s="10"/>
      <c r="DP67" s="9"/>
      <c r="DQ67" s="10"/>
      <c r="DR67" s="9"/>
      <c r="DS67" s="14">
        <v>40</v>
      </c>
      <c r="DT67" s="10" t="s">
        <v>200</v>
      </c>
      <c r="DU67" s="9">
        <v>3.67</v>
      </c>
      <c r="DV67" s="14"/>
      <c r="DW67" s="10" t="s">
        <v>198</v>
      </c>
      <c r="DX67" s="8">
        <v>150</v>
      </c>
      <c r="DY67" s="97">
        <f t="shared" si="12"/>
        <v>33.112242887573011</v>
      </c>
      <c r="DZ67" s="97">
        <f t="shared" si="13"/>
        <v>34.951811936882613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334</v>
      </c>
      <c r="EL67" s="183">
        <f t="shared" si="14"/>
        <v>73.729927496329225</v>
      </c>
      <c r="EM67" s="110">
        <f t="shared" si="15"/>
        <v>77.826034579458621</v>
      </c>
      <c r="EN67" s="8"/>
      <c r="EO67" s="184">
        <f t="shared" si="16"/>
        <v>0</v>
      </c>
      <c r="EP67" s="184">
        <f t="shared" si="17"/>
        <v>0</v>
      </c>
      <c r="EQ67" s="11"/>
      <c r="ER67" s="43"/>
    </row>
    <row r="68" spans="1:148" s="41" customFormat="1" ht="20.100000000000001" customHeight="1" x14ac:dyDescent="0.25">
      <c r="A68" s="83">
        <v>42385</v>
      </c>
      <c r="B68" s="100">
        <v>0.47372685185185182</v>
      </c>
      <c r="C68" s="6">
        <v>3</v>
      </c>
      <c r="D68" s="1" t="s">
        <v>187</v>
      </c>
      <c r="E68" s="1" t="s">
        <v>202</v>
      </c>
      <c r="F68" s="1" t="s">
        <v>188</v>
      </c>
      <c r="G68" s="4" t="s">
        <v>189</v>
      </c>
      <c r="H68" s="3" t="s">
        <v>196</v>
      </c>
      <c r="I68" s="1">
        <v>21</v>
      </c>
      <c r="J68" s="1" t="s">
        <v>190</v>
      </c>
      <c r="K68" s="17">
        <v>13</v>
      </c>
      <c r="L68" s="1"/>
      <c r="M68" s="1">
        <v>80</v>
      </c>
      <c r="N68" s="1">
        <v>2700</v>
      </c>
      <c r="O68" s="144" t="s">
        <v>206</v>
      </c>
      <c r="P68" s="1">
        <v>1400</v>
      </c>
      <c r="Q68" s="19">
        <f t="shared" si="0"/>
        <v>1218</v>
      </c>
      <c r="R68" s="39">
        <f t="shared" si="18"/>
        <v>4.3738380000000001</v>
      </c>
      <c r="S68" s="15">
        <f t="shared" si="1"/>
        <v>4.1436359999999999</v>
      </c>
      <c r="T68" s="3">
        <v>921</v>
      </c>
      <c r="U68" s="1">
        <v>1005</v>
      </c>
      <c r="V68" s="1">
        <v>0.98199999999999998</v>
      </c>
      <c r="W68" s="19">
        <f t="shared" si="19"/>
        <v>1374.8</v>
      </c>
      <c r="X68" s="1">
        <v>10.1</v>
      </c>
      <c r="Y68" s="1">
        <v>262</v>
      </c>
      <c r="Z68" s="1"/>
      <c r="AA68" s="1">
        <v>25</v>
      </c>
      <c r="AB68" s="1">
        <v>25</v>
      </c>
      <c r="AC68" s="4">
        <v>6.4</v>
      </c>
      <c r="AD68" s="6">
        <v>4.4000000000000004</v>
      </c>
      <c r="AE68" s="88">
        <v>-28</v>
      </c>
      <c r="AF68" s="88">
        <v>-33</v>
      </c>
      <c r="AG68" s="88">
        <v>-31</v>
      </c>
      <c r="AH68" s="88"/>
      <c r="AI68" s="109">
        <f t="shared" si="30"/>
        <v>-92</v>
      </c>
      <c r="AJ68" s="106">
        <f t="shared" si="31"/>
        <v>-1.0869565217391304E-2</v>
      </c>
      <c r="AK68" s="1">
        <v>50</v>
      </c>
      <c r="AL68" s="1">
        <v>50</v>
      </c>
      <c r="AM68" s="1">
        <v>105</v>
      </c>
      <c r="AN68" s="1">
        <v>105</v>
      </c>
      <c r="AO68" s="1">
        <v>3.5</v>
      </c>
      <c r="AP68" s="1">
        <v>20</v>
      </c>
      <c r="AQ68" s="3">
        <v>1771</v>
      </c>
      <c r="AR68" s="6">
        <v>1770</v>
      </c>
      <c r="AS68" s="19">
        <f t="shared" si="34"/>
        <v>1</v>
      </c>
      <c r="AT68" s="123">
        <f t="shared" si="20"/>
        <v>5.6465273856578201E-4</v>
      </c>
      <c r="AU68" s="1">
        <v>74</v>
      </c>
      <c r="AV68" s="1">
        <v>80</v>
      </c>
      <c r="AW68" s="6">
        <v>4.4000000000000004</v>
      </c>
      <c r="AX68" s="1">
        <v>450</v>
      </c>
      <c r="AY68" s="1">
        <v>964</v>
      </c>
      <c r="AZ68" s="2">
        <v>30</v>
      </c>
      <c r="BA68" s="3">
        <v>192</v>
      </c>
      <c r="BB68" s="2">
        <v>32</v>
      </c>
      <c r="BC68" s="3"/>
      <c r="BD68" s="4"/>
      <c r="BE68" s="3">
        <v>4800</v>
      </c>
      <c r="BF68" s="1">
        <v>34</v>
      </c>
      <c r="BG68" s="1">
        <v>20</v>
      </c>
      <c r="BH68" s="1">
        <v>1</v>
      </c>
      <c r="BI68" s="4">
        <v>97</v>
      </c>
      <c r="BJ68" s="3">
        <v>550</v>
      </c>
      <c r="BK68" s="6">
        <v>210</v>
      </c>
      <c r="BL68" s="1">
        <v>1608</v>
      </c>
      <c r="BM68" s="1">
        <v>140</v>
      </c>
      <c r="BN68" s="2">
        <v>47.9</v>
      </c>
      <c r="BO68" s="3">
        <v>395</v>
      </c>
      <c r="BP68" s="1">
        <v>1487</v>
      </c>
      <c r="BQ68" s="2">
        <v>181</v>
      </c>
      <c r="BR68" s="3">
        <v>160</v>
      </c>
      <c r="BS68" s="1">
        <v>1466</v>
      </c>
      <c r="BT68" s="2">
        <v>160</v>
      </c>
      <c r="BU68" s="5">
        <v>1500</v>
      </c>
      <c r="BV68" s="129">
        <v>381</v>
      </c>
      <c r="BW68" s="125">
        <f t="shared" si="21"/>
        <v>0.55500000000000005</v>
      </c>
      <c r="BX68" s="125">
        <f t="shared" si="22"/>
        <v>0.70512820512820518</v>
      </c>
      <c r="BY68" s="133">
        <f t="shared" si="23"/>
        <v>0.4404313765388137</v>
      </c>
      <c r="BZ68" s="133">
        <f t="shared" si="24"/>
        <v>0.5595686234611863</v>
      </c>
      <c r="CA68" s="3">
        <v>2.9</v>
      </c>
      <c r="CB68" s="1">
        <v>3.2</v>
      </c>
      <c r="CC68" s="1">
        <v>30</v>
      </c>
      <c r="CD68" s="4">
        <v>1.8</v>
      </c>
      <c r="CE68" s="6" t="s">
        <v>183</v>
      </c>
      <c r="CF68" s="6">
        <v>30</v>
      </c>
      <c r="CG68" s="19">
        <f t="shared" si="25"/>
        <v>15.6</v>
      </c>
      <c r="CH68" s="19">
        <f t="shared" si="3"/>
        <v>4732</v>
      </c>
      <c r="CI68" s="19">
        <f t="shared" si="4"/>
        <v>4.68</v>
      </c>
      <c r="CJ68" s="1">
        <v>30</v>
      </c>
      <c r="CK68" s="15">
        <f t="shared" si="26"/>
        <v>0.98901098901098905</v>
      </c>
      <c r="CL68" s="3" t="s">
        <v>184</v>
      </c>
      <c r="CM68" s="6">
        <v>55</v>
      </c>
      <c r="CN68" s="1">
        <v>58</v>
      </c>
      <c r="CO68" s="338">
        <v>109</v>
      </c>
      <c r="CP68" s="338">
        <f t="shared" si="35"/>
        <v>4732</v>
      </c>
      <c r="CQ68" s="338">
        <f t="shared" si="36"/>
        <v>63.22</v>
      </c>
      <c r="CR68" s="39">
        <f t="shared" si="37"/>
        <v>13.360101437024513</v>
      </c>
      <c r="CS68" s="3"/>
      <c r="CT68" s="6"/>
      <c r="CU68" s="19" t="e">
        <f t="shared" si="33"/>
        <v>#N/A</v>
      </c>
      <c r="CV68" s="19">
        <f t="shared" si="8"/>
        <v>-94.64</v>
      </c>
      <c r="CW68" s="19" t="e">
        <f t="shared" si="9"/>
        <v>#N/A</v>
      </c>
      <c r="CX68" s="1"/>
      <c r="CY68" s="15" t="e">
        <f t="shared" si="32"/>
        <v>#N/A</v>
      </c>
      <c r="CZ68" s="7">
        <v>548</v>
      </c>
      <c r="DA68" s="7">
        <v>550</v>
      </c>
      <c r="DB68" s="7">
        <v>550</v>
      </c>
      <c r="DC68" s="7">
        <v>550</v>
      </c>
      <c r="DD68" s="7">
        <v>2</v>
      </c>
      <c r="DE68" s="7">
        <v>3</v>
      </c>
      <c r="DF68" s="7">
        <v>5</v>
      </c>
      <c r="DG68" s="7">
        <v>50</v>
      </c>
      <c r="DH68" s="7">
        <v>11</v>
      </c>
      <c r="DI68" s="7">
        <v>2</v>
      </c>
      <c r="DJ68" s="7">
        <v>2</v>
      </c>
      <c r="DK68" s="3"/>
      <c r="DL68" s="2">
        <v>900</v>
      </c>
      <c r="DM68" s="96">
        <f t="shared" si="10"/>
        <v>205.76893794420369</v>
      </c>
      <c r="DN68" s="96">
        <f t="shared" si="11"/>
        <v>217.20054560777058</v>
      </c>
      <c r="DO68" s="3"/>
      <c r="DP68" s="2"/>
      <c r="DQ68" s="3"/>
      <c r="DR68" s="2"/>
      <c r="DS68" s="7">
        <v>40</v>
      </c>
      <c r="DT68" s="3" t="s">
        <v>200</v>
      </c>
      <c r="DU68" s="2">
        <v>3.7</v>
      </c>
      <c r="DV68" s="7"/>
      <c r="DW68" s="3" t="s">
        <v>198</v>
      </c>
      <c r="DX68" s="1">
        <v>160</v>
      </c>
      <c r="DY68" s="96">
        <f t="shared" si="12"/>
        <v>36.58114452341399</v>
      </c>
      <c r="DZ68" s="96">
        <f t="shared" si="13"/>
        <v>38.613430330270326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341</v>
      </c>
      <c r="EL68" s="180">
        <f t="shared" si="14"/>
        <v>77.96356426552606</v>
      </c>
      <c r="EM68" s="109">
        <f t="shared" si="15"/>
        <v>82.294873391388634</v>
      </c>
      <c r="EN68" s="1">
        <v>5.07</v>
      </c>
      <c r="EO68" s="181">
        <f t="shared" si="16"/>
        <v>1.1591650170856809</v>
      </c>
      <c r="EP68" s="181">
        <f t="shared" si="17"/>
        <v>1.223563073590441</v>
      </c>
      <c r="EQ68" s="4">
        <v>361</v>
      </c>
      <c r="ER68" s="40"/>
    </row>
    <row r="69" spans="1:148" s="41" customFormat="1" ht="20.100000000000001" customHeight="1" x14ac:dyDescent="0.25">
      <c r="A69" s="83">
        <v>42385</v>
      </c>
      <c r="B69" s="100"/>
      <c r="C69" s="6">
        <v>3</v>
      </c>
      <c r="D69" s="1" t="s">
        <v>187</v>
      </c>
      <c r="E69" s="1" t="s">
        <v>202</v>
      </c>
      <c r="F69" s="1" t="s">
        <v>188</v>
      </c>
      <c r="G69" s="4" t="s">
        <v>189</v>
      </c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42385</v>
      </c>
      <c r="B70" s="101">
        <v>0.15574074074074074</v>
      </c>
      <c r="C70" s="13">
        <v>2</v>
      </c>
      <c r="D70" s="8" t="s">
        <v>201</v>
      </c>
      <c r="E70" s="8" t="s">
        <v>207</v>
      </c>
      <c r="F70" s="8" t="s">
        <v>204</v>
      </c>
      <c r="G70" s="11"/>
      <c r="H70" s="10" t="s">
        <v>180</v>
      </c>
      <c r="I70" s="8">
        <v>17</v>
      </c>
      <c r="J70" s="8" t="s">
        <v>190</v>
      </c>
      <c r="K70" s="18">
        <v>16</v>
      </c>
      <c r="L70" s="8"/>
      <c r="M70" s="8">
        <v>80</v>
      </c>
      <c r="N70" s="8">
        <v>2700</v>
      </c>
      <c r="O70" s="145"/>
      <c r="P70" s="8">
        <v>1770</v>
      </c>
      <c r="Q70" s="20">
        <f t="shared" si="0"/>
        <v>1486.8</v>
      </c>
      <c r="R70" s="42">
        <f t="shared" si="18"/>
        <v>4.3221276</v>
      </c>
      <c r="S70" s="16">
        <f t="shared" si="1"/>
        <v>4.0946471999999998</v>
      </c>
      <c r="T70" s="10">
        <v>1161</v>
      </c>
      <c r="U70" s="8">
        <v>1005</v>
      </c>
      <c r="V70" s="8">
        <v>0.96699999999999997</v>
      </c>
      <c r="W70" s="20">
        <f t="shared" si="19"/>
        <v>1711.59</v>
      </c>
      <c r="X70" s="8">
        <v>10.8</v>
      </c>
      <c r="Y70" s="8">
        <v>406</v>
      </c>
      <c r="Z70" s="8"/>
      <c r="AA70" s="8">
        <v>25</v>
      </c>
      <c r="AB70" s="8">
        <v>25</v>
      </c>
      <c r="AC70" s="11">
        <v>6.2</v>
      </c>
      <c r="AD70" s="13">
        <v>4</v>
      </c>
      <c r="AE70" s="89">
        <v>-30</v>
      </c>
      <c r="AF70" s="89">
        <v>-34</v>
      </c>
      <c r="AG70" s="89">
        <v>-34</v>
      </c>
      <c r="AH70" s="89"/>
      <c r="AI70" s="110">
        <f t="shared" si="30"/>
        <v>-98</v>
      </c>
      <c r="AJ70" s="108">
        <f t="shared" si="31"/>
        <v>1</v>
      </c>
      <c r="AK70" s="8">
        <v>50</v>
      </c>
      <c r="AL70" s="8">
        <v>50</v>
      </c>
      <c r="AM70" s="8">
        <v>105</v>
      </c>
      <c r="AN70" s="8">
        <v>105</v>
      </c>
      <c r="AO70" s="8">
        <v>3</v>
      </c>
      <c r="AP70" s="8">
        <v>20</v>
      </c>
      <c r="AQ70" s="10">
        <v>1970</v>
      </c>
      <c r="AR70" s="13">
        <v>1770</v>
      </c>
      <c r="AS70" s="20">
        <f t="shared" si="34"/>
        <v>200</v>
      </c>
      <c r="AT70" s="124">
        <f t="shared" si="20"/>
        <v>0.10152284263959391</v>
      </c>
      <c r="AU70" s="8">
        <v>74</v>
      </c>
      <c r="AV70" s="8">
        <v>80</v>
      </c>
      <c r="AW70" s="13">
        <v>4.4000000000000004</v>
      </c>
      <c r="AX70" s="8">
        <v>650</v>
      </c>
      <c r="AY70" s="8">
        <v>900</v>
      </c>
      <c r="AZ70" s="9">
        <v>43</v>
      </c>
      <c r="BA70" s="10">
        <v>255</v>
      </c>
      <c r="BB70" s="9">
        <v>61</v>
      </c>
      <c r="BC70" s="10"/>
      <c r="BD70" s="11"/>
      <c r="BE70" s="10">
        <v>4380</v>
      </c>
      <c r="BF70" s="8">
        <v>32</v>
      </c>
      <c r="BG70" s="8">
        <v>28</v>
      </c>
      <c r="BH70" s="8">
        <v>1</v>
      </c>
      <c r="BI70" s="11">
        <v>97.5</v>
      </c>
      <c r="BJ70" s="10">
        <v>550</v>
      </c>
      <c r="BK70" s="13">
        <v>220</v>
      </c>
      <c r="BL70" s="8">
        <v>1632</v>
      </c>
      <c r="BM70" s="8">
        <v>139</v>
      </c>
      <c r="BN70" s="9">
        <v>45.8</v>
      </c>
      <c r="BO70" s="10">
        <v>477</v>
      </c>
      <c r="BP70" s="8">
        <v>1500</v>
      </c>
      <c r="BQ70" s="9">
        <v>221</v>
      </c>
      <c r="BR70" s="10">
        <v>472</v>
      </c>
      <c r="BS70" s="8">
        <v>1620</v>
      </c>
      <c r="BT70" s="9">
        <v>207</v>
      </c>
      <c r="BU70" s="12">
        <v>1500</v>
      </c>
      <c r="BV70" s="130">
        <v>593</v>
      </c>
      <c r="BW70" s="126">
        <f t="shared" si="21"/>
        <v>0.94899999999999995</v>
      </c>
      <c r="BX70" s="126">
        <f t="shared" si="22"/>
        <v>0.70512820512820518</v>
      </c>
      <c r="BY70" s="134">
        <f t="shared" si="23"/>
        <v>0.57371611043077919</v>
      </c>
      <c r="BZ70" s="134">
        <f t="shared" si="24"/>
        <v>0.42628388956922081</v>
      </c>
      <c r="CA70" s="10">
        <v>2.9</v>
      </c>
      <c r="CB70" s="8">
        <v>3.2</v>
      </c>
      <c r="CC70" s="8">
        <v>30</v>
      </c>
      <c r="CD70" s="11">
        <v>1.8</v>
      </c>
      <c r="CE70" s="13" t="s">
        <v>183</v>
      </c>
      <c r="CF70" s="13">
        <v>46</v>
      </c>
      <c r="CG70" s="20">
        <f t="shared" si="25"/>
        <v>15.6</v>
      </c>
      <c r="CH70" s="20">
        <f t="shared" si="3"/>
        <v>5982.5999999999995</v>
      </c>
      <c r="CI70" s="20">
        <f t="shared" si="4"/>
        <v>7.1760000000000002</v>
      </c>
      <c r="CJ70" s="8">
        <v>46</v>
      </c>
      <c r="CK70" s="16">
        <f t="shared" si="26"/>
        <v>1.1994784876140809</v>
      </c>
      <c r="CL70" s="10" t="s">
        <v>184</v>
      </c>
      <c r="CM70" s="13">
        <v>59</v>
      </c>
      <c r="CN70" s="8">
        <v>53</v>
      </c>
      <c r="CO70" s="339">
        <v>109</v>
      </c>
      <c r="CP70" s="339">
        <f t="shared" si="35"/>
        <v>5982.5999999999995</v>
      </c>
      <c r="CQ70" s="339">
        <f t="shared" si="36"/>
        <v>57.77</v>
      </c>
      <c r="CR70" s="42">
        <f t="shared" si="37"/>
        <v>9.6563367097917308</v>
      </c>
      <c r="CS70" s="10"/>
      <c r="CT70" s="13"/>
      <c r="CU70" s="20" t="e">
        <f t="shared" si="33"/>
        <v>#N/A</v>
      </c>
      <c r="CV70" s="20">
        <f t="shared" si="8"/>
        <v>-101.39999999999999</v>
      </c>
      <c r="CW70" s="20" t="e">
        <f t="shared" si="9"/>
        <v>#N/A</v>
      </c>
      <c r="CX70" s="8"/>
      <c r="CY70" s="16" t="e">
        <f t="shared" si="32"/>
        <v>#N/A</v>
      </c>
      <c r="CZ70" s="14">
        <v>548</v>
      </c>
      <c r="DA70" s="14">
        <v>550</v>
      </c>
      <c r="DB70" s="14">
        <v>550</v>
      </c>
      <c r="DC70" s="14">
        <v>550</v>
      </c>
      <c r="DD70" s="14">
        <v>2</v>
      </c>
      <c r="DE70" s="14">
        <v>3</v>
      </c>
      <c r="DF70" s="14">
        <v>5</v>
      </c>
      <c r="DG70" s="14">
        <v>60</v>
      </c>
      <c r="DH70" s="14">
        <v>11</v>
      </c>
      <c r="DI70" s="14">
        <v>5</v>
      </c>
      <c r="DJ70" s="14">
        <v>2</v>
      </c>
      <c r="DK70" s="10"/>
      <c r="DL70" s="9">
        <v>900</v>
      </c>
      <c r="DM70" s="97">
        <f t="shared" si="10"/>
        <v>208.23077967434372</v>
      </c>
      <c r="DN70" s="97">
        <f t="shared" si="11"/>
        <v>219.79915632291838</v>
      </c>
      <c r="DO70" s="10"/>
      <c r="DP70" s="9"/>
      <c r="DQ70" s="10"/>
      <c r="DR70" s="9"/>
      <c r="DS70" s="14">
        <v>35</v>
      </c>
      <c r="DT70" s="10" t="s">
        <v>185</v>
      </c>
      <c r="DU70" s="9">
        <v>5.5</v>
      </c>
      <c r="DV70" s="14"/>
      <c r="DW70" s="10"/>
      <c r="DX70" s="8"/>
      <c r="DY70" s="97">
        <f t="shared" si="12"/>
        <v>0</v>
      </c>
      <c r="DZ70" s="97">
        <f t="shared" si="13"/>
        <v>0</v>
      </c>
      <c r="EA70" s="147" t="s">
        <v>210</v>
      </c>
      <c r="EB70" s="97">
        <v>9</v>
      </c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428</v>
      </c>
      <c r="EL70" s="183">
        <f t="shared" si="14"/>
        <v>99.025304111799016</v>
      </c>
      <c r="EM70" s="110">
        <f t="shared" si="15"/>
        <v>104.52670989578785</v>
      </c>
      <c r="EN70" s="8">
        <v>4.74</v>
      </c>
      <c r="EO70" s="184">
        <f t="shared" si="16"/>
        <v>1.0966821062848771</v>
      </c>
      <c r="EP70" s="184">
        <f t="shared" si="17"/>
        <v>1.1576088899673702</v>
      </c>
      <c r="EQ70" s="11">
        <v>385</v>
      </c>
      <c r="ER70" s="43"/>
    </row>
    <row r="71" spans="1:148" s="44" customFormat="1" ht="20.100000000000001" customHeight="1" x14ac:dyDescent="0.25">
      <c r="A71" s="84">
        <v>42385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42386</v>
      </c>
      <c r="B72" s="100">
        <v>0.66666666666666696</v>
      </c>
      <c r="C72" s="6">
        <v>4</v>
      </c>
      <c r="D72" s="1" t="s">
        <v>176</v>
      </c>
      <c r="E72" s="1" t="s">
        <v>178</v>
      </c>
      <c r="F72" s="1" t="s">
        <v>203</v>
      </c>
      <c r="G72" s="4" t="s">
        <v>179</v>
      </c>
      <c r="H72" s="3" t="s">
        <v>180</v>
      </c>
      <c r="I72" s="1">
        <v>17</v>
      </c>
      <c r="J72" s="1" t="s">
        <v>191</v>
      </c>
      <c r="K72" s="17">
        <v>17</v>
      </c>
      <c r="L72" s="1"/>
      <c r="M72" s="1">
        <v>80</v>
      </c>
      <c r="N72" s="1">
        <v>2700</v>
      </c>
      <c r="O72" s="144"/>
      <c r="P72" s="1">
        <v>1750</v>
      </c>
      <c r="Q72" s="19">
        <f t="shared" ref="Q72:Q131" si="38">(P72/100)*(100-K72)</f>
        <v>1452.5</v>
      </c>
      <c r="R72" s="39">
        <f t="shared" si="18"/>
        <v>4.2224174999999997</v>
      </c>
      <c r="S72" s="15">
        <f t="shared" ref="S72:S131" si="39">Q72*N72*I72*60/1000000000</f>
        <v>4.0001850000000001</v>
      </c>
      <c r="T72" s="3">
        <v>1148</v>
      </c>
      <c r="U72" s="1">
        <v>1005</v>
      </c>
      <c r="V72" s="1">
        <v>0.96799999999999997</v>
      </c>
      <c r="W72" s="19">
        <f t="shared" si="19"/>
        <v>1694</v>
      </c>
      <c r="X72" s="1">
        <v>10.7</v>
      </c>
      <c r="Y72" s="1">
        <v>398</v>
      </c>
      <c r="Z72" s="1"/>
      <c r="AA72" s="1">
        <v>25</v>
      </c>
      <c r="AB72" s="1">
        <v>25</v>
      </c>
      <c r="AC72" s="4">
        <v>6.2</v>
      </c>
      <c r="AD72" s="6">
        <v>4</v>
      </c>
      <c r="AE72" s="88">
        <v>-29</v>
      </c>
      <c r="AF72" s="88">
        <v>-34</v>
      </c>
      <c r="AG72" s="88">
        <v>-34</v>
      </c>
      <c r="AH72" s="88"/>
      <c r="AI72" s="109">
        <f t="shared" si="30"/>
        <v>-97</v>
      </c>
      <c r="AJ72" s="106">
        <f t="shared" si="31"/>
        <v>1</v>
      </c>
      <c r="AK72" s="1">
        <v>50</v>
      </c>
      <c r="AL72" s="1">
        <v>50</v>
      </c>
      <c r="AM72" s="1">
        <v>105</v>
      </c>
      <c r="AN72" s="1">
        <v>105</v>
      </c>
      <c r="AO72" s="1">
        <v>3</v>
      </c>
      <c r="AP72" s="1">
        <v>20</v>
      </c>
      <c r="AQ72" s="3">
        <v>1923</v>
      </c>
      <c r="AR72" s="6">
        <v>1715</v>
      </c>
      <c r="AS72" s="19">
        <f t="shared" si="34"/>
        <v>208</v>
      </c>
      <c r="AT72" s="123">
        <f t="shared" si="20"/>
        <v>0.10816432657306292</v>
      </c>
      <c r="AU72" s="1">
        <v>74</v>
      </c>
      <c r="AV72" s="1">
        <v>80</v>
      </c>
      <c r="AW72" s="6">
        <v>4.4000000000000004</v>
      </c>
      <c r="AX72" s="1">
        <v>566</v>
      </c>
      <c r="AY72" s="1">
        <v>877</v>
      </c>
      <c r="AZ72" s="2">
        <v>39</v>
      </c>
      <c r="BA72" s="3">
        <v>355</v>
      </c>
      <c r="BB72" s="2">
        <v>62</v>
      </c>
      <c r="BC72" s="3"/>
      <c r="BD72" s="4"/>
      <c r="BE72" s="3">
        <v>4964</v>
      </c>
      <c r="BF72" s="1">
        <v>32</v>
      </c>
      <c r="BG72" s="1">
        <v>29</v>
      </c>
      <c r="BH72" s="1">
        <v>1</v>
      </c>
      <c r="BI72" s="4">
        <v>97</v>
      </c>
      <c r="BJ72" s="3">
        <v>540</v>
      </c>
      <c r="BK72" s="6">
        <v>216</v>
      </c>
      <c r="BL72" s="1">
        <v>1638</v>
      </c>
      <c r="BM72" s="1">
        <v>139</v>
      </c>
      <c r="BN72" s="2">
        <v>45.8</v>
      </c>
      <c r="BO72" s="3">
        <v>476</v>
      </c>
      <c r="BP72" s="1">
        <v>1500</v>
      </c>
      <c r="BQ72" s="2">
        <v>213</v>
      </c>
      <c r="BR72" s="3">
        <v>471</v>
      </c>
      <c r="BS72" s="1">
        <v>1620</v>
      </c>
      <c r="BT72" s="2">
        <v>210</v>
      </c>
      <c r="BU72" s="5">
        <v>1500</v>
      </c>
      <c r="BV72" s="129">
        <v>591</v>
      </c>
      <c r="BW72" s="125">
        <f t="shared" si="21"/>
        <v>0.94699999999999995</v>
      </c>
      <c r="BX72" s="125">
        <f t="shared" si="22"/>
        <v>0.69230769230769229</v>
      </c>
      <c r="BY72" s="133">
        <f t="shared" si="23"/>
        <v>0.57768288677208957</v>
      </c>
      <c r="BZ72" s="133">
        <f t="shared" si="24"/>
        <v>0.42231711322791049</v>
      </c>
      <c r="CA72" s="3">
        <v>2.9</v>
      </c>
      <c r="CB72" s="1">
        <v>3.2</v>
      </c>
      <c r="CC72" s="1">
        <v>30</v>
      </c>
      <c r="CD72" s="4">
        <v>1.8</v>
      </c>
      <c r="CE72" s="6" t="s">
        <v>183</v>
      </c>
      <c r="CF72" s="6">
        <v>45</v>
      </c>
      <c r="CG72" s="19">
        <f t="shared" si="25"/>
        <v>15.6</v>
      </c>
      <c r="CH72" s="19">
        <f t="shared" ref="CH72:CH131" si="40">P72*3.38</f>
        <v>5915</v>
      </c>
      <c r="CI72" s="19">
        <f t="shared" ref="CI72:CI131" si="41">CG72*CJ72/100</f>
        <v>7.02</v>
      </c>
      <c r="CJ72" s="1">
        <v>45</v>
      </c>
      <c r="CK72" s="15">
        <f t="shared" si="26"/>
        <v>1.1868131868131868</v>
      </c>
      <c r="CL72" s="3" t="s">
        <v>184</v>
      </c>
      <c r="CM72" s="6">
        <v>62</v>
      </c>
      <c r="CN72" s="1">
        <v>62</v>
      </c>
      <c r="CO72" s="338">
        <v>109</v>
      </c>
      <c r="CP72" s="338">
        <f t="shared" si="35"/>
        <v>5915</v>
      </c>
      <c r="CQ72" s="338">
        <f t="shared" si="36"/>
        <v>67.58</v>
      </c>
      <c r="CR72" s="39">
        <f t="shared" si="37"/>
        <v>11.425190194420964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-98.02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14">
        <v>548</v>
      </c>
      <c r="DA72" s="14">
        <v>550</v>
      </c>
      <c r="DB72" s="14">
        <v>550</v>
      </c>
      <c r="DC72" s="14">
        <v>550</v>
      </c>
      <c r="DD72" s="7">
        <v>2</v>
      </c>
      <c r="DE72" s="7">
        <v>3</v>
      </c>
      <c r="DF72" s="7">
        <v>5</v>
      </c>
      <c r="DG72" s="7">
        <v>50</v>
      </c>
      <c r="DH72" s="7">
        <v>11</v>
      </c>
      <c r="DI72" s="7">
        <v>2</v>
      </c>
      <c r="DJ72" s="7">
        <v>3</v>
      </c>
      <c r="DK72" s="3"/>
      <c r="DL72" s="2"/>
      <c r="DM72" s="96">
        <f t="shared" ref="DM72:DM131" si="45">DL72/R72</f>
        <v>0</v>
      </c>
      <c r="DN72" s="96">
        <f t="shared" ref="DN72:DN131" si="46">DL72/S72</f>
        <v>0</v>
      </c>
      <c r="DO72" s="3"/>
      <c r="DP72" s="2"/>
      <c r="DQ72" s="3"/>
      <c r="DR72" s="2"/>
      <c r="DS72" s="7">
        <v>35</v>
      </c>
      <c r="DT72" s="3" t="s">
        <v>185</v>
      </c>
      <c r="DU72" s="2"/>
      <c r="DV72" s="7"/>
      <c r="DW72" s="3"/>
      <c r="DX72" s="1"/>
      <c r="DY72" s="96">
        <f t="shared" ref="DY72:DY131" si="47">DX72/R72</f>
        <v>0</v>
      </c>
      <c r="DZ72" s="96">
        <f t="shared" ref="DZ72:DZ131" si="48">DX72/S72</f>
        <v>0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423</v>
      </c>
      <c r="EL72" s="180">
        <f t="shared" ref="EL72:EL131" si="49">EK72/R72</f>
        <v>100.17957722086933</v>
      </c>
      <c r="EM72" s="109">
        <f t="shared" ref="EM72:EM131" si="50">EK72/S72</f>
        <v>105.74510928869539</v>
      </c>
      <c r="EN72" s="1">
        <v>4.6100000000000003</v>
      </c>
      <c r="EO72" s="181">
        <f t="shared" ref="EO72:EO131" si="51">EN72/R72</f>
        <v>1.0917916099012002</v>
      </c>
      <c r="EP72" s="181">
        <f t="shared" ref="EP72:EP131" si="52">EN72/S72</f>
        <v>1.1524466993401556</v>
      </c>
      <c r="EQ72" s="4">
        <v>320</v>
      </c>
      <c r="ER72" s="40"/>
    </row>
    <row r="73" spans="1:148" s="41" customFormat="1" ht="20.100000000000001" customHeight="1" x14ac:dyDescent="0.25">
      <c r="A73" s="83">
        <v>42386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42386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42386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42387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42387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42387</v>
      </c>
      <c r="B78" s="101">
        <v>0.19225694444444444</v>
      </c>
      <c r="C78" s="13">
        <v>4</v>
      </c>
      <c r="D78" s="8" t="s">
        <v>176</v>
      </c>
      <c r="E78" s="8" t="s">
        <v>178</v>
      </c>
      <c r="F78" s="8" t="s">
        <v>203</v>
      </c>
      <c r="G78" s="11" t="s">
        <v>179</v>
      </c>
      <c r="H78" s="10" t="s">
        <v>180</v>
      </c>
      <c r="I78" s="8">
        <v>16.5</v>
      </c>
      <c r="J78" s="8" t="s">
        <v>190</v>
      </c>
      <c r="K78" s="18">
        <v>21.5</v>
      </c>
      <c r="L78" s="8" t="s">
        <v>182</v>
      </c>
      <c r="M78" s="8">
        <v>84</v>
      </c>
      <c r="N78" s="8">
        <v>2700</v>
      </c>
      <c r="O78" s="145"/>
      <c r="P78" s="8">
        <v>1700</v>
      </c>
      <c r="Q78" s="20">
        <f t="shared" si="38"/>
        <v>1334.5</v>
      </c>
      <c r="R78" s="42">
        <f t="shared" si="53"/>
        <v>3.7652917499999998</v>
      </c>
      <c r="S78" s="16">
        <f t="shared" si="39"/>
        <v>3.5671184999999999</v>
      </c>
      <c r="T78" s="10">
        <v>1087</v>
      </c>
      <c r="U78" s="8">
        <v>1005</v>
      </c>
      <c r="V78" s="8">
        <v>0.95299999999999996</v>
      </c>
      <c r="W78" s="20">
        <f t="shared" si="54"/>
        <v>1620.1</v>
      </c>
      <c r="X78" s="8">
        <v>10.6</v>
      </c>
      <c r="Y78" s="8">
        <v>364</v>
      </c>
      <c r="Z78" s="8"/>
      <c r="AA78" s="8">
        <v>25</v>
      </c>
      <c r="AB78" s="8">
        <v>25</v>
      </c>
      <c r="AC78" s="11">
        <v>6</v>
      </c>
      <c r="AD78" s="13">
        <v>4.2</v>
      </c>
      <c r="AE78" s="89">
        <v>-29</v>
      </c>
      <c r="AF78" s="89">
        <v>-33</v>
      </c>
      <c r="AG78" s="89">
        <v>-33</v>
      </c>
      <c r="AH78" s="89"/>
      <c r="AI78" s="110">
        <f t="shared" si="63"/>
        <v>-95</v>
      </c>
      <c r="AJ78" s="108">
        <f t="shared" si="64"/>
        <v>1</v>
      </c>
      <c r="AK78" s="8">
        <v>50</v>
      </c>
      <c r="AL78" s="8">
        <v>50</v>
      </c>
      <c r="AM78" s="8">
        <v>105</v>
      </c>
      <c r="AN78" s="8">
        <v>105</v>
      </c>
      <c r="AO78" s="8">
        <v>3</v>
      </c>
      <c r="AP78" s="8">
        <v>20</v>
      </c>
      <c r="AQ78" s="10">
        <v>1843</v>
      </c>
      <c r="AR78" s="13">
        <v>1536</v>
      </c>
      <c r="AS78" s="20">
        <f t="shared" si="34"/>
        <v>307</v>
      </c>
      <c r="AT78" s="124">
        <f t="shared" si="55"/>
        <v>0.16657623440043406</v>
      </c>
      <c r="AU78" s="8">
        <v>71</v>
      </c>
      <c r="AV78" s="8">
        <v>80</v>
      </c>
      <c r="AW78" s="13">
        <v>4.2</v>
      </c>
      <c r="AX78" s="8">
        <v>606</v>
      </c>
      <c r="AY78" s="8">
        <v>927</v>
      </c>
      <c r="AZ78" s="9">
        <v>41</v>
      </c>
      <c r="BA78" s="10">
        <v>355</v>
      </c>
      <c r="BB78" s="9">
        <v>77</v>
      </c>
      <c r="BC78" s="10">
        <v>172</v>
      </c>
      <c r="BD78" s="11"/>
      <c r="BE78" s="10">
        <v>4536</v>
      </c>
      <c r="BF78" s="8">
        <v>32</v>
      </c>
      <c r="BG78" s="8">
        <v>23</v>
      </c>
      <c r="BH78" s="8">
        <v>1</v>
      </c>
      <c r="BI78" s="11">
        <v>97</v>
      </c>
      <c r="BJ78" s="10">
        <v>480</v>
      </c>
      <c r="BK78" s="13">
        <v>231</v>
      </c>
      <c r="BL78" s="8">
        <v>1630</v>
      </c>
      <c r="BM78" s="8">
        <v>132</v>
      </c>
      <c r="BN78" s="9">
        <v>56</v>
      </c>
      <c r="BO78" s="10">
        <v>439</v>
      </c>
      <c r="BP78" s="8">
        <v>1500</v>
      </c>
      <c r="BQ78" s="9">
        <v>206</v>
      </c>
      <c r="BR78" s="10">
        <v>433</v>
      </c>
      <c r="BS78" s="8">
        <v>1620</v>
      </c>
      <c r="BT78" s="9">
        <v>186</v>
      </c>
      <c r="BU78" s="12">
        <v>1500</v>
      </c>
      <c r="BV78" s="130">
        <v>472</v>
      </c>
      <c r="BW78" s="126">
        <f t="shared" si="56"/>
        <v>0.872</v>
      </c>
      <c r="BX78" s="126">
        <f t="shared" si="57"/>
        <v>0.61538461538461542</v>
      </c>
      <c r="BY78" s="134">
        <f t="shared" si="58"/>
        <v>0.58626396359122879</v>
      </c>
      <c r="BZ78" s="134">
        <f t="shared" si="59"/>
        <v>0.41373603640877127</v>
      </c>
      <c r="CA78" s="10">
        <v>2.9</v>
      </c>
      <c r="CB78" s="8">
        <v>3.2</v>
      </c>
      <c r="CC78" s="8">
        <v>30</v>
      </c>
      <c r="CD78" s="11">
        <v>1.8</v>
      </c>
      <c r="CE78" s="13" t="s">
        <v>183</v>
      </c>
      <c r="CF78" s="13">
        <v>35</v>
      </c>
      <c r="CG78" s="20">
        <f t="shared" si="60"/>
        <v>15.6</v>
      </c>
      <c r="CH78" s="20">
        <f t="shared" si="40"/>
        <v>5746</v>
      </c>
      <c r="CI78" s="20">
        <f t="shared" si="41"/>
        <v>5.46</v>
      </c>
      <c r="CJ78" s="8">
        <v>35</v>
      </c>
      <c r="CK78" s="16">
        <f t="shared" si="61"/>
        <v>0.95022624434389136</v>
      </c>
      <c r="CL78" s="10" t="s">
        <v>184</v>
      </c>
      <c r="CM78" s="13">
        <v>71</v>
      </c>
      <c r="CN78" s="8">
        <v>71</v>
      </c>
      <c r="CO78" s="339">
        <v>109</v>
      </c>
      <c r="CP78" s="339">
        <f t="shared" si="35"/>
        <v>5746</v>
      </c>
      <c r="CQ78" s="339">
        <f t="shared" si="36"/>
        <v>77.39</v>
      </c>
      <c r="CR78" s="42">
        <f t="shared" si="37"/>
        <v>13.468499825965889</v>
      </c>
      <c r="CS78" s="10"/>
      <c r="CT78" s="13"/>
      <c r="CU78" s="20" t="e">
        <f t="shared" si="42"/>
        <v>#N/A</v>
      </c>
      <c r="CV78" s="20">
        <f t="shared" si="43"/>
        <v>-98.02</v>
      </c>
      <c r="CW78" s="20" t="e">
        <f t="shared" si="44"/>
        <v>#N/A</v>
      </c>
      <c r="CX78" s="8"/>
      <c r="CY78" s="16" t="e">
        <f t="shared" si="32"/>
        <v>#N/A</v>
      </c>
      <c r="CZ78" s="14">
        <v>1028</v>
      </c>
      <c r="DA78" s="14">
        <v>550</v>
      </c>
      <c r="DB78" s="14">
        <v>550</v>
      </c>
      <c r="DC78" s="14">
        <v>550</v>
      </c>
      <c r="DD78" s="14">
        <v>2</v>
      </c>
      <c r="DE78" s="14">
        <v>3</v>
      </c>
      <c r="DF78" s="14">
        <v>5</v>
      </c>
      <c r="DG78" s="14">
        <v>50</v>
      </c>
      <c r="DH78" s="14">
        <v>11</v>
      </c>
      <c r="DI78" s="14">
        <v>2</v>
      </c>
      <c r="DJ78" s="14">
        <v>3</v>
      </c>
      <c r="DK78" s="10"/>
      <c r="DL78" s="9">
        <v>900</v>
      </c>
      <c r="DM78" s="97">
        <f t="shared" si="45"/>
        <v>239.02530262097221</v>
      </c>
      <c r="DN78" s="97">
        <f t="shared" si="46"/>
        <v>252.3044860999151</v>
      </c>
      <c r="DO78" s="10"/>
      <c r="DP78" s="9"/>
      <c r="DQ78" s="10"/>
      <c r="DR78" s="9"/>
      <c r="DS78" s="14">
        <v>35</v>
      </c>
      <c r="DT78" s="10" t="s">
        <v>185</v>
      </c>
      <c r="DU78" s="9">
        <v>4.7</v>
      </c>
      <c r="DV78" s="14">
        <v>30</v>
      </c>
      <c r="DW78" s="10"/>
      <c r="DX78" s="8"/>
      <c r="DY78" s="97">
        <f t="shared" si="47"/>
        <v>0</v>
      </c>
      <c r="DZ78" s="97">
        <f t="shared" si="48"/>
        <v>0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392</v>
      </c>
      <c r="EL78" s="183">
        <f t="shared" si="49"/>
        <v>104.10879847491233</v>
      </c>
      <c r="EM78" s="110">
        <f t="shared" si="50"/>
        <v>109.89262061240747</v>
      </c>
      <c r="EN78" s="8">
        <v>4.46</v>
      </c>
      <c r="EO78" s="184">
        <f t="shared" si="51"/>
        <v>1.1845031663217067</v>
      </c>
      <c r="EP78" s="184">
        <f t="shared" si="52"/>
        <v>1.2503088977840238</v>
      </c>
      <c r="EQ78" s="11">
        <v>310</v>
      </c>
      <c r="ER78" s="43"/>
    </row>
    <row r="79" spans="1:148" s="44" customFormat="1" ht="20.100000000000001" customHeight="1" x14ac:dyDescent="0.25">
      <c r="A79" s="84">
        <v>42387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42388</v>
      </c>
      <c r="B80" s="100">
        <v>0.77998842592592599</v>
      </c>
      <c r="C80" s="6">
        <v>2</v>
      </c>
      <c r="D80" s="1" t="s">
        <v>201</v>
      </c>
      <c r="E80" s="1" t="s">
        <v>207</v>
      </c>
      <c r="F80" s="1" t="s">
        <v>204</v>
      </c>
      <c r="G80" s="4"/>
      <c r="H80" s="3" t="s">
        <v>180</v>
      </c>
      <c r="I80" s="1">
        <v>16</v>
      </c>
      <c r="J80" s="1" t="s">
        <v>199</v>
      </c>
      <c r="K80" s="17">
        <v>19</v>
      </c>
      <c r="L80" s="1" t="s">
        <v>182</v>
      </c>
      <c r="M80" s="1">
        <v>84</v>
      </c>
      <c r="N80" s="1">
        <v>2730</v>
      </c>
      <c r="O80" s="144"/>
      <c r="P80" s="1">
        <v>1600</v>
      </c>
      <c r="Q80" s="19">
        <f t="shared" si="38"/>
        <v>1296</v>
      </c>
      <c r="R80" s="39">
        <f t="shared" si="53"/>
        <v>3.5458560000000001</v>
      </c>
      <c r="S80" s="15">
        <f t="shared" si="39"/>
        <v>3.3965567999999999</v>
      </c>
      <c r="T80" s="3">
        <v>1042</v>
      </c>
      <c r="U80" s="1">
        <v>1009</v>
      </c>
      <c r="V80" s="1">
        <v>0.95099999999999996</v>
      </c>
      <c r="W80" s="19">
        <f t="shared" si="54"/>
        <v>1521.6</v>
      </c>
      <c r="X80" s="1">
        <v>11.1</v>
      </c>
      <c r="Y80" s="1">
        <v>321</v>
      </c>
      <c r="Z80" s="1"/>
      <c r="AA80" s="1">
        <v>25</v>
      </c>
      <c r="AB80" s="1">
        <v>25</v>
      </c>
      <c r="AC80" s="4">
        <v>6.5</v>
      </c>
      <c r="AD80" s="6">
        <v>4.2</v>
      </c>
      <c r="AE80" s="88">
        <v>-30</v>
      </c>
      <c r="AF80" s="88">
        <v>-34</v>
      </c>
      <c r="AG80" s="88">
        <v>-34</v>
      </c>
      <c r="AH80" s="88"/>
      <c r="AI80" s="109">
        <f t="shared" si="63"/>
        <v>-98</v>
      </c>
      <c r="AJ80" s="106">
        <f t="shared" si="64"/>
        <v>1</v>
      </c>
      <c r="AK80" s="1">
        <v>50</v>
      </c>
      <c r="AL80" s="1">
        <v>50</v>
      </c>
      <c r="AM80" s="1">
        <v>105</v>
      </c>
      <c r="AN80" s="1">
        <v>105</v>
      </c>
      <c r="AO80" s="1">
        <v>3</v>
      </c>
      <c r="AP80" s="1">
        <v>20</v>
      </c>
      <c r="AQ80" s="3">
        <v>1900</v>
      </c>
      <c r="AR80" s="6">
        <v>1430</v>
      </c>
      <c r="AS80" s="19">
        <f t="shared" si="34"/>
        <v>470</v>
      </c>
      <c r="AT80" s="123">
        <f t="shared" si="55"/>
        <v>0.24736842105263157</v>
      </c>
      <c r="AU80" s="1">
        <v>67</v>
      </c>
      <c r="AV80" s="1">
        <v>80</v>
      </c>
      <c r="AW80" s="6">
        <v>4.3</v>
      </c>
      <c r="AX80" s="1">
        <v>650</v>
      </c>
      <c r="AY80" s="1">
        <v>740</v>
      </c>
      <c r="AZ80" s="2">
        <v>40</v>
      </c>
      <c r="BA80" s="3">
        <v>355</v>
      </c>
      <c r="BB80" s="2">
        <v>63</v>
      </c>
      <c r="BC80" s="3"/>
      <c r="BD80" s="4"/>
      <c r="BE80" s="3">
        <v>4000</v>
      </c>
      <c r="BF80" s="1">
        <v>32</v>
      </c>
      <c r="BG80" s="1">
        <v>25</v>
      </c>
      <c r="BH80" s="1">
        <v>1</v>
      </c>
      <c r="BI80" s="4">
        <v>97</v>
      </c>
      <c r="BJ80" s="3">
        <v>450</v>
      </c>
      <c r="BK80" s="6">
        <v>225</v>
      </c>
      <c r="BL80" s="1">
        <v>1643</v>
      </c>
      <c r="BM80" s="1">
        <v>129</v>
      </c>
      <c r="BN80" s="2">
        <v>58</v>
      </c>
      <c r="BO80" s="3">
        <v>400</v>
      </c>
      <c r="BP80" s="1">
        <v>1495</v>
      </c>
      <c r="BQ80" s="2">
        <v>176</v>
      </c>
      <c r="BR80" s="3">
        <v>390</v>
      </c>
      <c r="BS80" s="1">
        <v>1457</v>
      </c>
      <c r="BT80" s="2">
        <v>164</v>
      </c>
      <c r="BU80" s="5">
        <v>1500</v>
      </c>
      <c r="BV80" s="129">
        <v>369</v>
      </c>
      <c r="BW80" s="125">
        <f t="shared" si="56"/>
        <v>0.79</v>
      </c>
      <c r="BX80" s="125">
        <f t="shared" si="57"/>
        <v>0.57692307692307687</v>
      </c>
      <c r="BY80" s="133">
        <f t="shared" si="58"/>
        <v>0.5779403489026449</v>
      </c>
      <c r="BZ80" s="133">
        <f t="shared" si="59"/>
        <v>0.42205965109735505</v>
      </c>
      <c r="CA80" s="3">
        <v>2.9</v>
      </c>
      <c r="CB80" s="1">
        <v>3.2</v>
      </c>
      <c r="CC80" s="1">
        <v>30</v>
      </c>
      <c r="CD80" s="4">
        <v>1.8</v>
      </c>
      <c r="CE80" s="6" t="s">
        <v>183</v>
      </c>
      <c r="CF80" s="6">
        <v>75</v>
      </c>
      <c r="CG80" s="19">
        <f t="shared" si="60"/>
        <v>15.6</v>
      </c>
      <c r="CH80" s="19">
        <f t="shared" si="40"/>
        <v>5408</v>
      </c>
      <c r="CI80" s="19">
        <f t="shared" si="41"/>
        <v>11.7</v>
      </c>
      <c r="CJ80" s="1">
        <v>75</v>
      </c>
      <c r="CK80" s="15">
        <f t="shared" si="61"/>
        <v>2.1634615384615383</v>
      </c>
      <c r="CL80" s="3" t="s">
        <v>184</v>
      </c>
      <c r="CM80" s="6">
        <v>52</v>
      </c>
      <c r="CN80" s="1">
        <v>52</v>
      </c>
      <c r="CO80" s="338">
        <v>109</v>
      </c>
      <c r="CP80" s="338">
        <f t="shared" si="35"/>
        <v>5408</v>
      </c>
      <c r="CQ80" s="338">
        <f t="shared" si="36"/>
        <v>56.68</v>
      </c>
      <c r="CR80" s="39">
        <f t="shared" si="37"/>
        <v>10.480769230769232</v>
      </c>
      <c r="CS80" s="3"/>
      <c r="CT80" s="6">
        <v>10</v>
      </c>
      <c r="CU80" s="19" t="e">
        <f t="shared" si="42"/>
        <v>#N/A</v>
      </c>
      <c r="CV80" s="19">
        <f t="shared" si="43"/>
        <v>-101.39999999999999</v>
      </c>
      <c r="CW80" s="19" t="e">
        <f t="shared" si="44"/>
        <v>#N/A</v>
      </c>
      <c r="CX80" s="1"/>
      <c r="CY80" s="15" t="e">
        <f t="shared" si="32"/>
        <v>#N/A</v>
      </c>
      <c r="CZ80" s="7">
        <v>548</v>
      </c>
      <c r="DA80" s="7">
        <v>550</v>
      </c>
      <c r="DB80" s="7">
        <v>550</v>
      </c>
      <c r="DC80" s="7">
        <v>550</v>
      </c>
      <c r="DD80" s="7">
        <v>2</v>
      </c>
      <c r="DE80" s="7">
        <v>3</v>
      </c>
      <c r="DF80" s="7">
        <v>5</v>
      </c>
      <c r="DG80" s="7">
        <v>50</v>
      </c>
      <c r="DH80" s="7">
        <v>11</v>
      </c>
      <c r="DI80" s="7">
        <v>8</v>
      </c>
      <c r="DJ80" s="7">
        <v>3</v>
      </c>
      <c r="DK80" s="3"/>
      <c r="DL80" s="2">
        <v>900</v>
      </c>
      <c r="DM80" s="96">
        <f t="shared" si="45"/>
        <v>253.81741390513321</v>
      </c>
      <c r="DN80" s="96">
        <f t="shared" si="46"/>
        <v>264.97422330755666</v>
      </c>
      <c r="DO80" s="3"/>
      <c r="DP80" s="2"/>
      <c r="DQ80" s="3"/>
      <c r="DR80" s="2"/>
      <c r="DS80" s="7">
        <v>30</v>
      </c>
      <c r="DT80" s="3"/>
      <c r="DU80" s="2">
        <v>4.5</v>
      </c>
      <c r="DV80" s="7">
        <v>30</v>
      </c>
      <c r="DW80" s="3"/>
      <c r="DX80" s="1"/>
      <c r="DY80" s="96">
        <f t="shared" si="47"/>
        <v>0</v>
      </c>
      <c r="DZ80" s="96">
        <f t="shared" si="48"/>
        <v>0</v>
      </c>
      <c r="EA80" s="146" t="s">
        <v>211</v>
      </c>
      <c r="EB80" s="96">
        <v>9</v>
      </c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340</v>
      </c>
      <c r="EL80" s="180">
        <f t="shared" si="49"/>
        <v>95.886578586383649</v>
      </c>
      <c r="EM80" s="109">
        <f t="shared" si="50"/>
        <v>100.1013732495214</v>
      </c>
      <c r="EN80" s="1">
        <v>4.2</v>
      </c>
      <c r="EO80" s="181">
        <f t="shared" si="51"/>
        <v>1.1844812648906216</v>
      </c>
      <c r="EP80" s="181">
        <f t="shared" si="52"/>
        <v>1.2365463754352644</v>
      </c>
      <c r="EQ80" s="4">
        <v>342</v>
      </c>
      <c r="ER80" s="40"/>
    </row>
    <row r="81" spans="1:148" s="41" customFormat="1" ht="20.100000000000001" customHeight="1" x14ac:dyDescent="0.25">
      <c r="A81" s="83">
        <v>42388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42388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42388</v>
      </c>
      <c r="B83" s="101">
        <v>1.0625</v>
      </c>
      <c r="C83" s="13">
        <v>1</v>
      </c>
      <c r="D83" s="8" t="s">
        <v>192</v>
      </c>
      <c r="E83" s="8" t="s">
        <v>193</v>
      </c>
      <c r="F83" s="8" t="s">
        <v>194</v>
      </c>
      <c r="G83" s="11" t="s">
        <v>195</v>
      </c>
      <c r="H83" s="10" t="s">
        <v>180</v>
      </c>
      <c r="I83" s="8">
        <v>16.5</v>
      </c>
      <c r="J83" s="8" t="s">
        <v>199</v>
      </c>
      <c r="K83" s="18">
        <v>22</v>
      </c>
      <c r="L83" s="8" t="s">
        <v>182</v>
      </c>
      <c r="M83" s="8">
        <v>84</v>
      </c>
      <c r="N83" s="8">
        <v>2700</v>
      </c>
      <c r="O83" s="145"/>
      <c r="P83" s="8">
        <v>1750</v>
      </c>
      <c r="Q83" s="20">
        <f t="shared" si="38"/>
        <v>1365</v>
      </c>
      <c r="R83" s="42">
        <f t="shared" si="53"/>
        <v>3.8513475000000001</v>
      </c>
      <c r="S83" s="16">
        <f t="shared" si="39"/>
        <v>3.6486450000000001</v>
      </c>
      <c r="T83" s="10">
        <v>1147</v>
      </c>
      <c r="U83" s="8">
        <v>1009</v>
      </c>
      <c r="V83" s="8">
        <v>0.94899999999999995</v>
      </c>
      <c r="W83" s="20">
        <f t="shared" si="54"/>
        <v>1660.75</v>
      </c>
      <c r="X83" s="8">
        <v>11.4</v>
      </c>
      <c r="Y83" s="8">
        <v>392</v>
      </c>
      <c r="Z83" s="8"/>
      <c r="AA83" s="8">
        <v>25</v>
      </c>
      <c r="AB83" s="8">
        <v>25</v>
      </c>
      <c r="AC83" s="11">
        <v>7</v>
      </c>
      <c r="AD83" s="13">
        <v>4.0999999999999996</v>
      </c>
      <c r="AE83" s="89">
        <v>-30</v>
      </c>
      <c r="AF83" s="89">
        <v>-34</v>
      </c>
      <c r="AG83" s="89">
        <v>-34</v>
      </c>
      <c r="AH83" s="89"/>
      <c r="AI83" s="110">
        <f t="shared" si="63"/>
        <v>-98</v>
      </c>
      <c r="AJ83" s="108">
        <f t="shared" si="64"/>
        <v>1</v>
      </c>
      <c r="AK83" s="8">
        <v>50</v>
      </c>
      <c r="AL83" s="8">
        <v>50</v>
      </c>
      <c r="AM83" s="8">
        <v>105</v>
      </c>
      <c r="AN83" s="8">
        <v>105</v>
      </c>
      <c r="AO83" s="8">
        <v>3</v>
      </c>
      <c r="AP83" s="8">
        <v>20</v>
      </c>
      <c r="AQ83" s="10">
        <v>1580</v>
      </c>
      <c r="AR83" s="13">
        <v>1593</v>
      </c>
      <c r="AS83" s="20">
        <f t="shared" si="34"/>
        <v>-13</v>
      </c>
      <c r="AT83" s="124">
        <f t="shared" si="55"/>
        <v>-8.2278481012658233E-3</v>
      </c>
      <c r="AU83" s="8">
        <v>71</v>
      </c>
      <c r="AV83" s="8">
        <v>80</v>
      </c>
      <c r="AW83" s="13">
        <v>4.3</v>
      </c>
      <c r="AX83" s="8">
        <v>560</v>
      </c>
      <c r="AY83" s="8">
        <v>1050</v>
      </c>
      <c r="AZ83" s="9">
        <v>40</v>
      </c>
      <c r="BA83" s="10">
        <v>355</v>
      </c>
      <c r="BB83" s="9">
        <v>63</v>
      </c>
      <c r="BC83" s="10"/>
      <c r="BD83" s="11"/>
      <c r="BE83" s="10">
        <v>3139</v>
      </c>
      <c r="BF83" s="8">
        <v>32</v>
      </c>
      <c r="BG83" s="8">
        <v>45</v>
      </c>
      <c r="BH83" s="8">
        <v>2</v>
      </c>
      <c r="BI83" s="11">
        <v>97</v>
      </c>
      <c r="BJ83" s="10">
        <v>480</v>
      </c>
      <c r="BK83" s="13">
        <v>230</v>
      </c>
      <c r="BL83" s="8">
        <v>1630</v>
      </c>
      <c r="BM83" s="8">
        <v>132</v>
      </c>
      <c r="BN83" s="9">
        <v>52.9</v>
      </c>
      <c r="BO83" s="10">
        <v>468</v>
      </c>
      <c r="BP83" s="8">
        <v>1500</v>
      </c>
      <c r="BQ83" s="9">
        <v>246</v>
      </c>
      <c r="BR83" s="10">
        <v>458</v>
      </c>
      <c r="BS83" s="8">
        <v>1500</v>
      </c>
      <c r="BT83" s="9">
        <v>192</v>
      </c>
      <c r="BU83" s="12">
        <v>1500</v>
      </c>
      <c r="BV83" s="130">
        <v>410</v>
      </c>
      <c r="BW83" s="126">
        <f t="shared" si="56"/>
        <v>0.92600000000000005</v>
      </c>
      <c r="BX83" s="126">
        <f t="shared" si="57"/>
        <v>0.61538461538461542</v>
      </c>
      <c r="BY83" s="134">
        <f t="shared" si="58"/>
        <v>0.60075855873839701</v>
      </c>
      <c r="BZ83" s="134">
        <f t="shared" si="59"/>
        <v>0.39924144126160294</v>
      </c>
      <c r="CA83" s="10">
        <v>2.9</v>
      </c>
      <c r="CB83" s="8">
        <v>3.2</v>
      </c>
      <c r="CC83" s="8">
        <v>26</v>
      </c>
      <c r="CD83" s="11">
        <v>1.8</v>
      </c>
      <c r="CE83" s="13" t="s">
        <v>183</v>
      </c>
      <c r="CF83" s="13">
        <v>87</v>
      </c>
      <c r="CG83" s="20">
        <f t="shared" si="60"/>
        <v>15.6</v>
      </c>
      <c r="CH83" s="20">
        <f t="shared" si="40"/>
        <v>5915</v>
      </c>
      <c r="CI83" s="20">
        <f t="shared" si="41"/>
        <v>13.26</v>
      </c>
      <c r="CJ83" s="8">
        <v>85</v>
      </c>
      <c r="CK83" s="16">
        <f t="shared" si="61"/>
        <v>2.2417582417582418</v>
      </c>
      <c r="CL83" s="10" t="s">
        <v>184</v>
      </c>
      <c r="CM83" s="13">
        <v>60</v>
      </c>
      <c r="CN83" s="8">
        <v>61</v>
      </c>
      <c r="CO83" s="339">
        <v>109</v>
      </c>
      <c r="CP83" s="339">
        <f t="shared" si="35"/>
        <v>5915</v>
      </c>
      <c r="CQ83" s="339">
        <f t="shared" si="36"/>
        <v>66.489999999999995</v>
      </c>
      <c r="CR83" s="42">
        <f t="shared" si="37"/>
        <v>11.240912933220624</v>
      </c>
      <c r="CS83" s="10"/>
      <c r="CT83" s="13">
        <v>10</v>
      </c>
      <c r="CU83" s="20" t="e">
        <f t="shared" si="42"/>
        <v>#N/A</v>
      </c>
      <c r="CV83" s="20">
        <f t="shared" si="43"/>
        <v>-101.39999999999999</v>
      </c>
      <c r="CW83" s="20" t="e">
        <f t="shared" si="44"/>
        <v>#N/A</v>
      </c>
      <c r="CX83" s="8"/>
      <c r="CY83" s="16" t="e">
        <f t="shared" si="32"/>
        <v>#N/A</v>
      </c>
      <c r="CZ83" s="14">
        <v>548</v>
      </c>
      <c r="DA83" s="14">
        <v>550</v>
      </c>
      <c r="DB83" s="14">
        <v>550</v>
      </c>
      <c r="DC83" s="14">
        <v>550</v>
      </c>
      <c r="DD83" s="14">
        <v>2</v>
      </c>
      <c r="DE83" s="14">
        <v>3</v>
      </c>
      <c r="DF83" s="14">
        <v>5</v>
      </c>
      <c r="DG83" s="14">
        <v>50</v>
      </c>
      <c r="DH83" s="14">
        <v>11</v>
      </c>
      <c r="DI83" s="14">
        <v>8</v>
      </c>
      <c r="DJ83" s="14">
        <v>3</v>
      </c>
      <c r="DK83" s="10"/>
      <c r="DL83" s="9">
        <v>900</v>
      </c>
      <c r="DM83" s="97">
        <f t="shared" si="45"/>
        <v>233.68444421075998</v>
      </c>
      <c r="DN83" s="97">
        <f t="shared" si="46"/>
        <v>246.66691333358</v>
      </c>
      <c r="DO83" s="10"/>
      <c r="DP83" s="9"/>
      <c r="DQ83" s="10"/>
      <c r="DR83" s="9"/>
      <c r="DS83" s="14">
        <v>30</v>
      </c>
      <c r="DT83" s="10" t="s">
        <v>185</v>
      </c>
      <c r="DU83" s="9">
        <v>4.5</v>
      </c>
      <c r="DV83" s="14">
        <v>30</v>
      </c>
      <c r="DW83" s="10"/>
      <c r="DX83" s="8"/>
      <c r="DY83" s="97">
        <f t="shared" si="47"/>
        <v>0</v>
      </c>
      <c r="DZ83" s="97">
        <f t="shared" si="48"/>
        <v>0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438</v>
      </c>
      <c r="EL83" s="183">
        <f t="shared" si="49"/>
        <v>113.72642951590319</v>
      </c>
      <c r="EM83" s="110">
        <f t="shared" si="50"/>
        <v>120.04456448900893</v>
      </c>
      <c r="EN83" s="8"/>
      <c r="EO83" s="184">
        <f t="shared" si="51"/>
        <v>0</v>
      </c>
      <c r="EP83" s="184">
        <f t="shared" si="52"/>
        <v>0</v>
      </c>
      <c r="EQ83" s="11"/>
      <c r="ER83" s="43"/>
    </row>
    <row r="84" spans="1:148" s="41" customFormat="1" ht="20.100000000000001" customHeight="1" x14ac:dyDescent="0.25">
      <c r="A84" s="83">
        <v>42389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42389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42389</v>
      </c>
      <c r="B86" s="101">
        <v>1.1666666666666701</v>
      </c>
      <c r="C86" s="13">
        <v>2</v>
      </c>
      <c r="D86" s="8" t="s">
        <v>201</v>
      </c>
      <c r="E86" s="8" t="s">
        <v>207</v>
      </c>
      <c r="F86" s="8" t="s">
        <v>204</v>
      </c>
      <c r="G86" s="11"/>
      <c r="H86" s="10" t="s">
        <v>208</v>
      </c>
      <c r="I86" s="8">
        <v>17</v>
      </c>
      <c r="J86" s="8" t="s">
        <v>199</v>
      </c>
      <c r="K86" s="18">
        <v>14.5</v>
      </c>
      <c r="L86" s="8" t="s">
        <v>212</v>
      </c>
      <c r="M86" s="8">
        <v>84</v>
      </c>
      <c r="N86" s="8">
        <v>2700</v>
      </c>
      <c r="O86" s="145"/>
      <c r="P86" s="8">
        <v>1500</v>
      </c>
      <c r="Q86" s="20">
        <f t="shared" si="38"/>
        <v>1282.5</v>
      </c>
      <c r="R86" s="42">
        <f t="shared" si="53"/>
        <v>3.7282275</v>
      </c>
      <c r="S86" s="16">
        <f t="shared" si="39"/>
        <v>3.5320049999999998</v>
      </c>
      <c r="T86" s="10">
        <v>997.1</v>
      </c>
      <c r="U86" s="8">
        <v>1009</v>
      </c>
      <c r="V86" s="8">
        <v>0.99</v>
      </c>
      <c r="W86" s="20">
        <f t="shared" si="54"/>
        <v>1485</v>
      </c>
      <c r="X86" s="8">
        <v>10.4</v>
      </c>
      <c r="Y86" s="8">
        <v>306</v>
      </c>
      <c r="Z86" s="8"/>
      <c r="AA86" s="8">
        <v>25</v>
      </c>
      <c r="AB86" s="8">
        <v>25</v>
      </c>
      <c r="AC86" s="11">
        <v>7</v>
      </c>
      <c r="AD86" s="13">
        <v>4.5</v>
      </c>
      <c r="AE86" s="89">
        <v>-28</v>
      </c>
      <c r="AF86" s="89">
        <v>-33</v>
      </c>
      <c r="AG86" s="89">
        <v>-32</v>
      </c>
      <c r="AH86" s="89"/>
      <c r="AI86" s="110">
        <f t="shared" si="63"/>
        <v>-93</v>
      </c>
      <c r="AJ86" s="108">
        <f t="shared" si="64"/>
        <v>1</v>
      </c>
      <c r="AK86" s="8">
        <v>50</v>
      </c>
      <c r="AL86" s="8">
        <v>50</v>
      </c>
      <c r="AM86" s="8">
        <v>105</v>
      </c>
      <c r="AN86" s="8">
        <v>105</v>
      </c>
      <c r="AO86" s="8">
        <v>3</v>
      </c>
      <c r="AP86" s="8">
        <v>20</v>
      </c>
      <c r="AQ86" s="10">
        <v>1890</v>
      </c>
      <c r="AR86" s="13">
        <v>1650</v>
      </c>
      <c r="AS86" s="20">
        <f t="shared" si="34"/>
        <v>240</v>
      </c>
      <c r="AT86" s="124">
        <f t="shared" si="55"/>
        <v>0.12698412698412698</v>
      </c>
      <c r="AU86" s="8">
        <v>69</v>
      </c>
      <c r="AV86" s="8">
        <v>80</v>
      </c>
      <c r="AW86" s="13">
        <v>4.3</v>
      </c>
      <c r="AX86" s="8">
        <v>560</v>
      </c>
      <c r="AY86" s="8">
        <v>950</v>
      </c>
      <c r="AZ86" s="9">
        <v>40</v>
      </c>
      <c r="BA86" s="10">
        <v>355</v>
      </c>
      <c r="BB86" s="9">
        <v>68</v>
      </c>
      <c r="BC86" s="10">
        <v>141</v>
      </c>
      <c r="BD86" s="11"/>
      <c r="BE86" s="10">
        <v>4444</v>
      </c>
      <c r="BF86" s="8">
        <v>29</v>
      </c>
      <c r="BG86" s="8">
        <v>30</v>
      </c>
      <c r="BH86" s="8">
        <v>1</v>
      </c>
      <c r="BI86" s="11">
        <v>97</v>
      </c>
      <c r="BJ86" s="10">
        <v>550</v>
      </c>
      <c r="BK86" s="13">
        <v>139</v>
      </c>
      <c r="BL86" s="8">
        <v>1616</v>
      </c>
      <c r="BM86" s="8">
        <v>145</v>
      </c>
      <c r="BN86" s="9">
        <v>23</v>
      </c>
      <c r="BO86" s="10">
        <v>433</v>
      </c>
      <c r="BP86" s="8">
        <v>1500</v>
      </c>
      <c r="BQ86" s="9">
        <v>201</v>
      </c>
      <c r="BR86" s="10">
        <v>423</v>
      </c>
      <c r="BS86" s="8">
        <v>1580</v>
      </c>
      <c r="BT86" s="9">
        <v>176</v>
      </c>
      <c r="BU86" s="12">
        <v>1500</v>
      </c>
      <c r="BV86" s="130">
        <v>446</v>
      </c>
      <c r="BW86" s="126">
        <f t="shared" si="56"/>
        <v>0.85599999999999998</v>
      </c>
      <c r="BX86" s="126">
        <f t="shared" si="57"/>
        <v>0.70512820512820518</v>
      </c>
      <c r="BY86" s="134">
        <f t="shared" si="58"/>
        <v>0.54832139806845803</v>
      </c>
      <c r="BZ86" s="134">
        <f t="shared" si="59"/>
        <v>0.45167860193154197</v>
      </c>
      <c r="CA86" s="10">
        <v>2.9</v>
      </c>
      <c r="CB86" s="8">
        <v>3.2</v>
      </c>
      <c r="CC86" s="8">
        <v>28</v>
      </c>
      <c r="CD86" s="11">
        <v>1.8</v>
      </c>
      <c r="CE86" s="13" t="s">
        <v>183</v>
      </c>
      <c r="CF86" s="13">
        <v>76</v>
      </c>
      <c r="CG86" s="20">
        <f t="shared" si="60"/>
        <v>15.6</v>
      </c>
      <c r="CH86" s="20">
        <f t="shared" si="40"/>
        <v>5070</v>
      </c>
      <c r="CI86" s="20">
        <f t="shared" si="41"/>
        <v>12.167999999999999</v>
      </c>
      <c r="CJ86" s="8">
        <v>78</v>
      </c>
      <c r="CK86" s="16">
        <f t="shared" si="61"/>
        <v>2.4</v>
      </c>
      <c r="CL86" s="10" t="s">
        <v>184</v>
      </c>
      <c r="CM86" s="13">
        <v>21</v>
      </c>
      <c r="CN86" s="8">
        <v>21</v>
      </c>
      <c r="CO86" s="339">
        <v>109</v>
      </c>
      <c r="CP86" s="339">
        <f t="shared" si="35"/>
        <v>5070</v>
      </c>
      <c r="CQ86" s="339">
        <f t="shared" si="36"/>
        <v>22.89</v>
      </c>
      <c r="CR86" s="42">
        <f t="shared" si="37"/>
        <v>4.5147928994082838</v>
      </c>
      <c r="CS86" s="10"/>
      <c r="CT86" s="13"/>
      <c r="CU86" s="20" t="e">
        <f t="shared" si="42"/>
        <v>#N/A</v>
      </c>
      <c r="CV86" s="20">
        <f t="shared" si="43"/>
        <v>-94.64</v>
      </c>
      <c r="CW86" s="20" t="e">
        <f t="shared" si="44"/>
        <v>#N/A</v>
      </c>
      <c r="CX86" s="8"/>
      <c r="CY86" s="16" t="e">
        <f t="shared" si="32"/>
        <v>#N/A</v>
      </c>
      <c r="CZ86" s="14">
        <v>548</v>
      </c>
      <c r="DA86" s="14">
        <v>550</v>
      </c>
      <c r="DB86" s="14">
        <v>550</v>
      </c>
      <c r="DC86" s="14">
        <v>550</v>
      </c>
      <c r="DD86" s="14">
        <v>2</v>
      </c>
      <c r="DE86" s="14">
        <v>3</v>
      </c>
      <c r="DF86" s="14">
        <v>5</v>
      </c>
      <c r="DG86" s="14">
        <v>40</v>
      </c>
      <c r="DH86" s="14">
        <v>11</v>
      </c>
      <c r="DI86" s="14">
        <v>8</v>
      </c>
      <c r="DJ86" s="14">
        <v>3</v>
      </c>
      <c r="DK86" s="10"/>
      <c r="DL86" s="9">
        <v>900</v>
      </c>
      <c r="DM86" s="97">
        <f t="shared" si="45"/>
        <v>241.40157755930935</v>
      </c>
      <c r="DN86" s="97">
        <f t="shared" si="46"/>
        <v>254.81277631260431</v>
      </c>
      <c r="DO86" s="10"/>
      <c r="DP86" s="9"/>
      <c r="DQ86" s="10"/>
      <c r="DR86" s="9"/>
      <c r="DS86" s="14">
        <v>10</v>
      </c>
      <c r="DT86" s="10" t="s">
        <v>200</v>
      </c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377</v>
      </c>
      <c r="EL86" s="183">
        <f t="shared" si="49"/>
        <v>101.12043859984402</v>
      </c>
      <c r="EM86" s="110">
        <f t="shared" si="50"/>
        <v>106.73824074427981</v>
      </c>
      <c r="EN86" s="8">
        <v>4.96</v>
      </c>
      <c r="EO86" s="184">
        <f t="shared" si="51"/>
        <v>1.3303909163268604</v>
      </c>
      <c r="EP86" s="184">
        <f t="shared" si="52"/>
        <v>1.4043015227894637</v>
      </c>
      <c r="EQ86" s="11">
        <v>352</v>
      </c>
      <c r="ER86" s="43"/>
    </row>
    <row r="87" spans="1:148" s="44" customFormat="1" ht="20.100000000000001" customHeight="1" x14ac:dyDescent="0.25">
      <c r="A87" s="84">
        <v>42389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42390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42390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42390</v>
      </c>
      <c r="B90" s="101">
        <v>0.89792824074074085</v>
      </c>
      <c r="C90" s="13">
        <v>3</v>
      </c>
      <c r="D90" s="8" t="s">
        <v>187</v>
      </c>
      <c r="E90" s="8" t="s">
        <v>202</v>
      </c>
      <c r="F90" s="8" t="s">
        <v>189</v>
      </c>
      <c r="G90" s="11" t="s">
        <v>213</v>
      </c>
      <c r="H90" s="10" t="s">
        <v>208</v>
      </c>
      <c r="I90" s="8">
        <v>17</v>
      </c>
      <c r="J90" s="8" t="s">
        <v>199</v>
      </c>
      <c r="K90" s="18">
        <v>17.5</v>
      </c>
      <c r="L90" s="8" t="s">
        <v>212</v>
      </c>
      <c r="M90" s="8">
        <v>84</v>
      </c>
      <c r="N90" s="8">
        <v>2700</v>
      </c>
      <c r="O90" s="145"/>
      <c r="P90" s="8">
        <v>1250</v>
      </c>
      <c r="Q90" s="20">
        <f t="shared" si="38"/>
        <v>1031.25</v>
      </c>
      <c r="R90" s="42">
        <f t="shared" si="53"/>
        <v>2.9978437499999999</v>
      </c>
      <c r="S90" s="16">
        <f t="shared" si="39"/>
        <v>2.8400625000000002</v>
      </c>
      <c r="T90" s="10">
        <v>839.2</v>
      </c>
      <c r="U90" s="8">
        <v>1011</v>
      </c>
      <c r="V90" s="8">
        <v>0.97799999999999998</v>
      </c>
      <c r="W90" s="20">
        <f t="shared" si="54"/>
        <v>1222.5</v>
      </c>
      <c r="X90" s="8">
        <v>10.7</v>
      </c>
      <c r="Y90" s="8">
        <v>207</v>
      </c>
      <c r="Z90" s="8">
        <v>40</v>
      </c>
      <c r="AA90" s="8">
        <v>25</v>
      </c>
      <c r="AB90" s="8">
        <v>20</v>
      </c>
      <c r="AC90" s="11">
        <v>5.0999999999999996</v>
      </c>
      <c r="AD90" s="13">
        <v>4.8</v>
      </c>
      <c r="AE90" s="89">
        <v>-28</v>
      </c>
      <c r="AF90" s="89">
        <v>-32</v>
      </c>
      <c r="AG90" s="89">
        <v>-31</v>
      </c>
      <c r="AH90" s="89"/>
      <c r="AI90" s="110">
        <f t="shared" si="63"/>
        <v>-91</v>
      </c>
      <c r="AJ90" s="108">
        <f t="shared" si="64"/>
        <v>1</v>
      </c>
      <c r="AK90" s="8">
        <v>50</v>
      </c>
      <c r="AL90" s="8">
        <v>50</v>
      </c>
      <c r="AM90" s="8">
        <v>105</v>
      </c>
      <c r="AN90" s="8">
        <v>110</v>
      </c>
      <c r="AO90" s="8">
        <v>2</v>
      </c>
      <c r="AP90" s="8">
        <v>20</v>
      </c>
      <c r="AQ90" s="10">
        <v>1754</v>
      </c>
      <c r="AR90" s="13"/>
      <c r="AS90" s="20">
        <f t="shared" si="34"/>
        <v>1754</v>
      </c>
      <c r="AT90" s="124">
        <f t="shared" si="55"/>
        <v>1</v>
      </c>
      <c r="AU90" s="8">
        <v>61</v>
      </c>
      <c r="AV90" s="8">
        <v>80</v>
      </c>
      <c r="AW90" s="13">
        <v>4.3</v>
      </c>
      <c r="AX90" s="8">
        <v>413</v>
      </c>
      <c r="AY90" s="8">
        <v>720</v>
      </c>
      <c r="AZ90" s="9">
        <v>37</v>
      </c>
      <c r="BA90" s="10">
        <v>355</v>
      </c>
      <c r="BB90" s="9">
        <v>70</v>
      </c>
      <c r="BC90" s="10">
        <v>153</v>
      </c>
      <c r="BD90" s="11"/>
      <c r="BE90" s="10">
        <v>4004</v>
      </c>
      <c r="BF90" s="8">
        <v>29</v>
      </c>
      <c r="BG90" s="8">
        <v>32</v>
      </c>
      <c r="BH90" s="8">
        <v>1</v>
      </c>
      <c r="BI90" s="11">
        <v>97.4</v>
      </c>
      <c r="BJ90" s="10">
        <v>300</v>
      </c>
      <c r="BK90" s="13">
        <v>1.2</v>
      </c>
      <c r="BL90" s="8">
        <v>1604</v>
      </c>
      <c r="BM90" s="8">
        <v>124</v>
      </c>
      <c r="BN90" s="9">
        <v>37.9</v>
      </c>
      <c r="BO90" s="10">
        <v>358</v>
      </c>
      <c r="BP90" s="8">
        <v>1330</v>
      </c>
      <c r="BQ90" s="9">
        <v>150</v>
      </c>
      <c r="BR90" s="10">
        <v>353</v>
      </c>
      <c r="BS90" s="8">
        <v>1308</v>
      </c>
      <c r="BT90" s="9">
        <v>132</v>
      </c>
      <c r="BU90" s="12">
        <v>1500</v>
      </c>
      <c r="BV90" s="130">
        <v>267</v>
      </c>
      <c r="BW90" s="126">
        <f t="shared" si="56"/>
        <v>0.71099999999999997</v>
      </c>
      <c r="BX90" s="126">
        <f t="shared" si="57"/>
        <v>0.38461538461538464</v>
      </c>
      <c r="BY90" s="134">
        <f t="shared" si="58"/>
        <v>0.64895036158112751</v>
      </c>
      <c r="BZ90" s="134">
        <f t="shared" si="59"/>
        <v>0.35104963841887243</v>
      </c>
      <c r="CA90" s="10">
        <v>2.9</v>
      </c>
      <c r="CB90" s="8">
        <v>3</v>
      </c>
      <c r="CC90" s="8">
        <v>30</v>
      </c>
      <c r="CD90" s="11">
        <v>1.8</v>
      </c>
      <c r="CE90" s="13" t="s">
        <v>183</v>
      </c>
      <c r="CF90" s="13">
        <v>57</v>
      </c>
      <c r="CG90" s="20">
        <f t="shared" si="60"/>
        <v>15.6</v>
      </c>
      <c r="CH90" s="20">
        <f t="shared" si="40"/>
        <v>4225</v>
      </c>
      <c r="CI90" s="20">
        <f t="shared" si="41"/>
        <v>8.8919999999999995</v>
      </c>
      <c r="CJ90" s="8">
        <v>57</v>
      </c>
      <c r="CK90" s="16">
        <f t="shared" si="61"/>
        <v>2.1046153846153843</v>
      </c>
      <c r="CL90" s="10" t="s">
        <v>184</v>
      </c>
      <c r="CM90" s="13">
        <v>31</v>
      </c>
      <c r="CN90" s="8">
        <v>31</v>
      </c>
      <c r="CO90" s="339">
        <v>109</v>
      </c>
      <c r="CP90" s="339">
        <f t="shared" si="35"/>
        <v>4225</v>
      </c>
      <c r="CQ90" s="339">
        <f t="shared" si="36"/>
        <v>33.79</v>
      </c>
      <c r="CR90" s="42">
        <f t="shared" si="37"/>
        <v>7.9976331360946746</v>
      </c>
      <c r="CS90" s="10"/>
      <c r="CT90" s="13">
        <v>8</v>
      </c>
      <c r="CU90" s="20" t="e">
        <f t="shared" si="42"/>
        <v>#N/A</v>
      </c>
      <c r="CV90" s="20">
        <f t="shared" si="43"/>
        <v>-94.64</v>
      </c>
      <c r="CW90" s="20" t="e">
        <f t="shared" si="44"/>
        <v>#N/A</v>
      </c>
      <c r="CX90" s="8">
        <v>8</v>
      </c>
      <c r="CY90" s="16" t="e">
        <f t="shared" si="32"/>
        <v>#N/A</v>
      </c>
      <c r="CZ90" s="14">
        <v>660</v>
      </c>
      <c r="DA90" s="14">
        <v>550</v>
      </c>
      <c r="DB90" s="14">
        <v>550</v>
      </c>
      <c r="DC90" s="14">
        <v>550</v>
      </c>
      <c r="DD90" s="14">
        <v>2</v>
      </c>
      <c r="DE90" s="14">
        <v>3</v>
      </c>
      <c r="DF90" s="14">
        <v>0.5</v>
      </c>
      <c r="DG90" s="14">
        <v>35</v>
      </c>
      <c r="DH90" s="14">
        <v>11</v>
      </c>
      <c r="DI90" s="14">
        <v>8</v>
      </c>
      <c r="DJ90" s="14">
        <v>3</v>
      </c>
      <c r="DK90" s="10"/>
      <c r="DL90" s="9">
        <v>850</v>
      </c>
      <c r="DM90" s="97">
        <f t="shared" si="45"/>
        <v>283.53712564238879</v>
      </c>
      <c r="DN90" s="97">
        <f t="shared" si="46"/>
        <v>299.28918817807704</v>
      </c>
      <c r="DO90" s="10"/>
      <c r="DP90" s="9"/>
      <c r="DQ90" s="10"/>
      <c r="DR90" s="9"/>
      <c r="DS90" s="14">
        <v>5</v>
      </c>
      <c r="DT90" s="10" t="s">
        <v>200</v>
      </c>
      <c r="DU90" s="9">
        <v>3.9</v>
      </c>
      <c r="DV90" s="14">
        <v>20</v>
      </c>
      <c r="DW90" s="10" t="s">
        <v>214</v>
      </c>
      <c r="DX90" s="8">
        <v>40</v>
      </c>
      <c r="DY90" s="97">
        <f t="shared" si="47"/>
        <v>13.342923559641827</v>
      </c>
      <c r="DZ90" s="97">
        <f t="shared" si="48"/>
        <v>14.084197090733038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282</v>
      </c>
      <c r="EL90" s="183">
        <f t="shared" si="49"/>
        <v>94.067611095474874</v>
      </c>
      <c r="EM90" s="110">
        <f t="shared" si="50"/>
        <v>99.293589489667909</v>
      </c>
      <c r="EN90" s="8">
        <v>3.8</v>
      </c>
      <c r="EO90" s="184">
        <f t="shared" si="51"/>
        <v>1.2675777381659734</v>
      </c>
      <c r="EP90" s="184">
        <f t="shared" si="52"/>
        <v>1.3379987236196385</v>
      </c>
      <c r="EQ90" s="11">
        <v>332</v>
      </c>
      <c r="ER90" s="43"/>
    </row>
    <row r="91" spans="1:148" s="44" customFormat="1" ht="20.100000000000001" customHeight="1" x14ac:dyDescent="0.25">
      <c r="A91" s="84">
        <v>42390</v>
      </c>
      <c r="B91" s="101">
        <v>0.26944444444444443</v>
      </c>
      <c r="C91" s="13">
        <v>3</v>
      </c>
      <c r="D91" s="8" t="s">
        <v>187</v>
      </c>
      <c r="E91" s="8" t="s">
        <v>202</v>
      </c>
      <c r="F91" s="8" t="s">
        <v>189</v>
      </c>
      <c r="G91" s="11" t="s">
        <v>213</v>
      </c>
      <c r="H91" s="10" t="s">
        <v>208</v>
      </c>
      <c r="I91" s="8">
        <v>15</v>
      </c>
      <c r="J91" s="8" t="s">
        <v>199</v>
      </c>
      <c r="K91" s="18">
        <v>17.8</v>
      </c>
      <c r="L91" s="8" t="s">
        <v>212</v>
      </c>
      <c r="M91" s="8">
        <v>84</v>
      </c>
      <c r="N91" s="8">
        <v>2600</v>
      </c>
      <c r="O91" s="145"/>
      <c r="P91" s="8">
        <v>1260</v>
      </c>
      <c r="Q91" s="20">
        <f t="shared" si="38"/>
        <v>1035.72</v>
      </c>
      <c r="R91" s="42">
        <f t="shared" si="53"/>
        <v>2.6566217999999999</v>
      </c>
      <c r="S91" s="16">
        <f t="shared" si="39"/>
        <v>2.4235848</v>
      </c>
      <c r="T91" s="10">
        <v>840</v>
      </c>
      <c r="U91" s="8">
        <v>1011</v>
      </c>
      <c r="V91" s="8">
        <v>0.97</v>
      </c>
      <c r="W91" s="20">
        <f t="shared" si="54"/>
        <v>1222.2</v>
      </c>
      <c r="X91" s="8">
        <v>10.7</v>
      </c>
      <c r="Y91" s="8">
        <v>207</v>
      </c>
      <c r="Z91" s="8">
        <v>40</v>
      </c>
      <c r="AA91" s="8">
        <v>25</v>
      </c>
      <c r="AB91" s="8">
        <v>20</v>
      </c>
      <c r="AC91" s="11">
        <v>5.2</v>
      </c>
      <c r="AD91" s="13">
        <v>4.7</v>
      </c>
      <c r="AE91" s="89">
        <v>-28</v>
      </c>
      <c r="AF91" s="89">
        <v>-32</v>
      </c>
      <c r="AG91" s="89">
        <v>-31</v>
      </c>
      <c r="AH91" s="89"/>
      <c r="AI91" s="110">
        <f t="shared" si="63"/>
        <v>-91</v>
      </c>
      <c r="AJ91" s="108">
        <f t="shared" si="64"/>
        <v>0</v>
      </c>
      <c r="AK91" s="8">
        <v>50</v>
      </c>
      <c r="AL91" s="8">
        <v>50</v>
      </c>
      <c r="AM91" s="8">
        <v>105</v>
      </c>
      <c r="AN91" s="8">
        <v>110</v>
      </c>
      <c r="AO91" s="8">
        <v>2.5</v>
      </c>
      <c r="AP91" s="8">
        <v>20</v>
      </c>
      <c r="AQ91" s="10">
        <v>1672</v>
      </c>
      <c r="AR91" s="13"/>
      <c r="AS91" s="20">
        <f t="shared" si="34"/>
        <v>1672</v>
      </c>
      <c r="AT91" s="124">
        <f t="shared" si="55"/>
        <v>1</v>
      </c>
      <c r="AU91" s="8">
        <v>57</v>
      </c>
      <c r="AV91" s="8">
        <v>80</v>
      </c>
      <c r="AW91" s="13">
        <v>4.3</v>
      </c>
      <c r="AX91" s="8">
        <v>375</v>
      </c>
      <c r="AY91" s="8">
        <v>560</v>
      </c>
      <c r="AZ91" s="9">
        <v>40</v>
      </c>
      <c r="BA91" s="10">
        <v>355</v>
      </c>
      <c r="BB91" s="9">
        <v>70</v>
      </c>
      <c r="BC91" s="10">
        <v>157</v>
      </c>
      <c r="BD91" s="11"/>
      <c r="BE91" s="10">
        <v>3736</v>
      </c>
      <c r="BF91" s="8">
        <v>29</v>
      </c>
      <c r="BG91" s="8">
        <v>32</v>
      </c>
      <c r="BH91" s="8">
        <v>1</v>
      </c>
      <c r="BI91" s="11">
        <v>97.4</v>
      </c>
      <c r="BJ91" s="10">
        <v>320</v>
      </c>
      <c r="BK91" s="13">
        <v>1.19</v>
      </c>
      <c r="BL91" s="8">
        <v>1603</v>
      </c>
      <c r="BM91" s="8">
        <v>127</v>
      </c>
      <c r="BN91" s="9">
        <v>35.5</v>
      </c>
      <c r="BO91" s="10">
        <v>332</v>
      </c>
      <c r="BP91" s="8">
        <v>1230</v>
      </c>
      <c r="BQ91" s="9">
        <v>129</v>
      </c>
      <c r="BR91" s="10">
        <v>324</v>
      </c>
      <c r="BS91" s="8">
        <v>1197</v>
      </c>
      <c r="BT91" s="9">
        <v>116</v>
      </c>
      <c r="BU91" s="12">
        <v>1400</v>
      </c>
      <c r="BV91" s="130">
        <v>280</v>
      </c>
      <c r="BW91" s="126">
        <f t="shared" si="56"/>
        <v>0.65600000000000003</v>
      </c>
      <c r="BX91" s="126">
        <f t="shared" si="57"/>
        <v>0.41025641025641024</v>
      </c>
      <c r="BY91" s="134">
        <f t="shared" si="58"/>
        <v>0.61523662947287416</v>
      </c>
      <c r="BZ91" s="134">
        <f t="shared" si="59"/>
        <v>0.38476337052712578</v>
      </c>
      <c r="CA91" s="10">
        <v>2.9</v>
      </c>
      <c r="CB91" s="8">
        <v>3</v>
      </c>
      <c r="CC91" s="8">
        <v>30</v>
      </c>
      <c r="CD91" s="11"/>
      <c r="CE91" s="13" t="s">
        <v>183</v>
      </c>
      <c r="CF91" s="13">
        <v>60</v>
      </c>
      <c r="CG91" s="20">
        <f t="shared" si="60"/>
        <v>15.6</v>
      </c>
      <c r="CH91" s="20">
        <f t="shared" si="40"/>
        <v>4258.8</v>
      </c>
      <c r="CI91" s="20">
        <f t="shared" si="41"/>
        <v>9.36</v>
      </c>
      <c r="CJ91" s="8">
        <v>60</v>
      </c>
      <c r="CK91" s="16">
        <f t="shared" si="61"/>
        <v>2.1978021978021975</v>
      </c>
      <c r="CL91" s="10" t="s">
        <v>184</v>
      </c>
      <c r="CM91" s="13">
        <v>56</v>
      </c>
      <c r="CN91" s="8">
        <v>56</v>
      </c>
      <c r="CO91" s="339">
        <v>109</v>
      </c>
      <c r="CP91" s="339">
        <f t="shared" si="35"/>
        <v>4258.8</v>
      </c>
      <c r="CQ91" s="339">
        <f t="shared" si="36"/>
        <v>61.04</v>
      </c>
      <c r="CR91" s="42">
        <f t="shared" si="37"/>
        <v>14.332675871137408</v>
      </c>
      <c r="CS91" s="10"/>
      <c r="CT91" s="13">
        <v>8</v>
      </c>
      <c r="CU91" s="20" t="e">
        <f t="shared" si="42"/>
        <v>#N/A</v>
      </c>
      <c r="CV91" s="20">
        <f t="shared" si="43"/>
        <v>-94.64</v>
      </c>
      <c r="CW91" s="20" t="e">
        <f t="shared" si="44"/>
        <v>#N/A</v>
      </c>
      <c r="CX91" s="8">
        <v>8</v>
      </c>
      <c r="CY91" s="16" t="e">
        <f t="shared" si="32"/>
        <v>#N/A</v>
      </c>
      <c r="CZ91" s="14">
        <v>650</v>
      </c>
      <c r="DA91" s="14">
        <v>480</v>
      </c>
      <c r="DB91" s="14">
        <v>480</v>
      </c>
      <c r="DC91" s="14">
        <v>480</v>
      </c>
      <c r="DD91" s="14">
        <v>2</v>
      </c>
      <c r="DE91" s="14">
        <v>3</v>
      </c>
      <c r="DF91" s="14">
        <v>0.5</v>
      </c>
      <c r="DG91" s="14">
        <v>35</v>
      </c>
      <c r="DH91" s="14">
        <v>11</v>
      </c>
      <c r="DI91" s="14">
        <v>8</v>
      </c>
      <c r="DJ91" s="14">
        <v>3</v>
      </c>
      <c r="DK91" s="10"/>
      <c r="DL91" s="9">
        <v>850</v>
      </c>
      <c r="DM91" s="97">
        <f t="shared" si="45"/>
        <v>319.95521530388709</v>
      </c>
      <c r="DN91" s="97">
        <f t="shared" si="46"/>
        <v>350.72013985233775</v>
      </c>
      <c r="DO91" s="10"/>
      <c r="DP91" s="9"/>
      <c r="DQ91" s="10"/>
      <c r="DR91" s="9"/>
      <c r="DS91" s="14">
        <v>5</v>
      </c>
      <c r="DT91" s="10" t="s">
        <v>200</v>
      </c>
      <c r="DU91" s="9">
        <v>3.9</v>
      </c>
      <c r="DV91" s="14">
        <v>20</v>
      </c>
      <c r="DW91" s="10" t="s">
        <v>214</v>
      </c>
      <c r="DX91" s="8">
        <v>40</v>
      </c>
      <c r="DY91" s="97">
        <f t="shared" si="47"/>
        <v>15.056716014300568</v>
      </c>
      <c r="DZ91" s="97">
        <f t="shared" si="48"/>
        <v>16.504477169521778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245</v>
      </c>
      <c r="EL91" s="183">
        <f t="shared" si="49"/>
        <v>92.222385587590978</v>
      </c>
      <c r="EM91" s="110">
        <f t="shared" si="50"/>
        <v>101.08992266332088</v>
      </c>
      <c r="EN91" s="8">
        <v>3.99</v>
      </c>
      <c r="EO91" s="184">
        <f t="shared" si="51"/>
        <v>1.5019074224264817</v>
      </c>
      <c r="EP91" s="184">
        <f t="shared" si="52"/>
        <v>1.6463215976597974</v>
      </c>
      <c r="EQ91" s="11">
        <v>328</v>
      </c>
      <c r="ER91" s="43"/>
    </row>
    <row r="92" spans="1:148" s="41" customFormat="1" ht="20.100000000000001" customHeight="1" x14ac:dyDescent="0.25">
      <c r="A92" s="83">
        <v>42391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42391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42391</v>
      </c>
      <c r="B94" s="101">
        <v>9.5092592592592604E-2</v>
      </c>
      <c r="C94" s="13">
        <v>4</v>
      </c>
      <c r="D94" s="8" t="s">
        <v>176</v>
      </c>
      <c r="E94" s="8" t="s">
        <v>178</v>
      </c>
      <c r="F94" s="8" t="s">
        <v>203</v>
      </c>
      <c r="G94" s="11" t="s">
        <v>179</v>
      </c>
      <c r="H94" s="10" t="s">
        <v>208</v>
      </c>
      <c r="I94" s="8">
        <v>17</v>
      </c>
      <c r="J94" s="8" t="s">
        <v>199</v>
      </c>
      <c r="K94" s="18">
        <v>17.5</v>
      </c>
      <c r="L94" s="8" t="s">
        <v>212</v>
      </c>
      <c r="M94" s="8">
        <v>84</v>
      </c>
      <c r="N94" s="8">
        <v>2700</v>
      </c>
      <c r="O94" s="145"/>
      <c r="P94" s="8">
        <v>1420</v>
      </c>
      <c r="Q94" s="20">
        <f t="shared" si="38"/>
        <v>1171.5</v>
      </c>
      <c r="R94" s="42">
        <f t="shared" si="53"/>
        <v>3.4055504999999999</v>
      </c>
      <c r="S94" s="16">
        <f t="shared" si="39"/>
        <v>3.2263109999999999</v>
      </c>
      <c r="T94" s="10">
        <v>957</v>
      </c>
      <c r="U94" s="8">
        <v>1005</v>
      </c>
      <c r="V94" s="8">
        <v>0.97299999999999998</v>
      </c>
      <c r="W94" s="20">
        <f t="shared" si="54"/>
        <v>1381.6599999999999</v>
      </c>
      <c r="X94" s="8">
        <v>11.1</v>
      </c>
      <c r="Y94" s="8">
        <v>265</v>
      </c>
      <c r="Z94" s="8">
        <v>40</v>
      </c>
      <c r="AA94" s="8">
        <v>25</v>
      </c>
      <c r="AB94" s="8">
        <v>20</v>
      </c>
      <c r="AC94" s="11">
        <v>6.2</v>
      </c>
      <c r="AD94" s="13">
        <v>4.7</v>
      </c>
      <c r="AE94" s="89">
        <v>-28</v>
      </c>
      <c r="AF94" s="89">
        <v>-32</v>
      </c>
      <c r="AG94" s="89">
        <v>-32</v>
      </c>
      <c r="AH94" s="89"/>
      <c r="AI94" s="110">
        <f t="shared" si="63"/>
        <v>-92</v>
      </c>
      <c r="AJ94" s="108">
        <f t="shared" si="64"/>
        <v>1</v>
      </c>
      <c r="AK94" s="8">
        <v>50</v>
      </c>
      <c r="AL94" s="8">
        <v>50</v>
      </c>
      <c r="AM94" s="8">
        <v>105</v>
      </c>
      <c r="AN94" s="8">
        <v>110</v>
      </c>
      <c r="AO94" s="8">
        <v>2.5</v>
      </c>
      <c r="AP94" s="8">
        <v>20</v>
      </c>
      <c r="AQ94" s="10">
        <v>1535</v>
      </c>
      <c r="AR94" s="13"/>
      <c r="AS94" s="20">
        <f t="shared" si="34"/>
        <v>1535</v>
      </c>
      <c r="AT94" s="124">
        <f t="shared" si="55"/>
        <v>1</v>
      </c>
      <c r="AU94" s="8">
        <v>63</v>
      </c>
      <c r="AV94" s="8">
        <v>80</v>
      </c>
      <c r="AW94" s="13">
        <v>4.3</v>
      </c>
      <c r="AX94" s="8">
        <v>424</v>
      </c>
      <c r="AY94" s="8">
        <v>897</v>
      </c>
      <c r="AZ94" s="9">
        <v>35</v>
      </c>
      <c r="BA94" s="10">
        <v>335</v>
      </c>
      <c r="BB94" s="9">
        <v>73</v>
      </c>
      <c r="BC94" s="10">
        <v>160</v>
      </c>
      <c r="BD94" s="11"/>
      <c r="BE94" s="10">
        <v>4353</v>
      </c>
      <c r="BF94" s="8">
        <v>30</v>
      </c>
      <c r="BG94" s="8">
        <v>29</v>
      </c>
      <c r="BH94" s="8">
        <v>1</v>
      </c>
      <c r="BI94" s="11">
        <v>97</v>
      </c>
      <c r="BJ94" s="10">
        <v>440</v>
      </c>
      <c r="BK94" s="13">
        <v>129</v>
      </c>
      <c r="BL94" s="8">
        <v>1627</v>
      </c>
      <c r="BM94" s="8">
        <v>137</v>
      </c>
      <c r="BN94" s="9">
        <v>26.7</v>
      </c>
      <c r="BO94" s="10">
        <v>398</v>
      </c>
      <c r="BP94" s="8">
        <v>1494</v>
      </c>
      <c r="BQ94" s="9">
        <v>168</v>
      </c>
      <c r="BR94" s="10">
        <v>393</v>
      </c>
      <c r="BS94" s="8">
        <v>1471</v>
      </c>
      <c r="BT94" s="9">
        <v>158</v>
      </c>
      <c r="BU94" s="12">
        <v>1400</v>
      </c>
      <c r="BV94" s="130">
        <v>387</v>
      </c>
      <c r="BW94" s="126">
        <f t="shared" si="56"/>
        <v>0.79100000000000004</v>
      </c>
      <c r="BX94" s="126">
        <f t="shared" si="57"/>
        <v>0.5641025641025641</v>
      </c>
      <c r="BY94" s="134">
        <f t="shared" si="58"/>
        <v>0.58371965410887616</v>
      </c>
      <c r="BZ94" s="134">
        <f t="shared" si="59"/>
        <v>0.41628034589112373</v>
      </c>
      <c r="CA94" s="10">
        <v>2.8</v>
      </c>
      <c r="CB94" s="8">
        <v>3</v>
      </c>
      <c r="CC94" s="8">
        <v>30</v>
      </c>
      <c r="CD94" s="11">
        <v>1.8</v>
      </c>
      <c r="CE94" s="13" t="s">
        <v>183</v>
      </c>
      <c r="CF94" s="13">
        <v>74</v>
      </c>
      <c r="CG94" s="20">
        <f t="shared" si="60"/>
        <v>15.6</v>
      </c>
      <c r="CH94" s="20">
        <f t="shared" si="40"/>
        <v>4799.5999999999995</v>
      </c>
      <c r="CI94" s="20">
        <f t="shared" si="41"/>
        <v>11.543999999999999</v>
      </c>
      <c r="CJ94" s="8">
        <v>74</v>
      </c>
      <c r="CK94" s="16">
        <f t="shared" si="61"/>
        <v>2.4052004333694477</v>
      </c>
      <c r="CL94" s="10" t="s">
        <v>184</v>
      </c>
      <c r="CM94" s="13">
        <v>48</v>
      </c>
      <c r="CN94" s="8">
        <v>48</v>
      </c>
      <c r="CO94" s="339">
        <v>109</v>
      </c>
      <c r="CP94" s="339">
        <f t="shared" si="35"/>
        <v>4799.5999999999995</v>
      </c>
      <c r="CQ94" s="339">
        <f t="shared" si="36"/>
        <v>52.32</v>
      </c>
      <c r="CR94" s="42">
        <f t="shared" si="37"/>
        <v>10.900908409034088</v>
      </c>
      <c r="CS94" s="10"/>
      <c r="CT94" s="13"/>
      <c r="CU94" s="20" t="e">
        <f t="shared" si="42"/>
        <v>#N/A</v>
      </c>
      <c r="CV94" s="20">
        <f t="shared" si="43"/>
        <v>-94.64</v>
      </c>
      <c r="CW94" s="20" t="e">
        <f t="shared" si="44"/>
        <v>#N/A</v>
      </c>
      <c r="CX94" s="8"/>
      <c r="CY94" s="16" t="e">
        <f t="shared" si="65"/>
        <v>#N/A</v>
      </c>
      <c r="CZ94" s="14">
        <v>650</v>
      </c>
      <c r="DA94" s="14">
        <v>480</v>
      </c>
      <c r="DB94" s="14">
        <v>480</v>
      </c>
      <c r="DC94" s="14">
        <v>480</v>
      </c>
      <c r="DD94" s="14">
        <v>2</v>
      </c>
      <c r="DE94" s="14">
        <v>3</v>
      </c>
      <c r="DF94" s="14">
        <v>0.5</v>
      </c>
      <c r="DG94" s="14">
        <v>50</v>
      </c>
      <c r="DH94" s="14">
        <v>11</v>
      </c>
      <c r="DI94" s="14">
        <v>2</v>
      </c>
      <c r="DJ94" s="14">
        <v>3</v>
      </c>
      <c r="DK94" s="10"/>
      <c r="DL94" s="9">
        <v>850</v>
      </c>
      <c r="DM94" s="97">
        <f t="shared" si="45"/>
        <v>249.59254017815917</v>
      </c>
      <c r="DN94" s="97">
        <f t="shared" si="46"/>
        <v>263.4587924102791</v>
      </c>
      <c r="DO94" s="10"/>
      <c r="DP94" s="9"/>
      <c r="DQ94" s="10"/>
      <c r="DR94" s="9"/>
      <c r="DS94" s="14">
        <v>5</v>
      </c>
      <c r="DT94" s="10" t="s">
        <v>200</v>
      </c>
      <c r="DU94" s="9">
        <v>3.9</v>
      </c>
      <c r="DV94" s="14">
        <v>20</v>
      </c>
      <c r="DW94" s="10" t="s">
        <v>214</v>
      </c>
      <c r="DX94" s="8">
        <v>35</v>
      </c>
      <c r="DY94" s="97">
        <f t="shared" si="47"/>
        <v>10.277339889688907</v>
      </c>
      <c r="DZ94" s="97">
        <f t="shared" si="48"/>
        <v>10.848303216893846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326</v>
      </c>
      <c r="EL94" s="183">
        <f t="shared" si="49"/>
        <v>95.7260801153881</v>
      </c>
      <c r="EM94" s="110">
        <f t="shared" si="50"/>
        <v>101.04419567735411</v>
      </c>
      <c r="EN94" s="8">
        <v>4.46</v>
      </c>
      <c r="EO94" s="184">
        <f t="shared" si="51"/>
        <v>1.3096267402289292</v>
      </c>
      <c r="EP94" s="184">
        <f t="shared" si="52"/>
        <v>1.3823837813527586</v>
      </c>
      <c r="EQ94" s="11">
        <v>335</v>
      </c>
      <c r="ER94" s="43"/>
    </row>
    <row r="95" spans="1:148" s="44" customFormat="1" ht="20.100000000000001" customHeight="1" x14ac:dyDescent="0.25">
      <c r="A95" s="84">
        <v>42391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42392</v>
      </c>
      <c r="B96" s="100">
        <v>0.70737268518518526</v>
      </c>
      <c r="C96" s="6">
        <v>2</v>
      </c>
      <c r="D96" s="1" t="s">
        <v>201</v>
      </c>
      <c r="E96" s="1" t="s">
        <v>207</v>
      </c>
      <c r="F96" s="1" t="s">
        <v>204</v>
      </c>
      <c r="G96" s="4"/>
      <c r="H96" s="3" t="s">
        <v>208</v>
      </c>
      <c r="I96" s="1">
        <v>16</v>
      </c>
      <c r="J96" s="1" t="s">
        <v>199</v>
      </c>
      <c r="K96" s="17">
        <v>16.5</v>
      </c>
      <c r="L96" s="1" t="s">
        <v>212</v>
      </c>
      <c r="M96" s="1">
        <v>84</v>
      </c>
      <c r="N96" s="1">
        <v>2700</v>
      </c>
      <c r="O96" s="144"/>
      <c r="P96" s="1">
        <v>1450</v>
      </c>
      <c r="Q96" s="19">
        <f t="shared" si="38"/>
        <v>1210.75</v>
      </c>
      <c r="R96" s="39">
        <f t="shared" si="53"/>
        <v>3.3126120000000001</v>
      </c>
      <c r="S96" s="15">
        <f t="shared" si="39"/>
        <v>3.1382639999999999</v>
      </c>
      <c r="T96" s="3">
        <v>993</v>
      </c>
      <c r="U96" s="1">
        <v>1005</v>
      </c>
      <c r="V96" s="1">
        <v>0.97399999999999998</v>
      </c>
      <c r="W96" s="19">
        <f t="shared" si="54"/>
        <v>1412.3</v>
      </c>
      <c r="X96" s="1">
        <v>11.2</v>
      </c>
      <c r="Y96" s="1">
        <v>284</v>
      </c>
      <c r="Z96" s="1">
        <v>40</v>
      </c>
      <c r="AA96" s="1">
        <v>25</v>
      </c>
      <c r="AB96" s="1">
        <v>20</v>
      </c>
      <c r="AC96" s="4">
        <v>5.9</v>
      </c>
      <c r="AD96" s="6">
        <v>4.5</v>
      </c>
      <c r="AE96" s="88">
        <v>-28</v>
      </c>
      <c r="AF96" s="88">
        <v>-32</v>
      </c>
      <c r="AG96" s="88">
        <v>-32</v>
      </c>
      <c r="AH96" s="88"/>
      <c r="AI96" s="109">
        <f t="shared" si="63"/>
        <v>-92</v>
      </c>
      <c r="AJ96" s="106">
        <f t="shared" si="64"/>
        <v>1</v>
      </c>
      <c r="AK96" s="1">
        <v>50</v>
      </c>
      <c r="AL96" s="1">
        <v>50</v>
      </c>
      <c r="AM96" s="1">
        <v>105</v>
      </c>
      <c r="AN96" s="1">
        <v>110</v>
      </c>
      <c r="AO96" s="1">
        <v>2.5</v>
      </c>
      <c r="AP96" s="1">
        <v>20</v>
      </c>
      <c r="AQ96" s="3">
        <v>1900</v>
      </c>
      <c r="AR96" s="6"/>
      <c r="AS96" s="19">
        <f t="shared" si="34"/>
        <v>1900</v>
      </c>
      <c r="AT96" s="123">
        <f t="shared" si="55"/>
        <v>1</v>
      </c>
      <c r="AU96" s="1">
        <v>64</v>
      </c>
      <c r="AV96" s="1">
        <v>80</v>
      </c>
      <c r="AW96" s="6">
        <v>4.3</v>
      </c>
      <c r="AX96" s="1">
        <v>580</v>
      </c>
      <c r="AY96" s="1">
        <v>900</v>
      </c>
      <c r="AZ96" s="2">
        <v>43</v>
      </c>
      <c r="BA96" s="3">
        <v>355</v>
      </c>
      <c r="BB96" s="2">
        <v>60</v>
      </c>
      <c r="BC96" s="3">
        <v>140</v>
      </c>
      <c r="BD96" s="4"/>
      <c r="BE96" s="3">
        <v>4200</v>
      </c>
      <c r="BF96" s="1">
        <v>30</v>
      </c>
      <c r="BG96" s="1">
        <v>27</v>
      </c>
      <c r="BH96" s="1">
        <v>1</v>
      </c>
      <c r="BI96" s="4">
        <v>97.3</v>
      </c>
      <c r="BJ96" s="3">
        <v>450</v>
      </c>
      <c r="BK96" s="6">
        <v>130</v>
      </c>
      <c r="BL96" s="1">
        <v>1630</v>
      </c>
      <c r="BM96" s="1">
        <v>138</v>
      </c>
      <c r="BN96" s="2">
        <v>24.8</v>
      </c>
      <c r="BO96" s="3">
        <v>412</v>
      </c>
      <c r="BP96" s="1">
        <v>1550</v>
      </c>
      <c r="BQ96" s="2">
        <v>191</v>
      </c>
      <c r="BR96" s="3">
        <v>404</v>
      </c>
      <c r="BS96" s="1">
        <v>1518</v>
      </c>
      <c r="BT96" s="2">
        <v>171</v>
      </c>
      <c r="BU96" s="5">
        <v>1400</v>
      </c>
      <c r="BV96" s="129">
        <v>418</v>
      </c>
      <c r="BW96" s="125">
        <f t="shared" si="56"/>
        <v>0.81599999999999995</v>
      </c>
      <c r="BX96" s="125">
        <f t="shared" si="57"/>
        <v>0.57692307692307687</v>
      </c>
      <c r="BY96" s="133">
        <f t="shared" si="58"/>
        <v>0.58581842279655394</v>
      </c>
      <c r="BZ96" s="133">
        <f t="shared" si="59"/>
        <v>0.41418157720344595</v>
      </c>
      <c r="CA96" s="3">
        <v>3</v>
      </c>
      <c r="CB96" s="1">
        <v>3</v>
      </c>
      <c r="CC96" s="1">
        <v>30</v>
      </c>
      <c r="CD96" s="4">
        <v>1.8</v>
      </c>
      <c r="CE96" s="6" t="s">
        <v>183</v>
      </c>
      <c r="CF96" s="6">
        <v>75</v>
      </c>
      <c r="CG96" s="19">
        <f t="shared" si="60"/>
        <v>15.6</v>
      </c>
      <c r="CH96" s="19">
        <f t="shared" si="40"/>
        <v>4901</v>
      </c>
      <c r="CI96" s="19">
        <f t="shared" si="41"/>
        <v>12.323999999999998</v>
      </c>
      <c r="CJ96" s="1">
        <v>79</v>
      </c>
      <c r="CK96" s="15">
        <f t="shared" si="61"/>
        <v>2.5145888594164449</v>
      </c>
      <c r="CL96" s="3" t="s">
        <v>184</v>
      </c>
      <c r="CM96" s="6">
        <v>50</v>
      </c>
      <c r="CN96" s="1">
        <v>55</v>
      </c>
      <c r="CO96" s="338">
        <v>109</v>
      </c>
      <c r="CP96" s="338">
        <f t="shared" si="35"/>
        <v>4901</v>
      </c>
      <c r="CQ96" s="338">
        <f t="shared" si="36"/>
        <v>59.95</v>
      </c>
      <c r="CR96" s="39">
        <f t="shared" si="37"/>
        <v>12.232197510712099</v>
      </c>
      <c r="CS96" s="3"/>
      <c r="CT96" s="6"/>
      <c r="CU96" s="19" t="e">
        <f t="shared" si="42"/>
        <v>#N/A</v>
      </c>
      <c r="CV96" s="19">
        <f t="shared" si="43"/>
        <v>-94.64</v>
      </c>
      <c r="CW96" s="19" t="e">
        <f t="shared" si="44"/>
        <v>#N/A</v>
      </c>
      <c r="CX96" s="1"/>
      <c r="CY96" s="15" t="e">
        <f t="shared" si="65"/>
        <v>#N/A</v>
      </c>
      <c r="CZ96" s="7">
        <v>666</v>
      </c>
      <c r="DA96" s="7">
        <v>480</v>
      </c>
      <c r="DB96" s="7">
        <v>480</v>
      </c>
      <c r="DC96" s="7">
        <v>480</v>
      </c>
      <c r="DD96" s="7">
        <v>2</v>
      </c>
      <c r="DE96" s="7">
        <v>3</v>
      </c>
      <c r="DF96" s="7">
        <v>0.5</v>
      </c>
      <c r="DG96" s="7">
        <v>50</v>
      </c>
      <c r="DH96" s="7">
        <v>11</v>
      </c>
      <c r="DI96" s="7">
        <v>2</v>
      </c>
      <c r="DJ96" s="7">
        <v>3.2</v>
      </c>
      <c r="DK96" s="3"/>
      <c r="DL96" s="2">
        <v>850</v>
      </c>
      <c r="DM96" s="96">
        <f t="shared" si="45"/>
        <v>256.59509776575101</v>
      </c>
      <c r="DN96" s="96">
        <f t="shared" si="46"/>
        <v>270.85038097495942</v>
      </c>
      <c r="DO96" s="3"/>
      <c r="DP96" s="2"/>
      <c r="DQ96" s="3"/>
      <c r="DR96" s="2"/>
      <c r="DS96" s="7">
        <v>30</v>
      </c>
      <c r="DT96" s="3" t="s">
        <v>200</v>
      </c>
      <c r="DU96" s="2">
        <v>3.7</v>
      </c>
      <c r="DV96" s="7">
        <v>20</v>
      </c>
      <c r="DW96" s="3" t="s">
        <v>214</v>
      </c>
      <c r="DX96" s="1">
        <v>50</v>
      </c>
      <c r="DY96" s="96">
        <f t="shared" si="47"/>
        <v>15.093829280338294</v>
      </c>
      <c r="DZ96" s="96">
        <f t="shared" si="48"/>
        <v>15.932375351468201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362</v>
      </c>
      <c r="EL96" s="180">
        <f t="shared" si="49"/>
        <v>109.27932398964926</v>
      </c>
      <c r="EM96" s="109">
        <f t="shared" si="50"/>
        <v>115.35039754462977</v>
      </c>
      <c r="EN96" s="1"/>
      <c r="EO96" s="181">
        <f t="shared" si="51"/>
        <v>0</v>
      </c>
      <c r="EP96" s="181">
        <f t="shared" si="52"/>
        <v>0</v>
      </c>
      <c r="EQ96" s="4">
        <v>337</v>
      </c>
      <c r="ER96" s="40"/>
    </row>
    <row r="97" spans="1:148" s="41" customFormat="1" ht="20.100000000000001" customHeight="1" x14ac:dyDescent="0.25">
      <c r="A97" s="83">
        <v>42392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42392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42392</v>
      </c>
      <c r="B99" s="101">
        <v>1.1145833333333299</v>
      </c>
      <c r="C99" s="13">
        <v>1</v>
      </c>
      <c r="D99" s="8" t="s">
        <v>192</v>
      </c>
      <c r="E99" s="8" t="s">
        <v>193</v>
      </c>
      <c r="F99" s="8" t="s">
        <v>194</v>
      </c>
      <c r="G99" s="11" t="s">
        <v>195</v>
      </c>
      <c r="H99" s="10" t="s">
        <v>196</v>
      </c>
      <c r="I99" s="8">
        <v>18</v>
      </c>
      <c r="J99" s="8" t="s">
        <v>199</v>
      </c>
      <c r="K99" s="18">
        <v>18</v>
      </c>
      <c r="L99" s="8" t="s">
        <v>197</v>
      </c>
      <c r="M99" s="8">
        <v>84</v>
      </c>
      <c r="N99" s="8">
        <v>2750</v>
      </c>
      <c r="O99" s="145"/>
      <c r="P99" s="8">
        <v>1500</v>
      </c>
      <c r="Q99" s="20">
        <f t="shared" si="38"/>
        <v>1230</v>
      </c>
      <c r="R99" s="42">
        <f t="shared" si="53"/>
        <v>3.7859400000000001</v>
      </c>
      <c r="S99" s="16">
        <f t="shared" si="39"/>
        <v>3.6530999999999998</v>
      </c>
      <c r="T99" s="10">
        <v>966</v>
      </c>
      <c r="U99" s="8">
        <v>1015</v>
      </c>
      <c r="V99" s="8">
        <v>0.94699999999999995</v>
      </c>
      <c r="W99" s="20">
        <f t="shared" si="54"/>
        <v>1420.5</v>
      </c>
      <c r="X99" s="8">
        <v>10.5</v>
      </c>
      <c r="Y99" s="8">
        <v>280</v>
      </c>
      <c r="Z99" s="8">
        <v>40</v>
      </c>
      <c r="AA99" s="8">
        <v>25</v>
      </c>
      <c r="AB99" s="8">
        <v>20</v>
      </c>
      <c r="AC99" s="11">
        <v>5.9</v>
      </c>
      <c r="AD99" s="13">
        <v>4.5</v>
      </c>
      <c r="AE99" s="89">
        <v>-28</v>
      </c>
      <c r="AF99" s="89">
        <v>-32</v>
      </c>
      <c r="AG99" s="89">
        <v>-32</v>
      </c>
      <c r="AH99" s="89"/>
      <c r="AI99" s="110">
        <f t="shared" si="63"/>
        <v>-92</v>
      </c>
      <c r="AJ99" s="108">
        <f t="shared" si="64"/>
        <v>1</v>
      </c>
      <c r="AK99" s="8">
        <v>50</v>
      </c>
      <c r="AL99" s="8">
        <v>50</v>
      </c>
      <c r="AM99" s="8">
        <v>105</v>
      </c>
      <c r="AN99" s="8">
        <v>110</v>
      </c>
      <c r="AO99" s="8">
        <v>2.5</v>
      </c>
      <c r="AP99" s="8">
        <v>20</v>
      </c>
      <c r="AQ99" s="10">
        <v>1505</v>
      </c>
      <c r="AR99" s="13"/>
      <c r="AS99" s="20">
        <f t="shared" si="66"/>
        <v>1505</v>
      </c>
      <c r="AT99" s="124">
        <f t="shared" si="55"/>
        <v>1</v>
      </c>
      <c r="AU99" s="8">
        <v>64</v>
      </c>
      <c r="AV99" s="8">
        <v>80</v>
      </c>
      <c r="AW99" s="13">
        <v>4.3</v>
      </c>
      <c r="AX99" s="8">
        <v>500</v>
      </c>
      <c r="AY99" s="8">
        <v>1020</v>
      </c>
      <c r="AZ99" s="9">
        <v>35</v>
      </c>
      <c r="BA99" s="10">
        <v>322</v>
      </c>
      <c r="BB99" s="9">
        <v>68</v>
      </c>
      <c r="BC99" s="10">
        <v>140</v>
      </c>
      <c r="BD99" s="11">
        <v>23</v>
      </c>
      <c r="BE99" s="10">
        <v>4250</v>
      </c>
      <c r="BF99" s="8">
        <v>30</v>
      </c>
      <c r="BG99" s="8">
        <v>27</v>
      </c>
      <c r="BH99" s="8">
        <v>1</v>
      </c>
      <c r="BI99" s="11">
        <v>97</v>
      </c>
      <c r="BJ99" s="10">
        <v>510</v>
      </c>
      <c r="BK99" s="13">
        <v>126</v>
      </c>
      <c r="BL99" s="8">
        <v>1610</v>
      </c>
      <c r="BM99" s="8">
        <v>140</v>
      </c>
      <c r="BN99" s="9">
        <v>17.899999999999999</v>
      </c>
      <c r="BO99" s="10">
        <v>420</v>
      </c>
      <c r="BP99" s="8">
        <v>1550</v>
      </c>
      <c r="BQ99" s="9">
        <v>198</v>
      </c>
      <c r="BR99" s="10">
        <v>410</v>
      </c>
      <c r="BS99" s="8">
        <v>1520</v>
      </c>
      <c r="BT99" s="9">
        <v>178</v>
      </c>
      <c r="BU99" s="12">
        <v>1400</v>
      </c>
      <c r="BV99" s="130">
        <v>395</v>
      </c>
      <c r="BW99" s="126">
        <f t="shared" si="56"/>
        <v>0.83</v>
      </c>
      <c r="BX99" s="126">
        <f t="shared" si="57"/>
        <v>0.65384615384615385</v>
      </c>
      <c r="BY99" s="134">
        <f t="shared" si="58"/>
        <v>0.55935717988595124</v>
      </c>
      <c r="BZ99" s="134">
        <f t="shared" si="59"/>
        <v>0.44064282011404876</v>
      </c>
      <c r="CA99" s="10">
        <v>2.8</v>
      </c>
      <c r="CB99" s="8">
        <v>3</v>
      </c>
      <c r="CC99" s="8">
        <v>30</v>
      </c>
      <c r="CD99" s="11">
        <v>1.8</v>
      </c>
      <c r="CE99" s="13" t="s">
        <v>183</v>
      </c>
      <c r="CF99" s="13">
        <v>78</v>
      </c>
      <c r="CG99" s="20">
        <f t="shared" si="60"/>
        <v>15.6</v>
      </c>
      <c r="CH99" s="20">
        <f t="shared" si="40"/>
        <v>5070</v>
      </c>
      <c r="CI99" s="20">
        <f t="shared" si="41"/>
        <v>12.48</v>
      </c>
      <c r="CJ99" s="8">
        <v>80</v>
      </c>
      <c r="CK99" s="16">
        <f t="shared" si="61"/>
        <v>2.4615384615384617</v>
      </c>
      <c r="CL99" s="10" t="s">
        <v>184</v>
      </c>
      <c r="CM99" s="13">
        <v>59</v>
      </c>
      <c r="CN99" s="8">
        <v>63</v>
      </c>
      <c r="CO99" s="339">
        <v>109</v>
      </c>
      <c r="CP99" s="339">
        <f t="shared" si="67"/>
        <v>5070</v>
      </c>
      <c r="CQ99" s="339">
        <f t="shared" si="68"/>
        <v>68.67</v>
      </c>
      <c r="CR99" s="42">
        <f t="shared" si="69"/>
        <v>13.544378698224852</v>
      </c>
      <c r="CS99" s="10"/>
      <c r="CT99" s="13"/>
      <c r="CU99" s="20" t="e">
        <f t="shared" si="42"/>
        <v>#N/A</v>
      </c>
      <c r="CV99" s="20">
        <f t="shared" si="43"/>
        <v>-94.64</v>
      </c>
      <c r="CW99" s="20" t="e">
        <f t="shared" si="44"/>
        <v>#N/A</v>
      </c>
      <c r="CX99" s="8"/>
      <c r="CY99" s="16" t="e">
        <f t="shared" si="65"/>
        <v>#N/A</v>
      </c>
      <c r="CZ99" s="14">
        <v>666</v>
      </c>
      <c r="DA99" s="14">
        <v>480</v>
      </c>
      <c r="DB99" s="14">
        <v>480</v>
      </c>
      <c r="DC99" s="14">
        <v>480</v>
      </c>
      <c r="DD99" s="14">
        <v>2</v>
      </c>
      <c r="DE99" s="14">
        <v>3</v>
      </c>
      <c r="DF99" s="14">
        <v>0.5</v>
      </c>
      <c r="DG99" s="14">
        <v>50</v>
      </c>
      <c r="DH99" s="14">
        <v>11</v>
      </c>
      <c r="DI99" s="14">
        <v>2</v>
      </c>
      <c r="DJ99" s="14">
        <v>3.2</v>
      </c>
      <c r="DK99" s="10"/>
      <c r="DL99" s="9">
        <v>850</v>
      </c>
      <c r="DM99" s="97">
        <f t="shared" si="45"/>
        <v>224.51491571445928</v>
      </c>
      <c r="DN99" s="97">
        <f t="shared" si="46"/>
        <v>232.67909446771236</v>
      </c>
      <c r="DO99" s="10"/>
      <c r="DP99" s="9"/>
      <c r="DQ99" s="10"/>
      <c r="DR99" s="9"/>
      <c r="DS99" s="14">
        <v>30</v>
      </c>
      <c r="DT99" s="10" t="s">
        <v>200</v>
      </c>
      <c r="DU99" s="9">
        <v>3.7</v>
      </c>
      <c r="DV99" s="14">
        <v>20</v>
      </c>
      <c r="DW99" s="10" t="s">
        <v>214</v>
      </c>
      <c r="DX99" s="8">
        <v>80</v>
      </c>
      <c r="DY99" s="97">
        <f t="shared" si="47"/>
        <v>21.13081559665499</v>
      </c>
      <c r="DZ99" s="97">
        <f t="shared" si="48"/>
        <v>21.899208891078811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376</v>
      </c>
      <c r="EL99" s="183">
        <f t="shared" si="49"/>
        <v>99.314833304278466</v>
      </c>
      <c r="EM99" s="110">
        <f t="shared" si="50"/>
        <v>102.92628178807041</v>
      </c>
      <c r="EN99" s="8"/>
      <c r="EO99" s="184">
        <f t="shared" si="51"/>
        <v>0</v>
      </c>
      <c r="EP99" s="184">
        <f t="shared" si="52"/>
        <v>0</v>
      </c>
      <c r="EQ99" s="11"/>
      <c r="ER99" s="43"/>
    </row>
    <row r="100" spans="1:148" s="41" customFormat="1" ht="20.100000000000001" customHeight="1" x14ac:dyDescent="0.25">
      <c r="A100" s="83">
        <v>42393</v>
      </c>
      <c r="B100" s="100">
        <v>0.39583333333333298</v>
      </c>
      <c r="C100" s="6">
        <v>3</v>
      </c>
      <c r="D100" s="1" t="s">
        <v>187</v>
      </c>
      <c r="E100" s="1" t="s">
        <v>202</v>
      </c>
      <c r="F100" s="1" t="s">
        <v>188</v>
      </c>
      <c r="G100" s="4" t="s">
        <v>189</v>
      </c>
      <c r="H100" s="3" t="s">
        <v>196</v>
      </c>
      <c r="I100" s="1">
        <v>18</v>
      </c>
      <c r="J100" s="1" t="s">
        <v>199</v>
      </c>
      <c r="K100" s="17">
        <v>18</v>
      </c>
      <c r="L100" s="1" t="s">
        <v>197</v>
      </c>
      <c r="M100" s="1">
        <v>84</v>
      </c>
      <c r="N100" s="1">
        <v>2750</v>
      </c>
      <c r="O100" s="144"/>
      <c r="P100" s="1">
        <v>1500</v>
      </c>
      <c r="Q100" s="19">
        <f t="shared" si="38"/>
        <v>1230</v>
      </c>
      <c r="R100" s="39">
        <f t="shared" si="53"/>
        <v>3.7859400000000001</v>
      </c>
      <c r="S100" s="15">
        <f t="shared" si="39"/>
        <v>3.6530999999999998</v>
      </c>
      <c r="T100" s="3">
        <v>967.4</v>
      </c>
      <c r="U100" s="1">
        <v>1015</v>
      </c>
      <c r="V100" s="1">
        <v>0.94699999999999995</v>
      </c>
      <c r="W100" s="19">
        <f t="shared" si="54"/>
        <v>1420.5</v>
      </c>
      <c r="X100" s="1">
        <v>10.5</v>
      </c>
      <c r="Y100" s="1">
        <v>280</v>
      </c>
      <c r="Z100" s="1">
        <v>40</v>
      </c>
      <c r="AA100" s="1">
        <v>25</v>
      </c>
      <c r="AB100" s="1">
        <v>20</v>
      </c>
      <c r="AC100" s="4">
        <v>5.9</v>
      </c>
      <c r="AD100" s="6">
        <v>4.5</v>
      </c>
      <c r="AE100" s="88">
        <v>-29</v>
      </c>
      <c r="AF100" s="88">
        <v>-33</v>
      </c>
      <c r="AG100" s="88">
        <v>-33</v>
      </c>
      <c r="AH100" s="88"/>
      <c r="AI100" s="109">
        <f t="shared" si="63"/>
        <v>-95</v>
      </c>
      <c r="AJ100" s="106">
        <f t="shared" si="64"/>
        <v>3.1578947368421054E-2</v>
      </c>
      <c r="AK100" s="1">
        <v>50</v>
      </c>
      <c r="AL100" s="1">
        <v>50</v>
      </c>
      <c r="AM100" s="1">
        <v>105</v>
      </c>
      <c r="AN100" s="1">
        <v>110</v>
      </c>
      <c r="AO100" s="1">
        <v>2.5</v>
      </c>
      <c r="AP100" s="1">
        <v>20</v>
      </c>
      <c r="AQ100" s="3">
        <v>1520</v>
      </c>
      <c r="AR100" s="6"/>
      <c r="AS100" s="19">
        <v>0</v>
      </c>
      <c r="AT100" s="123">
        <f t="shared" si="55"/>
        <v>0</v>
      </c>
      <c r="AU100" s="1">
        <v>66</v>
      </c>
      <c r="AV100" s="1">
        <v>80</v>
      </c>
      <c r="AW100" s="6">
        <v>4.4000000000000004</v>
      </c>
      <c r="AX100" s="1">
        <v>472</v>
      </c>
      <c r="AY100" s="1">
        <v>874</v>
      </c>
      <c r="AZ100" s="2">
        <v>35</v>
      </c>
      <c r="BA100" s="3">
        <v>313</v>
      </c>
      <c r="BB100" s="2">
        <v>67</v>
      </c>
      <c r="BC100" s="3">
        <v>138</v>
      </c>
      <c r="BD100" s="4">
        <v>20</v>
      </c>
      <c r="BE100" s="3">
        <v>4374</v>
      </c>
      <c r="BF100" s="1">
        <v>30</v>
      </c>
      <c r="BG100" s="1">
        <v>27</v>
      </c>
      <c r="BH100" s="1">
        <v>1</v>
      </c>
      <c r="BI100" s="4">
        <v>97.4</v>
      </c>
      <c r="BJ100" s="3">
        <v>510</v>
      </c>
      <c r="BK100" s="6">
        <v>130</v>
      </c>
      <c r="BL100" s="1">
        <v>1620</v>
      </c>
      <c r="BM100" s="1">
        <v>143</v>
      </c>
      <c r="BN100" s="2">
        <v>19.899999999999999</v>
      </c>
      <c r="BO100" s="3">
        <v>413</v>
      </c>
      <c r="BP100" s="1">
        <v>1500</v>
      </c>
      <c r="BQ100" s="2">
        <v>173</v>
      </c>
      <c r="BR100" s="3">
        <v>403</v>
      </c>
      <c r="BS100" s="1">
        <v>1515</v>
      </c>
      <c r="BT100" s="2">
        <v>165</v>
      </c>
      <c r="BU100" s="5">
        <v>1400</v>
      </c>
      <c r="BV100" s="129">
        <v>426</v>
      </c>
      <c r="BW100" s="125">
        <f t="shared" si="56"/>
        <v>0.81599999999999995</v>
      </c>
      <c r="BX100" s="125">
        <f t="shared" si="57"/>
        <v>0.65384615384615385</v>
      </c>
      <c r="BY100" s="133">
        <f t="shared" si="58"/>
        <v>0.55516014234875444</v>
      </c>
      <c r="BZ100" s="133">
        <f t="shared" si="59"/>
        <v>0.44483985765124556</v>
      </c>
      <c r="CA100" s="3">
        <v>2.9</v>
      </c>
      <c r="CB100" s="1">
        <v>3</v>
      </c>
      <c r="CC100" s="1">
        <v>30</v>
      </c>
      <c r="CD100" s="4">
        <v>1.8</v>
      </c>
      <c r="CE100" s="6" t="s">
        <v>183</v>
      </c>
      <c r="CF100" s="6">
        <v>78</v>
      </c>
      <c r="CG100" s="19">
        <f t="shared" si="60"/>
        <v>15.6</v>
      </c>
      <c r="CH100" s="19">
        <f t="shared" si="40"/>
        <v>5070</v>
      </c>
      <c r="CI100" s="19">
        <f t="shared" si="41"/>
        <v>12.323999999999998</v>
      </c>
      <c r="CJ100" s="1">
        <v>79</v>
      </c>
      <c r="CK100" s="15">
        <f t="shared" si="61"/>
        <v>2.4307692307692301</v>
      </c>
      <c r="CL100" s="3" t="s">
        <v>184</v>
      </c>
      <c r="CM100" s="6">
        <v>53</v>
      </c>
      <c r="CN100" s="1">
        <v>57</v>
      </c>
      <c r="CO100" s="338">
        <v>109</v>
      </c>
      <c r="CP100" s="338">
        <f t="shared" si="67"/>
        <v>5070</v>
      </c>
      <c r="CQ100" s="338">
        <f t="shared" si="68"/>
        <v>62.13</v>
      </c>
      <c r="CR100" s="39">
        <f t="shared" si="69"/>
        <v>12.254437869822487</v>
      </c>
      <c r="CS100" s="3"/>
      <c r="CT100" s="6"/>
      <c r="CU100" s="19" t="e">
        <f t="shared" si="42"/>
        <v>#N/A</v>
      </c>
      <c r="CV100" s="19">
        <f t="shared" si="43"/>
        <v>-98.02</v>
      </c>
      <c r="CW100" s="19" t="e">
        <f t="shared" si="44"/>
        <v>#N/A</v>
      </c>
      <c r="CX100" s="1"/>
      <c r="CY100" s="15" t="e">
        <f t="shared" si="65"/>
        <v>#N/A</v>
      </c>
      <c r="CZ100" s="7">
        <v>666</v>
      </c>
      <c r="DA100" s="7">
        <v>480</v>
      </c>
      <c r="DB100" s="7">
        <v>480</v>
      </c>
      <c r="DC100" s="7">
        <v>480</v>
      </c>
      <c r="DD100" s="7">
        <v>2</v>
      </c>
      <c r="DE100" s="7">
        <v>3</v>
      </c>
      <c r="DF100" s="7">
        <v>0.5</v>
      </c>
      <c r="DG100" s="7">
        <v>50</v>
      </c>
      <c r="DH100" s="7">
        <v>11</v>
      </c>
      <c r="DI100" s="7">
        <v>2</v>
      </c>
      <c r="DJ100" s="7">
        <v>3.2</v>
      </c>
      <c r="DK100" s="3"/>
      <c r="DL100" s="2">
        <v>850</v>
      </c>
      <c r="DM100" s="96">
        <f t="shared" si="45"/>
        <v>224.51491571445928</v>
      </c>
      <c r="DN100" s="96">
        <f t="shared" si="46"/>
        <v>232.67909446771236</v>
      </c>
      <c r="DO100" s="3"/>
      <c r="DP100" s="2"/>
      <c r="DQ100" s="3"/>
      <c r="DR100" s="2"/>
      <c r="DS100" s="7">
        <v>5</v>
      </c>
      <c r="DT100" s="3" t="s">
        <v>200</v>
      </c>
      <c r="DU100" s="2">
        <v>3.7</v>
      </c>
      <c r="DV100" s="7">
        <v>20</v>
      </c>
      <c r="DW100" s="3" t="s">
        <v>214</v>
      </c>
      <c r="DX100" s="1">
        <v>100</v>
      </c>
      <c r="DY100" s="96">
        <f t="shared" si="47"/>
        <v>26.41351949581874</v>
      </c>
      <c r="DZ100" s="96">
        <f t="shared" si="48"/>
        <v>27.374011113848514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338</v>
      </c>
      <c r="EL100" s="180">
        <f t="shared" si="49"/>
        <v>89.277695895867339</v>
      </c>
      <c r="EM100" s="109">
        <f t="shared" si="50"/>
        <v>92.524157564807979</v>
      </c>
      <c r="EN100" s="1">
        <v>4.7</v>
      </c>
      <c r="EO100" s="181">
        <f t="shared" si="51"/>
        <v>1.2414354163034809</v>
      </c>
      <c r="EP100" s="181">
        <f t="shared" si="52"/>
        <v>1.2865785223508801</v>
      </c>
      <c r="EQ100" s="4">
        <v>335</v>
      </c>
      <c r="ER100" s="40"/>
    </row>
    <row r="101" spans="1:148" s="41" customFormat="1" ht="20.100000000000001" customHeight="1" x14ac:dyDescent="0.25">
      <c r="A101" s="83">
        <v>42393</v>
      </c>
      <c r="B101" s="100">
        <v>0.65209490740740739</v>
      </c>
      <c r="C101" s="6">
        <v>3</v>
      </c>
      <c r="D101" s="1" t="s">
        <v>187</v>
      </c>
      <c r="E101" s="1" t="s">
        <v>202</v>
      </c>
      <c r="F101" s="1" t="s">
        <v>188</v>
      </c>
      <c r="G101" s="4" t="s">
        <v>189</v>
      </c>
      <c r="H101" s="3" t="s">
        <v>196</v>
      </c>
      <c r="I101" s="1">
        <v>19</v>
      </c>
      <c r="J101" s="1" t="s">
        <v>199</v>
      </c>
      <c r="K101" s="17">
        <v>17.7</v>
      </c>
      <c r="L101" s="1" t="s">
        <v>197</v>
      </c>
      <c r="M101" s="1">
        <v>84</v>
      </c>
      <c r="N101" s="1">
        <v>2750</v>
      </c>
      <c r="O101" s="144"/>
      <c r="P101" s="1">
        <v>1500</v>
      </c>
      <c r="Q101" s="19">
        <f t="shared" si="38"/>
        <v>1234.5</v>
      </c>
      <c r="R101" s="39">
        <f t="shared" si="53"/>
        <v>4.0108905000000004</v>
      </c>
      <c r="S101" s="15">
        <f t="shared" si="39"/>
        <v>3.8701574999999999</v>
      </c>
      <c r="T101" s="3">
        <v>1016</v>
      </c>
      <c r="U101" s="1">
        <v>1020</v>
      </c>
      <c r="V101" s="1">
        <v>0.94899999999999995</v>
      </c>
      <c r="W101" s="19">
        <f t="shared" si="54"/>
        <v>1423.5</v>
      </c>
      <c r="X101" s="1">
        <v>12</v>
      </c>
      <c r="Y101" s="1">
        <v>281</v>
      </c>
      <c r="Z101" s="1">
        <v>40</v>
      </c>
      <c r="AA101" s="1">
        <v>25</v>
      </c>
      <c r="AB101" s="1">
        <v>20</v>
      </c>
      <c r="AC101" s="4">
        <v>6.3</v>
      </c>
      <c r="AD101" s="6">
        <v>4.5</v>
      </c>
      <c r="AE101" s="88">
        <v>-29</v>
      </c>
      <c r="AF101" s="88">
        <v>-33</v>
      </c>
      <c r="AG101" s="88">
        <v>-33</v>
      </c>
      <c r="AH101" s="88"/>
      <c r="AI101" s="109">
        <f t="shared" si="63"/>
        <v>-95</v>
      </c>
      <c r="AJ101" s="106">
        <f t="shared" si="64"/>
        <v>0</v>
      </c>
      <c r="AK101" s="1">
        <v>50</v>
      </c>
      <c r="AL101" s="1">
        <v>50</v>
      </c>
      <c r="AM101" s="1">
        <v>105</v>
      </c>
      <c r="AN101" s="1">
        <v>110</v>
      </c>
      <c r="AO101" s="1">
        <v>2.5</v>
      </c>
      <c r="AP101" s="1">
        <v>20</v>
      </c>
      <c r="AQ101" s="3">
        <v>1580</v>
      </c>
      <c r="AR101" s="6"/>
      <c r="AS101" s="19">
        <v>0</v>
      </c>
      <c r="AT101" s="123">
        <f t="shared" si="55"/>
        <v>0</v>
      </c>
      <c r="AU101" s="1">
        <v>68</v>
      </c>
      <c r="AV101" s="1">
        <v>80</v>
      </c>
      <c r="AW101" s="6">
        <v>4.4000000000000004</v>
      </c>
      <c r="AX101" s="1">
        <v>484</v>
      </c>
      <c r="AY101" s="1">
        <v>871</v>
      </c>
      <c r="AZ101" s="2">
        <v>35</v>
      </c>
      <c r="BA101" s="3">
        <v>336</v>
      </c>
      <c r="BB101" s="2">
        <v>69</v>
      </c>
      <c r="BC101" s="3">
        <v>138</v>
      </c>
      <c r="BD101" s="4">
        <v>20</v>
      </c>
      <c r="BE101" s="3">
        <v>4416</v>
      </c>
      <c r="BF101" s="1">
        <v>34</v>
      </c>
      <c r="BG101" s="1">
        <v>27</v>
      </c>
      <c r="BH101" s="1">
        <v>1</v>
      </c>
      <c r="BI101" s="4">
        <v>97.4</v>
      </c>
      <c r="BJ101" s="3">
        <v>530</v>
      </c>
      <c r="BK101" s="6">
        <v>130</v>
      </c>
      <c r="BL101" s="1">
        <v>1617</v>
      </c>
      <c r="BM101" s="1">
        <v>145</v>
      </c>
      <c r="BN101" s="2">
        <v>18.100000000000001</v>
      </c>
      <c r="BO101" s="3">
        <v>420</v>
      </c>
      <c r="BP101" s="1">
        <v>1500</v>
      </c>
      <c r="BQ101" s="2">
        <v>178</v>
      </c>
      <c r="BR101" s="3">
        <v>410</v>
      </c>
      <c r="BS101" s="1">
        <v>1541</v>
      </c>
      <c r="BT101" s="2">
        <v>170</v>
      </c>
      <c r="BU101" s="5">
        <v>1400</v>
      </c>
      <c r="BV101" s="129">
        <v>448</v>
      </c>
      <c r="BW101" s="125">
        <f t="shared" si="56"/>
        <v>0.83</v>
      </c>
      <c r="BX101" s="125">
        <f t="shared" si="57"/>
        <v>0.67948717948717952</v>
      </c>
      <c r="BY101" s="133">
        <f t="shared" si="58"/>
        <v>0.54985561406488881</v>
      </c>
      <c r="BZ101" s="133">
        <f t="shared" si="59"/>
        <v>0.4501443859351113</v>
      </c>
      <c r="CA101" s="3">
        <v>2.9</v>
      </c>
      <c r="CB101" s="1">
        <v>3</v>
      </c>
      <c r="CC101" s="1">
        <v>30</v>
      </c>
      <c r="CD101" s="4">
        <v>1.8</v>
      </c>
      <c r="CE101" s="6" t="s">
        <v>183</v>
      </c>
      <c r="CF101" s="6">
        <v>78</v>
      </c>
      <c r="CG101" s="19">
        <f t="shared" si="60"/>
        <v>15.6</v>
      </c>
      <c r="CH101" s="19">
        <f t="shared" si="40"/>
        <v>5070</v>
      </c>
      <c r="CI101" s="19">
        <f t="shared" si="41"/>
        <v>12.167999999999999</v>
      </c>
      <c r="CJ101" s="1">
        <v>78</v>
      </c>
      <c r="CK101" s="15">
        <f t="shared" si="61"/>
        <v>2.4</v>
      </c>
      <c r="CL101" s="3" t="s">
        <v>184</v>
      </c>
      <c r="CM101" s="6">
        <v>56</v>
      </c>
      <c r="CN101" s="1">
        <v>60</v>
      </c>
      <c r="CO101" s="338">
        <v>109</v>
      </c>
      <c r="CP101" s="338">
        <f t="shared" si="67"/>
        <v>5070</v>
      </c>
      <c r="CQ101" s="338">
        <f t="shared" si="68"/>
        <v>65.400000000000006</v>
      </c>
      <c r="CR101" s="39">
        <f t="shared" si="69"/>
        <v>12.89940828402367</v>
      </c>
      <c r="CS101" s="3"/>
      <c r="CT101" s="6"/>
      <c r="CU101" s="19" t="e">
        <f t="shared" si="42"/>
        <v>#N/A</v>
      </c>
      <c r="CV101" s="19">
        <f t="shared" si="43"/>
        <v>-98.02</v>
      </c>
      <c r="CW101" s="19" t="e">
        <f t="shared" si="44"/>
        <v>#N/A</v>
      </c>
      <c r="CX101" s="1"/>
      <c r="CY101" s="15" t="e">
        <f t="shared" si="65"/>
        <v>#N/A</v>
      </c>
      <c r="CZ101" s="7">
        <v>666</v>
      </c>
      <c r="DA101" s="7">
        <v>480</v>
      </c>
      <c r="DB101" s="7">
        <v>480</v>
      </c>
      <c r="DC101" s="7">
        <v>480</v>
      </c>
      <c r="DD101" s="7">
        <v>2</v>
      </c>
      <c r="DE101" s="7">
        <v>3</v>
      </c>
      <c r="DF101" s="7">
        <v>0.5</v>
      </c>
      <c r="DG101" s="7">
        <v>50</v>
      </c>
      <c r="DH101" s="7">
        <v>11</v>
      </c>
      <c r="DI101" s="7">
        <v>2</v>
      </c>
      <c r="DJ101" s="7">
        <v>3.2</v>
      </c>
      <c r="DK101" s="3"/>
      <c r="DL101" s="2">
        <v>850</v>
      </c>
      <c r="DM101" s="96">
        <f t="shared" si="45"/>
        <v>211.92301310644106</v>
      </c>
      <c r="DN101" s="96">
        <f t="shared" si="46"/>
        <v>219.62930449212985</v>
      </c>
      <c r="DO101" s="3"/>
      <c r="DP101" s="2"/>
      <c r="DQ101" s="3"/>
      <c r="DR101" s="2"/>
      <c r="DS101" s="7">
        <v>30</v>
      </c>
      <c r="DT101" s="3" t="s">
        <v>200</v>
      </c>
      <c r="DU101" s="2">
        <v>3.8</v>
      </c>
      <c r="DV101" s="7">
        <v>20</v>
      </c>
      <c r="DW101" s="3" t="s">
        <v>214</v>
      </c>
      <c r="DX101" s="1">
        <v>135</v>
      </c>
      <c r="DY101" s="96">
        <f t="shared" si="47"/>
        <v>33.65836090514064</v>
      </c>
      <c r="DZ101" s="96">
        <f t="shared" si="48"/>
        <v>34.882301301691214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348</v>
      </c>
      <c r="EL101" s="180">
        <f t="shared" si="49"/>
        <v>86.763774777695872</v>
      </c>
      <c r="EM101" s="109">
        <f t="shared" si="50"/>
        <v>89.918821133248457</v>
      </c>
      <c r="EN101" s="1">
        <v>4.83</v>
      </c>
      <c r="EO101" s="181">
        <f t="shared" si="51"/>
        <v>1.2042213568283651</v>
      </c>
      <c r="EP101" s="181">
        <f t="shared" si="52"/>
        <v>1.2480112243493966</v>
      </c>
      <c r="EQ101" s="4">
        <v>329</v>
      </c>
      <c r="ER101" s="40"/>
    </row>
    <row r="102" spans="1:148" s="44" customFormat="1" ht="20.100000000000001" customHeight="1" x14ac:dyDescent="0.25">
      <c r="A102" s="84">
        <v>42393</v>
      </c>
      <c r="B102" s="101"/>
      <c r="C102" s="13">
        <v>2</v>
      </c>
      <c r="D102" s="8" t="s">
        <v>201</v>
      </c>
      <c r="E102" s="8" t="s">
        <v>207</v>
      </c>
      <c r="F102" s="8" t="s">
        <v>204</v>
      </c>
      <c r="G102" s="11"/>
      <c r="H102" s="10" t="s">
        <v>196</v>
      </c>
      <c r="I102" s="8">
        <v>18.5</v>
      </c>
      <c r="J102" s="8" t="s">
        <v>199</v>
      </c>
      <c r="K102" s="18">
        <v>15</v>
      </c>
      <c r="L102" s="8" t="s">
        <v>197</v>
      </c>
      <c r="M102" s="8">
        <v>84</v>
      </c>
      <c r="N102" s="8">
        <v>2750</v>
      </c>
      <c r="O102" s="145"/>
      <c r="P102" s="8">
        <v>1500</v>
      </c>
      <c r="Q102" s="20">
        <f t="shared" si="38"/>
        <v>1275</v>
      </c>
      <c r="R102" s="42">
        <f t="shared" si="53"/>
        <v>4.0334624999999997</v>
      </c>
      <c r="S102" s="16">
        <f t="shared" si="39"/>
        <v>3.8919375</v>
      </c>
      <c r="T102" s="10">
        <v>1025</v>
      </c>
      <c r="U102" s="8">
        <v>1020</v>
      </c>
      <c r="V102" s="8">
        <v>0.95499999999999996</v>
      </c>
      <c r="W102" s="20">
        <f t="shared" si="54"/>
        <v>1432.5</v>
      </c>
      <c r="X102" s="8">
        <v>12</v>
      </c>
      <c r="Y102" s="8">
        <v>284</v>
      </c>
      <c r="Z102" s="8">
        <v>40</v>
      </c>
      <c r="AA102" s="8">
        <v>25</v>
      </c>
      <c r="AB102" s="8">
        <v>20</v>
      </c>
      <c r="AC102" s="11">
        <v>6.6</v>
      </c>
      <c r="AD102" s="13">
        <v>4.5</v>
      </c>
      <c r="AE102" s="89">
        <v>-29</v>
      </c>
      <c r="AF102" s="89">
        <v>-33</v>
      </c>
      <c r="AG102" s="89">
        <v>-33</v>
      </c>
      <c r="AH102" s="89"/>
      <c r="AI102" s="110">
        <f t="shared" si="63"/>
        <v>-95</v>
      </c>
      <c r="AJ102" s="108">
        <f t="shared" si="64"/>
        <v>0</v>
      </c>
      <c r="AK102" s="8">
        <v>50</v>
      </c>
      <c r="AL102" s="8">
        <v>50</v>
      </c>
      <c r="AM102" s="8">
        <v>105</v>
      </c>
      <c r="AN102" s="8">
        <v>110</v>
      </c>
      <c r="AO102" s="8">
        <v>2.5</v>
      </c>
      <c r="AP102" s="8">
        <v>20</v>
      </c>
      <c r="AQ102" s="10">
        <v>2000</v>
      </c>
      <c r="AR102" s="13"/>
      <c r="AS102" s="20">
        <f t="shared" si="66"/>
        <v>2000</v>
      </c>
      <c r="AT102" s="124">
        <f t="shared" si="55"/>
        <v>1</v>
      </c>
      <c r="AU102" s="8">
        <v>70</v>
      </c>
      <c r="AV102" s="8">
        <v>80</v>
      </c>
      <c r="AW102" s="13">
        <v>4.3</v>
      </c>
      <c r="AX102" s="8">
        <v>600</v>
      </c>
      <c r="AY102" s="8">
        <v>1050</v>
      </c>
      <c r="AZ102" s="9">
        <v>37</v>
      </c>
      <c r="BA102" s="10">
        <v>355</v>
      </c>
      <c r="BB102" s="9">
        <v>70</v>
      </c>
      <c r="BC102" s="10">
        <v>138</v>
      </c>
      <c r="BD102" s="11"/>
      <c r="BE102" s="10">
        <v>4130</v>
      </c>
      <c r="BF102" s="8">
        <v>35</v>
      </c>
      <c r="BG102" s="8">
        <v>25</v>
      </c>
      <c r="BH102" s="8">
        <v>1</v>
      </c>
      <c r="BI102" s="11">
        <v>97.5</v>
      </c>
      <c r="BJ102" s="10">
        <v>530</v>
      </c>
      <c r="BK102" s="13">
        <v>130</v>
      </c>
      <c r="BL102" s="8">
        <v>1619</v>
      </c>
      <c r="BM102" s="8">
        <v>145</v>
      </c>
      <c r="BN102" s="9">
        <v>17.8</v>
      </c>
      <c r="BO102" s="10">
        <v>450</v>
      </c>
      <c r="BP102" s="8">
        <v>1500</v>
      </c>
      <c r="BQ102" s="9">
        <v>203</v>
      </c>
      <c r="BR102" s="10">
        <v>440</v>
      </c>
      <c r="BS102" s="8">
        <v>1620</v>
      </c>
      <c r="BT102" s="9">
        <v>186</v>
      </c>
      <c r="BU102" s="12">
        <v>1500</v>
      </c>
      <c r="BV102" s="130">
        <v>475</v>
      </c>
      <c r="BW102" s="126">
        <f t="shared" si="56"/>
        <v>0.89</v>
      </c>
      <c r="BX102" s="126">
        <f t="shared" si="57"/>
        <v>0.67948717948717952</v>
      </c>
      <c r="BY102" s="134">
        <f t="shared" si="58"/>
        <v>0.5670642051952296</v>
      </c>
      <c r="BZ102" s="134">
        <f t="shared" si="59"/>
        <v>0.43293579480477051</v>
      </c>
      <c r="CA102" s="10">
        <v>2.9</v>
      </c>
      <c r="CB102" s="8">
        <v>3</v>
      </c>
      <c r="CC102" s="8">
        <v>30</v>
      </c>
      <c r="CD102" s="11">
        <v>1.8</v>
      </c>
      <c r="CE102" s="13" t="s">
        <v>183</v>
      </c>
      <c r="CF102" s="13">
        <v>78</v>
      </c>
      <c r="CG102" s="20">
        <f t="shared" si="60"/>
        <v>15.6</v>
      </c>
      <c r="CH102" s="20">
        <f t="shared" si="40"/>
        <v>5070</v>
      </c>
      <c r="CI102" s="20">
        <f t="shared" si="41"/>
        <v>12.48</v>
      </c>
      <c r="CJ102" s="8">
        <v>80</v>
      </c>
      <c r="CK102" s="16">
        <f t="shared" si="61"/>
        <v>2.4615384615384617</v>
      </c>
      <c r="CL102" s="10" t="s">
        <v>184</v>
      </c>
      <c r="CM102" s="13">
        <v>58</v>
      </c>
      <c r="CN102" s="8">
        <v>60</v>
      </c>
      <c r="CO102" s="339">
        <v>109</v>
      </c>
      <c r="CP102" s="339">
        <f t="shared" si="67"/>
        <v>5070</v>
      </c>
      <c r="CQ102" s="339">
        <f t="shared" si="68"/>
        <v>65.400000000000006</v>
      </c>
      <c r="CR102" s="42">
        <f t="shared" si="69"/>
        <v>12.89940828402367</v>
      </c>
      <c r="CS102" s="10"/>
      <c r="CT102" s="13"/>
      <c r="CU102" s="20" t="e">
        <f t="shared" si="42"/>
        <v>#N/A</v>
      </c>
      <c r="CV102" s="20">
        <f t="shared" si="43"/>
        <v>-98.02</v>
      </c>
      <c r="CW102" s="20" t="e">
        <f t="shared" si="44"/>
        <v>#N/A</v>
      </c>
      <c r="CX102" s="8"/>
      <c r="CY102" s="16" t="e">
        <f t="shared" si="65"/>
        <v>#N/A</v>
      </c>
      <c r="CZ102" s="14">
        <v>666</v>
      </c>
      <c r="DA102" s="14">
        <v>480</v>
      </c>
      <c r="DB102" s="14">
        <v>480</v>
      </c>
      <c r="DC102" s="14">
        <v>480</v>
      </c>
      <c r="DD102" s="14">
        <v>2</v>
      </c>
      <c r="DE102" s="14">
        <v>3</v>
      </c>
      <c r="DF102" s="14">
        <v>0.5</v>
      </c>
      <c r="DG102" s="14">
        <v>100</v>
      </c>
      <c r="DH102" s="14">
        <v>11</v>
      </c>
      <c r="DI102" s="14">
        <v>2</v>
      </c>
      <c r="DJ102" s="14">
        <v>3.2</v>
      </c>
      <c r="DK102" s="10"/>
      <c r="DL102" s="9">
        <v>850</v>
      </c>
      <c r="DM102" s="97">
        <f t="shared" si="45"/>
        <v>210.73705284231602</v>
      </c>
      <c r="DN102" s="97">
        <f t="shared" si="46"/>
        <v>218.40021840021839</v>
      </c>
      <c r="DO102" s="10"/>
      <c r="DP102" s="9"/>
      <c r="DQ102" s="10"/>
      <c r="DR102" s="9"/>
      <c r="DS102" s="14">
        <v>0</v>
      </c>
      <c r="DT102" s="10" t="s">
        <v>200</v>
      </c>
      <c r="DU102" s="9">
        <v>3.7</v>
      </c>
      <c r="DV102" s="14">
        <v>20</v>
      </c>
      <c r="DW102" s="10" t="s">
        <v>214</v>
      </c>
      <c r="DX102" s="8">
        <v>135</v>
      </c>
      <c r="DY102" s="97">
        <f t="shared" si="47"/>
        <v>33.47000251025019</v>
      </c>
      <c r="DZ102" s="97">
        <f t="shared" si="48"/>
        <v>34.687093510622923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389</v>
      </c>
      <c r="EL102" s="183">
        <f t="shared" si="49"/>
        <v>96.44319241842463</v>
      </c>
      <c r="EM102" s="110">
        <f t="shared" si="50"/>
        <v>99.950217597276421</v>
      </c>
      <c r="EN102" s="8">
        <v>4.72</v>
      </c>
      <c r="EO102" s="184">
        <f t="shared" si="51"/>
        <v>1.1702104581361548</v>
      </c>
      <c r="EP102" s="184">
        <f t="shared" si="52"/>
        <v>1.2127635657047422</v>
      </c>
      <c r="EQ102" s="11">
        <v>331</v>
      </c>
      <c r="ER102" s="43"/>
    </row>
    <row r="103" spans="1:148" s="44" customFormat="1" ht="20.100000000000001" customHeight="1" x14ac:dyDescent="0.25">
      <c r="A103" s="84">
        <v>42393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42394</v>
      </c>
      <c r="B104" s="100">
        <v>0.76181712962962955</v>
      </c>
      <c r="C104" s="6">
        <v>4</v>
      </c>
      <c r="D104" s="1" t="s">
        <v>176</v>
      </c>
      <c r="E104" s="1" t="s">
        <v>178</v>
      </c>
      <c r="F104" s="1" t="s">
        <v>203</v>
      </c>
      <c r="G104" s="4" t="s">
        <v>179</v>
      </c>
      <c r="H104" s="3" t="s">
        <v>196</v>
      </c>
      <c r="I104" s="1">
        <v>18.5</v>
      </c>
      <c r="J104" s="1" t="s">
        <v>215</v>
      </c>
      <c r="K104" s="17">
        <v>14.7</v>
      </c>
      <c r="L104" s="1" t="s">
        <v>197</v>
      </c>
      <c r="M104" s="1">
        <v>84</v>
      </c>
      <c r="N104" s="1">
        <v>2750</v>
      </c>
      <c r="O104" s="144"/>
      <c r="P104" s="1">
        <v>1460</v>
      </c>
      <c r="Q104" s="19">
        <f t="shared" si="38"/>
        <v>1245.3799999999999</v>
      </c>
      <c r="R104" s="39">
        <f t="shared" si="53"/>
        <v>3.9397596299999997</v>
      </c>
      <c r="S104" s="15">
        <f t="shared" si="39"/>
        <v>3.8015224499999993</v>
      </c>
      <c r="T104" s="3">
        <v>1002</v>
      </c>
      <c r="U104" s="1"/>
      <c r="V104" s="1">
        <v>0.96199999999999997</v>
      </c>
      <c r="W104" s="19">
        <f t="shared" si="54"/>
        <v>1404.52</v>
      </c>
      <c r="X104" s="1">
        <v>12</v>
      </c>
      <c r="Y104" s="1">
        <v>274</v>
      </c>
      <c r="Z104" s="1">
        <v>41.3</v>
      </c>
      <c r="AA104" s="1">
        <v>25</v>
      </c>
      <c r="AB104" s="1">
        <v>20</v>
      </c>
      <c r="AC104" s="4">
        <v>6.6</v>
      </c>
      <c r="AD104" s="6">
        <v>4.4000000000000004</v>
      </c>
      <c r="AE104" s="88">
        <v>-30</v>
      </c>
      <c r="AF104" s="88">
        <v>-34</v>
      </c>
      <c r="AG104" s="88">
        <v>-34</v>
      </c>
      <c r="AH104" s="88"/>
      <c r="AI104" s="109">
        <f t="shared" si="63"/>
        <v>-98</v>
      </c>
      <c r="AJ104" s="106">
        <f t="shared" si="64"/>
        <v>1</v>
      </c>
      <c r="AK104" s="1">
        <v>50</v>
      </c>
      <c r="AL104" s="1">
        <v>50</v>
      </c>
      <c r="AM104" s="1">
        <v>105</v>
      </c>
      <c r="AN104" s="1">
        <v>110</v>
      </c>
      <c r="AO104" s="1">
        <v>2.5</v>
      </c>
      <c r="AP104" s="1">
        <v>20</v>
      </c>
      <c r="AQ104" s="3">
        <v>2253</v>
      </c>
      <c r="AR104" s="6"/>
      <c r="AS104" s="19">
        <f t="shared" si="66"/>
        <v>2253</v>
      </c>
      <c r="AT104" s="123">
        <f t="shared" si="55"/>
        <v>1</v>
      </c>
      <c r="AU104" s="1">
        <v>69</v>
      </c>
      <c r="AV104" s="1">
        <v>80</v>
      </c>
      <c r="AW104" s="6">
        <v>4.4000000000000004</v>
      </c>
      <c r="AX104" s="1">
        <v>577</v>
      </c>
      <c r="AY104" s="1">
        <v>916</v>
      </c>
      <c r="AZ104" s="2">
        <v>39</v>
      </c>
      <c r="BA104" s="3">
        <v>355</v>
      </c>
      <c r="BB104" s="2">
        <v>70</v>
      </c>
      <c r="BC104" s="3">
        <v>131</v>
      </c>
      <c r="BD104" s="4"/>
      <c r="BE104" s="3">
        <v>4316</v>
      </c>
      <c r="BF104" s="1">
        <v>32</v>
      </c>
      <c r="BG104" s="1">
        <v>25</v>
      </c>
      <c r="BH104" s="1">
        <v>1.5</v>
      </c>
      <c r="BI104" s="4">
        <v>97.5</v>
      </c>
      <c r="BJ104" s="3">
        <v>510</v>
      </c>
      <c r="BK104" s="6">
        <v>130</v>
      </c>
      <c r="BL104" s="1">
        <v>1615</v>
      </c>
      <c r="BM104" s="1">
        <v>143</v>
      </c>
      <c r="BN104" s="2">
        <v>22.2</v>
      </c>
      <c r="BO104" s="3">
        <v>427</v>
      </c>
      <c r="BP104" s="1">
        <v>1500</v>
      </c>
      <c r="BQ104" s="2">
        <v>195</v>
      </c>
      <c r="BR104" s="3">
        <v>417</v>
      </c>
      <c r="BS104" s="1">
        <v>1567</v>
      </c>
      <c r="BT104" s="2">
        <v>175</v>
      </c>
      <c r="BU104" s="5">
        <v>1500</v>
      </c>
      <c r="BV104" s="129">
        <v>423</v>
      </c>
      <c r="BW104" s="125">
        <f t="shared" si="56"/>
        <v>0.84399999999999997</v>
      </c>
      <c r="BX104" s="125">
        <f t="shared" si="57"/>
        <v>0.65384615384615385</v>
      </c>
      <c r="BY104" s="133">
        <f t="shared" si="58"/>
        <v>0.56347576006573541</v>
      </c>
      <c r="BZ104" s="133">
        <f t="shared" si="59"/>
        <v>0.43652423993426459</v>
      </c>
      <c r="CA104" s="3">
        <v>2.9</v>
      </c>
      <c r="CB104" s="1">
        <v>3</v>
      </c>
      <c r="CC104" s="1">
        <v>30</v>
      </c>
      <c r="CD104" s="4">
        <v>1.8</v>
      </c>
      <c r="CE104" s="6" t="s">
        <v>183</v>
      </c>
      <c r="CF104" s="6">
        <v>76</v>
      </c>
      <c r="CG104" s="19">
        <f t="shared" si="60"/>
        <v>15.6</v>
      </c>
      <c r="CH104" s="19">
        <f t="shared" si="40"/>
        <v>4934.8</v>
      </c>
      <c r="CI104" s="19">
        <f t="shared" si="41"/>
        <v>11.856</v>
      </c>
      <c r="CJ104" s="1">
        <v>76</v>
      </c>
      <c r="CK104" s="15">
        <f t="shared" si="61"/>
        <v>2.4025289778714436</v>
      </c>
      <c r="CL104" s="3" t="s">
        <v>184</v>
      </c>
      <c r="CM104" s="6">
        <v>52</v>
      </c>
      <c r="CN104" s="1">
        <v>52</v>
      </c>
      <c r="CO104" s="338">
        <v>109</v>
      </c>
      <c r="CP104" s="338">
        <f t="shared" si="67"/>
        <v>4934.8</v>
      </c>
      <c r="CQ104" s="338">
        <f t="shared" si="68"/>
        <v>56.68</v>
      </c>
      <c r="CR104" s="39">
        <f t="shared" si="69"/>
        <v>11.485774499473129</v>
      </c>
      <c r="CS104" s="3"/>
      <c r="CT104" s="6"/>
      <c r="CU104" s="19" t="e">
        <f t="shared" si="42"/>
        <v>#N/A</v>
      </c>
      <c r="CV104" s="19">
        <f t="shared" si="43"/>
        <v>-101.39999999999999</v>
      </c>
      <c r="CW104" s="19" t="e">
        <f t="shared" si="44"/>
        <v>#N/A</v>
      </c>
      <c r="CX104" s="1"/>
      <c r="CY104" s="15" t="e">
        <f t="shared" si="65"/>
        <v>#N/A</v>
      </c>
      <c r="CZ104" s="14">
        <v>666</v>
      </c>
      <c r="DA104" s="14">
        <v>480</v>
      </c>
      <c r="DB104" s="14">
        <v>480</v>
      </c>
      <c r="DC104" s="14">
        <v>480</v>
      </c>
      <c r="DD104" s="14">
        <v>2</v>
      </c>
      <c r="DE104" s="14">
        <v>3</v>
      </c>
      <c r="DF104" s="14">
        <v>0.5</v>
      </c>
      <c r="DG104" s="14">
        <v>100</v>
      </c>
      <c r="DH104" s="14">
        <v>11</v>
      </c>
      <c r="DI104" s="14">
        <v>2</v>
      </c>
      <c r="DJ104" s="14">
        <v>3.2</v>
      </c>
      <c r="DK104" s="3"/>
      <c r="DL104" s="2">
        <v>425</v>
      </c>
      <c r="DM104" s="96">
        <f t="shared" si="45"/>
        <v>107.87460147663883</v>
      </c>
      <c r="DN104" s="96">
        <f t="shared" si="46"/>
        <v>111.79731425760752</v>
      </c>
      <c r="DO104" s="3"/>
      <c r="DP104" s="2"/>
      <c r="DQ104" s="3"/>
      <c r="DR104" s="2"/>
      <c r="DS104" s="7">
        <v>0</v>
      </c>
      <c r="DT104" s="3" t="s">
        <v>200</v>
      </c>
      <c r="DU104" s="2">
        <v>3.7</v>
      </c>
      <c r="DV104" s="7">
        <v>20</v>
      </c>
      <c r="DW104" s="3" t="s">
        <v>214</v>
      </c>
      <c r="DX104" s="1">
        <v>135</v>
      </c>
      <c r="DY104" s="96">
        <f t="shared" si="47"/>
        <v>34.266049880814684</v>
      </c>
      <c r="DZ104" s="96">
        <f t="shared" si="48"/>
        <v>35.512088058298858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370</v>
      </c>
      <c r="EL104" s="180">
        <f t="shared" si="49"/>
        <v>93.914358932603207</v>
      </c>
      <c r="EM104" s="109">
        <f t="shared" si="50"/>
        <v>97.329426530152432</v>
      </c>
      <c r="EN104" s="1">
        <v>4.72</v>
      </c>
      <c r="EO104" s="181">
        <f t="shared" si="51"/>
        <v>1.1980426328699652</v>
      </c>
      <c r="EP104" s="181">
        <f t="shared" si="52"/>
        <v>1.2416078195197824</v>
      </c>
      <c r="EQ104" s="4">
        <v>340</v>
      </c>
      <c r="ER104" s="40"/>
    </row>
    <row r="105" spans="1:148" s="41" customFormat="1" ht="20.100000000000001" customHeight="1" x14ac:dyDescent="0.25">
      <c r="A105" s="83">
        <v>42394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42394</v>
      </c>
      <c r="B106" s="101">
        <v>6.1805555555555558E-2</v>
      </c>
      <c r="C106" s="13">
        <v>3</v>
      </c>
      <c r="D106" s="8" t="s">
        <v>187</v>
      </c>
      <c r="E106" s="8" t="s">
        <v>202</v>
      </c>
      <c r="F106" s="8" t="s">
        <v>188</v>
      </c>
      <c r="G106" s="11" t="s">
        <v>189</v>
      </c>
      <c r="H106" s="10" t="s">
        <v>196</v>
      </c>
      <c r="I106" s="8">
        <v>17.5</v>
      </c>
      <c r="J106" s="8" t="s">
        <v>215</v>
      </c>
      <c r="K106" s="18">
        <v>15</v>
      </c>
      <c r="L106" s="8" t="s">
        <v>197</v>
      </c>
      <c r="M106" s="8">
        <v>84</v>
      </c>
      <c r="N106" s="8">
        <v>2740</v>
      </c>
      <c r="O106" s="145"/>
      <c r="P106" s="8">
        <v>1460</v>
      </c>
      <c r="Q106" s="20">
        <f t="shared" si="38"/>
        <v>1241</v>
      </c>
      <c r="R106" s="42">
        <f t="shared" si="53"/>
        <v>3.7136925000000001</v>
      </c>
      <c r="S106" s="16">
        <f t="shared" si="39"/>
        <v>3.570357</v>
      </c>
      <c r="T106" s="10">
        <v>1014</v>
      </c>
      <c r="U106" s="8"/>
      <c r="V106" s="8">
        <v>0.97499999999999998</v>
      </c>
      <c r="W106" s="20">
        <f t="shared" si="54"/>
        <v>1423.5</v>
      </c>
      <c r="X106" s="8">
        <v>12</v>
      </c>
      <c r="Y106" s="8">
        <v>281</v>
      </c>
      <c r="Z106" s="8">
        <v>41.5</v>
      </c>
      <c r="AA106" s="8">
        <v>25</v>
      </c>
      <c r="AB106" s="8">
        <v>20</v>
      </c>
      <c r="AC106" s="11">
        <v>6.6</v>
      </c>
      <c r="AD106" s="13">
        <v>4.5</v>
      </c>
      <c r="AE106" s="89">
        <v>-30</v>
      </c>
      <c r="AF106" s="89">
        <v>-34</v>
      </c>
      <c r="AG106" s="89">
        <v>-34</v>
      </c>
      <c r="AH106" s="89"/>
      <c r="AI106" s="110">
        <f t="shared" si="63"/>
        <v>-98</v>
      </c>
      <c r="AJ106" s="108">
        <f t="shared" si="64"/>
        <v>1</v>
      </c>
      <c r="AK106" s="8">
        <v>50</v>
      </c>
      <c r="AL106" s="8">
        <v>50</v>
      </c>
      <c r="AM106" s="8">
        <v>105</v>
      </c>
      <c r="AN106" s="8">
        <v>110</v>
      </c>
      <c r="AO106" s="8">
        <v>2.5</v>
      </c>
      <c r="AP106" s="8">
        <v>20</v>
      </c>
      <c r="AQ106" s="10">
        <v>2145</v>
      </c>
      <c r="AR106" s="13"/>
      <c r="AS106" s="20">
        <f t="shared" si="66"/>
        <v>2145</v>
      </c>
      <c r="AT106" s="124">
        <f t="shared" si="55"/>
        <v>1</v>
      </c>
      <c r="AU106" s="8">
        <v>67</v>
      </c>
      <c r="AV106" s="8">
        <v>80</v>
      </c>
      <c r="AW106" s="13">
        <v>4.4000000000000004</v>
      </c>
      <c r="AX106" s="8">
        <v>538</v>
      </c>
      <c r="AY106" s="8">
        <v>870</v>
      </c>
      <c r="AZ106" s="9">
        <v>50</v>
      </c>
      <c r="BA106" s="10">
        <v>355</v>
      </c>
      <c r="BB106" s="9">
        <v>70</v>
      </c>
      <c r="BC106" s="10">
        <v>141</v>
      </c>
      <c r="BD106" s="11"/>
      <c r="BE106" s="10">
        <v>4204</v>
      </c>
      <c r="BF106" s="8">
        <v>32</v>
      </c>
      <c r="BG106" s="8">
        <v>25</v>
      </c>
      <c r="BH106" s="8">
        <v>1.5</v>
      </c>
      <c r="BI106" s="11">
        <v>97.5</v>
      </c>
      <c r="BJ106" s="10">
        <v>510</v>
      </c>
      <c r="BK106" s="13">
        <v>130</v>
      </c>
      <c r="BL106" s="8">
        <v>1601</v>
      </c>
      <c r="BM106" s="8">
        <v>143</v>
      </c>
      <c r="BN106" s="9">
        <v>21.8</v>
      </c>
      <c r="BO106" s="10">
        <v>404</v>
      </c>
      <c r="BP106" s="8">
        <v>1516</v>
      </c>
      <c r="BQ106" s="9">
        <v>174</v>
      </c>
      <c r="BR106" s="10">
        <v>396</v>
      </c>
      <c r="BS106" s="8">
        <v>1485</v>
      </c>
      <c r="BT106" s="9">
        <v>161</v>
      </c>
      <c r="BU106" s="12">
        <v>1500</v>
      </c>
      <c r="BV106" s="130">
        <v>380</v>
      </c>
      <c r="BW106" s="126">
        <f t="shared" si="56"/>
        <v>0.8</v>
      </c>
      <c r="BX106" s="126">
        <f t="shared" si="57"/>
        <v>0.65384615384615385</v>
      </c>
      <c r="BY106" s="134">
        <f t="shared" si="58"/>
        <v>0.55026455026455023</v>
      </c>
      <c r="BZ106" s="134">
        <f t="shared" si="59"/>
        <v>0.44973544973544971</v>
      </c>
      <c r="CA106" s="10">
        <v>2.9</v>
      </c>
      <c r="CB106" s="8">
        <v>3</v>
      </c>
      <c r="CC106" s="8">
        <v>30</v>
      </c>
      <c r="CD106" s="11">
        <v>1.8</v>
      </c>
      <c r="CE106" s="13" t="s">
        <v>183</v>
      </c>
      <c r="CF106" s="13">
        <v>76</v>
      </c>
      <c r="CG106" s="20">
        <f t="shared" si="60"/>
        <v>15.6</v>
      </c>
      <c r="CH106" s="20">
        <f t="shared" si="40"/>
        <v>4934.8</v>
      </c>
      <c r="CI106" s="20">
        <f t="shared" si="41"/>
        <v>11.856</v>
      </c>
      <c r="CJ106" s="8">
        <v>76</v>
      </c>
      <c r="CK106" s="15">
        <f t="shared" si="61"/>
        <v>2.4025289778714436</v>
      </c>
      <c r="CL106" s="10" t="s">
        <v>184</v>
      </c>
      <c r="CM106" s="13">
        <v>53</v>
      </c>
      <c r="CN106" s="8">
        <v>53</v>
      </c>
      <c r="CO106" s="339">
        <v>109</v>
      </c>
      <c r="CP106" s="339">
        <f t="shared" si="67"/>
        <v>4934.8</v>
      </c>
      <c r="CQ106" s="339">
        <f t="shared" si="68"/>
        <v>57.77</v>
      </c>
      <c r="CR106" s="42">
        <f t="shared" si="69"/>
        <v>11.706654778309153</v>
      </c>
      <c r="CS106" s="10"/>
      <c r="CT106" s="13"/>
      <c r="CU106" s="20" t="e">
        <f t="shared" si="42"/>
        <v>#N/A</v>
      </c>
      <c r="CV106" s="20">
        <f t="shared" si="43"/>
        <v>-101.39999999999999</v>
      </c>
      <c r="CW106" s="20" t="e">
        <f t="shared" si="44"/>
        <v>#N/A</v>
      </c>
      <c r="CX106" s="8"/>
      <c r="CY106" s="16" t="e">
        <f t="shared" si="65"/>
        <v>#N/A</v>
      </c>
      <c r="CZ106" s="14">
        <v>458</v>
      </c>
      <c r="DA106" s="14">
        <v>480</v>
      </c>
      <c r="DB106" s="14">
        <v>480</v>
      </c>
      <c r="DC106" s="14">
        <v>480</v>
      </c>
      <c r="DD106" s="14">
        <v>2</v>
      </c>
      <c r="DE106" s="14">
        <v>3</v>
      </c>
      <c r="DF106" s="14">
        <v>0.5</v>
      </c>
      <c r="DG106" s="14">
        <v>100</v>
      </c>
      <c r="DH106" s="14">
        <v>11</v>
      </c>
      <c r="DI106" s="14">
        <v>2</v>
      </c>
      <c r="DJ106" s="14">
        <v>3.2</v>
      </c>
      <c r="DK106" s="10"/>
      <c r="DL106" s="9"/>
      <c r="DM106" s="97">
        <f t="shared" si="45"/>
        <v>0</v>
      </c>
      <c r="DN106" s="97">
        <f t="shared" si="46"/>
        <v>0</v>
      </c>
      <c r="DO106" s="10"/>
      <c r="DP106" s="9"/>
      <c r="DQ106" s="10"/>
      <c r="DR106" s="9"/>
      <c r="DS106" s="14">
        <v>0</v>
      </c>
      <c r="DT106" s="10" t="s">
        <v>200</v>
      </c>
      <c r="DU106" s="9">
        <v>3.7</v>
      </c>
      <c r="DV106" s="14">
        <v>20</v>
      </c>
      <c r="DW106" s="10" t="s">
        <v>214</v>
      </c>
      <c r="DX106" s="8">
        <v>130</v>
      </c>
      <c r="DY106" s="97">
        <f t="shared" si="47"/>
        <v>35.005590796760906</v>
      </c>
      <c r="DZ106" s="97">
        <f t="shared" si="48"/>
        <v>36.410924733857144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335</v>
      </c>
      <c r="EL106" s="183">
        <f t="shared" si="49"/>
        <v>90.206714745499255</v>
      </c>
      <c r="EM106" s="110">
        <f t="shared" si="50"/>
        <v>93.82815219878573</v>
      </c>
      <c r="EN106" s="8">
        <v>4.7</v>
      </c>
      <c r="EO106" s="184">
        <f t="shared" si="51"/>
        <v>1.2655867441905866</v>
      </c>
      <c r="EP106" s="184">
        <f t="shared" si="52"/>
        <v>1.316394971147143</v>
      </c>
      <c r="EQ106" s="11">
        <v>352</v>
      </c>
      <c r="ER106" s="43"/>
    </row>
    <row r="107" spans="1:148" s="44" customFormat="1" ht="20.100000000000001" customHeight="1" x14ac:dyDescent="0.25">
      <c r="A107" s="84">
        <v>42394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5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42395</v>
      </c>
      <c r="B108" s="100"/>
      <c r="C108" s="6"/>
      <c r="D108" s="1"/>
      <c r="E108" s="1"/>
      <c r="F108" s="1"/>
      <c r="G108" s="4"/>
      <c r="H108" s="3"/>
      <c r="I108" s="1"/>
      <c r="J108" s="1"/>
      <c r="K108" s="17">
        <v>17</v>
      </c>
      <c r="L108" s="1" t="s">
        <v>182</v>
      </c>
      <c r="M108" s="1">
        <v>84</v>
      </c>
      <c r="N108" s="1">
        <v>2700</v>
      </c>
      <c r="O108" s="144"/>
      <c r="P108" s="1">
        <v>1500</v>
      </c>
      <c r="Q108" s="19">
        <f t="shared" si="38"/>
        <v>1245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5070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5070</v>
      </c>
      <c r="CQ108" s="338">
        <f t="shared" si="68"/>
        <v>0</v>
      </c>
      <c r="CR108" s="39">
        <f t="shared" si="69"/>
        <v>0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42395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42395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5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42395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5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42396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42396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42396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5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42396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5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42397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42397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42397</v>
      </c>
      <c r="B118" s="101">
        <v>1.2083333333333399</v>
      </c>
      <c r="C118" s="13">
        <v>2</v>
      </c>
      <c r="D118" s="8" t="s">
        <v>201</v>
      </c>
      <c r="E118" s="8" t="s">
        <v>207</v>
      </c>
      <c r="F118" s="8" t="s">
        <v>204</v>
      </c>
      <c r="G118" s="11"/>
      <c r="H118" s="10" t="s">
        <v>180</v>
      </c>
      <c r="I118" s="8">
        <v>16.5</v>
      </c>
      <c r="J118" s="8"/>
      <c r="K118" s="18">
        <v>17</v>
      </c>
      <c r="L118" s="8" t="s">
        <v>182</v>
      </c>
      <c r="M118" s="8">
        <v>84</v>
      </c>
      <c r="N118" s="8">
        <v>2700</v>
      </c>
      <c r="O118" s="145"/>
      <c r="P118" s="8">
        <v>1500</v>
      </c>
      <c r="Q118" s="20">
        <f t="shared" si="38"/>
        <v>1245</v>
      </c>
      <c r="R118" s="42">
        <f t="shared" si="53"/>
        <v>3.5127674999999998</v>
      </c>
      <c r="S118" s="16">
        <f t="shared" si="39"/>
        <v>3.3278850000000002</v>
      </c>
      <c r="T118" s="10">
        <v>974.4</v>
      </c>
      <c r="U118" s="8">
        <v>1020</v>
      </c>
      <c r="V118" s="8">
        <v>0.96</v>
      </c>
      <c r="W118" s="20">
        <f t="shared" si="54"/>
        <v>1440</v>
      </c>
      <c r="X118" s="8">
        <v>10.4</v>
      </c>
      <c r="Y118" s="8">
        <v>288</v>
      </c>
      <c r="Z118" s="8">
        <v>38.6</v>
      </c>
      <c r="AA118" s="8">
        <v>25</v>
      </c>
      <c r="AB118" s="8">
        <v>20</v>
      </c>
      <c r="AC118" s="11">
        <v>6.3</v>
      </c>
      <c r="AD118" s="13">
        <v>4.0999999999999996</v>
      </c>
      <c r="AE118" s="89">
        <v>-30</v>
      </c>
      <c r="AF118" s="89">
        <v>-33</v>
      </c>
      <c r="AG118" s="89">
        <v>-35</v>
      </c>
      <c r="AH118" s="89"/>
      <c r="AI118" s="110">
        <f t="shared" si="63"/>
        <v>-98</v>
      </c>
      <c r="AJ118" s="108">
        <f t="shared" si="64"/>
        <v>1</v>
      </c>
      <c r="AK118" s="8">
        <v>50</v>
      </c>
      <c r="AL118" s="8">
        <v>50</v>
      </c>
      <c r="AM118" s="8">
        <v>100</v>
      </c>
      <c r="AN118" s="8">
        <v>100</v>
      </c>
      <c r="AO118" s="8">
        <v>3</v>
      </c>
      <c r="AP118" s="8">
        <v>20</v>
      </c>
      <c r="AQ118" s="10">
        <v>1829</v>
      </c>
      <c r="AR118" s="13">
        <v>1448</v>
      </c>
      <c r="AS118" s="20">
        <f t="shared" si="66"/>
        <v>381</v>
      </c>
      <c r="AT118" s="124">
        <f t="shared" si="55"/>
        <v>0.20831055221432476</v>
      </c>
      <c r="AU118" s="8">
        <v>68</v>
      </c>
      <c r="AV118" s="8">
        <v>80</v>
      </c>
      <c r="AW118" s="13">
        <v>4.5</v>
      </c>
      <c r="AX118" s="8">
        <v>448</v>
      </c>
      <c r="AY118" s="8">
        <v>820</v>
      </c>
      <c r="AZ118" s="9">
        <v>35</v>
      </c>
      <c r="BA118" s="10">
        <v>355</v>
      </c>
      <c r="BB118" s="9">
        <v>66</v>
      </c>
      <c r="BC118" s="10">
        <v>157</v>
      </c>
      <c r="BD118" s="11"/>
      <c r="BE118" s="10">
        <v>4169</v>
      </c>
      <c r="BF118" s="8">
        <v>25</v>
      </c>
      <c r="BG118" s="8">
        <v>20</v>
      </c>
      <c r="BH118" s="8">
        <v>1</v>
      </c>
      <c r="BI118" s="11">
        <v>97.8</v>
      </c>
      <c r="BJ118" s="10">
        <v>450</v>
      </c>
      <c r="BK118" s="13">
        <v>130</v>
      </c>
      <c r="BL118" s="8">
        <v>1656</v>
      </c>
      <c r="BM118" s="8">
        <v>129</v>
      </c>
      <c r="BN118" s="9">
        <v>22.3</v>
      </c>
      <c r="BO118" s="10">
        <v>465</v>
      </c>
      <c r="BP118" s="8">
        <v>1450</v>
      </c>
      <c r="BQ118" s="9">
        <v>215</v>
      </c>
      <c r="BR118" s="10">
        <v>455</v>
      </c>
      <c r="BS118" s="8">
        <v>1620</v>
      </c>
      <c r="BT118" s="9">
        <v>193</v>
      </c>
      <c r="BU118" s="12">
        <v>1500</v>
      </c>
      <c r="BV118" s="130">
        <v>482</v>
      </c>
      <c r="BW118" s="126">
        <f t="shared" si="56"/>
        <v>0.92</v>
      </c>
      <c r="BX118" s="126">
        <f t="shared" si="57"/>
        <v>0.57692307692307687</v>
      </c>
      <c r="BY118" s="134">
        <f t="shared" si="58"/>
        <v>0.61459403905447074</v>
      </c>
      <c r="BZ118" s="134">
        <f t="shared" si="59"/>
        <v>0.38540596094552926</v>
      </c>
      <c r="CA118" s="10">
        <v>2.9</v>
      </c>
      <c r="CB118" s="8">
        <v>2.8</v>
      </c>
      <c r="CC118" s="8">
        <v>28</v>
      </c>
      <c r="CD118" s="11">
        <v>1.8</v>
      </c>
      <c r="CE118" s="13"/>
      <c r="CF118" s="13">
        <v>78</v>
      </c>
      <c r="CG118" s="20" t="e">
        <f t="shared" si="60"/>
        <v>#N/A</v>
      </c>
      <c r="CH118" s="20">
        <f t="shared" si="40"/>
        <v>5070</v>
      </c>
      <c r="CI118" s="20" t="e">
        <f t="shared" si="41"/>
        <v>#N/A</v>
      </c>
      <c r="CJ118" s="8">
        <v>80</v>
      </c>
      <c r="CK118" s="15" t="e">
        <f t="shared" si="61"/>
        <v>#N/A</v>
      </c>
      <c r="CL118" s="10"/>
      <c r="CM118" s="13">
        <v>32</v>
      </c>
      <c r="CN118" s="8">
        <v>35</v>
      </c>
      <c r="CO118" s="339">
        <v>109</v>
      </c>
      <c r="CP118" s="339">
        <f t="shared" si="67"/>
        <v>5070</v>
      </c>
      <c r="CQ118" s="339">
        <f t="shared" si="68"/>
        <v>38.15</v>
      </c>
      <c r="CR118" s="42">
        <f t="shared" si="69"/>
        <v>7.5246548323471396</v>
      </c>
      <c r="CS118" s="10"/>
      <c r="CT118" s="13">
        <v>3</v>
      </c>
      <c r="CU118" s="20" t="e">
        <f t="shared" si="42"/>
        <v>#N/A</v>
      </c>
      <c r="CV118" s="20">
        <f t="shared" si="43"/>
        <v>-101.39999999999999</v>
      </c>
      <c r="CW118" s="20" t="e">
        <f t="shared" si="44"/>
        <v>#N/A</v>
      </c>
      <c r="CX118" s="8"/>
      <c r="CY118" s="16" t="e">
        <f t="shared" si="65"/>
        <v>#N/A</v>
      </c>
      <c r="CZ118" s="14">
        <v>490</v>
      </c>
      <c r="DA118" s="14">
        <v>480</v>
      </c>
      <c r="DB118" s="14">
        <v>470</v>
      </c>
      <c r="DC118" s="14">
        <v>460</v>
      </c>
      <c r="DD118" s="14">
        <v>2</v>
      </c>
      <c r="DE118" s="14">
        <v>3</v>
      </c>
      <c r="DF118" s="14">
        <v>0.5</v>
      </c>
      <c r="DG118" s="14">
        <v>100</v>
      </c>
      <c r="DH118" s="14">
        <v>11</v>
      </c>
      <c r="DI118" s="14">
        <v>10</v>
      </c>
      <c r="DJ118" s="14">
        <v>4</v>
      </c>
      <c r="DK118" s="10"/>
      <c r="DL118" s="9"/>
      <c r="DM118" s="97">
        <f t="shared" si="45"/>
        <v>0</v>
      </c>
      <c r="DN118" s="97">
        <f t="shared" si="46"/>
        <v>0</v>
      </c>
      <c r="DO118" s="10"/>
      <c r="DP118" s="9"/>
      <c r="DQ118" s="10"/>
      <c r="DR118" s="9"/>
      <c r="DS118" s="14">
        <v>25</v>
      </c>
      <c r="DT118" s="10" t="s">
        <v>185</v>
      </c>
      <c r="DU118" s="9">
        <v>5.4</v>
      </c>
      <c r="DV118" s="14">
        <v>20</v>
      </c>
      <c r="DW118" s="10"/>
      <c r="DX118" s="8"/>
      <c r="DY118" s="97">
        <f t="shared" si="47"/>
        <v>0</v>
      </c>
      <c r="DZ118" s="97">
        <f t="shared" si="48"/>
        <v>0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408</v>
      </c>
      <c r="EL118" s="183">
        <f t="shared" si="49"/>
        <v>116.14773821495446</v>
      </c>
      <c r="EM118" s="110">
        <f t="shared" si="50"/>
        <v>122.60039033800747</v>
      </c>
      <c r="EN118" s="8">
        <v>4.38</v>
      </c>
      <c r="EO118" s="184">
        <f t="shared" si="51"/>
        <v>1.246880130837011</v>
      </c>
      <c r="EP118" s="184">
        <f t="shared" si="52"/>
        <v>1.3161512492168448</v>
      </c>
      <c r="EQ118" s="11">
        <v>305</v>
      </c>
      <c r="ER118" s="43"/>
    </row>
    <row r="119" spans="1:148" s="44" customFormat="1" ht="20.100000000000001" customHeight="1" x14ac:dyDescent="0.25">
      <c r="A119" s="84">
        <v>42397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5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42398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42398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42398</v>
      </c>
      <c r="B122" s="101">
        <v>5.1168981481481489E-2</v>
      </c>
      <c r="C122" s="13">
        <v>3</v>
      </c>
      <c r="D122" s="8" t="s">
        <v>186</v>
      </c>
      <c r="E122" s="8" t="s">
        <v>187</v>
      </c>
      <c r="F122" s="8" t="s">
        <v>188</v>
      </c>
      <c r="G122" s="11" t="s">
        <v>189</v>
      </c>
      <c r="H122" s="10" t="s">
        <v>180</v>
      </c>
      <c r="I122" s="8">
        <v>15.5</v>
      </c>
      <c r="J122" s="8" t="s">
        <v>216</v>
      </c>
      <c r="K122" s="18">
        <v>20.7</v>
      </c>
      <c r="L122" s="8" t="s">
        <v>182</v>
      </c>
      <c r="M122" s="8">
        <v>84</v>
      </c>
      <c r="N122" s="8">
        <v>2740</v>
      </c>
      <c r="O122" s="145"/>
      <c r="P122" s="8">
        <v>1750</v>
      </c>
      <c r="Q122" s="20">
        <f t="shared" si="38"/>
        <v>1387.75</v>
      </c>
      <c r="R122" s="42">
        <f t="shared" si="53"/>
        <v>3.6782313750000002</v>
      </c>
      <c r="S122" s="16">
        <f t="shared" si="39"/>
        <v>3.5362645499999998</v>
      </c>
      <c r="T122" s="10">
        <v>1141</v>
      </c>
      <c r="U122" s="8">
        <v>1020</v>
      </c>
      <c r="V122" s="8">
        <v>0.95199999999999996</v>
      </c>
      <c r="W122" s="20">
        <f t="shared" si="54"/>
        <v>1666</v>
      </c>
      <c r="X122" s="8">
        <v>11</v>
      </c>
      <c r="Y122" s="8">
        <v>384</v>
      </c>
      <c r="Z122" s="8">
        <v>42.3</v>
      </c>
      <c r="AA122" s="8">
        <v>25</v>
      </c>
      <c r="AB122" s="8">
        <v>20</v>
      </c>
      <c r="AC122" s="11">
        <v>6.4</v>
      </c>
      <c r="AD122" s="13">
        <v>3.7</v>
      </c>
      <c r="AE122" s="89">
        <v>-34</v>
      </c>
      <c r="AF122" s="89">
        <v>-37</v>
      </c>
      <c r="AG122" s="89">
        <v>-38</v>
      </c>
      <c r="AH122" s="89"/>
      <c r="AI122" s="110">
        <f t="shared" si="63"/>
        <v>-109</v>
      </c>
      <c r="AJ122" s="108">
        <f t="shared" si="64"/>
        <v>1</v>
      </c>
      <c r="AK122" s="8">
        <v>50</v>
      </c>
      <c r="AL122" s="8">
        <v>70</v>
      </c>
      <c r="AM122" s="8">
        <v>105</v>
      </c>
      <c r="AN122" s="8">
        <v>105</v>
      </c>
      <c r="AO122" s="8">
        <v>3</v>
      </c>
      <c r="AP122" s="8">
        <v>20</v>
      </c>
      <c r="AQ122" s="10">
        <v>1720</v>
      </c>
      <c r="AR122" s="13">
        <v>1453</v>
      </c>
      <c r="AS122" s="20">
        <f t="shared" si="66"/>
        <v>267</v>
      </c>
      <c r="AT122" s="124">
        <f t="shared" si="55"/>
        <v>0.15523255813953488</v>
      </c>
      <c r="AU122" s="8">
        <v>68</v>
      </c>
      <c r="AV122" s="8">
        <v>80</v>
      </c>
      <c r="AW122" s="13">
        <v>4.5</v>
      </c>
      <c r="AX122" s="8">
        <v>548</v>
      </c>
      <c r="AY122" s="8">
        <v>805</v>
      </c>
      <c r="AZ122" s="9">
        <v>40</v>
      </c>
      <c r="BA122" s="10">
        <v>355</v>
      </c>
      <c r="BB122" s="9">
        <v>68</v>
      </c>
      <c r="BC122" s="10">
        <v>141</v>
      </c>
      <c r="BD122" s="11"/>
      <c r="BE122" s="10">
        <v>3783</v>
      </c>
      <c r="BF122" s="8">
        <v>29</v>
      </c>
      <c r="BG122" s="8">
        <v>20</v>
      </c>
      <c r="BH122" s="8">
        <v>1</v>
      </c>
      <c r="BI122" s="11">
        <v>97.5</v>
      </c>
      <c r="BJ122" s="10">
        <v>460</v>
      </c>
      <c r="BK122" s="13">
        <v>156</v>
      </c>
      <c r="BL122" s="8">
        <v>1661</v>
      </c>
      <c r="BM122" s="8">
        <v>137</v>
      </c>
      <c r="BN122" s="9">
        <v>24.3</v>
      </c>
      <c r="BO122" s="10">
        <v>475</v>
      </c>
      <c r="BP122" s="8">
        <v>1450</v>
      </c>
      <c r="BQ122" s="9">
        <v>212</v>
      </c>
      <c r="BR122" s="10">
        <v>465</v>
      </c>
      <c r="BS122" s="8">
        <v>1620</v>
      </c>
      <c r="BT122" s="9">
        <v>209</v>
      </c>
      <c r="BU122" s="12">
        <v>1500</v>
      </c>
      <c r="BV122" s="130">
        <v>507</v>
      </c>
      <c r="BW122" s="126">
        <f t="shared" si="56"/>
        <v>0.94</v>
      </c>
      <c r="BX122" s="126">
        <f t="shared" si="57"/>
        <v>0.58974358974358976</v>
      </c>
      <c r="BY122" s="134">
        <f t="shared" si="58"/>
        <v>0.61448206503519942</v>
      </c>
      <c r="BZ122" s="134">
        <f t="shared" si="59"/>
        <v>0.38551793496480052</v>
      </c>
      <c r="CA122" s="10">
        <v>2.9</v>
      </c>
      <c r="CB122" s="8">
        <v>2.8</v>
      </c>
      <c r="CC122" s="8">
        <v>25</v>
      </c>
      <c r="CD122" s="11"/>
      <c r="CE122" s="13"/>
      <c r="CF122" s="13">
        <v>126</v>
      </c>
      <c r="CG122" s="20" t="e">
        <f t="shared" si="60"/>
        <v>#N/A</v>
      </c>
      <c r="CH122" s="20">
        <f t="shared" si="40"/>
        <v>5915</v>
      </c>
      <c r="CI122" s="20" t="e">
        <f t="shared" si="41"/>
        <v>#N/A</v>
      </c>
      <c r="CJ122" s="8">
        <v>126</v>
      </c>
      <c r="CK122" s="15" t="e">
        <f t="shared" si="61"/>
        <v>#N/A</v>
      </c>
      <c r="CL122" s="10"/>
      <c r="CM122" s="13">
        <v>37</v>
      </c>
      <c r="CN122" s="8">
        <v>37</v>
      </c>
      <c r="CO122" s="339">
        <v>109</v>
      </c>
      <c r="CP122" s="339">
        <f t="shared" si="67"/>
        <v>5915</v>
      </c>
      <c r="CQ122" s="339">
        <f t="shared" si="68"/>
        <v>40.33</v>
      </c>
      <c r="CR122" s="42">
        <f t="shared" si="69"/>
        <v>6.8182586644125101</v>
      </c>
      <c r="CS122" s="10"/>
      <c r="CT122" s="13">
        <v>4</v>
      </c>
      <c r="CU122" s="20" t="e">
        <f t="shared" si="42"/>
        <v>#N/A</v>
      </c>
      <c r="CV122" s="20">
        <f t="shared" si="43"/>
        <v>-114.92</v>
      </c>
      <c r="CW122" s="20" t="e">
        <f t="shared" si="44"/>
        <v>#N/A</v>
      </c>
      <c r="CX122" s="8"/>
      <c r="CY122" s="16" t="e">
        <f t="shared" si="65"/>
        <v>#N/A</v>
      </c>
      <c r="CZ122" s="14">
        <v>490</v>
      </c>
      <c r="DA122" s="14">
        <v>480</v>
      </c>
      <c r="DB122" s="14">
        <v>470</v>
      </c>
      <c r="DC122" s="14">
        <v>460</v>
      </c>
      <c r="DD122" s="14">
        <v>2</v>
      </c>
      <c r="DE122" s="14">
        <v>3</v>
      </c>
      <c r="DF122" s="14">
        <v>0.5</v>
      </c>
      <c r="DG122" s="14">
        <v>100</v>
      </c>
      <c r="DH122" s="14">
        <v>11</v>
      </c>
      <c r="DI122" s="14">
        <v>10</v>
      </c>
      <c r="DJ122" s="14">
        <v>4</v>
      </c>
      <c r="DK122" s="10"/>
      <c r="DL122" s="9"/>
      <c r="DM122" s="97">
        <f t="shared" si="45"/>
        <v>0</v>
      </c>
      <c r="DN122" s="97">
        <f t="shared" si="46"/>
        <v>0</v>
      </c>
      <c r="DO122" s="10"/>
      <c r="DP122" s="9"/>
      <c r="DQ122" s="10"/>
      <c r="DR122" s="9"/>
      <c r="DS122" s="14">
        <v>10</v>
      </c>
      <c r="DT122" s="10" t="s">
        <v>185</v>
      </c>
      <c r="DU122" s="9">
        <v>5.3</v>
      </c>
      <c r="DV122" s="14">
        <v>20</v>
      </c>
      <c r="DW122" s="10"/>
      <c r="DX122" s="8"/>
      <c r="DY122" s="97">
        <f t="shared" si="47"/>
        <v>0</v>
      </c>
      <c r="DZ122" s="97">
        <f t="shared" si="48"/>
        <v>0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421</v>
      </c>
      <c r="EL122" s="183">
        <f t="shared" si="49"/>
        <v>114.45718256372602</v>
      </c>
      <c r="EM122" s="110">
        <f t="shared" si="50"/>
        <v>119.05217894402161</v>
      </c>
      <c r="EN122" s="8">
        <v>4.1900000000000004</v>
      </c>
      <c r="EO122" s="184">
        <f t="shared" si="51"/>
        <v>1.1391344297910024</v>
      </c>
      <c r="EP122" s="184">
        <f t="shared" si="52"/>
        <v>1.1848661039796926</v>
      </c>
      <c r="EQ122" s="11">
        <v>313</v>
      </c>
      <c r="ER122" s="43"/>
    </row>
    <row r="123" spans="1:148" s="44" customFormat="1" ht="20.100000000000001" customHeight="1" x14ac:dyDescent="0.25">
      <c r="A123" s="84">
        <v>42398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42399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42399</v>
      </c>
      <c r="B125" s="100">
        <v>0.6875</v>
      </c>
      <c r="C125" s="6">
        <v>1</v>
      </c>
      <c r="D125" s="1" t="s">
        <v>192</v>
      </c>
      <c r="E125" s="1" t="s">
        <v>193</v>
      </c>
      <c r="F125" s="1" t="s">
        <v>194</v>
      </c>
      <c r="G125" s="4" t="s">
        <v>195</v>
      </c>
      <c r="H125" s="3" t="s">
        <v>196</v>
      </c>
      <c r="I125" s="1">
        <v>20</v>
      </c>
      <c r="J125" s="1" t="s">
        <v>190</v>
      </c>
      <c r="K125" s="17">
        <v>14.5</v>
      </c>
      <c r="L125" s="1" t="s">
        <v>197</v>
      </c>
      <c r="M125" s="1">
        <v>84</v>
      </c>
      <c r="N125" s="1">
        <v>2700</v>
      </c>
      <c r="O125" s="144" t="s">
        <v>206</v>
      </c>
      <c r="P125" s="1">
        <v>1500</v>
      </c>
      <c r="Q125" s="19">
        <f t="shared" si="38"/>
        <v>1282.5</v>
      </c>
      <c r="R125" s="39">
        <f t="shared" si="53"/>
        <v>4.3861499999999998</v>
      </c>
      <c r="S125" s="15">
        <f t="shared" si="39"/>
        <v>4.1553000000000004</v>
      </c>
      <c r="T125" s="3">
        <v>997</v>
      </c>
      <c r="U125" s="1">
        <v>1020</v>
      </c>
      <c r="V125" s="1">
        <v>0.98099999999999998</v>
      </c>
      <c r="W125" s="19">
        <f t="shared" si="54"/>
        <v>1471.5</v>
      </c>
      <c r="X125" s="1">
        <v>10.6</v>
      </c>
      <c r="Y125" s="1">
        <v>300</v>
      </c>
      <c r="Z125" s="1">
        <v>42.3</v>
      </c>
      <c r="AA125" s="1">
        <v>25</v>
      </c>
      <c r="AB125" s="1">
        <v>20</v>
      </c>
      <c r="AC125" s="4">
        <v>6.1</v>
      </c>
      <c r="AD125" s="6">
        <v>4.0999999999999996</v>
      </c>
      <c r="AE125" s="88">
        <v>-34</v>
      </c>
      <c r="AF125" s="88">
        <v>-37</v>
      </c>
      <c r="AG125" s="88">
        <v>-38</v>
      </c>
      <c r="AH125" s="88"/>
      <c r="AI125" s="109">
        <f t="shared" si="63"/>
        <v>-109</v>
      </c>
      <c r="AJ125" s="106">
        <f t="shared" si="64"/>
        <v>1</v>
      </c>
      <c r="AK125" s="1">
        <v>50</v>
      </c>
      <c r="AL125" s="1">
        <v>70</v>
      </c>
      <c r="AM125" s="1">
        <v>105</v>
      </c>
      <c r="AN125" s="1">
        <v>105</v>
      </c>
      <c r="AO125" s="1">
        <v>3</v>
      </c>
      <c r="AP125" s="1">
        <v>20</v>
      </c>
      <c r="AQ125" s="3">
        <v>1898</v>
      </c>
      <c r="AR125" s="6"/>
      <c r="AS125" s="19">
        <f t="shared" si="66"/>
        <v>1898</v>
      </c>
      <c r="AT125" s="123">
        <f t="shared" si="55"/>
        <v>1</v>
      </c>
      <c r="AU125" s="1">
        <v>73</v>
      </c>
      <c r="AV125" s="1">
        <v>80</v>
      </c>
      <c r="AW125" s="6">
        <v>4.5</v>
      </c>
      <c r="AX125" s="1">
        <v>595</v>
      </c>
      <c r="AY125" s="1">
        <v>1100</v>
      </c>
      <c r="AZ125" s="2">
        <v>40</v>
      </c>
      <c r="BA125" s="3">
        <v>355</v>
      </c>
      <c r="BB125" s="2">
        <v>68</v>
      </c>
      <c r="BC125" s="3">
        <v>140</v>
      </c>
      <c r="BD125" s="4"/>
      <c r="BE125" s="3">
        <v>3804</v>
      </c>
      <c r="BF125" s="1">
        <v>40</v>
      </c>
      <c r="BG125" s="1">
        <v>30</v>
      </c>
      <c r="BH125" s="1">
        <v>1</v>
      </c>
      <c r="BI125" s="4">
        <v>97</v>
      </c>
      <c r="BJ125" s="3">
        <v>570</v>
      </c>
      <c r="BK125" s="6">
        <v>170</v>
      </c>
      <c r="BL125" s="1">
        <v>1637</v>
      </c>
      <c r="BM125" s="1">
        <v>145</v>
      </c>
      <c r="BN125" s="2">
        <v>24.8</v>
      </c>
      <c r="BO125" s="3">
        <v>469</v>
      </c>
      <c r="BP125" s="1">
        <v>1450</v>
      </c>
      <c r="BQ125" s="2">
        <v>219</v>
      </c>
      <c r="BR125" s="3">
        <v>459</v>
      </c>
      <c r="BS125" s="1">
        <v>1620</v>
      </c>
      <c r="BT125" s="2">
        <v>197</v>
      </c>
      <c r="BU125" s="5">
        <v>1500</v>
      </c>
      <c r="BV125" s="129">
        <v>552</v>
      </c>
      <c r="BW125" s="125">
        <f t="shared" si="56"/>
        <v>0.92800000000000005</v>
      </c>
      <c r="BX125" s="125">
        <f t="shared" si="57"/>
        <v>0.73076923076923073</v>
      </c>
      <c r="BY125" s="133">
        <f t="shared" si="58"/>
        <v>0.55945093674642921</v>
      </c>
      <c r="BZ125" s="133">
        <f t="shared" si="59"/>
        <v>0.44054906325357074</v>
      </c>
      <c r="CA125" s="3">
        <v>2.9</v>
      </c>
      <c r="CB125" s="1">
        <v>2.8</v>
      </c>
      <c r="CC125" s="1">
        <v>29</v>
      </c>
      <c r="CD125" s="4">
        <v>1.8</v>
      </c>
      <c r="CE125" s="6"/>
      <c r="CF125" s="6">
        <v>105</v>
      </c>
      <c r="CG125" s="19" t="e">
        <f t="shared" si="60"/>
        <v>#N/A</v>
      </c>
      <c r="CH125" s="19">
        <f t="shared" si="40"/>
        <v>5070</v>
      </c>
      <c r="CI125" s="19" t="e">
        <f t="shared" si="41"/>
        <v>#N/A</v>
      </c>
      <c r="CJ125" s="1">
        <v>110</v>
      </c>
      <c r="CK125" s="15" t="e">
        <f t="shared" si="61"/>
        <v>#N/A</v>
      </c>
      <c r="CL125" s="3"/>
      <c r="CM125" s="6">
        <v>26</v>
      </c>
      <c r="CN125" s="1">
        <v>27</v>
      </c>
      <c r="CO125" s="338">
        <v>109</v>
      </c>
      <c r="CP125" s="338">
        <f t="shared" si="67"/>
        <v>5070</v>
      </c>
      <c r="CQ125" s="338">
        <f t="shared" si="68"/>
        <v>29.43</v>
      </c>
      <c r="CR125" s="39">
        <f t="shared" si="69"/>
        <v>5.8047337278106506</v>
      </c>
      <c r="CS125" s="3"/>
      <c r="CT125" s="6">
        <v>4</v>
      </c>
      <c r="CU125" s="19" t="e">
        <f t="shared" si="42"/>
        <v>#N/A</v>
      </c>
      <c r="CV125" s="19">
        <f t="shared" si="43"/>
        <v>-114.92</v>
      </c>
      <c r="CW125" s="19" t="e">
        <f t="shared" si="44"/>
        <v>#N/A</v>
      </c>
      <c r="CX125" s="1"/>
      <c r="CY125" s="15" t="e">
        <f t="shared" si="65"/>
        <v>#N/A</v>
      </c>
      <c r="CZ125" s="7">
        <v>490</v>
      </c>
      <c r="DA125" s="7">
        <v>480</v>
      </c>
      <c r="DB125" s="7">
        <v>470</v>
      </c>
      <c r="DC125" s="7">
        <v>460</v>
      </c>
      <c r="DD125" s="7">
        <v>2</v>
      </c>
      <c r="DE125" s="7">
        <v>3</v>
      </c>
      <c r="DF125" s="7">
        <v>0.5</v>
      </c>
      <c r="DG125" s="7">
        <v>100</v>
      </c>
      <c r="DH125" s="7">
        <v>11</v>
      </c>
      <c r="DI125" s="7">
        <v>10</v>
      </c>
      <c r="DJ125" s="7">
        <v>4</v>
      </c>
      <c r="DK125" s="3"/>
      <c r="DL125" s="2"/>
      <c r="DM125" s="96">
        <f t="shared" si="45"/>
        <v>0</v>
      </c>
      <c r="DN125" s="96">
        <f t="shared" si="46"/>
        <v>0</v>
      </c>
      <c r="DO125" s="3"/>
      <c r="DP125" s="2"/>
      <c r="DQ125" s="3"/>
      <c r="DR125" s="2"/>
      <c r="DS125" s="7">
        <v>10</v>
      </c>
      <c r="DT125" s="3"/>
      <c r="DU125" s="2"/>
      <c r="DV125" s="7"/>
      <c r="DW125" s="3" t="s">
        <v>214</v>
      </c>
      <c r="DX125" s="1">
        <v>150</v>
      </c>
      <c r="DY125" s="96">
        <f t="shared" si="47"/>
        <v>34.198556820902162</v>
      </c>
      <c r="DZ125" s="96">
        <f t="shared" si="48"/>
        <v>36.098476644285604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416</v>
      </c>
      <c r="EL125" s="180">
        <f t="shared" si="49"/>
        <v>94.843997583301984</v>
      </c>
      <c r="EM125" s="109">
        <f t="shared" si="50"/>
        <v>100.11310856015209</v>
      </c>
      <c r="EN125" s="1"/>
      <c r="EO125" s="181">
        <f t="shared" si="51"/>
        <v>0</v>
      </c>
      <c r="EP125" s="181">
        <f t="shared" si="52"/>
        <v>0</v>
      </c>
      <c r="EQ125" s="4"/>
      <c r="ER125" s="40"/>
    </row>
    <row r="126" spans="1:148" s="44" customFormat="1" ht="20.100000000000001" customHeight="1" x14ac:dyDescent="0.25">
      <c r="A126" s="84">
        <v>42399</v>
      </c>
      <c r="B126" s="101">
        <v>1.0520833333333299</v>
      </c>
      <c r="C126" s="13">
        <v>4</v>
      </c>
      <c r="D126" s="8" t="s">
        <v>176</v>
      </c>
      <c r="E126" s="8" t="s">
        <v>178</v>
      </c>
      <c r="F126" s="8" t="s">
        <v>203</v>
      </c>
      <c r="G126" s="11" t="s">
        <v>179</v>
      </c>
      <c r="H126" s="10" t="s">
        <v>196</v>
      </c>
      <c r="I126" s="8">
        <v>20</v>
      </c>
      <c r="J126" s="8" t="s">
        <v>191</v>
      </c>
      <c r="K126" s="18">
        <v>14.5</v>
      </c>
      <c r="L126" s="8" t="s">
        <v>197</v>
      </c>
      <c r="M126" s="8">
        <v>84</v>
      </c>
      <c r="N126" s="8">
        <v>2700</v>
      </c>
      <c r="O126" s="145" t="s">
        <v>206</v>
      </c>
      <c r="P126" s="8">
        <v>1500</v>
      </c>
      <c r="Q126" s="20">
        <f t="shared" si="38"/>
        <v>1282.5</v>
      </c>
      <c r="R126" s="42">
        <f t="shared" si="53"/>
        <v>4.3861499999999998</v>
      </c>
      <c r="S126" s="16">
        <f t="shared" si="39"/>
        <v>4.1553000000000004</v>
      </c>
      <c r="T126" s="10">
        <v>999</v>
      </c>
      <c r="U126" s="8">
        <v>1020</v>
      </c>
      <c r="V126" s="8">
        <v>0.98099999999999998</v>
      </c>
      <c r="W126" s="20">
        <f t="shared" si="54"/>
        <v>1471.5</v>
      </c>
      <c r="X126" s="8">
        <v>10.6</v>
      </c>
      <c r="Y126" s="8">
        <v>300</v>
      </c>
      <c r="Z126" s="8">
        <v>43.1</v>
      </c>
      <c r="AA126" s="8">
        <v>25</v>
      </c>
      <c r="AB126" s="8">
        <v>20</v>
      </c>
      <c r="AC126" s="11">
        <v>6.2</v>
      </c>
      <c r="AD126" s="13">
        <v>4.0999999999999996</v>
      </c>
      <c r="AE126" s="89">
        <v>-36</v>
      </c>
      <c r="AF126" s="89">
        <v>-39</v>
      </c>
      <c r="AG126" s="89">
        <v>-39</v>
      </c>
      <c r="AH126" s="89"/>
      <c r="AI126" s="110">
        <f t="shared" si="63"/>
        <v>-114</v>
      </c>
      <c r="AJ126" s="108">
        <f t="shared" si="64"/>
        <v>4.3859649122807015E-2</v>
      </c>
      <c r="AK126" s="8">
        <v>50</v>
      </c>
      <c r="AL126" s="8">
        <v>70</v>
      </c>
      <c r="AM126" s="8">
        <v>105</v>
      </c>
      <c r="AN126" s="8">
        <v>105</v>
      </c>
      <c r="AO126" s="8">
        <v>3</v>
      </c>
      <c r="AP126" s="8">
        <v>20</v>
      </c>
      <c r="AQ126" s="10">
        <v>2230</v>
      </c>
      <c r="AR126" s="13"/>
      <c r="AS126" s="20">
        <f t="shared" si="66"/>
        <v>2230</v>
      </c>
      <c r="AT126" s="124">
        <f t="shared" si="55"/>
        <v>1</v>
      </c>
      <c r="AU126" s="8">
        <v>73</v>
      </c>
      <c r="AV126" s="8">
        <v>80</v>
      </c>
      <c r="AW126" s="13">
        <v>4.5</v>
      </c>
      <c r="AX126" s="8">
        <v>635</v>
      </c>
      <c r="AY126" s="8">
        <v>1025</v>
      </c>
      <c r="AZ126" s="9">
        <v>38</v>
      </c>
      <c r="BA126" s="10">
        <v>355</v>
      </c>
      <c r="BB126" s="9">
        <v>68</v>
      </c>
      <c r="BC126" s="10">
        <v>138</v>
      </c>
      <c r="BD126" s="11"/>
      <c r="BE126" s="10">
        <v>4064</v>
      </c>
      <c r="BF126" s="8">
        <v>40</v>
      </c>
      <c r="BG126" s="8">
        <v>40</v>
      </c>
      <c r="BH126" s="8">
        <v>1</v>
      </c>
      <c r="BI126" s="11">
        <v>97</v>
      </c>
      <c r="BJ126" s="10">
        <v>570</v>
      </c>
      <c r="BK126" s="13">
        <v>159</v>
      </c>
      <c r="BL126" s="8">
        <v>1633</v>
      </c>
      <c r="BM126" s="8">
        <v>145</v>
      </c>
      <c r="BN126" s="9">
        <v>24.7</v>
      </c>
      <c r="BO126" s="10">
        <v>469</v>
      </c>
      <c r="BP126" s="8">
        <v>1450</v>
      </c>
      <c r="BQ126" s="9">
        <v>218</v>
      </c>
      <c r="BR126" s="10">
        <v>158</v>
      </c>
      <c r="BS126" s="8">
        <v>1620</v>
      </c>
      <c r="BT126" s="9">
        <v>195</v>
      </c>
      <c r="BU126" s="12">
        <v>1500</v>
      </c>
      <c r="BV126" s="130">
        <v>561</v>
      </c>
      <c r="BW126" s="126">
        <f t="shared" si="56"/>
        <v>0.627</v>
      </c>
      <c r="BX126" s="126">
        <f t="shared" si="57"/>
        <v>0.73076923076923073</v>
      </c>
      <c r="BY126" s="134">
        <f t="shared" si="58"/>
        <v>0.46178686759956949</v>
      </c>
      <c r="BZ126" s="134">
        <f t="shared" si="59"/>
        <v>0.53821313240043056</v>
      </c>
      <c r="CA126" s="10">
        <v>2.9</v>
      </c>
      <c r="CB126" s="8">
        <v>2.8</v>
      </c>
      <c r="CC126" s="8">
        <v>30</v>
      </c>
      <c r="CD126" s="11">
        <v>1.8</v>
      </c>
      <c r="CE126" s="13"/>
      <c r="CF126" s="13">
        <v>108</v>
      </c>
      <c r="CG126" s="20" t="e">
        <f t="shared" si="60"/>
        <v>#N/A</v>
      </c>
      <c r="CH126" s="20">
        <f t="shared" si="40"/>
        <v>5070</v>
      </c>
      <c r="CI126" s="20" t="e">
        <f t="shared" si="41"/>
        <v>#N/A</v>
      </c>
      <c r="CJ126" s="8">
        <v>108</v>
      </c>
      <c r="CK126" s="16" t="e">
        <f t="shared" si="61"/>
        <v>#N/A</v>
      </c>
      <c r="CL126" s="10"/>
      <c r="CM126" s="13">
        <v>29</v>
      </c>
      <c r="CN126" s="8">
        <v>29</v>
      </c>
      <c r="CO126" s="339">
        <v>109</v>
      </c>
      <c r="CP126" s="339">
        <f t="shared" si="67"/>
        <v>5070</v>
      </c>
      <c r="CQ126" s="339">
        <f t="shared" si="68"/>
        <v>31.61</v>
      </c>
      <c r="CR126" s="42">
        <f t="shared" si="69"/>
        <v>6.2347140039447728</v>
      </c>
      <c r="CS126" s="10"/>
      <c r="CT126" s="13">
        <v>4</v>
      </c>
      <c r="CU126" s="20" t="e">
        <f t="shared" si="42"/>
        <v>#N/A</v>
      </c>
      <c r="CV126" s="20">
        <f t="shared" si="43"/>
        <v>-121.67999999999999</v>
      </c>
      <c r="CW126" s="20" t="e">
        <f t="shared" si="44"/>
        <v>#N/A</v>
      </c>
      <c r="CX126" s="8"/>
      <c r="CY126" s="16" t="e">
        <f t="shared" si="65"/>
        <v>#N/A</v>
      </c>
      <c r="CZ126" s="7">
        <v>490</v>
      </c>
      <c r="DA126" s="7">
        <v>480</v>
      </c>
      <c r="DB126" s="7">
        <v>470</v>
      </c>
      <c r="DC126" s="7">
        <v>460</v>
      </c>
      <c r="DD126" s="7">
        <v>2</v>
      </c>
      <c r="DE126" s="7">
        <v>3</v>
      </c>
      <c r="DF126" s="7">
        <v>0.5</v>
      </c>
      <c r="DG126" s="7">
        <v>100</v>
      </c>
      <c r="DH126" s="7">
        <v>11</v>
      </c>
      <c r="DI126" s="7">
        <v>10</v>
      </c>
      <c r="DJ126" s="7">
        <v>4</v>
      </c>
      <c r="DK126" s="10"/>
      <c r="DL126" s="9"/>
      <c r="DM126" s="97">
        <f t="shared" si="45"/>
        <v>0</v>
      </c>
      <c r="DN126" s="97">
        <f t="shared" si="46"/>
        <v>0</v>
      </c>
      <c r="DO126" s="10"/>
      <c r="DP126" s="9"/>
      <c r="DQ126" s="10"/>
      <c r="DR126" s="9"/>
      <c r="DS126" s="14">
        <v>7</v>
      </c>
      <c r="DT126" s="10"/>
      <c r="DU126" s="9"/>
      <c r="DV126" s="14"/>
      <c r="DW126" s="10" t="s">
        <v>214</v>
      </c>
      <c r="DX126" s="8">
        <v>144</v>
      </c>
      <c r="DY126" s="97">
        <f t="shared" si="47"/>
        <v>32.830614548066073</v>
      </c>
      <c r="DZ126" s="97">
        <f t="shared" si="48"/>
        <v>34.65453757851418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413</v>
      </c>
      <c r="EL126" s="183">
        <f t="shared" si="49"/>
        <v>94.160026446883947</v>
      </c>
      <c r="EM126" s="110">
        <f t="shared" si="50"/>
        <v>99.391139027266377</v>
      </c>
      <c r="EN126" s="8">
        <v>5.05</v>
      </c>
      <c r="EO126" s="184">
        <f t="shared" si="51"/>
        <v>1.1513514129703726</v>
      </c>
      <c r="EP126" s="184">
        <f t="shared" si="52"/>
        <v>1.2153153803576153</v>
      </c>
      <c r="EQ126" s="11"/>
      <c r="ER126" s="43"/>
    </row>
    <row r="127" spans="1:148" s="44" customFormat="1" ht="20.100000000000001" customHeight="1" x14ac:dyDescent="0.25">
      <c r="A127" s="84">
        <v>42399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>
        <v>42400</v>
      </c>
      <c r="B128" s="100">
        <v>0.63238425925925923</v>
      </c>
      <c r="C128" s="6">
        <v>2</v>
      </c>
      <c r="D128" s="1" t="s">
        <v>201</v>
      </c>
      <c r="E128" s="1" t="s">
        <v>207</v>
      </c>
      <c r="F128" s="1" t="s">
        <v>204</v>
      </c>
      <c r="G128" s="4"/>
      <c r="H128" s="3" t="s">
        <v>196</v>
      </c>
      <c r="I128" s="1">
        <v>21</v>
      </c>
      <c r="J128" s="1" t="s">
        <v>190</v>
      </c>
      <c r="K128" s="17">
        <v>12.6</v>
      </c>
      <c r="L128" s="1"/>
      <c r="M128" s="1">
        <v>80</v>
      </c>
      <c r="N128" s="1">
        <v>2700</v>
      </c>
      <c r="O128" s="144" t="s">
        <v>206</v>
      </c>
      <c r="P128" s="1">
        <v>1330</v>
      </c>
      <c r="Q128" s="19">
        <f t="shared" si="38"/>
        <v>1162.42</v>
      </c>
      <c r="R128" s="39">
        <f t="shared" si="53"/>
        <v>4.1742502200000002</v>
      </c>
      <c r="S128" s="15">
        <f t="shared" si="39"/>
        <v>3.9545528399999998</v>
      </c>
      <c r="T128" s="3">
        <v>863</v>
      </c>
      <c r="U128" s="1">
        <v>1020</v>
      </c>
      <c r="V128" s="1">
        <v>0.98299999999999998</v>
      </c>
      <c r="W128" s="19">
        <f t="shared" si="54"/>
        <v>1307.3899999999999</v>
      </c>
      <c r="X128" s="1">
        <v>9.6</v>
      </c>
      <c r="Y128" s="1">
        <v>237</v>
      </c>
      <c r="Z128" s="1">
        <v>38.299999999999997</v>
      </c>
      <c r="AA128" s="1">
        <v>25</v>
      </c>
      <c r="AB128" s="1">
        <v>25</v>
      </c>
      <c r="AC128" s="4">
        <v>6.1</v>
      </c>
      <c r="AD128" s="6">
        <v>4</v>
      </c>
      <c r="AE128" s="88">
        <v>-30</v>
      </c>
      <c r="AF128" s="88">
        <v>-34</v>
      </c>
      <c r="AG128" s="88">
        <v>-34</v>
      </c>
      <c r="AH128" s="88"/>
      <c r="AI128" s="109">
        <f t="shared" si="63"/>
        <v>-98</v>
      </c>
      <c r="AJ128" s="106">
        <f t="shared" si="64"/>
        <v>1</v>
      </c>
      <c r="AK128" s="1">
        <v>50</v>
      </c>
      <c r="AL128" s="1">
        <v>50</v>
      </c>
      <c r="AM128" s="1">
        <v>105</v>
      </c>
      <c r="AN128" s="1">
        <v>105</v>
      </c>
      <c r="AO128" s="1">
        <v>0.6</v>
      </c>
      <c r="AP128" s="1">
        <v>20</v>
      </c>
      <c r="AQ128" s="3">
        <v>1650</v>
      </c>
      <c r="AR128" s="6"/>
      <c r="AS128" s="19">
        <f t="shared" si="66"/>
        <v>1650</v>
      </c>
      <c r="AT128" s="123">
        <f t="shared" si="55"/>
        <v>1</v>
      </c>
      <c r="AU128" s="1">
        <v>75.5</v>
      </c>
      <c r="AV128" s="1">
        <v>80</v>
      </c>
      <c r="AW128" s="6">
        <v>4.4000000000000004</v>
      </c>
      <c r="AX128" s="1">
        <v>450</v>
      </c>
      <c r="AY128" s="1">
        <v>1050</v>
      </c>
      <c r="AZ128" s="2">
        <v>29</v>
      </c>
      <c r="BA128" s="3">
        <v>311</v>
      </c>
      <c r="BB128" s="2">
        <v>58</v>
      </c>
      <c r="BC128" s="3"/>
      <c r="BD128" s="4"/>
      <c r="BE128" s="3">
        <v>3940</v>
      </c>
      <c r="BF128" s="1">
        <v>32</v>
      </c>
      <c r="BG128" s="1">
        <v>30</v>
      </c>
      <c r="BH128" s="1">
        <v>1</v>
      </c>
      <c r="BI128" s="4">
        <v>98.5</v>
      </c>
      <c r="BJ128" s="3">
        <v>500</v>
      </c>
      <c r="BK128" s="6">
        <v>145</v>
      </c>
      <c r="BL128" s="1">
        <v>1637</v>
      </c>
      <c r="BM128" s="1">
        <v>141</v>
      </c>
      <c r="BN128" s="2">
        <v>25.7</v>
      </c>
      <c r="BO128" s="3">
        <v>420</v>
      </c>
      <c r="BP128" s="1">
        <v>1565</v>
      </c>
      <c r="BQ128" s="2">
        <v>198</v>
      </c>
      <c r="BR128" s="3">
        <v>410</v>
      </c>
      <c r="BS128" s="1">
        <v>1551</v>
      </c>
      <c r="BT128" s="2">
        <v>182</v>
      </c>
      <c r="BU128" s="5">
        <v>1500</v>
      </c>
      <c r="BV128" s="129">
        <v>416</v>
      </c>
      <c r="BW128" s="125">
        <f t="shared" si="56"/>
        <v>0.83</v>
      </c>
      <c r="BX128" s="125">
        <f t="shared" si="57"/>
        <v>0.64102564102564108</v>
      </c>
      <c r="BY128" s="133">
        <f t="shared" si="58"/>
        <v>0.56423217709604323</v>
      </c>
      <c r="BZ128" s="133">
        <f t="shared" si="59"/>
        <v>0.43576782290395683</v>
      </c>
      <c r="CA128" s="3">
        <v>2.9</v>
      </c>
      <c r="CB128" s="1">
        <v>2.8</v>
      </c>
      <c r="CC128" s="1">
        <v>24</v>
      </c>
      <c r="CD128" s="4">
        <v>1.8</v>
      </c>
      <c r="CE128" s="6"/>
      <c r="CF128" s="6">
        <v>89</v>
      </c>
      <c r="CG128" s="19" t="e">
        <f t="shared" si="60"/>
        <v>#N/A</v>
      </c>
      <c r="CH128" s="19">
        <f t="shared" si="40"/>
        <v>4495.3999999999996</v>
      </c>
      <c r="CI128" s="19" t="e">
        <f t="shared" si="41"/>
        <v>#N/A</v>
      </c>
      <c r="CJ128" s="1">
        <v>90</v>
      </c>
      <c r="CK128" s="15" t="e">
        <f t="shared" si="61"/>
        <v>#N/A</v>
      </c>
      <c r="CL128" s="3"/>
      <c r="CM128" s="6">
        <v>28</v>
      </c>
      <c r="CN128" s="1">
        <v>32</v>
      </c>
      <c r="CO128" s="338">
        <v>109</v>
      </c>
      <c r="CP128" s="338">
        <f t="shared" si="67"/>
        <v>4495.3999999999996</v>
      </c>
      <c r="CQ128" s="338">
        <f t="shared" si="68"/>
        <v>34.880000000000003</v>
      </c>
      <c r="CR128" s="39">
        <f t="shared" si="69"/>
        <v>7.7590425768563431</v>
      </c>
      <c r="CS128" s="3" t="s">
        <v>217</v>
      </c>
      <c r="CT128" s="6">
        <v>4</v>
      </c>
      <c r="CU128" s="19">
        <f t="shared" si="42"/>
        <v>16.64</v>
      </c>
      <c r="CV128" s="19">
        <f t="shared" si="43"/>
        <v>-101.39999999999999</v>
      </c>
      <c r="CW128" s="19">
        <f t="shared" si="44"/>
        <v>0</v>
      </c>
      <c r="CX128" s="1"/>
      <c r="CY128" s="15">
        <f t="shared" si="65"/>
        <v>0</v>
      </c>
      <c r="CZ128" s="7">
        <v>490</v>
      </c>
      <c r="DA128" s="7">
        <v>480</v>
      </c>
      <c r="DB128" s="7">
        <v>470</v>
      </c>
      <c r="DC128" s="7">
        <v>460</v>
      </c>
      <c r="DD128" s="7">
        <v>2</v>
      </c>
      <c r="DE128" s="7">
        <v>3</v>
      </c>
      <c r="DF128" s="7">
        <v>0.5</v>
      </c>
      <c r="DG128" s="7"/>
      <c r="DH128" s="7">
        <v>11</v>
      </c>
      <c r="DI128" s="7">
        <v>10</v>
      </c>
      <c r="DJ128" s="7">
        <v>1.5</v>
      </c>
      <c r="DK128" s="3"/>
      <c r="DL128" s="2"/>
      <c r="DM128" s="96">
        <f t="shared" si="45"/>
        <v>0</v>
      </c>
      <c r="DN128" s="96">
        <f t="shared" si="46"/>
        <v>0</v>
      </c>
      <c r="DO128" s="3"/>
      <c r="DP128" s="2"/>
      <c r="DQ128" s="3"/>
      <c r="DR128" s="2"/>
      <c r="DS128" s="7">
        <v>35</v>
      </c>
      <c r="DT128" s="3" t="s">
        <v>200</v>
      </c>
      <c r="DU128" s="2">
        <v>3.66</v>
      </c>
      <c r="DV128" s="7">
        <v>20</v>
      </c>
      <c r="DW128" s="3" t="s">
        <v>214</v>
      </c>
      <c r="DX128" s="1">
        <v>145</v>
      </c>
      <c r="DY128" s="96">
        <f t="shared" si="47"/>
        <v>34.736777231337129</v>
      </c>
      <c r="DZ128" s="96">
        <f t="shared" si="48"/>
        <v>36.666598188633635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380</v>
      </c>
      <c r="EL128" s="180">
        <f t="shared" si="49"/>
        <v>91.034312744193855</v>
      </c>
      <c r="EM128" s="109">
        <f t="shared" si="50"/>
        <v>96.091774563315738</v>
      </c>
      <c r="EN128" s="1">
        <v>5.01</v>
      </c>
      <c r="EO128" s="181">
        <f t="shared" si="51"/>
        <v>1.2002155443379241</v>
      </c>
      <c r="EP128" s="181">
        <f t="shared" si="52"/>
        <v>1.2668941856900311</v>
      </c>
      <c r="EQ128" s="4">
        <v>317</v>
      </c>
      <c r="ER128" s="40"/>
    </row>
    <row r="129" spans="1:148" s="41" customFormat="1" ht="20.100000000000001" customHeight="1" x14ac:dyDescent="0.25">
      <c r="A129" s="83">
        <v>42400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>
        <v>42400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>
        <v>42400</v>
      </c>
      <c r="B131" s="304">
        <v>1.1041666666666701</v>
      </c>
      <c r="C131" s="305"/>
      <c r="D131" s="306" t="s">
        <v>192</v>
      </c>
      <c r="E131" s="306" t="s">
        <v>193</v>
      </c>
      <c r="F131" s="306" t="s">
        <v>194</v>
      </c>
      <c r="G131" s="307" t="s">
        <v>195</v>
      </c>
      <c r="H131" s="308" t="s">
        <v>196</v>
      </c>
      <c r="I131" s="306">
        <v>21</v>
      </c>
      <c r="J131" s="306" t="s">
        <v>191</v>
      </c>
      <c r="K131" s="309">
        <v>12.5</v>
      </c>
      <c r="L131" s="306"/>
      <c r="M131" s="306">
        <v>80</v>
      </c>
      <c r="N131" s="306">
        <v>2700</v>
      </c>
      <c r="O131" s="310"/>
      <c r="P131" s="306">
        <v>1370</v>
      </c>
      <c r="Q131" s="311">
        <f t="shared" si="38"/>
        <v>1198.75</v>
      </c>
      <c r="R131" s="312">
        <f t="shared" si="53"/>
        <v>4.3047112500000004</v>
      </c>
      <c r="S131" s="313">
        <f t="shared" si="39"/>
        <v>4.0781475</v>
      </c>
      <c r="T131" s="308">
        <v>893.6</v>
      </c>
      <c r="U131" s="306">
        <v>1020</v>
      </c>
      <c r="V131" s="306">
        <v>0.98499999999999999</v>
      </c>
      <c r="W131" s="311">
        <f t="shared" si="54"/>
        <v>1349.45</v>
      </c>
      <c r="X131" s="306">
        <v>9.6999999999999993</v>
      </c>
      <c r="Y131" s="306">
        <v>253</v>
      </c>
      <c r="Z131" s="306">
        <v>41</v>
      </c>
      <c r="AA131" s="306">
        <v>25</v>
      </c>
      <c r="AB131" s="306">
        <v>25</v>
      </c>
      <c r="AC131" s="307">
        <v>6.1</v>
      </c>
      <c r="AD131" s="305">
        <v>4</v>
      </c>
      <c r="AE131" s="314">
        <v>-29</v>
      </c>
      <c r="AF131" s="314">
        <v>-33</v>
      </c>
      <c r="AG131" s="314">
        <v>-33</v>
      </c>
      <c r="AH131" s="314"/>
      <c r="AI131" s="315">
        <f t="shared" si="63"/>
        <v>-95</v>
      </c>
      <c r="AJ131" s="316">
        <f t="shared" si="64"/>
        <v>1</v>
      </c>
      <c r="AK131" s="306">
        <v>50</v>
      </c>
      <c r="AL131" s="306">
        <v>50</v>
      </c>
      <c r="AM131" s="306">
        <v>105</v>
      </c>
      <c r="AN131" s="306">
        <v>105</v>
      </c>
      <c r="AO131" s="306"/>
      <c r="AP131" s="306">
        <v>20</v>
      </c>
      <c r="AQ131" s="308">
        <v>1800</v>
      </c>
      <c r="AR131" s="305"/>
      <c r="AS131" s="311">
        <f t="shared" si="66"/>
        <v>1800</v>
      </c>
      <c r="AT131" s="317">
        <f t="shared" si="55"/>
        <v>1</v>
      </c>
      <c r="AU131" s="306">
        <v>76.3</v>
      </c>
      <c r="AV131" s="306">
        <v>80</v>
      </c>
      <c r="AW131" s="305">
        <v>4.4000000000000004</v>
      </c>
      <c r="AX131" s="306">
        <v>402</v>
      </c>
      <c r="AY131" s="306">
        <v>1200</v>
      </c>
      <c r="AZ131" s="318">
        <v>25</v>
      </c>
      <c r="BA131" s="308">
        <v>277</v>
      </c>
      <c r="BB131" s="318">
        <v>48</v>
      </c>
      <c r="BC131" s="308"/>
      <c r="BD131" s="307"/>
      <c r="BE131" s="308">
        <v>5020</v>
      </c>
      <c r="BF131" s="306">
        <v>35</v>
      </c>
      <c r="BG131" s="306">
        <v>50</v>
      </c>
      <c r="BH131" s="306">
        <v>1</v>
      </c>
      <c r="BI131" s="307">
        <v>97</v>
      </c>
      <c r="BJ131" s="308">
        <v>510</v>
      </c>
      <c r="BK131" s="305">
        <v>150</v>
      </c>
      <c r="BL131" s="306">
        <v>1642</v>
      </c>
      <c r="BM131" s="306">
        <v>141</v>
      </c>
      <c r="BN131" s="318">
        <v>25.4</v>
      </c>
      <c r="BO131" s="308">
        <v>430</v>
      </c>
      <c r="BP131" s="306">
        <v>1576</v>
      </c>
      <c r="BQ131" s="318">
        <v>191</v>
      </c>
      <c r="BR131" s="308">
        <v>420</v>
      </c>
      <c r="BS131" s="306">
        <v>1574</v>
      </c>
      <c r="BT131" s="318">
        <v>181</v>
      </c>
      <c r="BU131" s="319">
        <v>1500</v>
      </c>
      <c r="BV131" s="320">
        <v>466</v>
      </c>
      <c r="BW131" s="321">
        <f t="shared" si="56"/>
        <v>0.85</v>
      </c>
      <c r="BX131" s="321">
        <f t="shared" si="57"/>
        <v>0.65384615384615385</v>
      </c>
      <c r="BY131" s="322">
        <f t="shared" si="58"/>
        <v>0.56521739130434778</v>
      </c>
      <c r="BZ131" s="322">
        <f t="shared" si="59"/>
        <v>0.43478260869565216</v>
      </c>
      <c r="CA131" s="308">
        <v>2.9</v>
      </c>
      <c r="CB131" s="306">
        <v>2.8</v>
      </c>
      <c r="CC131" s="306">
        <v>24</v>
      </c>
      <c r="CD131" s="307">
        <v>1.8</v>
      </c>
      <c r="CE131" s="305"/>
      <c r="CF131" s="305">
        <v>92</v>
      </c>
      <c r="CG131" s="311" t="e">
        <f t="shared" si="60"/>
        <v>#N/A</v>
      </c>
      <c r="CH131" s="311">
        <f t="shared" si="40"/>
        <v>4630.5999999999995</v>
      </c>
      <c r="CI131" s="311" t="e">
        <f t="shared" si="41"/>
        <v>#N/A</v>
      </c>
      <c r="CJ131" s="306">
        <v>95</v>
      </c>
      <c r="CK131" s="313" t="e">
        <f t="shared" si="61"/>
        <v>#N/A</v>
      </c>
      <c r="CL131" s="308"/>
      <c r="CM131" s="305">
        <v>31</v>
      </c>
      <c r="CN131" s="306">
        <v>32</v>
      </c>
      <c r="CO131" s="340">
        <v>109</v>
      </c>
      <c r="CP131" s="340">
        <f t="shared" si="67"/>
        <v>4630.5999999999995</v>
      </c>
      <c r="CQ131" s="340">
        <f t="shared" si="68"/>
        <v>34.880000000000003</v>
      </c>
      <c r="CR131" s="312">
        <f t="shared" si="69"/>
        <v>7.5325011877510484</v>
      </c>
      <c r="CS131" s="308" t="s">
        <v>217</v>
      </c>
      <c r="CT131" s="305">
        <v>4</v>
      </c>
      <c r="CU131" s="311">
        <f t="shared" si="42"/>
        <v>16.64</v>
      </c>
      <c r="CV131" s="311">
        <f t="shared" si="43"/>
        <v>-98.02</v>
      </c>
      <c r="CW131" s="311">
        <f t="shared" si="44"/>
        <v>0</v>
      </c>
      <c r="CX131" s="306"/>
      <c r="CY131" s="313">
        <f t="shared" si="65"/>
        <v>0</v>
      </c>
      <c r="CZ131" s="323">
        <v>490</v>
      </c>
      <c r="DA131" s="323">
        <v>480</v>
      </c>
      <c r="DB131" s="323">
        <v>470</v>
      </c>
      <c r="DC131" s="323">
        <v>460</v>
      </c>
      <c r="DD131" s="323">
        <v>2</v>
      </c>
      <c r="DE131" s="323">
        <v>3</v>
      </c>
      <c r="DF131" s="323">
        <v>0.5</v>
      </c>
      <c r="DG131" s="323"/>
      <c r="DH131" s="323">
        <v>11</v>
      </c>
      <c r="DI131" s="323">
        <v>10</v>
      </c>
      <c r="DJ131" s="323">
        <v>1.5</v>
      </c>
      <c r="DK131" s="308"/>
      <c r="DL131" s="318"/>
      <c r="DM131" s="324">
        <f t="shared" si="45"/>
        <v>0</v>
      </c>
      <c r="DN131" s="324">
        <f t="shared" si="46"/>
        <v>0</v>
      </c>
      <c r="DO131" s="308"/>
      <c r="DP131" s="318"/>
      <c r="DQ131" s="308"/>
      <c r="DR131" s="318"/>
      <c r="DS131" s="323"/>
      <c r="DT131" s="308" t="s">
        <v>200</v>
      </c>
      <c r="DU131" s="318">
        <v>3.6</v>
      </c>
      <c r="DV131" s="323">
        <v>20</v>
      </c>
      <c r="DW131" s="308" t="s">
        <v>214</v>
      </c>
      <c r="DX131" s="306">
        <v>140</v>
      </c>
      <c r="DY131" s="324">
        <f t="shared" si="47"/>
        <v>32.522506590889222</v>
      </c>
      <c r="DZ131" s="324">
        <f t="shared" si="48"/>
        <v>34.329312512605291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372</v>
      </c>
      <c r="EL131" s="330">
        <f t="shared" si="49"/>
        <v>86.416946084362792</v>
      </c>
      <c r="EM131" s="315">
        <f t="shared" si="50"/>
        <v>91.217887533494064</v>
      </c>
      <c r="EN131" s="306"/>
      <c r="EO131" s="331">
        <f t="shared" si="51"/>
        <v>0</v>
      </c>
      <c r="EP131" s="331">
        <f t="shared" si="52"/>
        <v>0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x14ac:dyDescent="0.3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hidden="1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hidden="1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hidden="1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hidden="1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hidden="1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hidden="1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hidden="1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hidden="1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hidden="1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hidden="1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hidden="1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hidden="1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hidden="1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hidden="1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hidden="1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hidden="1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hidden="1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hidden="1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hidden="1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hidden="1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hidden="1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hidden="1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hidden="1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hidden="1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hidden="1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hidden="1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hidden="1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hidden="1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hidden="1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hidden="1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hidden="1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hidden="1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hidden="1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hidden="1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hidden="1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hidden="1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hidden="1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hidden="1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hidden="1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hidden="1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hidden="1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hidden="1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hidden="1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hidden="1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hidden="1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hidden="1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hidden="1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hidden="1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hidden="1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hidden="1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hidden="1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hidden="1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hidden="1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hidden="1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hidden="1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hidden="1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hidden="1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hidden="1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hidden="1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hidden="1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hidden="1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hidden="1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hidden="1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hidden="1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hidden="1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hidden="1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hidden="1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hidden="1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hidden="1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hidden="1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hidden="1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hidden="1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hidden="1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hidden="1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hidden="1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hidden="1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hidden="1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hidden="1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hidden="1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hidden="1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hidden="1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hidden="1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hidden="1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hidden="1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hidden="1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hidden="1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hidden="1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hidden="1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hidden="1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hidden="1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hidden="1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hidden="1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hidden="1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hidden="1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hidden="1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hidden="1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hidden="1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collapsed="1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635" priority="53" operator="lessThan">
      <formula>$U$7</formula>
    </cfRule>
    <cfRule type="cellIs" dxfId="634" priority="54" operator="greaterThan">
      <formula>$U$5</formula>
    </cfRule>
  </conditionalFormatting>
  <conditionalFormatting sqref="AD8:AD131">
    <cfRule type="cellIs" dxfId="633" priority="51" operator="lessThan">
      <formula>$AD$7</formula>
    </cfRule>
    <cfRule type="cellIs" dxfId="632" priority="52" operator="greaterThan">
      <formula>$AD$5</formula>
    </cfRule>
  </conditionalFormatting>
  <conditionalFormatting sqref="AC8:AC131">
    <cfRule type="cellIs" dxfId="631" priority="49" operator="lessThan">
      <formula>$AC$7</formula>
    </cfRule>
    <cfRule type="cellIs" dxfId="630" priority="50" operator="greaterThan">
      <formula>$AC$5</formula>
    </cfRule>
  </conditionalFormatting>
  <conditionalFormatting sqref="AW8:AW131">
    <cfRule type="cellIs" dxfId="629" priority="47" operator="lessThan">
      <formula>$AW$7</formula>
    </cfRule>
    <cfRule type="cellIs" dxfId="628" priority="48" operator="greaterThan">
      <formula>$AW$5</formula>
    </cfRule>
  </conditionalFormatting>
  <conditionalFormatting sqref="BJ8:BJ131">
    <cfRule type="cellIs" dxfId="627" priority="45" operator="lessThan">
      <formula>$BJ$7</formula>
    </cfRule>
    <cfRule type="cellIs" dxfId="626" priority="46" operator="greaterThan">
      <formula>$BJ$5</formula>
    </cfRule>
  </conditionalFormatting>
  <conditionalFormatting sqref="BV8:BV131">
    <cfRule type="cellIs" dxfId="625" priority="43" operator="lessThan">
      <formula>$BV$7</formula>
    </cfRule>
    <cfRule type="cellIs" dxfId="624" priority="44" operator="greaterThan">
      <formula>$BV$5</formula>
    </cfRule>
  </conditionalFormatting>
  <conditionalFormatting sqref="BY8:BZ131">
    <cfRule type="cellIs" dxfId="623" priority="41" operator="lessThan">
      <formula>$BY$7</formula>
    </cfRule>
    <cfRule type="cellIs" dxfId="622" priority="42" operator="greaterThan">
      <formula>$BY$5</formula>
    </cfRule>
  </conditionalFormatting>
  <conditionalFormatting sqref="CA8:CA131">
    <cfRule type="cellIs" dxfId="621" priority="39" operator="lessThan">
      <formula>$CA$7</formula>
    </cfRule>
    <cfRule type="cellIs" dxfId="620" priority="40" operator="greaterThan">
      <formula>$CA$5</formula>
    </cfRule>
  </conditionalFormatting>
  <conditionalFormatting sqref="CB8:CB131">
    <cfRule type="cellIs" dxfId="619" priority="37" operator="lessThan">
      <formula>$CB$7</formula>
    </cfRule>
    <cfRule type="cellIs" dxfId="618" priority="38" operator="greaterThan">
      <formula>$CB$5</formula>
    </cfRule>
  </conditionalFormatting>
  <conditionalFormatting sqref="CC8:CC131">
    <cfRule type="cellIs" dxfId="617" priority="35" operator="lessThan">
      <formula>$CC$7</formula>
    </cfRule>
    <cfRule type="cellIs" dxfId="616" priority="36" operator="greaterThan">
      <formula>$CC$5</formula>
    </cfRule>
  </conditionalFormatting>
  <conditionalFormatting sqref="CD8:CD131">
    <cfRule type="cellIs" dxfId="615" priority="33" operator="lessThan">
      <formula>$CD$7</formula>
    </cfRule>
    <cfRule type="cellIs" dxfId="614" priority="34" operator="greaterThan">
      <formula>$CD$5</formula>
    </cfRule>
  </conditionalFormatting>
  <conditionalFormatting sqref="CY8:CY131 CK8:CK131">
    <cfRule type="cellIs" dxfId="613" priority="31" operator="lessThan">
      <formula>$CK$7</formula>
    </cfRule>
    <cfRule type="cellIs" dxfId="612" priority="32" operator="greaterThan">
      <formula>$CK$5</formula>
    </cfRule>
  </conditionalFormatting>
  <conditionalFormatting sqref="CW8:CW131">
    <cfRule type="cellIs" dxfId="611" priority="29" operator="lessThan">
      <formula>$CW$7</formula>
    </cfRule>
    <cfRule type="cellIs" dxfId="610" priority="30" operator="greaterThan">
      <formula>$CW$5</formula>
    </cfRule>
  </conditionalFormatting>
  <conditionalFormatting sqref="DZ8:EB131">
    <cfRule type="cellIs" dxfId="609" priority="28" operator="greaterThan">
      <formula>$DZ$5</formula>
    </cfRule>
  </conditionalFormatting>
  <conditionalFormatting sqref="V8:V131">
    <cfRule type="cellIs" dxfId="608" priority="26" operator="lessThan">
      <formula>$V$7</formula>
    </cfRule>
    <cfRule type="cellIs" dxfId="607" priority="27" operator="greaterThan">
      <formula>$V$5</formula>
    </cfRule>
  </conditionalFormatting>
  <conditionalFormatting sqref="F158:F1048576 G151:G1048576 CS154:CS1048576 F1:F156 DE3:DJ1048576 G1:G149 DA2:DD1048576 A1:E1048576 CT1:CZ1048576 CS1:CS152 DK1:XFD1048576 CZ56:DJ56 CZ72:DC72 CZ104:DJ104 H1:CR1048576 CZ126:DJ126">
    <cfRule type="containsBlanks" priority="1" stopIfTrue="1">
      <formula>LEN(TRIM(A1))=0</formula>
    </cfRule>
  </conditionalFormatting>
  <conditionalFormatting sqref="X8:X131">
    <cfRule type="cellIs" dxfId="606" priority="24" operator="lessThan">
      <formula>$X$7</formula>
    </cfRule>
    <cfRule type="cellIs" dxfId="605" priority="25" operator="greaterThan">
      <formula>$X$5</formula>
    </cfRule>
  </conditionalFormatting>
  <conditionalFormatting sqref="AE8:AE131">
    <cfRule type="cellIs" dxfId="604" priority="22" operator="lessThan">
      <formula>$AE$5</formula>
    </cfRule>
    <cfRule type="cellIs" dxfId="603" priority="23" operator="greaterThan">
      <formula>$AE$7</formula>
    </cfRule>
  </conditionalFormatting>
  <conditionalFormatting sqref="AF8:AF131">
    <cfRule type="cellIs" dxfId="602" priority="20" operator="lessThan">
      <formula>$AF$5</formula>
    </cfRule>
    <cfRule type="cellIs" dxfId="601" priority="21" operator="greaterThan">
      <formula>$AF$7</formula>
    </cfRule>
  </conditionalFormatting>
  <conditionalFormatting sqref="AG8:AG131">
    <cfRule type="cellIs" dxfId="600" priority="18" operator="lessThan">
      <formula>$AG$5</formula>
    </cfRule>
    <cfRule type="cellIs" dxfId="599" priority="19" operator="greaterThan">
      <formula>$AG$7</formula>
    </cfRule>
  </conditionalFormatting>
  <conditionalFormatting sqref="AH8:AH131">
    <cfRule type="cellIs" dxfId="598" priority="16" operator="lessThan">
      <formula>$AH$5</formula>
    </cfRule>
    <cfRule type="cellIs" dxfId="597" priority="17" operator="greaterThan">
      <formula>$AH$7</formula>
    </cfRule>
  </conditionalFormatting>
  <conditionalFormatting sqref="AM8:AM131">
    <cfRule type="cellIs" dxfId="596" priority="14" operator="lessThan">
      <formula>$AM$7</formula>
    </cfRule>
    <cfRule type="cellIs" dxfId="595" priority="15" operator="greaterThan">
      <formula>$AM$5</formula>
    </cfRule>
  </conditionalFormatting>
  <conditionalFormatting sqref="AP8:AP131">
    <cfRule type="cellIs" dxfId="594" priority="13" operator="greaterThan">
      <formula>$AP$5</formula>
    </cfRule>
  </conditionalFormatting>
  <conditionalFormatting sqref="AA8:AA131">
    <cfRule type="cellIs" dxfId="593" priority="12" operator="greaterThan">
      <formula>$AA$5</formula>
    </cfRule>
  </conditionalFormatting>
  <conditionalFormatting sqref="AB8:AB131">
    <cfRule type="cellIs" dxfId="592" priority="10" operator="lessThan">
      <formula>$AB$7</formula>
    </cfRule>
    <cfRule type="cellIs" dxfId="591" priority="11" operator="greaterThan">
      <formula>$AB$5</formula>
    </cfRule>
  </conditionalFormatting>
  <conditionalFormatting sqref="DN8:DN131">
    <cfRule type="cellIs" dxfId="590" priority="9" operator="greaterThan">
      <formula>$DN$5</formula>
    </cfRule>
  </conditionalFormatting>
  <conditionalFormatting sqref="EQ8:EQ131">
    <cfRule type="cellIs" dxfId="589" priority="8" operator="greaterThan">
      <formula>$EQ$5</formula>
    </cfRule>
  </conditionalFormatting>
  <conditionalFormatting sqref="DM8:DM131">
    <cfRule type="cellIs" dxfId="588" priority="7" operator="greaterThan">
      <formula>$DM$5</formula>
    </cfRule>
  </conditionalFormatting>
  <conditionalFormatting sqref="DY8:DY131">
    <cfRule type="cellIs" dxfId="587" priority="6" operator="greaterThan">
      <formula>$DY$5</formula>
    </cfRule>
  </conditionalFormatting>
  <conditionalFormatting sqref="A8:A131">
    <cfRule type="cellIs" dxfId="586" priority="4" operator="greaterThan">
      <formula>TODAY()</formula>
    </cfRule>
    <cfRule type="cellIs" dxfId="585" priority="5" operator="equal">
      <formula>$A$149</formula>
    </cfRule>
  </conditionalFormatting>
  <conditionalFormatting sqref="AN8:AN131">
    <cfRule type="cellIs" dxfId="584" priority="2" operator="lessThan">
      <formula>$AN$7</formula>
    </cfRule>
    <cfRule type="cellIs" dxfId="583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6" fitToWidth="3" orientation="landscape" r:id="rId1"/>
  <ignoredErrors>
    <ignoredError sqref="CK122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 filterMode="1">
    <pageSetUpPr fitToPage="1"/>
  </sheetPr>
  <dimension ref="A1:EV286"/>
  <sheetViews>
    <sheetView zoomScale="80" zoomScaleNormal="80" workbookViewId="0">
      <pane xSplit="2" ySplit="7" topLeftCell="C83" activePane="bottomRight" state="frozen"/>
      <selection activeCell="DJ82" sqref="DJ82"/>
      <selection pane="topRight" activeCell="DJ82" sqref="DJ82"/>
      <selection pane="bottomLeft" activeCell="DJ82" sqref="DJ82"/>
      <selection pane="bottomRight" activeCell="N139" sqref="N137:O139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5.125" style="66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hidden="1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hidden="1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hidden="1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hidden="1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hidden="1" customHeight="1" x14ac:dyDescent="0.25">
      <c r="A8" s="83">
        <v>42401</v>
      </c>
      <c r="B8" s="100">
        <v>0.52288194444444447</v>
      </c>
      <c r="C8" s="6">
        <v>3</v>
      </c>
      <c r="D8" s="1" t="s">
        <v>186</v>
      </c>
      <c r="E8" s="1" t="s">
        <v>187</v>
      </c>
      <c r="F8" s="1" t="s">
        <v>188</v>
      </c>
      <c r="G8" s="4" t="s">
        <v>189</v>
      </c>
      <c r="H8" s="3" t="s">
        <v>180</v>
      </c>
      <c r="I8" s="1">
        <v>17</v>
      </c>
      <c r="J8" s="1" t="s">
        <v>190</v>
      </c>
      <c r="K8" s="17">
        <v>15.6</v>
      </c>
      <c r="L8" s="1"/>
      <c r="M8" s="1">
        <v>80</v>
      </c>
      <c r="N8" s="1">
        <v>2700</v>
      </c>
      <c r="O8" s="144"/>
      <c r="P8" s="1">
        <v>1700</v>
      </c>
      <c r="Q8" s="19">
        <f t="shared" ref="Q8:Q71" si="0">(P8/100)*(100-K8)</f>
        <v>1434.8000000000002</v>
      </c>
      <c r="R8" s="39">
        <f>Q8*2850*I8*60/1000000000</f>
        <v>4.1709636000000012</v>
      </c>
      <c r="S8" s="15">
        <f t="shared" ref="S8:S71" si="1">Q8*N8*I8*60/1000000000</f>
        <v>3.9514392000000003</v>
      </c>
      <c r="T8" s="3">
        <v>1127</v>
      </c>
      <c r="U8" s="1">
        <v>1020</v>
      </c>
      <c r="V8" s="1">
        <v>0.97</v>
      </c>
      <c r="W8" s="19">
        <f>P8*V8</f>
        <v>1649</v>
      </c>
      <c r="X8" s="1">
        <v>11</v>
      </c>
      <c r="Y8" s="1">
        <v>377</v>
      </c>
      <c r="Z8" s="1">
        <v>42.7</v>
      </c>
      <c r="AA8" s="1">
        <v>25</v>
      </c>
      <c r="AB8" s="1">
        <v>25</v>
      </c>
      <c r="AC8" s="4">
        <v>6.3</v>
      </c>
      <c r="AD8" s="6">
        <v>3.6</v>
      </c>
      <c r="AE8" s="88">
        <v>-30</v>
      </c>
      <c r="AF8" s="88">
        <v>-33</v>
      </c>
      <c r="AG8" s="88">
        <v>-33</v>
      </c>
      <c r="AH8" s="88"/>
      <c r="AI8" s="109">
        <f>SUM(AE8:AH8)</f>
        <v>-96</v>
      </c>
      <c r="AJ8" s="106"/>
      <c r="AK8" s="1">
        <v>50</v>
      </c>
      <c r="AL8" s="1">
        <v>50</v>
      </c>
      <c r="AM8" s="1">
        <v>105</v>
      </c>
      <c r="AN8" s="1">
        <v>105</v>
      </c>
      <c r="AO8" s="1">
        <v>2</v>
      </c>
      <c r="AP8" s="1">
        <v>20</v>
      </c>
      <c r="AQ8" s="3">
        <v>1685</v>
      </c>
      <c r="AR8" s="6">
        <v>1685</v>
      </c>
      <c r="AS8" s="19">
        <f t="shared" ref="AS8:AS29" si="2">AQ8-AR8</f>
        <v>0</v>
      </c>
      <c r="AT8" s="123">
        <f>AS8/AQ8</f>
        <v>0</v>
      </c>
      <c r="AU8" s="1">
        <v>73</v>
      </c>
      <c r="AV8" s="1">
        <v>80</v>
      </c>
      <c r="AW8" s="6">
        <v>4.4000000000000004</v>
      </c>
      <c r="AX8" s="1">
        <v>698</v>
      </c>
      <c r="AY8" s="1">
        <v>904</v>
      </c>
      <c r="AZ8" s="2">
        <v>45</v>
      </c>
      <c r="BA8" s="3">
        <v>312</v>
      </c>
      <c r="BB8" s="2">
        <v>60</v>
      </c>
      <c r="BC8" s="3"/>
      <c r="BD8" s="4"/>
      <c r="BE8" s="3">
        <v>4468</v>
      </c>
      <c r="BF8" s="1">
        <v>35</v>
      </c>
      <c r="BG8" s="1">
        <v>33</v>
      </c>
      <c r="BH8" s="1">
        <v>1</v>
      </c>
      <c r="BI8" s="4">
        <v>97</v>
      </c>
      <c r="BJ8" s="3">
        <v>550</v>
      </c>
      <c r="BK8" s="6">
        <v>168</v>
      </c>
      <c r="BL8" s="1">
        <v>1646</v>
      </c>
      <c r="BM8" s="1">
        <v>143</v>
      </c>
      <c r="BN8" s="2">
        <v>23.8</v>
      </c>
      <c r="BO8" s="3">
        <v>487</v>
      </c>
      <c r="BP8" s="1">
        <v>1576</v>
      </c>
      <c r="BQ8" s="2">
        <v>236</v>
      </c>
      <c r="BR8" s="3">
        <v>477</v>
      </c>
      <c r="BS8" s="1">
        <v>1620</v>
      </c>
      <c r="BT8" s="2">
        <v>214</v>
      </c>
      <c r="BU8" s="5">
        <v>1500</v>
      </c>
      <c r="BV8" s="129">
        <v>587</v>
      </c>
      <c r="BW8" s="125">
        <f>(((BO8+BR8)/2)/500)</f>
        <v>0.96399999999999997</v>
      </c>
      <c r="BX8" s="125">
        <f>(BJ8/780)</f>
        <v>0.70512820512820518</v>
      </c>
      <c r="BY8" s="125">
        <f>BW8/((BW8+BX8))</f>
        <v>0.57754700749662036</v>
      </c>
      <c r="BZ8" s="125">
        <f>BX8/((BW8+BX8))</f>
        <v>0.42245299250337964</v>
      </c>
      <c r="CA8" s="3">
        <v>2.9</v>
      </c>
      <c r="CB8" s="1">
        <v>2.9</v>
      </c>
      <c r="CC8" s="1">
        <v>25</v>
      </c>
      <c r="CD8" s="4">
        <v>1.8</v>
      </c>
      <c r="CE8" s="6" t="s">
        <v>227</v>
      </c>
      <c r="CF8" s="6">
        <v>91</v>
      </c>
      <c r="CG8" s="19">
        <f>VLOOKUP(CE8:CE131,$CE$150:$CG$159,3)</f>
        <v>16.274999999999999</v>
      </c>
      <c r="CH8" s="19">
        <f t="shared" ref="CH8:CH71" si="3">P8*3.38</f>
        <v>5746</v>
      </c>
      <c r="CI8" s="19">
        <f t="shared" ref="CI8:CI71" si="4">CG8*CJ8/100</f>
        <v>14.810249999999998</v>
      </c>
      <c r="CJ8" s="1">
        <v>91</v>
      </c>
      <c r="CK8" s="15">
        <f>CI8/CH8*1000</f>
        <v>2.5774886877828052</v>
      </c>
      <c r="CL8" s="3" t="s">
        <v>228</v>
      </c>
      <c r="CM8" s="6">
        <v>39</v>
      </c>
      <c r="CN8" s="1">
        <v>39</v>
      </c>
      <c r="CO8" s="338">
        <v>109</v>
      </c>
      <c r="CP8" s="338">
        <f t="shared" ref="CP8:CP31" si="5">P8*3.38</f>
        <v>5746</v>
      </c>
      <c r="CQ8" s="338">
        <f t="shared" ref="CQ8:CQ31" si="6">CO8*CN8/100</f>
        <v>42.51</v>
      </c>
      <c r="CR8" s="39">
        <f t="shared" ref="CR8:CR31" si="7">CQ8/CP8*1000</f>
        <v>7.3981900452488683</v>
      </c>
      <c r="CS8" s="3" t="s">
        <v>217</v>
      </c>
      <c r="CT8" s="6">
        <v>15</v>
      </c>
      <c r="CU8" s="19">
        <f>VLOOKUP(CS8:CS131,CS150:CU155,3)</f>
        <v>18.899999999999999</v>
      </c>
      <c r="CV8" s="19">
        <f t="shared" ref="CV8:CV71" si="8">AE8*3.38</f>
        <v>-101.39999999999999</v>
      </c>
      <c r="CW8" s="19">
        <f t="shared" ref="CW8:CW71" si="9">CU8*CX8/100</f>
        <v>0</v>
      </c>
      <c r="CX8" s="1"/>
      <c r="CY8" s="15">
        <f>CW8/CV8*1000</f>
        <v>0</v>
      </c>
      <c r="CZ8" s="7">
        <v>554</v>
      </c>
      <c r="DA8" s="7">
        <v>480</v>
      </c>
      <c r="DB8" s="7">
        <v>470</v>
      </c>
      <c r="DC8" s="7">
        <v>460</v>
      </c>
      <c r="DD8" s="7">
        <v>2</v>
      </c>
      <c r="DE8" s="7">
        <v>3</v>
      </c>
      <c r="DF8" s="7">
        <v>0.5</v>
      </c>
      <c r="DG8" s="7">
        <v>40</v>
      </c>
      <c r="DH8" s="7">
        <v>11</v>
      </c>
      <c r="DI8" s="7">
        <v>10</v>
      </c>
      <c r="DJ8" s="7">
        <v>4</v>
      </c>
      <c r="DK8" s="3"/>
      <c r="DL8" s="2">
        <v>800</v>
      </c>
      <c r="DM8" s="96">
        <f t="shared" ref="DM8:DM71" si="10">DL8/R8</f>
        <v>191.80220129468398</v>
      </c>
      <c r="DN8" s="96">
        <f t="shared" ref="DN8:DN71" si="11">DL8/S8</f>
        <v>202.4578791443887</v>
      </c>
      <c r="DO8" s="3"/>
      <c r="DP8" s="2"/>
      <c r="DQ8" s="3"/>
      <c r="DR8" s="2"/>
      <c r="DS8" s="7">
        <v>30</v>
      </c>
      <c r="DT8" s="3" t="s">
        <v>185</v>
      </c>
      <c r="DU8" s="2">
        <v>5.5</v>
      </c>
      <c r="DV8" s="7">
        <v>20</v>
      </c>
      <c r="DW8" s="3"/>
      <c r="DX8" s="1"/>
      <c r="DY8" s="96">
        <f t="shared" ref="DY8:DY71" si="12">DX8/R8</f>
        <v>0</v>
      </c>
      <c r="DZ8" s="96">
        <f t="shared" ref="DZ8:DZ71" si="13">DX8/S8</f>
        <v>0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450</v>
      </c>
      <c r="EL8" s="180">
        <f t="shared" ref="EL8:EL71" si="14">EK8/R8</f>
        <v>107.88873822825974</v>
      </c>
      <c r="EM8" s="109">
        <f t="shared" ref="EM8:EM71" si="15">EK8/S8</f>
        <v>113.88255701871864</v>
      </c>
      <c r="EN8" s="1">
        <v>4.7</v>
      </c>
      <c r="EO8" s="181">
        <f t="shared" ref="EO8:EO71" si="16">EN8/R8</f>
        <v>1.1268379326062685</v>
      </c>
      <c r="EP8" s="181">
        <f t="shared" ref="EP8:EP71" si="17">EN8/S8</f>
        <v>1.1894400399732836</v>
      </c>
      <c r="EQ8" s="4">
        <v>305</v>
      </c>
      <c r="ER8" s="40"/>
    </row>
    <row r="9" spans="1:148" s="41" customFormat="1" ht="20.100000000000001" hidden="1" customHeight="1" x14ac:dyDescent="0.25">
      <c r="A9" s="83">
        <v>42401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hidden="1" customHeight="1" x14ac:dyDescent="0.25">
      <c r="A10" s="84">
        <v>42401</v>
      </c>
      <c r="B10" s="101">
        <v>1.2083333333333399</v>
      </c>
      <c r="C10" s="13">
        <v>2</v>
      </c>
      <c r="D10" s="8" t="s">
        <v>201</v>
      </c>
      <c r="E10" s="8" t="s">
        <v>207</v>
      </c>
      <c r="F10" s="8" t="s">
        <v>203</v>
      </c>
      <c r="G10" s="11" t="s">
        <v>204</v>
      </c>
      <c r="H10" s="10" t="s">
        <v>180</v>
      </c>
      <c r="I10" s="8">
        <v>17</v>
      </c>
      <c r="J10" s="8" t="s">
        <v>190</v>
      </c>
      <c r="K10" s="18">
        <v>16</v>
      </c>
      <c r="L10" s="8"/>
      <c r="M10" s="8">
        <v>80</v>
      </c>
      <c r="N10" s="8">
        <v>2700</v>
      </c>
      <c r="O10" s="145"/>
      <c r="P10" s="8">
        <v>1700</v>
      </c>
      <c r="Q10" s="20">
        <f t="shared" si="0"/>
        <v>1428</v>
      </c>
      <c r="R10" s="42">
        <f t="shared" si="18"/>
        <v>4.1511959999999997</v>
      </c>
      <c r="S10" s="16">
        <f t="shared" si="1"/>
        <v>3.932712</v>
      </c>
      <c r="T10" s="10">
        <v>1124</v>
      </c>
      <c r="U10" s="8">
        <v>1020</v>
      </c>
      <c r="V10" s="8">
        <v>0.96699999999999997</v>
      </c>
      <c r="W10" s="20">
        <f t="shared" si="19"/>
        <v>1643.8999999999999</v>
      </c>
      <c r="X10" s="8">
        <v>11</v>
      </c>
      <c r="Y10" s="8">
        <v>374</v>
      </c>
      <c r="Z10" s="8">
        <v>43.1</v>
      </c>
      <c r="AA10" s="8">
        <v>25</v>
      </c>
      <c r="AB10" s="8">
        <v>25</v>
      </c>
      <c r="AC10" s="11">
        <v>6.2</v>
      </c>
      <c r="AD10" s="13">
        <v>3.8</v>
      </c>
      <c r="AE10" s="89">
        <v>-32</v>
      </c>
      <c r="AF10" s="89">
        <v>-35</v>
      </c>
      <c r="AG10" s="89">
        <v>-35</v>
      </c>
      <c r="AH10" s="89"/>
      <c r="AI10" s="110">
        <f t="shared" ref="AI10:AI73" si="30">SUM(AE10:AH10)</f>
        <v>-102</v>
      </c>
      <c r="AJ10" s="108">
        <f t="shared" ref="AJ10:AJ73" si="31">(ABS(AI10)-ABS(AI9))/ABS(AI10)</f>
        <v>1</v>
      </c>
      <c r="AK10" s="8">
        <v>50</v>
      </c>
      <c r="AL10" s="8">
        <v>60</v>
      </c>
      <c r="AM10" s="8">
        <v>105</v>
      </c>
      <c r="AN10" s="8">
        <v>105</v>
      </c>
      <c r="AO10" s="8">
        <v>2</v>
      </c>
      <c r="AP10" s="8">
        <v>20</v>
      </c>
      <c r="AQ10" s="10">
        <v>2056</v>
      </c>
      <c r="AR10" s="13">
        <v>1712</v>
      </c>
      <c r="AS10" s="20">
        <f t="shared" si="2"/>
        <v>344</v>
      </c>
      <c r="AT10" s="124">
        <f t="shared" si="20"/>
        <v>0.16731517509727625</v>
      </c>
      <c r="AU10" s="8">
        <v>73</v>
      </c>
      <c r="AV10" s="8">
        <v>80</v>
      </c>
      <c r="AW10" s="13">
        <v>4.4000000000000004</v>
      </c>
      <c r="AX10" s="8">
        <v>553</v>
      </c>
      <c r="AY10" s="8">
        <v>895</v>
      </c>
      <c r="AZ10" s="9">
        <v>38</v>
      </c>
      <c r="BA10" s="10">
        <v>355</v>
      </c>
      <c r="BB10" s="9">
        <v>68</v>
      </c>
      <c r="BC10" s="10"/>
      <c r="BD10" s="11"/>
      <c r="BE10" s="10">
        <v>4127</v>
      </c>
      <c r="BF10" s="8">
        <v>29</v>
      </c>
      <c r="BG10" s="8">
        <v>26</v>
      </c>
      <c r="BH10" s="8">
        <v>1</v>
      </c>
      <c r="BI10" s="11">
        <v>97.3</v>
      </c>
      <c r="BJ10" s="10">
        <v>500</v>
      </c>
      <c r="BK10" s="13">
        <v>240</v>
      </c>
      <c r="BL10" s="8">
        <v>1650</v>
      </c>
      <c r="BM10" s="8">
        <v>133</v>
      </c>
      <c r="BN10" s="9">
        <v>50.2</v>
      </c>
      <c r="BO10" s="10">
        <v>496</v>
      </c>
      <c r="BP10" s="8">
        <v>1576</v>
      </c>
      <c r="BQ10" s="9">
        <v>243</v>
      </c>
      <c r="BR10" s="10">
        <v>491</v>
      </c>
      <c r="BS10" s="8">
        <v>1620</v>
      </c>
      <c r="BT10" s="9">
        <v>223</v>
      </c>
      <c r="BU10" s="12">
        <v>1500</v>
      </c>
      <c r="BV10" s="130">
        <v>641</v>
      </c>
      <c r="BW10" s="126">
        <f t="shared" si="21"/>
        <v>0.98699999999999999</v>
      </c>
      <c r="BX10" s="126">
        <f t="shared" si="22"/>
        <v>0.64102564102564108</v>
      </c>
      <c r="BY10" s="134">
        <f t="shared" si="23"/>
        <v>0.60625580772683596</v>
      </c>
      <c r="BZ10" s="134">
        <f t="shared" si="24"/>
        <v>0.39374419227316398</v>
      </c>
      <c r="CA10" s="10">
        <v>2.9</v>
      </c>
      <c r="CB10" s="8">
        <v>2.8</v>
      </c>
      <c r="CC10" s="8">
        <v>25</v>
      </c>
      <c r="CD10" s="11">
        <v>1.8</v>
      </c>
      <c r="CE10" s="13" t="s">
        <v>227</v>
      </c>
      <c r="CF10" s="13">
        <v>80</v>
      </c>
      <c r="CG10" s="20">
        <f t="shared" si="25"/>
        <v>16.64</v>
      </c>
      <c r="CH10" s="20">
        <f t="shared" si="3"/>
        <v>5746</v>
      </c>
      <c r="CI10" s="20">
        <f t="shared" si="4"/>
        <v>13.6448</v>
      </c>
      <c r="CJ10" s="8">
        <v>82</v>
      </c>
      <c r="CK10" s="16">
        <f t="shared" si="26"/>
        <v>2.3746606334841629</v>
      </c>
      <c r="CL10" s="10" t="s">
        <v>228</v>
      </c>
      <c r="CM10" s="13">
        <v>52</v>
      </c>
      <c r="CN10" s="8">
        <v>55</v>
      </c>
      <c r="CO10" s="339">
        <v>109</v>
      </c>
      <c r="CP10" s="339">
        <f t="shared" si="5"/>
        <v>5746</v>
      </c>
      <c r="CQ10" s="339">
        <f t="shared" si="6"/>
        <v>59.95</v>
      </c>
      <c r="CR10" s="42">
        <f t="shared" si="7"/>
        <v>10.433344935607378</v>
      </c>
      <c r="CS10" s="10" t="s">
        <v>217</v>
      </c>
      <c r="CT10" s="13">
        <v>4</v>
      </c>
      <c r="CU10" s="20">
        <f t="shared" si="27"/>
        <v>16.64</v>
      </c>
      <c r="CV10" s="20">
        <f t="shared" si="8"/>
        <v>-108.16</v>
      </c>
      <c r="CW10" s="20">
        <f t="shared" si="9"/>
        <v>0</v>
      </c>
      <c r="CX10" s="8"/>
      <c r="CY10" s="16">
        <f t="shared" si="28"/>
        <v>0</v>
      </c>
      <c r="CZ10" s="14">
        <v>510</v>
      </c>
      <c r="DA10" s="14">
        <v>520</v>
      </c>
      <c r="DB10" s="14">
        <v>530</v>
      </c>
      <c r="DC10" s="14">
        <v>540</v>
      </c>
      <c r="DD10" s="14">
        <v>2</v>
      </c>
      <c r="DE10" s="14">
        <v>3</v>
      </c>
      <c r="DF10" s="14">
        <v>5</v>
      </c>
      <c r="DG10" s="14">
        <v>40</v>
      </c>
      <c r="DH10" s="14">
        <v>11</v>
      </c>
      <c r="DI10" s="14">
        <v>5</v>
      </c>
      <c r="DJ10" s="14">
        <v>2</v>
      </c>
      <c r="DK10" s="10"/>
      <c r="DL10" s="9">
        <v>800</v>
      </c>
      <c r="DM10" s="97">
        <f t="shared" si="10"/>
        <v>192.71554511037303</v>
      </c>
      <c r="DN10" s="97">
        <f t="shared" si="11"/>
        <v>203.42196428317152</v>
      </c>
      <c r="DO10" s="10"/>
      <c r="DP10" s="9"/>
      <c r="DQ10" s="10"/>
      <c r="DR10" s="9"/>
      <c r="DS10" s="14">
        <v>40</v>
      </c>
      <c r="DT10" s="10" t="s">
        <v>185</v>
      </c>
      <c r="DU10" s="9">
        <v>5.5</v>
      </c>
      <c r="DV10" s="14">
        <v>20</v>
      </c>
      <c r="DW10" s="10"/>
      <c r="DX10" s="8"/>
      <c r="DY10" s="97">
        <f t="shared" si="12"/>
        <v>0</v>
      </c>
      <c r="DZ10" s="97">
        <f t="shared" si="13"/>
        <v>0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466</v>
      </c>
      <c r="EL10" s="183">
        <f t="shared" si="14"/>
        <v>112.25680502679229</v>
      </c>
      <c r="EM10" s="110">
        <f t="shared" si="15"/>
        <v>118.49329419494741</v>
      </c>
      <c r="EN10" s="8">
        <v>4.4000000000000004</v>
      </c>
      <c r="EO10" s="184">
        <f t="shared" si="16"/>
        <v>1.0599354981070517</v>
      </c>
      <c r="EP10" s="184">
        <f t="shared" si="17"/>
        <v>1.1188208035574434</v>
      </c>
      <c r="EQ10" s="11">
        <v>311</v>
      </c>
      <c r="ER10" s="43"/>
    </row>
    <row r="11" spans="1:148" s="44" customFormat="1" ht="20.100000000000001" hidden="1" customHeight="1" x14ac:dyDescent="0.25">
      <c r="A11" s="84">
        <v>42401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hidden="1" customHeight="1" x14ac:dyDescent="0.25">
      <c r="A12" s="83">
        <v>42402</v>
      </c>
      <c r="B12" s="100">
        <v>0.42708333333333298</v>
      </c>
      <c r="C12" s="6">
        <v>4</v>
      </c>
      <c r="D12" s="1" t="s">
        <v>176</v>
      </c>
      <c r="E12" s="1" t="s">
        <v>177</v>
      </c>
      <c r="F12" s="1" t="s">
        <v>178</v>
      </c>
      <c r="G12" s="4" t="s">
        <v>179</v>
      </c>
      <c r="H12" s="3" t="s">
        <v>180</v>
      </c>
      <c r="I12" s="1">
        <v>17</v>
      </c>
      <c r="J12" s="1" t="s">
        <v>191</v>
      </c>
      <c r="K12" s="17">
        <v>16.5</v>
      </c>
      <c r="L12" s="1"/>
      <c r="M12" s="1">
        <v>80</v>
      </c>
      <c r="N12" s="1">
        <v>2700</v>
      </c>
      <c r="O12" s="144"/>
      <c r="P12" s="1">
        <v>1700</v>
      </c>
      <c r="Q12" s="19">
        <f t="shared" si="0"/>
        <v>1419.5</v>
      </c>
      <c r="R12" s="39">
        <f t="shared" si="18"/>
        <v>4.1264865000000004</v>
      </c>
      <c r="S12" s="15">
        <f t="shared" si="1"/>
        <v>3.909303</v>
      </c>
      <c r="T12" s="3">
        <v>1123</v>
      </c>
      <c r="U12" s="1">
        <v>1020</v>
      </c>
      <c r="V12" s="1">
        <v>0.96699999999999997</v>
      </c>
      <c r="W12" s="19">
        <f t="shared" si="19"/>
        <v>1643.8999999999999</v>
      </c>
      <c r="X12" s="1">
        <v>11.2</v>
      </c>
      <c r="Y12" s="1">
        <v>370</v>
      </c>
      <c r="Z12" s="1">
        <v>43</v>
      </c>
      <c r="AA12" s="1">
        <v>25</v>
      </c>
      <c r="AB12" s="1">
        <v>25</v>
      </c>
      <c r="AC12" s="4">
        <v>6.2</v>
      </c>
      <c r="AD12" s="6">
        <v>3.8</v>
      </c>
      <c r="AE12" s="88">
        <v>-32</v>
      </c>
      <c r="AF12" s="88">
        <v>-35</v>
      </c>
      <c r="AG12" s="88">
        <v>-35</v>
      </c>
      <c r="AH12" s="88"/>
      <c r="AI12" s="109">
        <f t="shared" si="30"/>
        <v>-102</v>
      </c>
      <c r="AJ12" s="106">
        <f t="shared" si="31"/>
        <v>1</v>
      </c>
      <c r="AK12" s="1">
        <v>50</v>
      </c>
      <c r="AL12" s="1">
        <v>60</v>
      </c>
      <c r="AM12" s="1">
        <v>105</v>
      </c>
      <c r="AN12" s="1">
        <v>105</v>
      </c>
      <c r="AO12" s="1">
        <v>2</v>
      </c>
      <c r="AP12" s="1">
        <v>20</v>
      </c>
      <c r="AQ12" s="3">
        <v>2000</v>
      </c>
      <c r="AR12" s="6">
        <v>1700</v>
      </c>
      <c r="AS12" s="19">
        <f t="shared" si="2"/>
        <v>300</v>
      </c>
      <c r="AT12" s="123">
        <f t="shared" si="20"/>
        <v>0.15</v>
      </c>
      <c r="AU12" s="1">
        <v>73</v>
      </c>
      <c r="AV12" s="1">
        <v>80</v>
      </c>
      <c r="AW12" s="6">
        <v>4.4000000000000004</v>
      </c>
      <c r="AX12" s="1">
        <v>555</v>
      </c>
      <c r="AY12" s="1">
        <v>900</v>
      </c>
      <c r="AZ12" s="2">
        <v>30</v>
      </c>
      <c r="BA12" s="3">
        <v>350</v>
      </c>
      <c r="BB12" s="2">
        <v>60</v>
      </c>
      <c r="BC12" s="3"/>
      <c r="BD12" s="4"/>
      <c r="BE12" s="3">
        <v>4300</v>
      </c>
      <c r="BF12" s="1">
        <v>29</v>
      </c>
      <c r="BG12" s="1">
        <v>26</v>
      </c>
      <c r="BH12" s="1">
        <v>1</v>
      </c>
      <c r="BI12" s="4">
        <v>97.3</v>
      </c>
      <c r="BJ12" s="3">
        <v>540</v>
      </c>
      <c r="BK12" s="6">
        <v>240</v>
      </c>
      <c r="BL12" s="1">
        <v>1650</v>
      </c>
      <c r="BM12" s="1">
        <v>133</v>
      </c>
      <c r="BN12" s="2">
        <v>48</v>
      </c>
      <c r="BO12" s="3">
        <v>490</v>
      </c>
      <c r="BP12" s="1">
        <v>1576</v>
      </c>
      <c r="BQ12" s="2">
        <v>240</v>
      </c>
      <c r="BR12" s="3">
        <v>480</v>
      </c>
      <c r="BS12" s="1">
        <v>1620</v>
      </c>
      <c r="BT12" s="2">
        <v>220</v>
      </c>
      <c r="BU12" s="5">
        <v>1500</v>
      </c>
      <c r="BV12" s="129">
        <v>580</v>
      </c>
      <c r="BW12" s="125">
        <f t="shared" si="21"/>
        <v>0.97</v>
      </c>
      <c r="BX12" s="125">
        <f t="shared" si="22"/>
        <v>0.69230769230769229</v>
      </c>
      <c r="BY12" s="133">
        <f t="shared" si="23"/>
        <v>0.58352614530310043</v>
      </c>
      <c r="BZ12" s="133">
        <f t="shared" si="24"/>
        <v>0.41647385469689957</v>
      </c>
      <c r="CA12" s="3">
        <v>2.9</v>
      </c>
      <c r="CB12" s="1">
        <v>2.8</v>
      </c>
      <c r="CC12" s="1">
        <v>25</v>
      </c>
      <c r="CD12" s="4">
        <v>1.8</v>
      </c>
      <c r="CE12" s="6" t="s">
        <v>227</v>
      </c>
      <c r="CF12" s="6">
        <v>80</v>
      </c>
      <c r="CG12" s="19">
        <f t="shared" si="25"/>
        <v>16.64</v>
      </c>
      <c r="CH12" s="19">
        <f t="shared" si="3"/>
        <v>5746</v>
      </c>
      <c r="CI12" s="19">
        <f t="shared" si="4"/>
        <v>13.6448</v>
      </c>
      <c r="CJ12" s="1">
        <v>82</v>
      </c>
      <c r="CK12" s="15">
        <f t="shared" si="26"/>
        <v>2.3746606334841629</v>
      </c>
      <c r="CL12" s="3" t="s">
        <v>228</v>
      </c>
      <c r="CM12" s="6">
        <v>52</v>
      </c>
      <c r="CN12" s="1">
        <v>55</v>
      </c>
      <c r="CO12" s="338">
        <v>109</v>
      </c>
      <c r="CP12" s="338">
        <f t="shared" si="5"/>
        <v>5746</v>
      </c>
      <c r="CQ12" s="338">
        <f t="shared" si="6"/>
        <v>59.95</v>
      </c>
      <c r="CR12" s="39">
        <f t="shared" si="7"/>
        <v>10.433344935607378</v>
      </c>
      <c r="CS12" s="3" t="s">
        <v>217</v>
      </c>
      <c r="CT12" s="6">
        <v>5</v>
      </c>
      <c r="CU12" s="19">
        <f t="shared" si="27"/>
        <v>16.64</v>
      </c>
      <c r="CV12" s="19">
        <f t="shared" si="8"/>
        <v>-108.16</v>
      </c>
      <c r="CW12" s="19">
        <f t="shared" si="9"/>
        <v>0</v>
      </c>
      <c r="CX12" s="1"/>
      <c r="CY12" s="15">
        <f t="shared" si="28"/>
        <v>0</v>
      </c>
      <c r="CZ12" s="7">
        <v>510</v>
      </c>
      <c r="DA12" s="7">
        <v>520</v>
      </c>
      <c r="DB12" s="7">
        <v>530</v>
      </c>
      <c r="DC12" s="7">
        <v>540</v>
      </c>
      <c r="DD12" s="7">
        <v>2</v>
      </c>
      <c r="DE12" s="7">
        <v>3</v>
      </c>
      <c r="DF12" s="7">
        <v>5</v>
      </c>
      <c r="DG12" s="7">
        <v>40</v>
      </c>
      <c r="DH12" s="7">
        <v>11</v>
      </c>
      <c r="DI12" s="7">
        <v>5</v>
      </c>
      <c r="DJ12" s="7">
        <v>2</v>
      </c>
      <c r="DK12" s="3"/>
      <c r="DL12" s="2">
        <v>800</v>
      </c>
      <c r="DM12" s="96">
        <f t="shared" si="10"/>
        <v>193.86953041043512</v>
      </c>
      <c r="DN12" s="96">
        <f t="shared" si="11"/>
        <v>204.64005987768152</v>
      </c>
      <c r="DO12" s="3"/>
      <c r="DP12" s="2"/>
      <c r="DQ12" s="3"/>
      <c r="DR12" s="2"/>
      <c r="DS12" s="7">
        <v>40</v>
      </c>
      <c r="DT12" s="3" t="s">
        <v>185</v>
      </c>
      <c r="DU12" s="2">
        <v>5.5</v>
      </c>
      <c r="DV12" s="7">
        <v>20</v>
      </c>
      <c r="DW12" s="3"/>
      <c r="DX12" s="1"/>
      <c r="DY12" s="96">
        <f t="shared" si="12"/>
        <v>0</v>
      </c>
      <c r="DZ12" s="96">
        <f t="shared" si="13"/>
        <v>0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460</v>
      </c>
      <c r="EL12" s="180">
        <f t="shared" si="14"/>
        <v>111.47497998600019</v>
      </c>
      <c r="EM12" s="109">
        <f t="shared" si="15"/>
        <v>117.66803442966687</v>
      </c>
      <c r="EN12" s="1">
        <v>4.7</v>
      </c>
      <c r="EO12" s="181">
        <f t="shared" si="16"/>
        <v>1.1389834911613064</v>
      </c>
      <c r="EP12" s="181">
        <f t="shared" si="17"/>
        <v>1.202260351781379</v>
      </c>
      <c r="EQ12" s="4">
        <v>330</v>
      </c>
      <c r="ER12" s="40"/>
    </row>
    <row r="13" spans="1:148" s="41" customFormat="1" ht="20.100000000000001" hidden="1" customHeight="1" x14ac:dyDescent="0.25">
      <c r="A13" s="83">
        <v>42402</v>
      </c>
      <c r="B13" s="100">
        <v>0.69791666666666696</v>
      </c>
      <c r="C13" s="6">
        <v>4</v>
      </c>
      <c r="D13" s="1" t="s">
        <v>176</v>
      </c>
      <c r="E13" s="1" t="s">
        <v>177</v>
      </c>
      <c r="F13" s="1" t="s">
        <v>178</v>
      </c>
      <c r="G13" s="4" t="s">
        <v>179</v>
      </c>
      <c r="H13" s="3" t="s">
        <v>180</v>
      </c>
      <c r="I13" s="1">
        <v>17</v>
      </c>
      <c r="J13" s="1" t="s">
        <v>191</v>
      </c>
      <c r="K13" s="17">
        <v>16.5</v>
      </c>
      <c r="L13" s="1"/>
      <c r="M13" s="1">
        <v>80</v>
      </c>
      <c r="N13" s="1">
        <v>2700</v>
      </c>
      <c r="O13" s="144"/>
      <c r="P13" s="1">
        <v>1700</v>
      </c>
      <c r="Q13" s="19">
        <f t="shared" si="0"/>
        <v>1419.5</v>
      </c>
      <c r="R13" s="39">
        <f t="shared" si="18"/>
        <v>4.1264865000000004</v>
      </c>
      <c r="S13" s="15">
        <f t="shared" si="1"/>
        <v>3.909303</v>
      </c>
      <c r="T13" s="3">
        <v>1110</v>
      </c>
      <c r="U13" s="1">
        <v>1020</v>
      </c>
      <c r="V13" s="1">
        <v>0.96899999999999997</v>
      </c>
      <c r="W13" s="19">
        <f t="shared" si="19"/>
        <v>1647.3</v>
      </c>
      <c r="X13" s="1">
        <v>10.4</v>
      </c>
      <c r="Y13" s="1">
        <v>376</v>
      </c>
      <c r="Z13" s="1">
        <v>43</v>
      </c>
      <c r="AA13" s="1">
        <v>25</v>
      </c>
      <c r="AB13" s="1">
        <v>25</v>
      </c>
      <c r="AC13" s="4">
        <v>6.2</v>
      </c>
      <c r="AD13" s="6">
        <v>3.7</v>
      </c>
      <c r="AE13" s="88">
        <v>-32</v>
      </c>
      <c r="AF13" s="88">
        <v>-35</v>
      </c>
      <c r="AG13" s="88">
        <v>-35</v>
      </c>
      <c r="AH13" s="88"/>
      <c r="AI13" s="109">
        <f t="shared" si="30"/>
        <v>-102</v>
      </c>
      <c r="AJ13" s="106">
        <f t="shared" si="31"/>
        <v>0</v>
      </c>
      <c r="AK13" s="1">
        <v>50</v>
      </c>
      <c r="AL13" s="1">
        <v>60</v>
      </c>
      <c r="AM13" s="1">
        <v>100</v>
      </c>
      <c r="AN13" s="1">
        <v>105</v>
      </c>
      <c r="AO13" s="1">
        <v>2</v>
      </c>
      <c r="AP13" s="1">
        <v>20</v>
      </c>
      <c r="AQ13" s="3">
        <v>1995</v>
      </c>
      <c r="AR13" s="6">
        <v>1676</v>
      </c>
      <c r="AS13" s="19">
        <f t="shared" si="2"/>
        <v>319</v>
      </c>
      <c r="AT13" s="123">
        <f t="shared" si="20"/>
        <v>0.1598997493734336</v>
      </c>
      <c r="AU13" s="1">
        <v>73</v>
      </c>
      <c r="AV13" s="1">
        <v>80</v>
      </c>
      <c r="AW13" s="6">
        <v>4.4000000000000004</v>
      </c>
      <c r="AX13" s="1">
        <v>594</v>
      </c>
      <c r="AY13" s="1">
        <v>998</v>
      </c>
      <c r="AZ13" s="2">
        <v>37</v>
      </c>
      <c r="BA13" s="3">
        <v>355</v>
      </c>
      <c r="BB13" s="2">
        <v>60</v>
      </c>
      <c r="BC13" s="3"/>
      <c r="BD13" s="4"/>
      <c r="BE13" s="3">
        <v>4319</v>
      </c>
      <c r="BF13" s="1">
        <v>31</v>
      </c>
      <c r="BG13" s="1">
        <v>27</v>
      </c>
      <c r="BH13" s="1">
        <v>1</v>
      </c>
      <c r="BI13" s="4">
        <v>97.3</v>
      </c>
      <c r="BJ13" s="3">
        <v>530</v>
      </c>
      <c r="BK13" s="6">
        <v>250</v>
      </c>
      <c r="BL13" s="1">
        <v>1641</v>
      </c>
      <c r="BM13" s="1">
        <v>135</v>
      </c>
      <c r="BN13" s="2">
        <v>48</v>
      </c>
      <c r="BO13" s="3">
        <v>490</v>
      </c>
      <c r="BP13" s="1">
        <v>1550</v>
      </c>
      <c r="BQ13" s="2">
        <v>248</v>
      </c>
      <c r="BR13" s="3">
        <v>479</v>
      </c>
      <c r="BS13" s="1">
        <v>1620</v>
      </c>
      <c r="BT13" s="2">
        <v>215</v>
      </c>
      <c r="BU13" s="5">
        <v>1500</v>
      </c>
      <c r="BV13" s="129">
        <v>656</v>
      </c>
      <c r="BW13" s="125">
        <f t="shared" si="21"/>
        <v>0.96899999999999997</v>
      </c>
      <c r="BX13" s="125">
        <f t="shared" si="22"/>
        <v>0.67948717948717952</v>
      </c>
      <c r="BY13" s="133">
        <f t="shared" si="23"/>
        <v>0.58781166881834157</v>
      </c>
      <c r="BZ13" s="133">
        <f t="shared" si="24"/>
        <v>0.41218833118165837</v>
      </c>
      <c r="CA13" s="3">
        <v>2.9</v>
      </c>
      <c r="CB13" s="1">
        <v>2.8</v>
      </c>
      <c r="CC13" s="1">
        <v>25</v>
      </c>
      <c r="CD13" s="4">
        <v>1.8</v>
      </c>
      <c r="CE13" s="6" t="s">
        <v>227</v>
      </c>
      <c r="CF13" s="6">
        <v>84</v>
      </c>
      <c r="CG13" s="19">
        <f t="shared" si="25"/>
        <v>16.64</v>
      </c>
      <c r="CH13" s="19">
        <f t="shared" si="3"/>
        <v>5746</v>
      </c>
      <c r="CI13" s="19">
        <f t="shared" si="4"/>
        <v>14.144</v>
      </c>
      <c r="CJ13" s="1">
        <v>85</v>
      </c>
      <c r="CK13" s="15">
        <f t="shared" si="26"/>
        <v>2.4615384615384617</v>
      </c>
      <c r="CL13" s="3" t="s">
        <v>228</v>
      </c>
      <c r="CM13" s="6">
        <v>45</v>
      </c>
      <c r="CN13" s="1">
        <v>47</v>
      </c>
      <c r="CO13" s="338">
        <v>109</v>
      </c>
      <c r="CP13" s="338">
        <f t="shared" si="5"/>
        <v>5746</v>
      </c>
      <c r="CQ13" s="338">
        <f t="shared" si="6"/>
        <v>51.23</v>
      </c>
      <c r="CR13" s="39">
        <f t="shared" si="7"/>
        <v>8.9157674904281237</v>
      </c>
      <c r="CS13" s="3" t="s">
        <v>217</v>
      </c>
      <c r="CT13" s="6">
        <v>6</v>
      </c>
      <c r="CU13" s="19">
        <f t="shared" si="27"/>
        <v>16.64</v>
      </c>
      <c r="CV13" s="19">
        <f t="shared" si="8"/>
        <v>-108.16</v>
      </c>
      <c r="CW13" s="19">
        <f t="shared" si="9"/>
        <v>0</v>
      </c>
      <c r="CX13" s="1"/>
      <c r="CY13" s="15">
        <f t="shared" si="28"/>
        <v>0</v>
      </c>
      <c r="CZ13" s="7">
        <v>510</v>
      </c>
      <c r="DA13" s="7">
        <v>520</v>
      </c>
      <c r="DB13" s="7">
        <v>530</v>
      </c>
      <c r="DC13" s="7">
        <v>540</v>
      </c>
      <c r="DD13" s="7">
        <v>2</v>
      </c>
      <c r="DE13" s="7">
        <v>3</v>
      </c>
      <c r="DF13" s="7">
        <v>5</v>
      </c>
      <c r="DG13" s="7">
        <v>37</v>
      </c>
      <c r="DH13" s="7">
        <v>11</v>
      </c>
      <c r="DI13" s="7">
        <v>5</v>
      </c>
      <c r="DJ13" s="7">
        <v>2</v>
      </c>
      <c r="DK13" s="3"/>
      <c r="DL13" s="2">
        <v>800</v>
      </c>
      <c r="DM13" s="96">
        <f t="shared" si="10"/>
        <v>193.86953041043512</v>
      </c>
      <c r="DN13" s="96">
        <f t="shared" si="11"/>
        <v>204.64005987768152</v>
      </c>
      <c r="DO13" s="3"/>
      <c r="DP13" s="2"/>
      <c r="DQ13" s="3"/>
      <c r="DR13" s="2"/>
      <c r="DS13" s="7">
        <v>40</v>
      </c>
      <c r="DT13" s="3" t="s">
        <v>185</v>
      </c>
      <c r="DU13" s="2">
        <v>5.5</v>
      </c>
      <c r="DV13" s="7">
        <v>20</v>
      </c>
      <c r="DW13" s="3"/>
      <c r="DX13" s="1"/>
      <c r="DY13" s="96">
        <f t="shared" si="12"/>
        <v>0</v>
      </c>
      <c r="DZ13" s="96">
        <f t="shared" si="13"/>
        <v>0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463</v>
      </c>
      <c r="EL13" s="180">
        <f t="shared" si="14"/>
        <v>112.20199072503932</v>
      </c>
      <c r="EM13" s="109">
        <f t="shared" si="15"/>
        <v>118.43543465420818</v>
      </c>
      <c r="EN13" s="1">
        <v>4.74</v>
      </c>
      <c r="EO13" s="181">
        <f t="shared" si="16"/>
        <v>1.148676967681828</v>
      </c>
      <c r="EP13" s="181">
        <f t="shared" si="17"/>
        <v>1.2124923547752631</v>
      </c>
      <c r="EQ13" s="4">
        <v>329</v>
      </c>
      <c r="ER13" s="40"/>
    </row>
    <row r="14" spans="1:148" s="44" customFormat="1" ht="20.100000000000001" hidden="1" customHeight="1" x14ac:dyDescent="0.25">
      <c r="A14" s="84">
        <v>42402</v>
      </c>
      <c r="B14" s="101">
        <v>9.9131944444444439E-2</v>
      </c>
      <c r="C14" s="13">
        <v>3</v>
      </c>
      <c r="D14" s="8" t="s">
        <v>186</v>
      </c>
      <c r="E14" s="8" t="s">
        <v>187</v>
      </c>
      <c r="F14" s="8" t="s">
        <v>188</v>
      </c>
      <c r="G14" s="11" t="s">
        <v>189</v>
      </c>
      <c r="H14" s="10" t="s">
        <v>180</v>
      </c>
      <c r="I14" s="8">
        <v>17</v>
      </c>
      <c r="J14" s="8" t="s">
        <v>190</v>
      </c>
      <c r="K14" s="18">
        <v>16.5</v>
      </c>
      <c r="L14" s="8"/>
      <c r="M14" s="8">
        <v>80</v>
      </c>
      <c r="N14" s="8">
        <v>2700</v>
      </c>
      <c r="O14" s="145"/>
      <c r="P14" s="8">
        <v>1650</v>
      </c>
      <c r="Q14" s="20">
        <f t="shared" si="0"/>
        <v>1377.75</v>
      </c>
      <c r="R14" s="42">
        <f t="shared" si="18"/>
        <v>4.0051192499999999</v>
      </c>
      <c r="S14" s="16">
        <f t="shared" si="1"/>
        <v>3.7943235</v>
      </c>
      <c r="T14" s="10">
        <v>1072</v>
      </c>
      <c r="U14" s="8">
        <v>1020</v>
      </c>
      <c r="V14" s="8">
        <v>0.96899999999999997</v>
      </c>
      <c r="W14" s="20">
        <f t="shared" si="19"/>
        <v>1598.85</v>
      </c>
      <c r="X14" s="8">
        <v>10.199999999999999</v>
      </c>
      <c r="Y14" s="8">
        <v>354</v>
      </c>
      <c r="Z14" s="8">
        <v>42.8</v>
      </c>
      <c r="AA14" s="8">
        <v>25</v>
      </c>
      <c r="AB14" s="8">
        <v>25</v>
      </c>
      <c r="AC14" s="11">
        <v>5.9</v>
      </c>
      <c r="AD14" s="13">
        <v>3.9</v>
      </c>
      <c r="AE14" s="89">
        <v>-29</v>
      </c>
      <c r="AF14" s="89">
        <v>-32</v>
      </c>
      <c r="AG14" s="89">
        <v>-33</v>
      </c>
      <c r="AH14" s="89"/>
      <c r="AI14" s="110">
        <f t="shared" si="30"/>
        <v>-94</v>
      </c>
      <c r="AJ14" s="108">
        <f t="shared" si="31"/>
        <v>-8.5106382978723402E-2</v>
      </c>
      <c r="AK14" s="8">
        <v>50</v>
      </c>
      <c r="AL14" s="8">
        <v>50</v>
      </c>
      <c r="AM14" s="8">
        <v>105</v>
      </c>
      <c r="AN14" s="8">
        <v>105</v>
      </c>
      <c r="AO14" s="8">
        <v>2.2000000000000002</v>
      </c>
      <c r="AP14" s="8">
        <v>20</v>
      </c>
      <c r="AQ14" s="10">
        <v>1774</v>
      </c>
      <c r="AR14" s="13">
        <v>1634</v>
      </c>
      <c r="AS14" s="20">
        <f t="shared" si="2"/>
        <v>140</v>
      </c>
      <c r="AT14" s="124">
        <f t="shared" si="20"/>
        <v>7.8917700112739575E-2</v>
      </c>
      <c r="AU14" s="8">
        <v>71</v>
      </c>
      <c r="AV14" s="8">
        <v>80</v>
      </c>
      <c r="AW14" s="13">
        <v>4.4000000000000004</v>
      </c>
      <c r="AX14" s="8">
        <v>409</v>
      </c>
      <c r="AY14" s="8">
        <v>956</v>
      </c>
      <c r="AZ14" s="9">
        <v>30</v>
      </c>
      <c r="BA14" s="10">
        <v>355</v>
      </c>
      <c r="BB14" s="9">
        <v>67</v>
      </c>
      <c r="BC14" s="10"/>
      <c r="BD14" s="11"/>
      <c r="BE14" s="10">
        <v>4366</v>
      </c>
      <c r="BF14" s="8">
        <v>31</v>
      </c>
      <c r="BG14" s="8">
        <v>27</v>
      </c>
      <c r="BH14" s="8">
        <v>1</v>
      </c>
      <c r="BI14" s="11">
        <v>97.3</v>
      </c>
      <c r="BJ14" s="10">
        <v>480</v>
      </c>
      <c r="BK14" s="13">
        <v>180</v>
      </c>
      <c r="BL14" s="8">
        <v>1660</v>
      </c>
      <c r="BM14" s="8">
        <v>136</v>
      </c>
      <c r="BN14" s="9">
        <v>33.1</v>
      </c>
      <c r="BO14" s="10">
        <v>500</v>
      </c>
      <c r="BP14" s="8">
        <v>1550</v>
      </c>
      <c r="BQ14" s="9">
        <v>233</v>
      </c>
      <c r="BR14" s="10">
        <v>495</v>
      </c>
      <c r="BS14" s="8">
        <v>1620</v>
      </c>
      <c r="BT14" s="9">
        <v>221</v>
      </c>
      <c r="BU14" s="12">
        <v>1500</v>
      </c>
      <c r="BV14" s="130">
        <v>637</v>
      </c>
      <c r="BW14" s="126">
        <f t="shared" si="21"/>
        <v>0.995</v>
      </c>
      <c r="BX14" s="126">
        <f t="shared" si="22"/>
        <v>0.61538461538461542</v>
      </c>
      <c r="BY14" s="134">
        <f t="shared" si="23"/>
        <v>0.61786481967996176</v>
      </c>
      <c r="BZ14" s="134">
        <f t="shared" si="24"/>
        <v>0.38213518032003818</v>
      </c>
      <c r="CA14" s="10">
        <v>2.9</v>
      </c>
      <c r="CB14" s="8">
        <v>2.8</v>
      </c>
      <c r="CC14" s="8">
        <v>25</v>
      </c>
      <c r="CD14" s="11">
        <v>1.8</v>
      </c>
      <c r="CE14" s="13" t="s">
        <v>227</v>
      </c>
      <c r="CF14" s="13">
        <v>81</v>
      </c>
      <c r="CG14" s="20">
        <f t="shared" si="25"/>
        <v>16.64</v>
      </c>
      <c r="CH14" s="20">
        <f t="shared" si="3"/>
        <v>5577</v>
      </c>
      <c r="CI14" s="20">
        <f t="shared" si="4"/>
        <v>13.478400000000001</v>
      </c>
      <c r="CJ14" s="8">
        <v>81</v>
      </c>
      <c r="CK14" s="16">
        <f t="shared" si="26"/>
        <v>2.4167832167832168</v>
      </c>
      <c r="CL14" s="10" t="s">
        <v>228</v>
      </c>
      <c r="CM14" s="13">
        <v>41</v>
      </c>
      <c r="CN14" s="8">
        <v>42</v>
      </c>
      <c r="CO14" s="339">
        <v>109</v>
      </c>
      <c r="CP14" s="339">
        <f t="shared" si="5"/>
        <v>5577</v>
      </c>
      <c r="CQ14" s="339">
        <f t="shared" si="6"/>
        <v>45.78</v>
      </c>
      <c r="CR14" s="42">
        <f t="shared" si="7"/>
        <v>8.2087143625605172</v>
      </c>
      <c r="CS14" s="10" t="s">
        <v>217</v>
      </c>
      <c r="CT14" s="13">
        <v>6</v>
      </c>
      <c r="CU14" s="20">
        <f t="shared" si="27"/>
        <v>16.64</v>
      </c>
      <c r="CV14" s="20">
        <f t="shared" si="8"/>
        <v>-98.02</v>
      </c>
      <c r="CW14" s="20">
        <f t="shared" si="9"/>
        <v>0</v>
      </c>
      <c r="CX14" s="8"/>
      <c r="CY14" s="16">
        <f t="shared" si="28"/>
        <v>0</v>
      </c>
      <c r="CZ14" s="14">
        <v>558</v>
      </c>
      <c r="DA14" s="14">
        <v>520</v>
      </c>
      <c r="DB14" s="14">
        <v>530</v>
      </c>
      <c r="DC14" s="14">
        <v>540</v>
      </c>
      <c r="DD14" s="14">
        <v>2</v>
      </c>
      <c r="DE14" s="14">
        <v>3</v>
      </c>
      <c r="DF14" s="14">
        <v>5</v>
      </c>
      <c r="DG14" s="14">
        <v>30</v>
      </c>
      <c r="DH14" s="14">
        <v>11</v>
      </c>
      <c r="DI14" s="14">
        <v>5</v>
      </c>
      <c r="DJ14" s="14">
        <v>2</v>
      </c>
      <c r="DK14" s="10"/>
      <c r="DL14" s="9">
        <v>800</v>
      </c>
      <c r="DM14" s="97">
        <f t="shared" si="10"/>
        <v>199.74436466529679</v>
      </c>
      <c r="DN14" s="97">
        <f t="shared" si="11"/>
        <v>210.84127381336884</v>
      </c>
      <c r="DO14" s="10"/>
      <c r="DP14" s="9"/>
      <c r="DQ14" s="10"/>
      <c r="DR14" s="9"/>
      <c r="DS14" s="14">
        <v>40</v>
      </c>
      <c r="DT14" s="10" t="s">
        <v>185</v>
      </c>
      <c r="DU14" s="9">
        <v>5.5</v>
      </c>
      <c r="DV14" s="14">
        <v>20</v>
      </c>
      <c r="DW14" s="10"/>
      <c r="DX14" s="8"/>
      <c r="DY14" s="97">
        <f t="shared" si="12"/>
        <v>0</v>
      </c>
      <c r="DZ14" s="97">
        <f t="shared" si="13"/>
        <v>0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454</v>
      </c>
      <c r="EL14" s="183">
        <f t="shared" si="14"/>
        <v>113.35492694755594</v>
      </c>
      <c r="EM14" s="110">
        <f t="shared" si="15"/>
        <v>119.65242288908682</v>
      </c>
      <c r="EN14" s="8">
        <v>4.3499999999999996</v>
      </c>
      <c r="EO14" s="184">
        <f t="shared" si="16"/>
        <v>1.0861099828675513</v>
      </c>
      <c r="EP14" s="184">
        <f t="shared" si="17"/>
        <v>1.146449426360193</v>
      </c>
      <c r="EQ14" s="11">
        <v>334</v>
      </c>
      <c r="ER14" s="43"/>
    </row>
    <row r="15" spans="1:148" s="44" customFormat="1" ht="20.100000000000001" hidden="1" customHeight="1" x14ac:dyDescent="0.25">
      <c r="A15" s="84">
        <v>42402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hidden="1" customHeight="1" x14ac:dyDescent="0.25">
      <c r="A16" s="83">
        <v>42403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hidden="1" customHeight="1" x14ac:dyDescent="0.25">
      <c r="A17" s="83">
        <v>42403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hidden="1" customHeight="1" x14ac:dyDescent="0.25">
      <c r="A18" s="84">
        <v>42403</v>
      </c>
      <c r="B18" s="101">
        <v>1.2083333333333399</v>
      </c>
      <c r="C18" s="13">
        <v>4</v>
      </c>
      <c r="D18" s="8" t="s">
        <v>176</v>
      </c>
      <c r="E18" s="8" t="s">
        <v>177</v>
      </c>
      <c r="F18" s="8" t="s">
        <v>178</v>
      </c>
      <c r="G18" s="11" t="s">
        <v>179</v>
      </c>
      <c r="H18" s="10" t="s">
        <v>180</v>
      </c>
      <c r="I18" s="8">
        <v>17</v>
      </c>
      <c r="J18" s="8" t="s">
        <v>191</v>
      </c>
      <c r="K18" s="18">
        <v>16</v>
      </c>
      <c r="L18" s="8"/>
      <c r="M18" s="8">
        <v>80</v>
      </c>
      <c r="N18" s="8">
        <v>2700</v>
      </c>
      <c r="O18" s="145"/>
      <c r="P18" s="8">
        <v>1650</v>
      </c>
      <c r="Q18" s="20">
        <f t="shared" si="0"/>
        <v>1386</v>
      </c>
      <c r="R18" s="42">
        <f t="shared" si="18"/>
        <v>4.029102</v>
      </c>
      <c r="S18" s="16">
        <f t="shared" si="1"/>
        <v>3.8170440000000001</v>
      </c>
      <c r="T18" s="10">
        <v>1070</v>
      </c>
      <c r="U18" s="8">
        <v>1020</v>
      </c>
      <c r="V18" s="8">
        <v>0.96599999999999997</v>
      </c>
      <c r="W18" s="20">
        <f t="shared" si="19"/>
        <v>1593.8999999999999</v>
      </c>
      <c r="X18" s="8">
        <v>10.199999999999999</v>
      </c>
      <c r="Y18" s="8">
        <v>350</v>
      </c>
      <c r="Z18" s="8">
        <v>42.1</v>
      </c>
      <c r="AA18" s="8">
        <v>25</v>
      </c>
      <c r="AB18" s="8">
        <v>25</v>
      </c>
      <c r="AC18" s="11">
        <v>6</v>
      </c>
      <c r="AD18" s="13">
        <v>4</v>
      </c>
      <c r="AE18" s="89">
        <v>-29</v>
      </c>
      <c r="AF18" s="89">
        <v>-33</v>
      </c>
      <c r="AG18" s="89">
        <v>-33</v>
      </c>
      <c r="AH18" s="89"/>
      <c r="AI18" s="110">
        <f t="shared" si="30"/>
        <v>-95</v>
      </c>
      <c r="AJ18" s="108">
        <f t="shared" si="31"/>
        <v>1</v>
      </c>
      <c r="AK18" s="8">
        <v>50</v>
      </c>
      <c r="AL18" s="8">
        <v>50</v>
      </c>
      <c r="AM18" s="8">
        <v>105</v>
      </c>
      <c r="AN18" s="8">
        <v>105</v>
      </c>
      <c r="AO18" s="8">
        <v>2.2000000000000002</v>
      </c>
      <c r="AP18" s="8">
        <v>20</v>
      </c>
      <c r="AQ18" s="10">
        <v>1774</v>
      </c>
      <c r="AR18" s="13">
        <v>2800</v>
      </c>
      <c r="AS18" s="20">
        <f t="shared" si="2"/>
        <v>-1026</v>
      </c>
      <c r="AT18" s="124">
        <f t="shared" si="20"/>
        <v>-0.57835400225479139</v>
      </c>
      <c r="AU18" s="8">
        <v>72.7</v>
      </c>
      <c r="AV18" s="8">
        <v>80</v>
      </c>
      <c r="AW18" s="13">
        <v>4.55</v>
      </c>
      <c r="AX18" s="8">
        <v>410</v>
      </c>
      <c r="AY18" s="8">
        <v>960</v>
      </c>
      <c r="AZ18" s="9">
        <v>35</v>
      </c>
      <c r="BA18" s="10">
        <v>355</v>
      </c>
      <c r="BB18" s="9">
        <v>45</v>
      </c>
      <c r="BC18" s="10"/>
      <c r="BD18" s="11"/>
      <c r="BE18" s="10">
        <v>4400</v>
      </c>
      <c r="BF18" s="8">
        <v>31</v>
      </c>
      <c r="BG18" s="8">
        <v>27</v>
      </c>
      <c r="BH18" s="8">
        <v>1</v>
      </c>
      <c r="BI18" s="11">
        <v>97.3</v>
      </c>
      <c r="BJ18" s="10">
        <v>490</v>
      </c>
      <c r="BK18" s="13">
        <v>200</v>
      </c>
      <c r="BL18" s="8">
        <v>1660</v>
      </c>
      <c r="BM18" s="8">
        <v>135</v>
      </c>
      <c r="BN18" s="9">
        <v>33</v>
      </c>
      <c r="BO18" s="10">
        <v>490</v>
      </c>
      <c r="BP18" s="8">
        <v>1550</v>
      </c>
      <c r="BQ18" s="9">
        <v>250</v>
      </c>
      <c r="BR18" s="10">
        <v>480</v>
      </c>
      <c r="BS18" s="8">
        <v>1600</v>
      </c>
      <c r="BT18" s="9">
        <v>220</v>
      </c>
      <c r="BU18" s="12">
        <v>1500</v>
      </c>
      <c r="BV18" s="130">
        <v>600</v>
      </c>
      <c r="BW18" s="126">
        <f t="shared" si="21"/>
        <v>0.97</v>
      </c>
      <c r="BX18" s="126">
        <f t="shared" si="22"/>
        <v>0.62820512820512819</v>
      </c>
      <c r="BY18" s="134">
        <f t="shared" si="23"/>
        <v>0.60693085191721485</v>
      </c>
      <c r="BZ18" s="134">
        <f t="shared" si="24"/>
        <v>0.3930691480827852</v>
      </c>
      <c r="CA18" s="10">
        <v>2.9</v>
      </c>
      <c r="CB18" s="8">
        <v>2.8</v>
      </c>
      <c r="CC18" s="8">
        <v>25</v>
      </c>
      <c r="CD18" s="11">
        <v>1.8</v>
      </c>
      <c r="CE18" s="13" t="s">
        <v>183</v>
      </c>
      <c r="CF18" s="13">
        <v>81</v>
      </c>
      <c r="CG18" s="20">
        <f t="shared" si="25"/>
        <v>15.6</v>
      </c>
      <c r="CH18" s="20">
        <f t="shared" si="3"/>
        <v>5577</v>
      </c>
      <c r="CI18" s="20">
        <f t="shared" si="4"/>
        <v>12.635999999999999</v>
      </c>
      <c r="CJ18" s="8">
        <v>81</v>
      </c>
      <c r="CK18" s="16">
        <f t="shared" si="26"/>
        <v>2.2657342657342654</v>
      </c>
      <c r="CL18" s="10" t="s">
        <v>184</v>
      </c>
      <c r="CM18" s="13">
        <v>50</v>
      </c>
      <c r="CN18" s="8">
        <v>51</v>
      </c>
      <c r="CO18" s="339">
        <v>109</v>
      </c>
      <c r="CP18" s="339">
        <f t="shared" si="5"/>
        <v>5577</v>
      </c>
      <c r="CQ18" s="339">
        <f t="shared" si="6"/>
        <v>55.59</v>
      </c>
      <c r="CR18" s="42">
        <f t="shared" si="7"/>
        <v>9.9677245831091987</v>
      </c>
      <c r="CS18" s="10"/>
      <c r="CT18" s="13"/>
      <c r="CU18" s="20" t="e">
        <f t="shared" si="27"/>
        <v>#N/A</v>
      </c>
      <c r="CV18" s="20">
        <f t="shared" si="8"/>
        <v>-98.02</v>
      </c>
      <c r="CW18" s="20" t="e">
        <f t="shared" si="9"/>
        <v>#N/A</v>
      </c>
      <c r="CX18" s="8"/>
      <c r="CY18" s="16" t="e">
        <f t="shared" si="28"/>
        <v>#N/A</v>
      </c>
      <c r="CZ18" s="14">
        <v>550</v>
      </c>
      <c r="DA18" s="14">
        <v>520</v>
      </c>
      <c r="DB18" s="14">
        <v>530</v>
      </c>
      <c r="DC18" s="14">
        <v>540</v>
      </c>
      <c r="DD18" s="14">
        <v>2</v>
      </c>
      <c r="DE18" s="14">
        <v>3</v>
      </c>
      <c r="DF18" s="14">
        <v>5</v>
      </c>
      <c r="DG18" s="14">
        <v>0.5</v>
      </c>
      <c r="DH18" s="14">
        <v>11</v>
      </c>
      <c r="DI18" s="14">
        <v>5</v>
      </c>
      <c r="DJ18" s="14">
        <v>2</v>
      </c>
      <c r="DK18" s="10"/>
      <c r="DL18" s="9">
        <v>800</v>
      </c>
      <c r="DM18" s="97">
        <f t="shared" si="10"/>
        <v>198.55541011371764</v>
      </c>
      <c r="DN18" s="97">
        <f t="shared" si="11"/>
        <v>209.5862662311464</v>
      </c>
      <c r="DO18" s="10"/>
      <c r="DP18" s="9"/>
      <c r="DQ18" s="10"/>
      <c r="DR18" s="9"/>
      <c r="DS18" s="14">
        <v>50</v>
      </c>
      <c r="DT18" s="10" t="s">
        <v>185</v>
      </c>
      <c r="DU18" s="9">
        <v>5.5</v>
      </c>
      <c r="DV18" s="14">
        <v>20</v>
      </c>
      <c r="DW18" s="10"/>
      <c r="DX18" s="8"/>
      <c r="DY18" s="97">
        <f t="shared" si="12"/>
        <v>0</v>
      </c>
      <c r="DZ18" s="97">
        <f t="shared" si="13"/>
        <v>0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470</v>
      </c>
      <c r="EL18" s="183">
        <f t="shared" si="14"/>
        <v>116.65130344180912</v>
      </c>
      <c r="EM18" s="110">
        <f t="shared" si="15"/>
        <v>123.13193141079852</v>
      </c>
      <c r="EN18" s="8">
        <v>4.4000000000000004</v>
      </c>
      <c r="EO18" s="184">
        <f t="shared" si="16"/>
        <v>1.0920547556254472</v>
      </c>
      <c r="EP18" s="184">
        <f t="shared" si="17"/>
        <v>1.1527244642713053</v>
      </c>
      <c r="EQ18" s="11">
        <v>333</v>
      </c>
      <c r="ER18" s="43"/>
    </row>
    <row r="19" spans="1:148" s="44" customFormat="1" ht="20.100000000000001" hidden="1" customHeight="1" x14ac:dyDescent="0.25">
      <c r="A19" s="84">
        <v>42403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hidden="1" customHeight="1" x14ac:dyDescent="0.25">
      <c r="A20" s="83">
        <v>42404</v>
      </c>
      <c r="B20" s="100">
        <v>0.53125</v>
      </c>
      <c r="C20" s="6">
        <v>2</v>
      </c>
      <c r="D20" s="1" t="s">
        <v>201</v>
      </c>
      <c r="E20" s="1" t="s">
        <v>207</v>
      </c>
      <c r="F20" s="1" t="s">
        <v>203</v>
      </c>
      <c r="G20" s="4" t="s">
        <v>204</v>
      </c>
      <c r="H20" s="3" t="s">
        <v>180</v>
      </c>
      <c r="I20" s="1">
        <v>17</v>
      </c>
      <c r="J20" s="1" t="s">
        <v>190</v>
      </c>
      <c r="K20" s="17">
        <v>17</v>
      </c>
      <c r="L20" s="1"/>
      <c r="M20" s="1">
        <v>80</v>
      </c>
      <c r="N20" s="1">
        <v>2700</v>
      </c>
      <c r="O20" s="144"/>
      <c r="P20" s="1">
        <v>1650</v>
      </c>
      <c r="Q20" s="19">
        <f t="shared" si="0"/>
        <v>1369.5</v>
      </c>
      <c r="R20" s="39">
        <f t="shared" si="18"/>
        <v>3.9811364999999999</v>
      </c>
      <c r="S20" s="15">
        <f t="shared" si="1"/>
        <v>3.7716029999999998</v>
      </c>
      <c r="T20" s="3">
        <v>1070</v>
      </c>
      <c r="U20" s="1">
        <v>1020</v>
      </c>
      <c r="V20" s="1">
        <v>0.96699999999999997</v>
      </c>
      <c r="W20" s="19">
        <f t="shared" si="19"/>
        <v>1595.55</v>
      </c>
      <c r="X20" s="1">
        <v>10.199999999999999</v>
      </c>
      <c r="Y20" s="1">
        <v>349</v>
      </c>
      <c r="Z20" s="1">
        <v>42.3</v>
      </c>
      <c r="AA20" s="1">
        <v>25</v>
      </c>
      <c r="AB20" s="1">
        <v>25</v>
      </c>
      <c r="AC20" s="4">
        <v>6.1</v>
      </c>
      <c r="AD20" s="6">
        <v>4.0999999999999996</v>
      </c>
      <c r="AE20" s="88">
        <v>-30</v>
      </c>
      <c r="AF20" s="88">
        <v>-33</v>
      </c>
      <c r="AG20" s="88">
        <v>-33</v>
      </c>
      <c r="AH20" s="88"/>
      <c r="AI20" s="109">
        <f t="shared" si="30"/>
        <v>-96</v>
      </c>
      <c r="AJ20" s="106">
        <f t="shared" si="31"/>
        <v>1</v>
      </c>
      <c r="AK20" s="1">
        <v>50</v>
      </c>
      <c r="AL20" s="1">
        <v>50</v>
      </c>
      <c r="AM20" s="1">
        <v>100</v>
      </c>
      <c r="AN20" s="1">
        <v>100</v>
      </c>
      <c r="AO20" s="1">
        <v>2.2000000000000002</v>
      </c>
      <c r="AP20" s="1">
        <v>20</v>
      </c>
      <c r="AQ20" s="3">
        <v>1980</v>
      </c>
      <c r="AR20" s="6">
        <v>1610</v>
      </c>
      <c r="AS20" s="19">
        <f t="shared" si="2"/>
        <v>370</v>
      </c>
      <c r="AT20" s="123">
        <f t="shared" si="20"/>
        <v>0.18686868686868688</v>
      </c>
      <c r="AU20" s="1">
        <v>72</v>
      </c>
      <c r="AV20" s="1">
        <v>80</v>
      </c>
      <c r="AW20" s="6">
        <v>4.4000000000000004</v>
      </c>
      <c r="AX20" s="1">
        <v>430</v>
      </c>
      <c r="AY20" s="1">
        <v>980</v>
      </c>
      <c r="AZ20" s="2">
        <v>35</v>
      </c>
      <c r="BA20" s="3">
        <v>355</v>
      </c>
      <c r="BB20" s="2">
        <v>55</v>
      </c>
      <c r="BC20" s="3"/>
      <c r="BD20" s="4"/>
      <c r="BE20" s="3">
        <v>4500</v>
      </c>
      <c r="BF20" s="1">
        <v>31</v>
      </c>
      <c r="BG20" s="1">
        <v>27</v>
      </c>
      <c r="BH20" s="1">
        <v>1</v>
      </c>
      <c r="BI20" s="4">
        <v>97.3</v>
      </c>
      <c r="BJ20" s="3">
        <v>490</v>
      </c>
      <c r="BK20" s="6">
        <v>198</v>
      </c>
      <c r="BL20" s="1">
        <v>1661</v>
      </c>
      <c r="BM20" s="1">
        <v>127</v>
      </c>
      <c r="BN20" s="2">
        <v>33</v>
      </c>
      <c r="BO20" s="3">
        <v>490</v>
      </c>
      <c r="BP20" s="1">
        <v>1550</v>
      </c>
      <c r="BQ20" s="2">
        <v>251</v>
      </c>
      <c r="BR20" s="3">
        <v>480</v>
      </c>
      <c r="BS20" s="1">
        <v>1600</v>
      </c>
      <c r="BT20" s="2">
        <v>222</v>
      </c>
      <c r="BU20" s="5">
        <v>1500</v>
      </c>
      <c r="BV20" s="129">
        <v>591</v>
      </c>
      <c r="BW20" s="125">
        <f t="shared" si="21"/>
        <v>0.97</v>
      </c>
      <c r="BX20" s="125">
        <f t="shared" si="22"/>
        <v>0.62820512820512819</v>
      </c>
      <c r="BY20" s="133">
        <f t="shared" si="23"/>
        <v>0.60693085191721485</v>
      </c>
      <c r="BZ20" s="133">
        <f t="shared" si="24"/>
        <v>0.3930691480827852</v>
      </c>
      <c r="CA20" s="3">
        <v>2.9</v>
      </c>
      <c r="CB20" s="1">
        <v>2.8</v>
      </c>
      <c r="CC20" s="1">
        <v>25</v>
      </c>
      <c r="CD20" s="4">
        <v>1.8</v>
      </c>
      <c r="CE20" s="6" t="s">
        <v>183</v>
      </c>
      <c r="CF20" s="6"/>
      <c r="CG20" s="19">
        <f t="shared" si="25"/>
        <v>15.6</v>
      </c>
      <c r="CH20" s="19">
        <f t="shared" si="3"/>
        <v>5577</v>
      </c>
      <c r="CI20" s="19">
        <f t="shared" si="4"/>
        <v>0</v>
      </c>
      <c r="CJ20" s="1"/>
      <c r="CK20" s="15">
        <f t="shared" si="26"/>
        <v>0</v>
      </c>
      <c r="CL20" s="3" t="s">
        <v>184</v>
      </c>
      <c r="CM20" s="6"/>
      <c r="CN20" s="1"/>
      <c r="CO20" s="338">
        <v>109</v>
      </c>
      <c r="CP20" s="338">
        <f t="shared" si="5"/>
        <v>5577</v>
      </c>
      <c r="CQ20" s="338">
        <f t="shared" si="6"/>
        <v>0</v>
      </c>
      <c r="CR20" s="39">
        <f t="shared" si="7"/>
        <v>0</v>
      </c>
      <c r="CS20" s="3"/>
      <c r="CT20" s="6"/>
      <c r="CU20" s="19" t="e">
        <f t="shared" si="27"/>
        <v>#N/A</v>
      </c>
      <c r="CV20" s="19">
        <f t="shared" si="8"/>
        <v>-101.39999999999999</v>
      </c>
      <c r="CW20" s="19" t="e">
        <f t="shared" si="9"/>
        <v>#N/A</v>
      </c>
      <c r="CX20" s="1"/>
      <c r="CY20" s="15" t="e">
        <f t="shared" si="28"/>
        <v>#N/A</v>
      </c>
      <c r="CZ20" s="7">
        <v>550</v>
      </c>
      <c r="DA20" s="7">
        <v>520</v>
      </c>
      <c r="DB20" s="7">
        <v>530</v>
      </c>
      <c r="DC20" s="7">
        <v>540</v>
      </c>
      <c r="DD20" s="7">
        <v>2</v>
      </c>
      <c r="DE20" s="7">
        <v>3</v>
      </c>
      <c r="DF20" s="7">
        <v>5</v>
      </c>
      <c r="DG20" s="7">
        <v>0.5</v>
      </c>
      <c r="DH20" s="7">
        <v>11</v>
      </c>
      <c r="DI20" s="7">
        <v>5</v>
      </c>
      <c r="DJ20" s="7">
        <v>2</v>
      </c>
      <c r="DK20" s="3"/>
      <c r="DL20" s="2">
        <v>800</v>
      </c>
      <c r="DM20" s="96">
        <f t="shared" si="10"/>
        <v>200.94764397050943</v>
      </c>
      <c r="DN20" s="96">
        <f t="shared" si="11"/>
        <v>212.11140196887106</v>
      </c>
      <c r="DO20" s="3"/>
      <c r="DP20" s="2"/>
      <c r="DQ20" s="3"/>
      <c r="DR20" s="2"/>
      <c r="DS20" s="7">
        <v>50</v>
      </c>
      <c r="DT20" s="3" t="s">
        <v>185</v>
      </c>
      <c r="DU20" s="2">
        <v>5.5</v>
      </c>
      <c r="DV20" s="7">
        <v>20</v>
      </c>
      <c r="DW20" s="3"/>
      <c r="DX20" s="1"/>
      <c r="DY20" s="96">
        <f t="shared" si="12"/>
        <v>0</v>
      </c>
      <c r="DZ20" s="96">
        <f t="shared" si="13"/>
        <v>0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473</v>
      </c>
      <c r="EL20" s="180">
        <f t="shared" si="14"/>
        <v>118.8102944975637</v>
      </c>
      <c r="EM20" s="109">
        <f t="shared" si="15"/>
        <v>125.41086641409503</v>
      </c>
      <c r="EN20" s="1">
        <v>4.4000000000000004</v>
      </c>
      <c r="EO20" s="181">
        <f t="shared" si="16"/>
        <v>1.105212041837802</v>
      </c>
      <c r="EP20" s="181">
        <f t="shared" si="17"/>
        <v>1.1666127108287909</v>
      </c>
      <c r="EQ20" s="4">
        <v>327</v>
      </c>
      <c r="ER20" s="40"/>
    </row>
    <row r="21" spans="1:148" s="41" customFormat="1" ht="20.100000000000001" hidden="1" customHeight="1" x14ac:dyDescent="0.25">
      <c r="A21" s="83">
        <v>42404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42404</v>
      </c>
      <c r="B22" s="101">
        <v>1.0729166666666701</v>
      </c>
      <c r="C22" s="13">
        <v>1</v>
      </c>
      <c r="D22" s="8" t="s">
        <v>192</v>
      </c>
      <c r="E22" s="8" t="s">
        <v>193</v>
      </c>
      <c r="F22" s="8" t="s">
        <v>194</v>
      </c>
      <c r="G22" s="11" t="s">
        <v>195</v>
      </c>
      <c r="H22" s="10" t="s">
        <v>180</v>
      </c>
      <c r="I22" s="8">
        <v>16</v>
      </c>
      <c r="J22" s="8" t="s">
        <v>215</v>
      </c>
      <c r="K22" s="18">
        <v>16.5</v>
      </c>
      <c r="L22" s="8"/>
      <c r="M22" s="8">
        <v>80</v>
      </c>
      <c r="N22" s="8">
        <v>2750</v>
      </c>
      <c r="O22" s="145"/>
      <c r="P22" s="8">
        <v>1740</v>
      </c>
      <c r="Q22" s="20">
        <f t="shared" si="0"/>
        <v>1452.8999999999999</v>
      </c>
      <c r="R22" s="42">
        <f t="shared" si="18"/>
        <v>3.9751343999999995</v>
      </c>
      <c r="S22" s="16">
        <f t="shared" si="1"/>
        <v>3.8356559999999997</v>
      </c>
      <c r="T22" s="10">
        <v>1123</v>
      </c>
      <c r="U22" s="8">
        <v>1020</v>
      </c>
      <c r="V22" s="8">
        <v>0.96</v>
      </c>
      <c r="W22" s="20">
        <f t="shared" si="19"/>
        <v>1670.3999999999999</v>
      </c>
      <c r="X22" s="8">
        <v>10.4</v>
      </c>
      <c r="Y22" s="8">
        <v>387</v>
      </c>
      <c r="Z22" s="8">
        <v>45.1</v>
      </c>
      <c r="AA22" s="8">
        <v>25</v>
      </c>
      <c r="AB22" s="8">
        <v>25</v>
      </c>
      <c r="AC22" s="11">
        <v>6</v>
      </c>
      <c r="AD22" s="13">
        <v>3.8</v>
      </c>
      <c r="AE22" s="89">
        <v>-30</v>
      </c>
      <c r="AF22" s="89">
        <v>-33</v>
      </c>
      <c r="AG22" s="89">
        <v>-35</v>
      </c>
      <c r="AH22" s="89"/>
      <c r="AI22" s="110">
        <f t="shared" si="30"/>
        <v>-98</v>
      </c>
      <c r="AJ22" s="108">
        <f t="shared" si="31"/>
        <v>1</v>
      </c>
      <c r="AK22" s="8">
        <v>50</v>
      </c>
      <c r="AL22" s="8">
        <v>50</v>
      </c>
      <c r="AM22" s="8">
        <v>100</v>
      </c>
      <c r="AN22" s="8">
        <v>100</v>
      </c>
      <c r="AO22" s="8">
        <v>2.5</v>
      </c>
      <c r="AP22" s="8">
        <v>20</v>
      </c>
      <c r="AQ22" s="10">
        <v>2150</v>
      </c>
      <c r="AR22" s="13">
        <v>1670</v>
      </c>
      <c r="AS22" s="20">
        <f t="shared" si="2"/>
        <v>480</v>
      </c>
      <c r="AT22" s="124">
        <f t="shared" si="20"/>
        <v>0.22325581395348837</v>
      </c>
      <c r="AU22" s="8">
        <v>71</v>
      </c>
      <c r="AV22" s="8">
        <v>80</v>
      </c>
      <c r="AW22" s="13">
        <v>4.4000000000000004</v>
      </c>
      <c r="AX22" s="8">
        <v>420</v>
      </c>
      <c r="AY22" s="8">
        <v>1020</v>
      </c>
      <c r="AZ22" s="9">
        <v>30</v>
      </c>
      <c r="BA22" s="10">
        <v>349</v>
      </c>
      <c r="BB22" s="9">
        <v>68</v>
      </c>
      <c r="BC22" s="10">
        <v>172</v>
      </c>
      <c r="BD22" s="11">
        <v>30</v>
      </c>
      <c r="BE22" s="10">
        <v>4507</v>
      </c>
      <c r="BF22" s="8">
        <v>31</v>
      </c>
      <c r="BG22" s="8">
        <v>27</v>
      </c>
      <c r="BH22" s="8">
        <v>1</v>
      </c>
      <c r="BI22" s="11">
        <v>97</v>
      </c>
      <c r="BJ22" s="10">
        <v>600</v>
      </c>
      <c r="BK22" s="13">
        <v>214</v>
      </c>
      <c r="BL22" s="8">
        <v>1635</v>
      </c>
      <c r="BM22" s="8">
        <v>143</v>
      </c>
      <c r="BN22" s="9">
        <v>29.7</v>
      </c>
      <c r="BO22" s="10">
        <v>498</v>
      </c>
      <c r="BP22" s="8">
        <v>1550</v>
      </c>
      <c r="BQ22" s="9">
        <v>240</v>
      </c>
      <c r="BR22" s="10">
        <v>493</v>
      </c>
      <c r="BS22" s="8">
        <v>1600</v>
      </c>
      <c r="BT22" s="9">
        <v>222</v>
      </c>
      <c r="BU22" s="12">
        <v>1500</v>
      </c>
      <c r="BV22" s="130">
        <v>667</v>
      </c>
      <c r="BW22" s="126">
        <f t="shared" si="21"/>
        <v>0.99099999999999999</v>
      </c>
      <c r="BX22" s="126">
        <f t="shared" si="22"/>
        <v>0.76923076923076927</v>
      </c>
      <c r="BY22" s="134">
        <f t="shared" si="23"/>
        <v>0.56299436262727787</v>
      </c>
      <c r="BZ22" s="134">
        <f t="shared" si="24"/>
        <v>0.43700563737272213</v>
      </c>
      <c r="CA22" s="10">
        <v>2.9</v>
      </c>
      <c r="CB22" s="8">
        <v>2.8</v>
      </c>
      <c r="CC22" s="8">
        <v>25</v>
      </c>
      <c r="CD22" s="11">
        <v>1.8</v>
      </c>
      <c r="CE22" s="13" t="s">
        <v>183</v>
      </c>
      <c r="CF22" s="13">
        <v>82</v>
      </c>
      <c r="CG22" s="20">
        <f t="shared" si="25"/>
        <v>15.6</v>
      </c>
      <c r="CH22" s="20">
        <f t="shared" si="3"/>
        <v>5881.2</v>
      </c>
      <c r="CI22" s="20">
        <f t="shared" si="4"/>
        <v>0</v>
      </c>
      <c r="CJ22" s="8"/>
      <c r="CK22" s="16">
        <f t="shared" si="26"/>
        <v>0</v>
      </c>
      <c r="CL22" s="10" t="s">
        <v>184</v>
      </c>
      <c r="CM22" s="13">
        <v>72</v>
      </c>
      <c r="CN22" s="8">
        <v>76</v>
      </c>
      <c r="CO22" s="339">
        <v>109</v>
      </c>
      <c r="CP22" s="339">
        <f t="shared" si="5"/>
        <v>5881.2</v>
      </c>
      <c r="CQ22" s="339">
        <f t="shared" si="6"/>
        <v>82.84</v>
      </c>
      <c r="CR22" s="42">
        <f t="shared" si="7"/>
        <v>14.085560769910902</v>
      </c>
      <c r="CS22" s="10"/>
      <c r="CT22" s="13"/>
      <c r="CU22" s="20" t="e">
        <f t="shared" si="27"/>
        <v>#N/A</v>
      </c>
      <c r="CV22" s="20">
        <f t="shared" si="8"/>
        <v>-101.39999999999999</v>
      </c>
      <c r="CW22" s="20" t="e">
        <f t="shared" si="9"/>
        <v>#N/A</v>
      </c>
      <c r="CX22" s="8"/>
      <c r="CY22" s="16" t="e">
        <f t="shared" si="28"/>
        <v>#N/A</v>
      </c>
      <c r="CZ22" s="14">
        <v>550</v>
      </c>
      <c r="DA22" s="14">
        <v>520</v>
      </c>
      <c r="DB22" s="14">
        <v>530</v>
      </c>
      <c r="DC22" s="14">
        <v>540</v>
      </c>
      <c r="DD22" s="14">
        <v>2</v>
      </c>
      <c r="DE22" s="14">
        <v>3</v>
      </c>
      <c r="DF22" s="14">
        <v>5</v>
      </c>
      <c r="DG22" s="14">
        <v>0.5</v>
      </c>
      <c r="DH22" s="14">
        <v>11</v>
      </c>
      <c r="DI22" s="14">
        <v>5</v>
      </c>
      <c r="DJ22" s="14">
        <v>2</v>
      </c>
      <c r="DK22" s="10"/>
      <c r="DL22" s="9"/>
      <c r="DM22" s="97">
        <f t="shared" si="10"/>
        <v>0</v>
      </c>
      <c r="DN22" s="97">
        <f t="shared" si="11"/>
        <v>0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>
        <f t="shared" si="12"/>
        <v>0</v>
      </c>
      <c r="DZ22" s="97">
        <f t="shared" si="13"/>
        <v>0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462</v>
      </c>
      <c r="EL22" s="183">
        <f t="shared" si="14"/>
        <v>116.22248545860488</v>
      </c>
      <c r="EM22" s="110">
        <f t="shared" si="15"/>
        <v>120.44875765709961</v>
      </c>
      <c r="EN22" s="8"/>
      <c r="EO22" s="184">
        <f t="shared" si="16"/>
        <v>0</v>
      </c>
      <c r="EP22" s="184">
        <f t="shared" si="17"/>
        <v>0</v>
      </c>
      <c r="EQ22" s="11"/>
      <c r="ER22" s="43"/>
    </row>
    <row r="23" spans="1:148" s="44" customFormat="1" ht="20.100000000000001" hidden="1" customHeight="1" x14ac:dyDescent="0.25">
      <c r="A23" s="84">
        <v>42404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>
        <v>800</v>
      </c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>
        <v>50</v>
      </c>
      <c r="DT23" s="10" t="s">
        <v>185</v>
      </c>
      <c r="DU23" s="9">
        <v>5.5</v>
      </c>
      <c r="DV23" s="14">
        <v>20</v>
      </c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42405</v>
      </c>
      <c r="B24" s="100">
        <v>0.60870370370370364</v>
      </c>
      <c r="C24" s="6">
        <v>3</v>
      </c>
      <c r="D24" s="1" t="s">
        <v>186</v>
      </c>
      <c r="E24" s="1" t="s">
        <v>187</v>
      </c>
      <c r="F24" s="1" t="s">
        <v>188</v>
      </c>
      <c r="G24" s="4" t="s">
        <v>189</v>
      </c>
      <c r="H24" s="3" t="s">
        <v>180</v>
      </c>
      <c r="I24" s="1">
        <v>16</v>
      </c>
      <c r="J24" s="1" t="s">
        <v>215</v>
      </c>
      <c r="K24" s="17">
        <v>18.5</v>
      </c>
      <c r="L24" s="1"/>
      <c r="M24" s="1">
        <v>80</v>
      </c>
      <c r="N24" s="1">
        <v>2750</v>
      </c>
      <c r="O24" s="144"/>
      <c r="P24" s="1">
        <v>1700</v>
      </c>
      <c r="Q24" s="19">
        <f t="shared" si="0"/>
        <v>1385.5</v>
      </c>
      <c r="R24" s="39">
        <f t="shared" si="18"/>
        <v>3.7907280000000001</v>
      </c>
      <c r="S24" s="15">
        <f t="shared" si="1"/>
        <v>3.6577199999999999</v>
      </c>
      <c r="T24" s="3">
        <v>1096</v>
      </c>
      <c r="U24" s="1">
        <v>1020</v>
      </c>
      <c r="V24" s="1">
        <v>0.96</v>
      </c>
      <c r="W24" s="19">
        <f t="shared" si="19"/>
        <v>1632</v>
      </c>
      <c r="X24" s="1">
        <v>10.3</v>
      </c>
      <c r="Y24" s="1">
        <v>368</v>
      </c>
      <c r="Z24" s="1">
        <v>44.7</v>
      </c>
      <c r="AA24" s="1">
        <v>25</v>
      </c>
      <c r="AB24" s="1">
        <v>25</v>
      </c>
      <c r="AC24" s="4">
        <v>5.7</v>
      </c>
      <c r="AD24" s="6">
        <v>3.9</v>
      </c>
      <c r="AE24" s="88">
        <v>-29</v>
      </c>
      <c r="AF24" s="88">
        <v>-33</v>
      </c>
      <c r="AG24" s="88">
        <v>-33</v>
      </c>
      <c r="AH24" s="88"/>
      <c r="AI24" s="109">
        <f t="shared" si="30"/>
        <v>-95</v>
      </c>
      <c r="AJ24" s="106">
        <f t="shared" si="31"/>
        <v>1</v>
      </c>
      <c r="AK24" s="1">
        <v>50</v>
      </c>
      <c r="AL24" s="1">
        <v>50</v>
      </c>
      <c r="AM24" s="1">
        <v>100</v>
      </c>
      <c r="AN24" s="1">
        <v>100</v>
      </c>
      <c r="AO24" s="1">
        <v>2.2999999999999998</v>
      </c>
      <c r="AP24" s="1">
        <v>20</v>
      </c>
      <c r="AQ24" s="3">
        <v>1757</v>
      </c>
      <c r="AR24" s="6">
        <v>1534</v>
      </c>
      <c r="AS24" s="19">
        <f t="shared" si="2"/>
        <v>223</v>
      </c>
      <c r="AT24" s="123">
        <f t="shared" si="20"/>
        <v>0.12692088787706318</v>
      </c>
      <c r="AU24" s="1">
        <v>69</v>
      </c>
      <c r="AV24" s="1">
        <v>80</v>
      </c>
      <c r="AW24" s="6">
        <v>4.4000000000000004</v>
      </c>
      <c r="AX24" s="1">
        <v>399</v>
      </c>
      <c r="AY24" s="1">
        <v>957</v>
      </c>
      <c r="AZ24" s="2">
        <v>30</v>
      </c>
      <c r="BA24" s="3">
        <v>326</v>
      </c>
      <c r="BB24" s="2">
        <v>61</v>
      </c>
      <c r="BC24" s="3">
        <v>163</v>
      </c>
      <c r="BD24" s="4">
        <v>25</v>
      </c>
      <c r="BE24" s="3">
        <v>4468</v>
      </c>
      <c r="BF24" s="1">
        <v>35</v>
      </c>
      <c r="BG24" s="1">
        <v>27</v>
      </c>
      <c r="BH24" s="1">
        <v>1</v>
      </c>
      <c r="BI24" s="4">
        <v>97.5</v>
      </c>
      <c r="BJ24" s="3">
        <v>570</v>
      </c>
      <c r="BK24" s="6">
        <v>211</v>
      </c>
      <c r="BL24" s="1">
        <v>1639</v>
      </c>
      <c r="BM24" s="1">
        <v>141</v>
      </c>
      <c r="BN24" s="2">
        <v>30.9</v>
      </c>
      <c r="BO24" s="3">
        <v>470</v>
      </c>
      <c r="BP24" s="1">
        <v>1550</v>
      </c>
      <c r="BQ24" s="2">
        <v>223</v>
      </c>
      <c r="BR24" s="3">
        <v>460</v>
      </c>
      <c r="BS24" s="1">
        <v>1600</v>
      </c>
      <c r="BT24" s="2">
        <v>203</v>
      </c>
      <c r="BU24" s="5">
        <v>1500</v>
      </c>
      <c r="BV24" s="129">
        <v>566</v>
      </c>
      <c r="BW24" s="125">
        <f t="shared" si="21"/>
        <v>0.93</v>
      </c>
      <c r="BX24" s="125">
        <f t="shared" si="22"/>
        <v>0.73076923076923073</v>
      </c>
      <c r="BY24" s="133">
        <f t="shared" si="23"/>
        <v>0.55998147290412226</v>
      </c>
      <c r="BZ24" s="133">
        <f t="shared" si="24"/>
        <v>0.44001852709587769</v>
      </c>
      <c r="CA24" s="3">
        <v>2.9</v>
      </c>
      <c r="CB24" s="1">
        <v>2.8</v>
      </c>
      <c r="CC24" s="1">
        <v>25</v>
      </c>
      <c r="CD24" s="4">
        <v>1.8</v>
      </c>
      <c r="CE24" s="6" t="s">
        <v>227</v>
      </c>
      <c r="CF24" s="6">
        <v>80</v>
      </c>
      <c r="CG24" s="19">
        <f t="shared" si="25"/>
        <v>16.64</v>
      </c>
      <c r="CH24" s="19">
        <f t="shared" si="3"/>
        <v>5746</v>
      </c>
      <c r="CI24" s="19">
        <f t="shared" si="4"/>
        <v>13.312000000000001</v>
      </c>
      <c r="CJ24" s="1">
        <v>80</v>
      </c>
      <c r="CK24" s="15">
        <f t="shared" si="26"/>
        <v>2.316742081447964</v>
      </c>
      <c r="CL24" s="3" t="s">
        <v>228</v>
      </c>
      <c r="CM24" s="6">
        <v>73</v>
      </c>
      <c r="CN24" s="1">
        <v>75</v>
      </c>
      <c r="CO24" s="338">
        <v>109</v>
      </c>
      <c r="CP24" s="338">
        <f t="shared" si="5"/>
        <v>5746</v>
      </c>
      <c r="CQ24" s="338">
        <f t="shared" si="6"/>
        <v>81.75</v>
      </c>
      <c r="CR24" s="39">
        <f t="shared" si="7"/>
        <v>14.227288548555517</v>
      </c>
      <c r="CS24" s="3" t="s">
        <v>217</v>
      </c>
      <c r="CT24" s="6">
        <v>5</v>
      </c>
      <c r="CU24" s="19">
        <f t="shared" si="27"/>
        <v>16.64</v>
      </c>
      <c r="CV24" s="19">
        <f>CU24*3.38</f>
        <v>56.243200000000002</v>
      </c>
      <c r="CW24" s="19">
        <f t="shared" si="9"/>
        <v>0</v>
      </c>
      <c r="CX24" s="1"/>
      <c r="CY24" s="15">
        <f t="shared" si="28"/>
        <v>0</v>
      </c>
      <c r="CZ24" s="7">
        <v>568</v>
      </c>
      <c r="DA24" s="7">
        <v>530</v>
      </c>
      <c r="DB24" s="7">
        <v>540</v>
      </c>
      <c r="DC24" s="7">
        <v>550</v>
      </c>
      <c r="DD24" s="7">
        <v>2</v>
      </c>
      <c r="DE24" s="7">
        <v>3</v>
      </c>
      <c r="DF24" s="7">
        <v>5</v>
      </c>
      <c r="DG24" s="7">
        <v>0.5</v>
      </c>
      <c r="DH24" s="7">
        <v>11</v>
      </c>
      <c r="DI24" s="7">
        <v>5</v>
      </c>
      <c r="DJ24" s="7">
        <v>2</v>
      </c>
      <c r="DK24" s="3"/>
      <c r="DL24" s="2">
        <v>800</v>
      </c>
      <c r="DM24" s="96">
        <f t="shared" si="10"/>
        <v>211.04125645522441</v>
      </c>
      <c r="DN24" s="96">
        <f t="shared" si="11"/>
        <v>218.71548396268716</v>
      </c>
      <c r="DO24" s="3"/>
      <c r="DP24" s="2"/>
      <c r="DQ24" s="3"/>
      <c r="DR24" s="2"/>
      <c r="DS24" s="7">
        <v>50</v>
      </c>
      <c r="DT24" s="3" t="s">
        <v>185</v>
      </c>
      <c r="DU24" s="2">
        <v>5.5</v>
      </c>
      <c r="DV24" s="7">
        <v>20</v>
      </c>
      <c r="DW24" s="3"/>
      <c r="DX24" s="1"/>
      <c r="DY24" s="96">
        <f t="shared" si="12"/>
        <v>0</v>
      </c>
      <c r="DZ24" s="96">
        <f t="shared" si="13"/>
        <v>0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426</v>
      </c>
      <c r="EL24" s="180">
        <f t="shared" si="14"/>
        <v>112.37946906240701</v>
      </c>
      <c r="EM24" s="109">
        <f t="shared" si="15"/>
        <v>116.4659952101309</v>
      </c>
      <c r="EN24" s="1">
        <v>5</v>
      </c>
      <c r="EO24" s="181">
        <f t="shared" si="16"/>
        <v>1.3190078528451528</v>
      </c>
      <c r="EP24" s="181">
        <f t="shared" si="17"/>
        <v>1.3669717747667947</v>
      </c>
      <c r="EQ24" s="4">
        <v>336</v>
      </c>
      <c r="ER24" s="40"/>
    </row>
    <row r="25" spans="1:148" s="41" customFormat="1" ht="20.100000000000001" hidden="1" customHeight="1" x14ac:dyDescent="0.25">
      <c r="A25" s="83">
        <v>42405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42405</v>
      </c>
      <c r="B26" s="101">
        <v>8.4189814814814815E-2</v>
      </c>
      <c r="C26" s="13">
        <v>2</v>
      </c>
      <c r="D26" s="8" t="s">
        <v>201</v>
      </c>
      <c r="E26" s="8" t="s">
        <v>207</v>
      </c>
      <c r="F26" s="8" t="s">
        <v>203</v>
      </c>
      <c r="G26" s="11" t="s">
        <v>204</v>
      </c>
      <c r="H26" s="10" t="s">
        <v>180</v>
      </c>
      <c r="I26" s="8">
        <v>16</v>
      </c>
      <c r="J26" s="8" t="s">
        <v>215</v>
      </c>
      <c r="K26" s="18">
        <v>18.5</v>
      </c>
      <c r="L26" s="8"/>
      <c r="M26" s="8">
        <v>80</v>
      </c>
      <c r="N26" s="8">
        <v>2750</v>
      </c>
      <c r="O26" s="145"/>
      <c r="P26" s="8">
        <v>1660</v>
      </c>
      <c r="Q26" s="20">
        <f t="shared" si="0"/>
        <v>1352.9</v>
      </c>
      <c r="R26" s="42">
        <f t="shared" si="18"/>
        <v>3.7015344000000003</v>
      </c>
      <c r="S26" s="16">
        <f t="shared" si="1"/>
        <v>3.5716560000000004</v>
      </c>
      <c r="T26" s="10">
        <v>1064</v>
      </c>
      <c r="U26" s="8">
        <v>1020</v>
      </c>
      <c r="V26" s="8">
        <v>0.95799999999999996</v>
      </c>
      <c r="W26" s="20">
        <f t="shared" si="19"/>
        <v>1590.28</v>
      </c>
      <c r="X26" s="8">
        <v>10.199999999999999</v>
      </c>
      <c r="Y26" s="8">
        <v>350</v>
      </c>
      <c r="Z26" s="8">
        <v>42.8</v>
      </c>
      <c r="AA26" s="8">
        <v>25</v>
      </c>
      <c r="AB26" s="8">
        <v>25</v>
      </c>
      <c r="AC26" s="11">
        <v>5.8</v>
      </c>
      <c r="AD26" s="13">
        <v>3.8</v>
      </c>
      <c r="AE26" s="89">
        <v>-30</v>
      </c>
      <c r="AF26" s="89">
        <v>-33</v>
      </c>
      <c r="AG26" s="89">
        <v>-33</v>
      </c>
      <c r="AH26" s="89"/>
      <c r="AI26" s="110">
        <f t="shared" si="30"/>
        <v>-96</v>
      </c>
      <c r="AJ26" s="108">
        <f t="shared" si="31"/>
        <v>1</v>
      </c>
      <c r="AK26" s="8">
        <v>50</v>
      </c>
      <c r="AL26" s="8">
        <v>50</v>
      </c>
      <c r="AM26" s="8">
        <v>100</v>
      </c>
      <c r="AN26" s="8">
        <v>100</v>
      </c>
      <c r="AO26" s="8">
        <v>2.5</v>
      </c>
      <c r="AP26" s="8">
        <v>20</v>
      </c>
      <c r="AQ26" s="10">
        <v>1850</v>
      </c>
      <c r="AR26" s="13">
        <v>1490</v>
      </c>
      <c r="AS26" s="20">
        <f t="shared" si="2"/>
        <v>360</v>
      </c>
      <c r="AT26" s="124">
        <f t="shared" si="20"/>
        <v>0.19459459459459461</v>
      </c>
      <c r="AU26" s="8">
        <v>68</v>
      </c>
      <c r="AV26" s="8">
        <v>80</v>
      </c>
      <c r="AW26" s="13">
        <v>4.4000000000000004</v>
      </c>
      <c r="AX26" s="8">
        <v>670</v>
      </c>
      <c r="AY26" s="8">
        <v>670</v>
      </c>
      <c r="AZ26" s="9">
        <v>50</v>
      </c>
      <c r="BA26" s="10">
        <v>355</v>
      </c>
      <c r="BB26" s="9">
        <v>64</v>
      </c>
      <c r="BC26" s="10">
        <v>169</v>
      </c>
      <c r="BD26" s="11"/>
      <c r="BE26" s="10">
        <v>4300</v>
      </c>
      <c r="BF26" s="8">
        <v>35</v>
      </c>
      <c r="BG26" s="8">
        <v>27</v>
      </c>
      <c r="BH26" s="8">
        <v>1</v>
      </c>
      <c r="BI26" s="11">
        <v>97.3</v>
      </c>
      <c r="BJ26" s="10">
        <v>500</v>
      </c>
      <c r="BK26" s="13">
        <v>190</v>
      </c>
      <c r="BL26" s="8">
        <v>1650</v>
      </c>
      <c r="BM26" s="8">
        <v>137</v>
      </c>
      <c r="BN26" s="9">
        <v>32.799999999999997</v>
      </c>
      <c r="BO26" s="10">
        <v>475</v>
      </c>
      <c r="BP26" s="8">
        <v>1500</v>
      </c>
      <c r="BQ26" s="9">
        <v>219</v>
      </c>
      <c r="BR26" s="10">
        <v>466</v>
      </c>
      <c r="BS26" s="8">
        <v>1600</v>
      </c>
      <c r="BT26" s="9">
        <v>213</v>
      </c>
      <c r="BU26" s="12">
        <v>1500</v>
      </c>
      <c r="BV26" s="130">
        <v>567</v>
      </c>
      <c r="BW26" s="126">
        <f t="shared" si="21"/>
        <v>0.94099999999999995</v>
      </c>
      <c r="BX26" s="126">
        <f t="shared" si="22"/>
        <v>0.64102564102564108</v>
      </c>
      <c r="BY26" s="134">
        <f t="shared" si="23"/>
        <v>0.59480704711583654</v>
      </c>
      <c r="BZ26" s="134">
        <f t="shared" si="24"/>
        <v>0.40519295288416346</v>
      </c>
      <c r="CA26" s="10">
        <v>2.4</v>
      </c>
      <c r="CB26" s="8">
        <v>2.8</v>
      </c>
      <c r="CC26" s="8">
        <v>25</v>
      </c>
      <c r="CD26" s="11">
        <v>1.8</v>
      </c>
      <c r="CE26" s="13" t="s">
        <v>227</v>
      </c>
      <c r="CF26" s="13">
        <v>79</v>
      </c>
      <c r="CG26" s="20">
        <f t="shared" si="25"/>
        <v>16.64</v>
      </c>
      <c r="CH26" s="20">
        <f t="shared" si="3"/>
        <v>5610.8</v>
      </c>
      <c r="CI26" s="20">
        <f t="shared" si="4"/>
        <v>13.312000000000001</v>
      </c>
      <c r="CJ26" s="8">
        <v>80</v>
      </c>
      <c r="CK26" s="16">
        <f t="shared" si="26"/>
        <v>2.3725671918443005</v>
      </c>
      <c r="CL26" s="10" t="s">
        <v>228</v>
      </c>
      <c r="CM26" s="13">
        <v>50</v>
      </c>
      <c r="CN26" s="8">
        <v>53</v>
      </c>
      <c r="CO26" s="339">
        <v>109</v>
      </c>
      <c r="CP26" s="339">
        <f t="shared" si="5"/>
        <v>5610.8</v>
      </c>
      <c r="CQ26" s="339">
        <f t="shared" si="6"/>
        <v>57.77</v>
      </c>
      <c r="CR26" s="42">
        <f t="shared" si="7"/>
        <v>10.296214443573108</v>
      </c>
      <c r="CS26" s="10" t="s">
        <v>217</v>
      </c>
      <c r="CT26" s="13">
        <v>5</v>
      </c>
      <c r="CU26" s="20">
        <f t="shared" si="27"/>
        <v>16.64</v>
      </c>
      <c r="CV26" s="20">
        <f t="shared" si="8"/>
        <v>-101.39999999999999</v>
      </c>
      <c r="CW26" s="20">
        <f t="shared" si="9"/>
        <v>0</v>
      </c>
      <c r="CX26" s="8"/>
      <c r="CY26" s="16">
        <f t="shared" si="28"/>
        <v>0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>
        <v>800</v>
      </c>
      <c r="DM26" s="97">
        <f t="shared" si="10"/>
        <v>216.12658793607321</v>
      </c>
      <c r="DN26" s="97">
        <f t="shared" si="11"/>
        <v>223.98573658829403</v>
      </c>
      <c r="DO26" s="10"/>
      <c r="DP26" s="9"/>
      <c r="DQ26" s="10"/>
      <c r="DR26" s="9"/>
      <c r="DS26" s="14">
        <v>50</v>
      </c>
      <c r="DT26" s="10"/>
      <c r="DU26" s="9"/>
      <c r="DV26" s="14">
        <v>20</v>
      </c>
      <c r="DW26" s="10"/>
      <c r="DX26" s="8"/>
      <c r="DY26" s="97">
        <f t="shared" si="12"/>
        <v>0</v>
      </c>
      <c r="DZ26" s="97">
        <f t="shared" si="13"/>
        <v>0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432</v>
      </c>
      <c r="EL26" s="183">
        <f t="shared" si="14"/>
        <v>116.70835748547952</v>
      </c>
      <c r="EM26" s="110">
        <f t="shared" si="15"/>
        <v>120.95229775767878</v>
      </c>
      <c r="EN26" s="8">
        <v>4.5999999999999996</v>
      </c>
      <c r="EO26" s="184">
        <f t="shared" si="16"/>
        <v>1.2427278806324207</v>
      </c>
      <c r="EP26" s="184">
        <f t="shared" si="17"/>
        <v>1.2879179853826905</v>
      </c>
      <c r="EQ26" s="11">
        <v>341</v>
      </c>
      <c r="ER26" s="43"/>
    </row>
    <row r="27" spans="1:148" s="44" customFormat="1" ht="20.100000000000001" hidden="1" customHeight="1" x14ac:dyDescent="0.25">
      <c r="A27" s="84">
        <v>42405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hidden="1" customHeight="1" x14ac:dyDescent="0.25">
      <c r="A28" s="83">
        <v>42406</v>
      </c>
      <c r="B28" s="100">
        <v>0.69791666666666696</v>
      </c>
      <c r="C28" s="6">
        <v>4</v>
      </c>
      <c r="D28" s="1" t="s">
        <v>176</v>
      </c>
      <c r="E28" s="1" t="s">
        <v>177</v>
      </c>
      <c r="F28" s="1" t="s">
        <v>178</v>
      </c>
      <c r="G28" s="4" t="s">
        <v>179</v>
      </c>
      <c r="H28" s="3" t="s">
        <v>180</v>
      </c>
      <c r="I28" s="1">
        <v>25</v>
      </c>
      <c r="J28" s="1" t="s">
        <v>190</v>
      </c>
      <c r="K28" s="17">
        <v>18.5</v>
      </c>
      <c r="L28" s="1"/>
      <c r="M28" s="1">
        <v>55</v>
      </c>
      <c r="N28" s="1">
        <v>2720</v>
      </c>
      <c r="O28" s="144"/>
      <c r="P28" s="1">
        <v>950</v>
      </c>
      <c r="Q28" s="19">
        <f t="shared" si="0"/>
        <v>774.25</v>
      </c>
      <c r="R28" s="39">
        <f t="shared" si="18"/>
        <v>3.30991875</v>
      </c>
      <c r="S28" s="15">
        <f t="shared" si="1"/>
        <v>3.1589399999999999</v>
      </c>
      <c r="T28" s="3">
        <v>623</v>
      </c>
      <c r="U28" s="1">
        <v>1010</v>
      </c>
      <c r="V28" s="1">
        <v>0.98499999999999999</v>
      </c>
      <c r="W28" s="19">
        <f t="shared" si="19"/>
        <v>935.75</v>
      </c>
      <c r="X28" s="1">
        <v>9.1999999999999993</v>
      </c>
      <c r="Y28" s="1">
        <v>122</v>
      </c>
      <c r="Z28" s="1">
        <v>38</v>
      </c>
      <c r="AA28" s="1">
        <v>25</v>
      </c>
      <c r="AB28" s="1">
        <v>25</v>
      </c>
      <c r="AC28" s="4">
        <v>6</v>
      </c>
      <c r="AD28" s="6">
        <v>3.8</v>
      </c>
      <c r="AE28" s="88">
        <v>-30</v>
      </c>
      <c r="AF28" s="88">
        <v>-33</v>
      </c>
      <c r="AG28" s="88">
        <v>-33</v>
      </c>
      <c r="AH28" s="88"/>
      <c r="AI28" s="109">
        <f t="shared" si="30"/>
        <v>-96</v>
      </c>
      <c r="AJ28" s="106">
        <f t="shared" si="31"/>
        <v>1</v>
      </c>
      <c r="AK28" s="1">
        <v>50</v>
      </c>
      <c r="AL28" s="1">
        <v>50</v>
      </c>
      <c r="AM28" s="1">
        <v>100</v>
      </c>
      <c r="AN28" s="1">
        <v>100</v>
      </c>
      <c r="AO28" s="1">
        <v>3</v>
      </c>
      <c r="AP28" s="1">
        <v>20</v>
      </c>
      <c r="AQ28" s="3">
        <v>1449</v>
      </c>
      <c r="AR28" s="6">
        <v>1400</v>
      </c>
      <c r="AS28" s="19">
        <f t="shared" si="2"/>
        <v>49</v>
      </c>
      <c r="AT28" s="123">
        <f t="shared" si="20"/>
        <v>3.3816425120772944E-2</v>
      </c>
      <c r="AU28" s="1">
        <v>63</v>
      </c>
      <c r="AV28" s="1">
        <v>80</v>
      </c>
      <c r="AW28" s="6">
        <v>4.3</v>
      </c>
      <c r="AX28" s="1">
        <v>610</v>
      </c>
      <c r="AY28" s="1">
        <v>848</v>
      </c>
      <c r="AZ28" s="2">
        <v>50</v>
      </c>
      <c r="BA28" s="3">
        <v>219</v>
      </c>
      <c r="BB28" s="2">
        <v>47</v>
      </c>
      <c r="BC28" s="3"/>
      <c r="BD28" s="4"/>
      <c r="BE28" s="3">
        <v>4360</v>
      </c>
      <c r="BF28" s="1">
        <v>35</v>
      </c>
      <c r="BG28" s="1">
        <v>25</v>
      </c>
      <c r="BH28" s="1">
        <v>1</v>
      </c>
      <c r="BI28" s="4">
        <v>97.3</v>
      </c>
      <c r="BJ28" s="3">
        <v>350</v>
      </c>
      <c r="BK28" s="6">
        <v>139</v>
      </c>
      <c r="BL28" s="1">
        <v>1646</v>
      </c>
      <c r="BM28" s="1">
        <v>127</v>
      </c>
      <c r="BN28" s="2">
        <v>36</v>
      </c>
      <c r="BO28" s="3">
        <v>362</v>
      </c>
      <c r="BP28" s="1">
        <v>1346</v>
      </c>
      <c r="BQ28" s="2">
        <v>160</v>
      </c>
      <c r="BR28" s="3">
        <v>349</v>
      </c>
      <c r="BS28" s="1">
        <v>1295</v>
      </c>
      <c r="BT28" s="2">
        <v>134</v>
      </c>
      <c r="BU28" s="5">
        <v>1500</v>
      </c>
      <c r="BV28" s="129">
        <v>287</v>
      </c>
      <c r="BW28" s="125">
        <f t="shared" si="21"/>
        <v>0.71099999999999997</v>
      </c>
      <c r="BX28" s="125">
        <f t="shared" si="22"/>
        <v>0.44871794871794873</v>
      </c>
      <c r="BY28" s="133">
        <f t="shared" si="23"/>
        <v>0.61308010347343511</v>
      </c>
      <c r="BZ28" s="133">
        <f t="shared" si="24"/>
        <v>0.38691989652656483</v>
      </c>
      <c r="CA28" s="3">
        <v>2.8</v>
      </c>
      <c r="CB28" s="1">
        <v>2.8</v>
      </c>
      <c r="CC28" s="1">
        <v>25</v>
      </c>
      <c r="CD28" s="4">
        <v>1.8</v>
      </c>
      <c r="CE28" s="6" t="s">
        <v>183</v>
      </c>
      <c r="CF28" s="6">
        <v>41</v>
      </c>
      <c r="CG28" s="19">
        <f t="shared" si="25"/>
        <v>15.6</v>
      </c>
      <c r="CH28" s="19">
        <f t="shared" si="3"/>
        <v>3211</v>
      </c>
      <c r="CI28" s="19">
        <f t="shared" si="4"/>
        <v>6.3959999999999999</v>
      </c>
      <c r="CJ28" s="1">
        <v>41</v>
      </c>
      <c r="CK28" s="15">
        <f>CI28/CH28*1000</f>
        <v>1.9919028340080973</v>
      </c>
      <c r="CL28" s="3" t="s">
        <v>184</v>
      </c>
      <c r="CM28" s="178">
        <v>41</v>
      </c>
      <c r="CN28" s="2">
        <v>41</v>
      </c>
      <c r="CO28" s="338">
        <v>109</v>
      </c>
      <c r="CP28" s="338">
        <f t="shared" si="5"/>
        <v>3211</v>
      </c>
      <c r="CQ28" s="338">
        <f t="shared" si="6"/>
        <v>44.69</v>
      </c>
      <c r="CR28" s="39">
        <f t="shared" si="7"/>
        <v>13.917782622236063</v>
      </c>
      <c r="CS28" s="3"/>
      <c r="CT28" s="6"/>
      <c r="CU28" s="19" t="e">
        <f t="shared" si="27"/>
        <v>#N/A</v>
      </c>
      <c r="CV28" s="19">
        <f t="shared" si="8"/>
        <v>-101.39999999999999</v>
      </c>
      <c r="CW28" s="19" t="e">
        <f t="shared" si="9"/>
        <v>#N/A</v>
      </c>
      <c r="CX28" s="1"/>
      <c r="CY28" s="15" t="e">
        <f>CW28/CV28*1000</f>
        <v>#N/A</v>
      </c>
      <c r="CZ28" s="7">
        <v>555</v>
      </c>
      <c r="DA28" s="7">
        <v>530</v>
      </c>
      <c r="DB28" s="7">
        <v>540</v>
      </c>
      <c r="DC28" s="7">
        <v>550</v>
      </c>
      <c r="DD28" s="7">
        <v>2</v>
      </c>
      <c r="DE28" s="7">
        <v>3</v>
      </c>
      <c r="DF28" s="7">
        <v>5</v>
      </c>
      <c r="DG28" s="7">
        <v>0.5</v>
      </c>
      <c r="DH28" s="7">
        <v>11</v>
      </c>
      <c r="DI28" s="7">
        <v>5</v>
      </c>
      <c r="DJ28" s="7">
        <v>2</v>
      </c>
      <c r="DK28" s="3"/>
      <c r="DL28" s="2">
        <v>800</v>
      </c>
      <c r="DM28" s="96">
        <f t="shared" si="10"/>
        <v>241.69777581398336</v>
      </c>
      <c r="DN28" s="96">
        <f t="shared" si="11"/>
        <v>253.24950774626933</v>
      </c>
      <c r="DO28" s="3"/>
      <c r="DP28" s="2"/>
      <c r="DQ28" s="3"/>
      <c r="DR28" s="2"/>
      <c r="DS28" s="7">
        <v>50</v>
      </c>
      <c r="DT28" s="3" t="s">
        <v>185</v>
      </c>
      <c r="DU28" s="2">
        <v>5.5</v>
      </c>
      <c r="DV28" s="7">
        <v>20</v>
      </c>
      <c r="DW28" s="3"/>
      <c r="DX28" s="1"/>
      <c r="DY28" s="96">
        <f t="shared" si="12"/>
        <v>0</v>
      </c>
      <c r="DZ28" s="96">
        <f t="shared" si="13"/>
        <v>0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294</v>
      </c>
      <c r="EL28" s="180">
        <f t="shared" si="14"/>
        <v>88.823932611638881</v>
      </c>
      <c r="EM28" s="109">
        <f t="shared" si="15"/>
        <v>93.069194096753975</v>
      </c>
      <c r="EN28" s="1">
        <v>4.38</v>
      </c>
      <c r="EO28" s="181">
        <f t="shared" si="16"/>
        <v>1.3232953225815587</v>
      </c>
      <c r="EP28" s="181">
        <f t="shared" si="17"/>
        <v>1.3865410549108246</v>
      </c>
      <c r="EQ28" s="4">
        <v>350</v>
      </c>
      <c r="ER28" s="40"/>
    </row>
    <row r="29" spans="1:148" s="41" customFormat="1" ht="20.100000000000001" hidden="1" customHeight="1" x14ac:dyDescent="0.25">
      <c r="A29" s="83">
        <v>42406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hidden="1" customHeight="1" x14ac:dyDescent="0.25">
      <c r="A30" s="84">
        <v>42406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hidden="1" customHeight="1" x14ac:dyDescent="0.25">
      <c r="A31" s="84">
        <v>42406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hidden="1" customHeight="1" x14ac:dyDescent="0.25">
      <c r="A32" s="83">
        <v>42407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hidden="1" customHeight="1" x14ac:dyDescent="0.25">
      <c r="A33" s="83">
        <v>42407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hidden="1" customHeight="1" x14ac:dyDescent="0.25">
      <c r="A34" s="84">
        <v>42407</v>
      </c>
      <c r="B34" s="101">
        <v>1.09375</v>
      </c>
      <c r="C34" s="13">
        <v>4</v>
      </c>
      <c r="D34" s="8" t="s">
        <v>176</v>
      </c>
      <c r="E34" s="8" t="s">
        <v>177</v>
      </c>
      <c r="F34" s="8" t="s">
        <v>178</v>
      </c>
      <c r="G34" s="11" t="s">
        <v>179</v>
      </c>
      <c r="H34" s="10" t="s">
        <v>180</v>
      </c>
      <c r="I34" s="8">
        <v>25</v>
      </c>
      <c r="J34" s="8" t="s">
        <v>190</v>
      </c>
      <c r="K34" s="18">
        <v>20.5</v>
      </c>
      <c r="L34" s="8"/>
      <c r="M34" s="8">
        <v>55</v>
      </c>
      <c r="N34" s="8">
        <v>2720</v>
      </c>
      <c r="O34" s="145"/>
      <c r="P34" s="8">
        <v>777</v>
      </c>
      <c r="Q34" s="20">
        <f t="shared" si="0"/>
        <v>617.71499999999992</v>
      </c>
      <c r="R34" s="42">
        <f t="shared" si="18"/>
        <v>2.6407316249999995</v>
      </c>
      <c r="S34" s="16">
        <f t="shared" si="1"/>
        <v>2.5202771999999993</v>
      </c>
      <c r="T34" s="10">
        <v>529</v>
      </c>
      <c r="U34" s="8">
        <v>1010</v>
      </c>
      <c r="V34" s="8">
        <v>0.99</v>
      </c>
      <c r="W34" s="20">
        <f t="shared" si="19"/>
        <v>769.23</v>
      </c>
      <c r="X34" s="8">
        <v>9.1</v>
      </c>
      <c r="Y34" s="8">
        <v>82</v>
      </c>
      <c r="Z34" s="8">
        <v>29.6</v>
      </c>
      <c r="AA34" s="8">
        <v>25</v>
      </c>
      <c r="AB34" s="8">
        <v>25</v>
      </c>
      <c r="AC34" s="11">
        <v>6</v>
      </c>
      <c r="AD34" s="13">
        <v>3.8</v>
      </c>
      <c r="AE34" s="89">
        <v>-28</v>
      </c>
      <c r="AF34" s="89">
        <v>-31</v>
      </c>
      <c r="AG34" s="89">
        <v>-31</v>
      </c>
      <c r="AH34" s="89"/>
      <c r="AI34" s="110">
        <f t="shared" si="30"/>
        <v>-90</v>
      </c>
      <c r="AJ34" s="108">
        <f t="shared" si="31"/>
        <v>1</v>
      </c>
      <c r="AK34" s="8">
        <v>50</v>
      </c>
      <c r="AL34" s="8">
        <v>50</v>
      </c>
      <c r="AM34" s="8">
        <v>100</v>
      </c>
      <c r="AN34" s="8">
        <v>100</v>
      </c>
      <c r="AO34" s="8">
        <v>3</v>
      </c>
      <c r="AP34" s="8">
        <v>20</v>
      </c>
      <c r="AQ34" s="10">
        <v>1207</v>
      </c>
      <c r="AR34" s="13">
        <v>1156</v>
      </c>
      <c r="AS34" s="20">
        <f t="shared" si="34"/>
        <v>51</v>
      </c>
      <c r="AT34" s="124">
        <f t="shared" si="20"/>
        <v>4.2253521126760563E-2</v>
      </c>
      <c r="AU34" s="8">
        <v>58</v>
      </c>
      <c r="AV34" s="8">
        <v>80</v>
      </c>
      <c r="AW34" s="13">
        <v>4.25</v>
      </c>
      <c r="AX34" s="8">
        <v>415</v>
      </c>
      <c r="AY34" s="8">
        <v>930</v>
      </c>
      <c r="AZ34" s="9">
        <v>30</v>
      </c>
      <c r="BA34" s="10">
        <v>210</v>
      </c>
      <c r="BB34" s="9">
        <v>53</v>
      </c>
      <c r="BC34" s="10"/>
      <c r="BD34" s="11"/>
      <c r="BE34" s="10">
        <v>4300</v>
      </c>
      <c r="BF34" s="8">
        <v>35</v>
      </c>
      <c r="BG34" s="8">
        <v>25</v>
      </c>
      <c r="BH34" s="8">
        <v>0.5</v>
      </c>
      <c r="BI34" s="11">
        <v>97.3</v>
      </c>
      <c r="BJ34" s="10">
        <v>300</v>
      </c>
      <c r="BK34" s="13">
        <v>118</v>
      </c>
      <c r="BL34" s="8">
        <v>1647</v>
      </c>
      <c r="BM34" s="8">
        <v>124</v>
      </c>
      <c r="BN34" s="9">
        <v>34.6</v>
      </c>
      <c r="BO34" s="10">
        <v>298</v>
      </c>
      <c r="BP34" s="8">
        <v>1093</v>
      </c>
      <c r="BQ34" s="9">
        <v>117</v>
      </c>
      <c r="BR34" s="10">
        <v>291</v>
      </c>
      <c r="BS34" s="8">
        <v>1063</v>
      </c>
      <c r="BT34" s="9">
        <v>90</v>
      </c>
      <c r="BU34" s="12">
        <v>1500</v>
      </c>
      <c r="BV34" s="130">
        <v>192</v>
      </c>
      <c r="BW34" s="126">
        <f t="shared" si="21"/>
        <v>0.58899999999999997</v>
      </c>
      <c r="BX34" s="126">
        <f t="shared" si="22"/>
        <v>0.38461538461538464</v>
      </c>
      <c r="BY34" s="134">
        <f t="shared" si="23"/>
        <v>0.60496168128308447</v>
      </c>
      <c r="BZ34" s="134">
        <f t="shared" si="24"/>
        <v>0.39503831871691558</v>
      </c>
      <c r="CA34" s="10">
        <v>2.8</v>
      </c>
      <c r="CB34" s="8">
        <v>2.8</v>
      </c>
      <c r="CC34" s="8">
        <v>25</v>
      </c>
      <c r="CD34" s="11">
        <v>1.8</v>
      </c>
      <c r="CE34" s="13" t="s">
        <v>222</v>
      </c>
      <c r="CF34" s="13">
        <v>25</v>
      </c>
      <c r="CG34" s="20">
        <f t="shared" si="25"/>
        <v>16.64</v>
      </c>
      <c r="CH34" s="20">
        <f t="shared" si="3"/>
        <v>2626.2599999999998</v>
      </c>
      <c r="CI34" s="20">
        <f t="shared" si="4"/>
        <v>4.16</v>
      </c>
      <c r="CJ34" s="8">
        <v>25</v>
      </c>
      <c r="CK34" s="16">
        <f t="shared" si="26"/>
        <v>1.5840015840015842</v>
      </c>
      <c r="CL34" s="10" t="s">
        <v>184</v>
      </c>
      <c r="CM34" s="13">
        <v>19</v>
      </c>
      <c r="CN34" s="8">
        <v>19</v>
      </c>
      <c r="CO34" s="339">
        <v>109</v>
      </c>
      <c r="CP34" s="339">
        <f t="shared" si="35"/>
        <v>2626.2599999999998</v>
      </c>
      <c r="CQ34" s="339">
        <f t="shared" si="36"/>
        <v>20.71</v>
      </c>
      <c r="CR34" s="42">
        <f t="shared" si="37"/>
        <v>7.8857386549694253</v>
      </c>
      <c r="CS34" s="10"/>
      <c r="CT34" s="13"/>
      <c r="CU34" s="20" t="e">
        <f t="shared" si="33"/>
        <v>#N/A</v>
      </c>
      <c r="CV34" s="20">
        <f t="shared" si="8"/>
        <v>-94.64</v>
      </c>
      <c r="CW34" s="20" t="e">
        <f t="shared" si="9"/>
        <v>#N/A</v>
      </c>
      <c r="CX34" s="8"/>
      <c r="CY34" s="16" t="e">
        <f t="shared" si="32"/>
        <v>#N/A</v>
      </c>
      <c r="CZ34" s="14">
        <v>555</v>
      </c>
      <c r="DA34" s="14">
        <v>530</v>
      </c>
      <c r="DB34" s="14">
        <v>540</v>
      </c>
      <c r="DC34" s="14">
        <v>550</v>
      </c>
      <c r="DD34" s="14">
        <v>2</v>
      </c>
      <c r="DE34" s="14">
        <v>3</v>
      </c>
      <c r="DF34" s="14">
        <v>5</v>
      </c>
      <c r="DG34" s="14">
        <v>0.5</v>
      </c>
      <c r="DH34" s="14">
        <v>11</v>
      </c>
      <c r="DI34" s="14">
        <v>5</v>
      </c>
      <c r="DJ34" s="14">
        <v>2</v>
      </c>
      <c r="DK34" s="10"/>
      <c r="DL34" s="9">
        <v>800</v>
      </c>
      <c r="DM34" s="97">
        <f t="shared" si="10"/>
        <v>302.94634730252079</v>
      </c>
      <c r="DN34" s="97">
        <f t="shared" si="11"/>
        <v>317.42540066624429</v>
      </c>
      <c r="DO34" s="10"/>
      <c r="DP34" s="9"/>
      <c r="DQ34" s="10"/>
      <c r="DR34" s="9"/>
      <c r="DS34" s="14">
        <v>50</v>
      </c>
      <c r="DT34" s="10" t="s">
        <v>185</v>
      </c>
      <c r="DU34" s="9">
        <v>5.5</v>
      </c>
      <c r="DV34" s="14">
        <v>20</v>
      </c>
      <c r="DW34" s="10"/>
      <c r="DX34" s="8"/>
      <c r="DY34" s="97">
        <f t="shared" si="12"/>
        <v>0</v>
      </c>
      <c r="DZ34" s="97">
        <f t="shared" si="13"/>
        <v>0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207</v>
      </c>
      <c r="EL34" s="183">
        <f t="shared" si="14"/>
        <v>78.387367364527265</v>
      </c>
      <c r="EM34" s="110">
        <f t="shared" si="15"/>
        <v>82.133822422390708</v>
      </c>
      <c r="EN34" s="8">
        <v>4.34</v>
      </c>
      <c r="EO34" s="184">
        <f t="shared" si="16"/>
        <v>1.6434839341161753</v>
      </c>
      <c r="EP34" s="184">
        <f t="shared" si="17"/>
        <v>1.7220327986143751</v>
      </c>
      <c r="EQ34" s="11">
        <v>340</v>
      </c>
      <c r="ER34" s="43"/>
    </row>
    <row r="35" spans="1:148" s="44" customFormat="1" ht="20.100000000000001" hidden="1" customHeight="1" x14ac:dyDescent="0.25">
      <c r="A35" s="84">
        <v>42407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hidden="1" customHeight="1" x14ac:dyDescent="0.25">
      <c r="A36" s="83">
        <v>42408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hidden="1" customHeight="1" x14ac:dyDescent="0.25">
      <c r="A37" s="83">
        <v>42408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hidden="1" customHeight="1" x14ac:dyDescent="0.25">
      <c r="A38" s="84">
        <v>42408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hidden="1" customHeight="1" x14ac:dyDescent="0.25">
      <c r="A39" s="84">
        <v>42408</v>
      </c>
      <c r="B39" s="101">
        <v>1.1666666666666701</v>
      </c>
      <c r="C39" s="13">
        <v>1</v>
      </c>
      <c r="D39" s="8" t="s">
        <v>192</v>
      </c>
      <c r="E39" s="8" t="s">
        <v>193</v>
      </c>
      <c r="F39" s="8" t="s">
        <v>194</v>
      </c>
      <c r="G39" s="11" t="s">
        <v>195</v>
      </c>
      <c r="H39" s="10" t="s">
        <v>180</v>
      </c>
      <c r="I39" s="8">
        <v>25</v>
      </c>
      <c r="J39" s="8" t="s">
        <v>191</v>
      </c>
      <c r="K39" s="18">
        <v>20</v>
      </c>
      <c r="L39" s="8"/>
      <c r="M39" s="8">
        <v>55</v>
      </c>
      <c r="N39" s="8">
        <v>2720</v>
      </c>
      <c r="O39" s="145"/>
      <c r="P39" s="8">
        <v>850</v>
      </c>
      <c r="Q39" s="20">
        <f t="shared" si="0"/>
        <v>680</v>
      </c>
      <c r="R39" s="42">
        <f t="shared" si="18"/>
        <v>2.907</v>
      </c>
      <c r="S39" s="16">
        <f t="shared" si="1"/>
        <v>2.7744</v>
      </c>
      <c r="T39" s="10">
        <v>569</v>
      </c>
      <c r="U39" s="8">
        <v>1010</v>
      </c>
      <c r="V39" s="8">
        <v>0.98799999999999999</v>
      </c>
      <c r="W39" s="20">
        <f t="shared" si="19"/>
        <v>839.8</v>
      </c>
      <c r="X39" s="8">
        <v>9.1999999999999993</v>
      </c>
      <c r="Y39" s="8">
        <v>96</v>
      </c>
      <c r="Z39" s="8">
        <v>36.6</v>
      </c>
      <c r="AA39" s="8">
        <v>25</v>
      </c>
      <c r="AB39" s="8">
        <v>25</v>
      </c>
      <c r="AC39" s="11">
        <v>6</v>
      </c>
      <c r="AD39" s="13">
        <v>4.2</v>
      </c>
      <c r="AE39" s="89">
        <v>-29</v>
      </c>
      <c r="AF39" s="89">
        <v>-32</v>
      </c>
      <c r="AG39" s="89">
        <v>-32</v>
      </c>
      <c r="AH39" s="89"/>
      <c r="AI39" s="110">
        <f t="shared" si="30"/>
        <v>-93</v>
      </c>
      <c r="AJ39" s="108">
        <f t="shared" si="31"/>
        <v>1</v>
      </c>
      <c r="AK39" s="8">
        <v>50</v>
      </c>
      <c r="AL39" s="8">
        <v>50</v>
      </c>
      <c r="AM39" s="8">
        <v>100</v>
      </c>
      <c r="AN39" s="8">
        <v>100</v>
      </c>
      <c r="AO39" s="8">
        <v>2</v>
      </c>
      <c r="AP39" s="8">
        <v>20</v>
      </c>
      <c r="AQ39" s="10">
        <v>1170</v>
      </c>
      <c r="AR39" s="13">
        <v>1180</v>
      </c>
      <c r="AS39" s="20">
        <f t="shared" si="34"/>
        <v>-10</v>
      </c>
      <c r="AT39" s="124">
        <f t="shared" si="20"/>
        <v>-8.5470085470085479E-3</v>
      </c>
      <c r="AU39" s="8">
        <v>61</v>
      </c>
      <c r="AV39" s="8">
        <v>80</v>
      </c>
      <c r="AW39" s="13">
        <v>4.4000000000000004</v>
      </c>
      <c r="AX39" s="8">
        <v>309</v>
      </c>
      <c r="AY39" s="8">
        <v>760</v>
      </c>
      <c r="AZ39" s="9">
        <v>30</v>
      </c>
      <c r="BA39" s="10">
        <v>248</v>
      </c>
      <c r="BB39" s="9">
        <v>64</v>
      </c>
      <c r="BC39" s="10"/>
      <c r="BD39" s="11"/>
      <c r="BE39" s="10">
        <v>4130</v>
      </c>
      <c r="BF39" s="8">
        <v>35</v>
      </c>
      <c r="BG39" s="8">
        <v>30</v>
      </c>
      <c r="BH39" s="8">
        <v>0.5</v>
      </c>
      <c r="BI39" s="11">
        <v>97.3</v>
      </c>
      <c r="BJ39" s="10">
        <v>330</v>
      </c>
      <c r="BK39" s="13">
        <v>130</v>
      </c>
      <c r="BL39" s="8">
        <v>1643</v>
      </c>
      <c r="BM39" s="8">
        <v>125</v>
      </c>
      <c r="BN39" s="9">
        <v>35.200000000000003</v>
      </c>
      <c r="BO39" s="10">
        <v>310</v>
      </c>
      <c r="BP39" s="8">
        <v>1145</v>
      </c>
      <c r="BQ39" s="9">
        <v>128</v>
      </c>
      <c r="BR39" s="10">
        <v>300</v>
      </c>
      <c r="BS39" s="8">
        <v>1098</v>
      </c>
      <c r="BT39" s="9">
        <v>97</v>
      </c>
      <c r="BU39" s="12">
        <v>1500</v>
      </c>
      <c r="BV39" s="130">
        <v>207</v>
      </c>
      <c r="BW39" s="126">
        <f t="shared" si="21"/>
        <v>0.61</v>
      </c>
      <c r="BX39" s="126">
        <f t="shared" si="22"/>
        <v>0.42307692307692307</v>
      </c>
      <c r="BY39" s="134">
        <f t="shared" si="23"/>
        <v>0.59046909903201794</v>
      </c>
      <c r="BZ39" s="134">
        <f t="shared" si="24"/>
        <v>0.40953090096798217</v>
      </c>
      <c r="CA39" s="10">
        <v>2.8</v>
      </c>
      <c r="CB39" s="8">
        <v>2.8</v>
      </c>
      <c r="CC39" s="8">
        <v>25</v>
      </c>
      <c r="CD39" s="11">
        <v>1.8</v>
      </c>
      <c r="CE39" s="13" t="s">
        <v>222</v>
      </c>
      <c r="CF39" s="13">
        <v>29</v>
      </c>
      <c r="CG39" s="20">
        <f t="shared" si="25"/>
        <v>16.64</v>
      </c>
      <c r="CH39" s="20">
        <f t="shared" si="3"/>
        <v>2873</v>
      </c>
      <c r="CI39" s="20">
        <f t="shared" si="4"/>
        <v>0</v>
      </c>
      <c r="CJ39" s="8"/>
      <c r="CK39" s="16">
        <f t="shared" si="26"/>
        <v>0</v>
      </c>
      <c r="CL39" s="10" t="s">
        <v>184</v>
      </c>
      <c r="CM39" s="13">
        <v>17</v>
      </c>
      <c r="CN39" s="8">
        <v>20</v>
      </c>
      <c r="CO39" s="339">
        <v>109</v>
      </c>
      <c r="CP39" s="339">
        <f t="shared" si="35"/>
        <v>2873</v>
      </c>
      <c r="CQ39" s="339">
        <f t="shared" si="36"/>
        <v>21.8</v>
      </c>
      <c r="CR39" s="42">
        <f t="shared" si="37"/>
        <v>7.5878872258962762</v>
      </c>
      <c r="CS39" s="10"/>
      <c r="CT39" s="13"/>
      <c r="CU39" s="20" t="e">
        <f t="shared" si="33"/>
        <v>#N/A</v>
      </c>
      <c r="CV39" s="20">
        <f t="shared" si="8"/>
        <v>-98.02</v>
      </c>
      <c r="CW39" s="20" t="e">
        <f t="shared" si="9"/>
        <v>#N/A</v>
      </c>
      <c r="CX39" s="8"/>
      <c r="CY39" s="16" t="e">
        <f t="shared" si="32"/>
        <v>#N/A</v>
      </c>
      <c r="CZ39" s="14">
        <v>555</v>
      </c>
      <c r="DA39" s="14">
        <v>530</v>
      </c>
      <c r="DB39" s="14">
        <v>540</v>
      </c>
      <c r="DC39" s="14">
        <v>550</v>
      </c>
      <c r="DD39" s="14">
        <v>2</v>
      </c>
      <c r="DE39" s="14">
        <v>3</v>
      </c>
      <c r="DF39" s="14">
        <v>5</v>
      </c>
      <c r="DG39" s="14">
        <v>0.5</v>
      </c>
      <c r="DH39" s="14">
        <v>11</v>
      </c>
      <c r="DI39" s="14">
        <v>5</v>
      </c>
      <c r="DJ39" s="14">
        <v>2</v>
      </c>
      <c r="DK39" s="10"/>
      <c r="DL39" s="9">
        <v>800</v>
      </c>
      <c r="DM39" s="97">
        <f t="shared" si="10"/>
        <v>275.19779841761266</v>
      </c>
      <c r="DN39" s="97">
        <f t="shared" si="11"/>
        <v>288.35063437139564</v>
      </c>
      <c r="DO39" s="10"/>
      <c r="DP39" s="9"/>
      <c r="DQ39" s="10"/>
      <c r="DR39" s="9"/>
      <c r="DS39" s="14">
        <v>50</v>
      </c>
      <c r="DT39" s="10" t="s">
        <v>185</v>
      </c>
      <c r="DU39" s="9">
        <v>5.5</v>
      </c>
      <c r="DV39" s="14">
        <v>20</v>
      </c>
      <c r="DW39" s="10"/>
      <c r="DX39" s="8"/>
      <c r="DY39" s="97">
        <f t="shared" si="12"/>
        <v>0</v>
      </c>
      <c r="DZ39" s="97">
        <f t="shared" si="13"/>
        <v>0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225</v>
      </c>
      <c r="EL39" s="183">
        <f t="shared" si="14"/>
        <v>77.399380804953566</v>
      </c>
      <c r="EM39" s="110">
        <f t="shared" si="15"/>
        <v>81.098615916955012</v>
      </c>
      <c r="EN39" s="8"/>
      <c r="EO39" s="184">
        <f t="shared" si="16"/>
        <v>0</v>
      </c>
      <c r="EP39" s="184">
        <f t="shared" si="17"/>
        <v>0</v>
      </c>
      <c r="EQ39" s="11"/>
      <c r="ER39" s="43"/>
    </row>
    <row r="40" spans="1:148" s="41" customFormat="1" ht="20.100000000000001" hidden="1" customHeight="1" x14ac:dyDescent="0.25">
      <c r="A40" s="83">
        <v>42409</v>
      </c>
      <c r="B40" s="100">
        <v>0.66167824074074078</v>
      </c>
      <c r="C40" s="6">
        <v>3</v>
      </c>
      <c r="D40" s="1" t="s">
        <v>186</v>
      </c>
      <c r="E40" s="1" t="s">
        <v>187</v>
      </c>
      <c r="F40" s="1" t="s">
        <v>188</v>
      </c>
      <c r="G40" s="4" t="s">
        <v>189</v>
      </c>
      <c r="H40" s="3" t="s">
        <v>180</v>
      </c>
      <c r="I40" s="1">
        <v>25</v>
      </c>
      <c r="J40" s="1" t="s">
        <v>190</v>
      </c>
      <c r="K40" s="17">
        <v>19.5</v>
      </c>
      <c r="L40" s="1"/>
      <c r="M40" s="1">
        <v>55</v>
      </c>
      <c r="N40" s="1">
        <v>2720</v>
      </c>
      <c r="O40" s="144"/>
      <c r="P40" s="1">
        <v>1100</v>
      </c>
      <c r="Q40" s="19">
        <f t="shared" si="0"/>
        <v>885.5</v>
      </c>
      <c r="R40" s="39">
        <f t="shared" si="18"/>
        <v>3.7855124999999998</v>
      </c>
      <c r="S40" s="15">
        <f t="shared" si="1"/>
        <v>3.6128399999999998</v>
      </c>
      <c r="T40" s="3">
        <v>737.7</v>
      </c>
      <c r="U40" s="1">
        <v>1010</v>
      </c>
      <c r="V40" s="1">
        <v>0.98599999999999999</v>
      </c>
      <c r="W40" s="19">
        <f t="shared" si="19"/>
        <v>1084.5999999999999</v>
      </c>
      <c r="X40" s="1">
        <v>10</v>
      </c>
      <c r="Y40" s="1">
        <v>163</v>
      </c>
      <c r="Z40" s="1">
        <v>40</v>
      </c>
      <c r="AA40" s="1">
        <v>25</v>
      </c>
      <c r="AB40" s="1">
        <v>25</v>
      </c>
      <c r="AC40" s="4">
        <v>6</v>
      </c>
      <c r="AD40" s="6">
        <v>4.0999999999999996</v>
      </c>
      <c r="AE40" s="88">
        <v>-30</v>
      </c>
      <c r="AF40" s="88">
        <v>-33</v>
      </c>
      <c r="AG40" s="88">
        <v>-33</v>
      </c>
      <c r="AH40" s="88"/>
      <c r="AI40" s="109">
        <f t="shared" si="30"/>
        <v>-96</v>
      </c>
      <c r="AJ40" s="106">
        <f t="shared" si="31"/>
        <v>3.125E-2</v>
      </c>
      <c r="AK40" s="1">
        <v>50</v>
      </c>
      <c r="AL40" s="1">
        <v>50</v>
      </c>
      <c r="AM40" s="1">
        <v>100</v>
      </c>
      <c r="AN40" s="1">
        <v>100</v>
      </c>
      <c r="AO40" s="1">
        <v>2</v>
      </c>
      <c r="AP40" s="1">
        <v>20</v>
      </c>
      <c r="AQ40" s="3">
        <v>1777</v>
      </c>
      <c r="AR40" s="6">
        <v>1586</v>
      </c>
      <c r="AS40" s="19">
        <f t="shared" si="34"/>
        <v>191</v>
      </c>
      <c r="AT40" s="123">
        <f t="shared" si="20"/>
        <v>0.10748452447945976</v>
      </c>
      <c r="AU40" s="1">
        <v>70</v>
      </c>
      <c r="AV40" s="1">
        <v>80</v>
      </c>
      <c r="AW40" s="6">
        <v>4.4000000000000004</v>
      </c>
      <c r="AX40" s="1">
        <v>369</v>
      </c>
      <c r="AY40" s="1">
        <v>1081</v>
      </c>
      <c r="AZ40" s="2">
        <v>30</v>
      </c>
      <c r="BA40" s="3">
        <v>355</v>
      </c>
      <c r="BB40" s="2">
        <v>66</v>
      </c>
      <c r="BC40" s="3"/>
      <c r="BD40" s="4"/>
      <c r="BE40" s="3">
        <v>4464</v>
      </c>
      <c r="BF40" s="1">
        <v>33</v>
      </c>
      <c r="BG40" s="1">
        <v>28</v>
      </c>
      <c r="BH40" s="1">
        <v>0.5</v>
      </c>
      <c r="BI40" s="4">
        <v>97.3</v>
      </c>
      <c r="BJ40" s="3">
        <v>410</v>
      </c>
      <c r="BK40" s="6">
        <v>162</v>
      </c>
      <c r="BL40" s="1">
        <v>1652</v>
      </c>
      <c r="BM40" s="1">
        <v>131</v>
      </c>
      <c r="BN40" s="2">
        <v>35.799999999999997</v>
      </c>
      <c r="BO40" s="3">
        <v>410</v>
      </c>
      <c r="BP40" s="1">
        <v>1550</v>
      </c>
      <c r="BQ40" s="2">
        <v>149</v>
      </c>
      <c r="BR40" s="3">
        <v>400</v>
      </c>
      <c r="BS40" s="1">
        <v>1543</v>
      </c>
      <c r="BT40" s="2">
        <v>140</v>
      </c>
      <c r="BU40" s="5">
        <v>1500</v>
      </c>
      <c r="BV40" s="129">
        <v>435</v>
      </c>
      <c r="BW40" s="125">
        <f t="shared" si="21"/>
        <v>0.81</v>
      </c>
      <c r="BX40" s="125">
        <f t="shared" si="22"/>
        <v>0.52564102564102566</v>
      </c>
      <c r="BY40" s="133">
        <f t="shared" si="23"/>
        <v>0.60645037435208304</v>
      </c>
      <c r="BZ40" s="133">
        <f t="shared" si="24"/>
        <v>0.39354962564791707</v>
      </c>
      <c r="CA40" s="3">
        <v>2.8</v>
      </c>
      <c r="CB40" s="1">
        <v>2.8</v>
      </c>
      <c r="CC40" s="1">
        <v>25</v>
      </c>
      <c r="CD40" s="4">
        <v>1.8</v>
      </c>
      <c r="CE40" s="6" t="s">
        <v>222</v>
      </c>
      <c r="CF40" s="6">
        <v>35</v>
      </c>
      <c r="CG40" s="19">
        <f t="shared" si="25"/>
        <v>16.64</v>
      </c>
      <c r="CH40" s="19">
        <f t="shared" si="3"/>
        <v>3718</v>
      </c>
      <c r="CI40" s="19">
        <f t="shared" si="4"/>
        <v>5.8239999999999998</v>
      </c>
      <c r="CJ40" s="1">
        <v>35</v>
      </c>
      <c r="CK40" s="15">
        <f t="shared" si="26"/>
        <v>1.5664335664335665</v>
      </c>
      <c r="CL40" s="3" t="s">
        <v>184</v>
      </c>
      <c r="CM40" s="6">
        <v>35</v>
      </c>
      <c r="CN40" s="1">
        <v>35</v>
      </c>
      <c r="CO40" s="338">
        <v>109</v>
      </c>
      <c r="CP40" s="338">
        <f t="shared" si="35"/>
        <v>3718</v>
      </c>
      <c r="CQ40" s="338">
        <f t="shared" si="36"/>
        <v>38.15</v>
      </c>
      <c r="CR40" s="39">
        <f t="shared" si="37"/>
        <v>10.260892953200646</v>
      </c>
      <c r="CS40" s="3"/>
      <c r="CT40" s="6"/>
      <c r="CU40" s="19" t="e">
        <f t="shared" si="33"/>
        <v>#N/A</v>
      </c>
      <c r="CV40" s="19">
        <f t="shared" si="8"/>
        <v>-101.39999999999999</v>
      </c>
      <c r="CW40" s="19" t="e">
        <f t="shared" si="9"/>
        <v>#N/A</v>
      </c>
      <c r="CX40" s="1"/>
      <c r="CY40" s="15" t="e">
        <f t="shared" si="32"/>
        <v>#N/A</v>
      </c>
      <c r="CZ40" s="7">
        <v>700</v>
      </c>
      <c r="DA40" s="7">
        <v>400</v>
      </c>
      <c r="DB40" s="7">
        <v>400</v>
      </c>
      <c r="DC40" s="7">
        <v>400</v>
      </c>
      <c r="DD40" s="7">
        <v>2</v>
      </c>
      <c r="DE40" s="7">
        <v>3</v>
      </c>
      <c r="DF40" s="7">
        <v>5</v>
      </c>
      <c r="DG40" s="7">
        <v>0.5</v>
      </c>
      <c r="DH40" s="7">
        <v>11</v>
      </c>
      <c r="DI40" s="7">
        <v>5</v>
      </c>
      <c r="DJ40" s="7">
        <v>2</v>
      </c>
      <c r="DK40" s="3" t="s">
        <v>205</v>
      </c>
      <c r="DL40" s="2">
        <v>400</v>
      </c>
      <c r="DM40" s="96">
        <f t="shared" si="10"/>
        <v>105.66600955616974</v>
      </c>
      <c r="DN40" s="96">
        <f t="shared" si="11"/>
        <v>110.71622324819256</v>
      </c>
      <c r="DO40" s="3"/>
      <c r="DP40" s="2"/>
      <c r="DQ40" s="3"/>
      <c r="DR40" s="2"/>
      <c r="DS40" s="7">
        <v>50</v>
      </c>
      <c r="DT40" s="3" t="s">
        <v>185</v>
      </c>
      <c r="DU40" s="2">
        <v>5.5</v>
      </c>
      <c r="DV40" s="7">
        <v>20</v>
      </c>
      <c r="DW40" s="3"/>
      <c r="DX40" s="1"/>
      <c r="DY40" s="96">
        <f t="shared" si="12"/>
        <v>0</v>
      </c>
      <c r="DZ40" s="96">
        <f t="shared" si="13"/>
        <v>0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289</v>
      </c>
      <c r="EL40" s="180">
        <f t="shared" si="14"/>
        <v>76.343691904332644</v>
      </c>
      <c r="EM40" s="109">
        <f t="shared" si="15"/>
        <v>79.992471296819133</v>
      </c>
      <c r="EN40" s="1">
        <v>4.41</v>
      </c>
      <c r="EO40" s="181">
        <f t="shared" si="16"/>
        <v>1.1649677553567714</v>
      </c>
      <c r="EP40" s="181">
        <f t="shared" si="17"/>
        <v>1.220646361311323</v>
      </c>
      <c r="EQ40" s="4">
        <v>390</v>
      </c>
      <c r="ER40" s="40"/>
    </row>
    <row r="41" spans="1:148" s="41" customFormat="1" ht="20.100000000000001" hidden="1" customHeight="1" x14ac:dyDescent="0.25">
      <c r="A41" s="83">
        <v>42409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hidden="1" customHeight="1" x14ac:dyDescent="0.25">
      <c r="A42" s="84">
        <v>42409</v>
      </c>
      <c r="B42" s="101">
        <v>6.7476851851851857E-2</v>
      </c>
      <c r="C42" s="13">
        <v>2</v>
      </c>
      <c r="D42" s="8" t="s">
        <v>201</v>
      </c>
      <c r="E42" s="8" t="s">
        <v>207</v>
      </c>
      <c r="F42" s="8" t="s">
        <v>203</v>
      </c>
      <c r="G42" s="11" t="s">
        <v>204</v>
      </c>
      <c r="H42" s="10" t="s">
        <v>180</v>
      </c>
      <c r="I42" s="8">
        <v>25</v>
      </c>
      <c r="J42" s="8" t="s">
        <v>190</v>
      </c>
      <c r="K42" s="18">
        <v>19</v>
      </c>
      <c r="L42" s="8"/>
      <c r="M42" s="8">
        <v>55</v>
      </c>
      <c r="N42" s="8">
        <v>2720</v>
      </c>
      <c r="O42" s="145"/>
      <c r="P42" s="8">
        <v>1100</v>
      </c>
      <c r="Q42" s="20">
        <f t="shared" si="0"/>
        <v>891</v>
      </c>
      <c r="R42" s="42">
        <f t="shared" si="18"/>
        <v>3.8090250000000001</v>
      </c>
      <c r="S42" s="16">
        <f t="shared" si="1"/>
        <v>3.6352799999999998</v>
      </c>
      <c r="T42" s="10">
        <v>756</v>
      </c>
      <c r="U42" s="8">
        <v>1010</v>
      </c>
      <c r="V42" s="8">
        <v>0.98</v>
      </c>
      <c r="W42" s="20">
        <f t="shared" si="19"/>
        <v>1078</v>
      </c>
      <c r="X42" s="8">
        <v>10</v>
      </c>
      <c r="Y42" s="8">
        <v>170</v>
      </c>
      <c r="Z42" s="8">
        <v>42.4</v>
      </c>
      <c r="AA42" s="8">
        <v>25</v>
      </c>
      <c r="AB42" s="8">
        <v>25</v>
      </c>
      <c r="AC42" s="11">
        <v>6</v>
      </c>
      <c r="AD42" s="13">
        <v>4.0999999999999996</v>
      </c>
      <c r="AE42" s="89">
        <v>-30</v>
      </c>
      <c r="AF42" s="89">
        <v>-34</v>
      </c>
      <c r="AG42" s="89">
        <v>-34</v>
      </c>
      <c r="AH42" s="89"/>
      <c r="AI42" s="110">
        <f t="shared" si="30"/>
        <v>-98</v>
      </c>
      <c r="AJ42" s="108">
        <f t="shared" si="31"/>
        <v>1</v>
      </c>
      <c r="AK42" s="8">
        <v>50</v>
      </c>
      <c r="AL42" s="8">
        <v>50</v>
      </c>
      <c r="AM42" s="8">
        <v>100</v>
      </c>
      <c r="AN42" s="8">
        <v>100</v>
      </c>
      <c r="AO42" s="8">
        <v>2.5</v>
      </c>
      <c r="AP42" s="8">
        <v>20</v>
      </c>
      <c r="AQ42" s="10">
        <v>1650</v>
      </c>
      <c r="AR42" s="13">
        <v>1650</v>
      </c>
      <c r="AS42" s="20">
        <f t="shared" si="34"/>
        <v>0</v>
      </c>
      <c r="AT42" s="124">
        <f t="shared" si="20"/>
        <v>0</v>
      </c>
      <c r="AU42" s="8">
        <v>71</v>
      </c>
      <c r="AV42" s="8">
        <v>80</v>
      </c>
      <c r="AW42" s="13">
        <v>4.4000000000000004</v>
      </c>
      <c r="AX42" s="8">
        <v>450</v>
      </c>
      <c r="AY42" s="8">
        <v>1050</v>
      </c>
      <c r="AZ42" s="9">
        <v>32</v>
      </c>
      <c r="BA42" s="10">
        <v>340</v>
      </c>
      <c r="BB42" s="9">
        <v>56</v>
      </c>
      <c r="BC42" s="10">
        <v>178</v>
      </c>
      <c r="BD42" s="11"/>
      <c r="BE42" s="10">
        <v>4488</v>
      </c>
      <c r="BF42" s="8">
        <v>33</v>
      </c>
      <c r="BG42" s="8">
        <v>28</v>
      </c>
      <c r="BH42" s="8">
        <v>1</v>
      </c>
      <c r="BI42" s="11">
        <v>97.3</v>
      </c>
      <c r="BJ42" s="10">
        <v>450</v>
      </c>
      <c r="BK42" s="13">
        <v>170</v>
      </c>
      <c r="BL42" s="8">
        <v>1635</v>
      </c>
      <c r="BM42" s="8">
        <v>134</v>
      </c>
      <c r="BN42" s="9">
        <v>35.799999999999997</v>
      </c>
      <c r="BO42" s="10">
        <v>418</v>
      </c>
      <c r="BP42" s="8">
        <v>1550</v>
      </c>
      <c r="BQ42" s="9">
        <v>194</v>
      </c>
      <c r="BR42" s="10">
        <v>408</v>
      </c>
      <c r="BS42" s="8">
        <v>1532</v>
      </c>
      <c r="BT42" s="9">
        <v>173</v>
      </c>
      <c r="BU42" s="12">
        <v>1500</v>
      </c>
      <c r="BV42" s="130">
        <v>431</v>
      </c>
      <c r="BW42" s="126">
        <f t="shared" si="21"/>
        <v>0.82599999999999996</v>
      </c>
      <c r="BX42" s="126">
        <f t="shared" si="22"/>
        <v>0.57692307692307687</v>
      </c>
      <c r="BY42" s="134">
        <f t="shared" si="23"/>
        <v>0.58877069854150677</v>
      </c>
      <c r="BZ42" s="134">
        <f t="shared" si="24"/>
        <v>0.41122930145849329</v>
      </c>
      <c r="CA42" s="10">
        <v>2.8</v>
      </c>
      <c r="CB42" s="8">
        <v>2.8</v>
      </c>
      <c r="CC42" s="8">
        <v>24</v>
      </c>
      <c r="CD42" s="11">
        <v>1.8</v>
      </c>
      <c r="CE42" s="13" t="s">
        <v>222</v>
      </c>
      <c r="CF42" s="13">
        <v>41</v>
      </c>
      <c r="CG42" s="20">
        <f t="shared" si="25"/>
        <v>16.64</v>
      </c>
      <c r="CH42" s="20">
        <f t="shared" si="3"/>
        <v>3718</v>
      </c>
      <c r="CI42" s="20">
        <f t="shared" si="4"/>
        <v>6.8224</v>
      </c>
      <c r="CJ42" s="8">
        <v>41</v>
      </c>
      <c r="CK42" s="16">
        <f t="shared" si="26"/>
        <v>1.834965034965035</v>
      </c>
      <c r="CL42" s="10" t="s">
        <v>184</v>
      </c>
      <c r="CM42" s="13">
        <v>46</v>
      </c>
      <c r="CN42" s="8">
        <v>49</v>
      </c>
      <c r="CO42" s="339">
        <v>109</v>
      </c>
      <c r="CP42" s="339">
        <f t="shared" si="35"/>
        <v>3718</v>
      </c>
      <c r="CQ42" s="339">
        <f t="shared" si="36"/>
        <v>53.41</v>
      </c>
      <c r="CR42" s="42">
        <f t="shared" si="37"/>
        <v>14.365250134480904</v>
      </c>
      <c r="CS42" s="10"/>
      <c r="CT42" s="13"/>
      <c r="CU42" s="20" t="e">
        <f t="shared" si="33"/>
        <v>#N/A</v>
      </c>
      <c r="CV42" s="20">
        <f t="shared" si="8"/>
        <v>-101.39999999999999</v>
      </c>
      <c r="CW42" s="20" t="e">
        <f t="shared" si="9"/>
        <v>#N/A</v>
      </c>
      <c r="CX42" s="8"/>
      <c r="CY42" s="16" t="e">
        <f t="shared" si="32"/>
        <v>#N/A</v>
      </c>
      <c r="CZ42" s="14">
        <v>560</v>
      </c>
      <c r="DA42" s="14">
        <v>570</v>
      </c>
      <c r="DB42" s="14">
        <v>580</v>
      </c>
      <c r="DC42" s="14">
        <v>590</v>
      </c>
      <c r="DD42" s="14">
        <v>2</v>
      </c>
      <c r="DE42" s="14">
        <v>3</v>
      </c>
      <c r="DF42" s="14">
        <v>0.5</v>
      </c>
      <c r="DG42" s="14">
        <v>65</v>
      </c>
      <c r="DH42" s="14">
        <v>11</v>
      </c>
      <c r="DI42" s="14">
        <v>6</v>
      </c>
      <c r="DJ42" s="14">
        <v>0.85</v>
      </c>
      <c r="DK42" s="10" t="s">
        <v>205</v>
      </c>
      <c r="DL42" s="9">
        <v>400</v>
      </c>
      <c r="DM42" s="97">
        <f t="shared" si="10"/>
        <v>105.01375023792177</v>
      </c>
      <c r="DN42" s="97">
        <f t="shared" si="11"/>
        <v>110.03278977135187</v>
      </c>
      <c r="DO42" s="10"/>
      <c r="DP42" s="9"/>
      <c r="DQ42" s="10"/>
      <c r="DR42" s="9"/>
      <c r="DS42" s="14">
        <v>60</v>
      </c>
      <c r="DT42" s="10" t="s">
        <v>185</v>
      </c>
      <c r="DU42" s="9">
        <v>5.2</v>
      </c>
      <c r="DV42" s="14">
        <v>20</v>
      </c>
      <c r="DW42" s="10"/>
      <c r="DX42" s="8"/>
      <c r="DY42" s="97">
        <f t="shared" si="12"/>
        <v>0</v>
      </c>
      <c r="DZ42" s="97">
        <f t="shared" si="13"/>
        <v>0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367</v>
      </c>
      <c r="EL42" s="183">
        <f t="shared" si="14"/>
        <v>96.350115843293224</v>
      </c>
      <c r="EM42" s="110">
        <f t="shared" si="15"/>
        <v>100.95508461521534</v>
      </c>
      <c r="EN42" s="8">
        <v>4.8</v>
      </c>
      <c r="EO42" s="184">
        <f t="shared" si="16"/>
        <v>1.2601650028550613</v>
      </c>
      <c r="EP42" s="184">
        <f t="shared" si="17"/>
        <v>1.3203934772562225</v>
      </c>
      <c r="EQ42" s="11">
        <v>341</v>
      </c>
      <c r="ER42" s="43"/>
    </row>
    <row r="43" spans="1:148" s="44" customFormat="1" ht="20.100000000000001" hidden="1" customHeight="1" x14ac:dyDescent="0.25">
      <c r="A43" s="84">
        <v>42409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hidden="1" customHeight="1" x14ac:dyDescent="0.25">
      <c r="A44" s="335">
        <v>42410</v>
      </c>
      <c r="C44" s="6">
        <v>4</v>
      </c>
      <c r="D44" s="1" t="s">
        <v>176</v>
      </c>
      <c r="E44" s="1" t="s">
        <v>177</v>
      </c>
      <c r="F44" s="1" t="s">
        <v>194</v>
      </c>
      <c r="G44" s="4" t="s">
        <v>179</v>
      </c>
      <c r="H44" s="3" t="s">
        <v>180</v>
      </c>
      <c r="I44" s="1">
        <v>25</v>
      </c>
      <c r="J44" s="1" t="s">
        <v>191</v>
      </c>
      <c r="K44" s="17">
        <v>18.5</v>
      </c>
      <c r="L44" s="1"/>
      <c r="M44" s="1">
        <v>55</v>
      </c>
      <c r="N44" s="1">
        <v>2720</v>
      </c>
      <c r="O44" s="144"/>
      <c r="P44" s="1">
        <v>720</v>
      </c>
      <c r="Q44" s="19">
        <f t="shared" si="0"/>
        <v>586.80000000000007</v>
      </c>
      <c r="R44" s="39">
        <f t="shared" si="18"/>
        <v>2.5085700000000006</v>
      </c>
      <c r="S44" s="15">
        <f t="shared" si="1"/>
        <v>2.3941440000000003</v>
      </c>
      <c r="T44" s="3">
        <v>500</v>
      </c>
      <c r="U44" s="1">
        <v>1010</v>
      </c>
      <c r="V44" s="1">
        <v>0.99099999999999999</v>
      </c>
      <c r="W44" s="19">
        <f t="shared" si="19"/>
        <v>713.52</v>
      </c>
      <c r="X44" s="1">
        <v>9.1999999999999993</v>
      </c>
      <c r="Y44" s="1">
        <v>71</v>
      </c>
      <c r="Z44" s="1">
        <v>40</v>
      </c>
      <c r="AA44" s="1">
        <v>25</v>
      </c>
      <c r="AB44" s="1">
        <v>25</v>
      </c>
      <c r="AC44" s="4">
        <v>6</v>
      </c>
      <c r="AD44" s="6">
        <v>4</v>
      </c>
      <c r="AE44" s="88">
        <v>-29</v>
      </c>
      <c r="AF44" s="88">
        <v>-33</v>
      </c>
      <c r="AG44" s="88">
        <v>-33</v>
      </c>
      <c r="AH44" s="88"/>
      <c r="AI44" s="109">
        <f t="shared" si="30"/>
        <v>-95</v>
      </c>
      <c r="AJ44" s="106">
        <f t="shared" si="31"/>
        <v>1</v>
      </c>
      <c r="AK44" s="1">
        <v>50</v>
      </c>
      <c r="AL44" s="1">
        <v>50</v>
      </c>
      <c r="AM44" s="1">
        <v>100</v>
      </c>
      <c r="AN44" s="1">
        <v>100</v>
      </c>
      <c r="AO44" s="1">
        <v>3</v>
      </c>
      <c r="AP44" s="1">
        <v>20</v>
      </c>
      <c r="AQ44" s="3">
        <v>1050</v>
      </c>
      <c r="AR44" s="6">
        <v>1050</v>
      </c>
      <c r="AS44" s="19">
        <f t="shared" si="34"/>
        <v>0</v>
      </c>
      <c r="AT44" s="123">
        <f t="shared" si="20"/>
        <v>0</v>
      </c>
      <c r="AU44" s="1">
        <v>56.8</v>
      </c>
      <c r="AV44" s="1">
        <v>80</v>
      </c>
      <c r="AW44" s="6">
        <v>4.24</v>
      </c>
      <c r="AX44" s="1">
        <v>530</v>
      </c>
      <c r="AY44" s="1">
        <v>530</v>
      </c>
      <c r="AZ44" s="2">
        <v>60</v>
      </c>
      <c r="BA44" s="3">
        <v>181</v>
      </c>
      <c r="BB44" s="2">
        <v>53</v>
      </c>
      <c r="BC44" s="3"/>
      <c r="BD44" s="4"/>
      <c r="BE44" s="3">
        <v>440</v>
      </c>
      <c r="BF44" s="1">
        <v>31</v>
      </c>
      <c r="BG44" s="1">
        <v>31</v>
      </c>
      <c r="BH44" s="1">
        <v>1</v>
      </c>
      <c r="BI44" s="4">
        <v>97.3</v>
      </c>
      <c r="BJ44" s="3">
        <v>290</v>
      </c>
      <c r="BK44" s="6">
        <v>120</v>
      </c>
      <c r="BL44" s="1">
        <v>1646</v>
      </c>
      <c r="BM44" s="1">
        <v>123</v>
      </c>
      <c r="BN44" s="2">
        <v>34</v>
      </c>
      <c r="BO44" s="3">
        <v>270</v>
      </c>
      <c r="BP44" s="1">
        <v>978</v>
      </c>
      <c r="BQ44" s="2">
        <v>110</v>
      </c>
      <c r="BR44" s="3">
        <v>260</v>
      </c>
      <c r="BS44" s="1">
        <v>940</v>
      </c>
      <c r="BT44" s="2">
        <v>81</v>
      </c>
      <c r="BU44" s="5">
        <v>1500</v>
      </c>
      <c r="BV44" s="129">
        <v>165</v>
      </c>
      <c r="BW44" s="125">
        <f t="shared" si="21"/>
        <v>0.53</v>
      </c>
      <c r="BX44" s="125">
        <f t="shared" si="22"/>
        <v>0.37179487179487181</v>
      </c>
      <c r="BY44" s="133">
        <f t="shared" si="23"/>
        <v>0.58771680409439864</v>
      </c>
      <c r="BZ44" s="133">
        <f t="shared" si="24"/>
        <v>0.41228319590560136</v>
      </c>
      <c r="CA44" s="3">
        <v>2.8</v>
      </c>
      <c r="CB44" s="1">
        <v>2.8</v>
      </c>
      <c r="CC44" s="1">
        <v>25</v>
      </c>
      <c r="CD44" s="4">
        <v>1.8</v>
      </c>
      <c r="CE44" s="6" t="s">
        <v>222</v>
      </c>
      <c r="CF44" s="6">
        <v>24</v>
      </c>
      <c r="CG44" s="19">
        <f t="shared" si="25"/>
        <v>16.64</v>
      </c>
      <c r="CH44" s="19">
        <f t="shared" si="3"/>
        <v>2433.6</v>
      </c>
      <c r="CI44" s="19">
        <f t="shared" si="4"/>
        <v>3.9936000000000003</v>
      </c>
      <c r="CJ44" s="1">
        <v>24</v>
      </c>
      <c r="CK44" s="15">
        <f t="shared" si="26"/>
        <v>1.6410256410256412</v>
      </c>
      <c r="CL44" s="3" t="s">
        <v>184</v>
      </c>
      <c r="CM44" s="6">
        <v>23</v>
      </c>
      <c r="CN44" s="1">
        <v>25</v>
      </c>
      <c r="CO44" s="338">
        <v>109</v>
      </c>
      <c r="CP44" s="338">
        <f t="shared" si="35"/>
        <v>2433.6</v>
      </c>
      <c r="CQ44" s="338">
        <f t="shared" si="36"/>
        <v>27.25</v>
      </c>
      <c r="CR44" s="39">
        <f t="shared" si="37"/>
        <v>11.197403024326102</v>
      </c>
      <c r="CS44" s="3"/>
      <c r="CT44" s="6"/>
      <c r="CU44" s="19" t="e">
        <f t="shared" si="33"/>
        <v>#N/A</v>
      </c>
      <c r="CV44" s="19">
        <f t="shared" si="8"/>
        <v>-98.02</v>
      </c>
      <c r="CW44" s="19" t="e">
        <f t="shared" si="9"/>
        <v>#N/A</v>
      </c>
      <c r="CX44" s="1"/>
      <c r="CY44" s="15" t="e">
        <f t="shared" si="32"/>
        <v>#N/A</v>
      </c>
      <c r="CZ44" s="7">
        <v>500</v>
      </c>
      <c r="DA44" s="7">
        <v>510</v>
      </c>
      <c r="DB44" s="7">
        <v>520</v>
      </c>
      <c r="DC44" s="7">
        <v>530</v>
      </c>
      <c r="DD44" s="7">
        <v>2</v>
      </c>
      <c r="DE44" s="7">
        <v>3</v>
      </c>
      <c r="DF44" s="7">
        <v>0.5</v>
      </c>
      <c r="DG44" s="7">
        <v>65</v>
      </c>
      <c r="DH44" s="7">
        <v>11</v>
      </c>
      <c r="DI44" s="7">
        <v>6</v>
      </c>
      <c r="DJ44" s="7">
        <v>0.85</v>
      </c>
      <c r="DK44" s="3" t="s">
        <v>205</v>
      </c>
      <c r="DL44" s="2">
        <v>400</v>
      </c>
      <c r="DM44" s="96">
        <f t="shared" si="10"/>
        <v>159.45339376616954</v>
      </c>
      <c r="DN44" s="96">
        <f t="shared" si="11"/>
        <v>167.07432802705264</v>
      </c>
      <c r="DO44" s="3"/>
      <c r="DP44" s="2"/>
      <c r="DQ44" s="3"/>
      <c r="DR44" s="2"/>
      <c r="DS44" s="7">
        <v>50</v>
      </c>
      <c r="DT44" s="3" t="s">
        <v>185</v>
      </c>
      <c r="DU44" s="2">
        <v>5.2</v>
      </c>
      <c r="DV44" s="7">
        <v>20</v>
      </c>
      <c r="DW44" s="3"/>
      <c r="DX44" s="1"/>
      <c r="DY44" s="96">
        <f t="shared" si="12"/>
        <v>0</v>
      </c>
      <c r="DZ44" s="96">
        <f t="shared" si="13"/>
        <v>0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191</v>
      </c>
      <c r="EL44" s="180">
        <f t="shared" si="14"/>
        <v>76.138995523345955</v>
      </c>
      <c r="EM44" s="109">
        <f t="shared" si="15"/>
        <v>79.777991632917647</v>
      </c>
      <c r="EN44" s="1">
        <v>4.37</v>
      </c>
      <c r="EO44" s="181">
        <f t="shared" si="16"/>
        <v>1.7420283268954022</v>
      </c>
      <c r="EP44" s="181">
        <f t="shared" si="17"/>
        <v>1.8252870336955502</v>
      </c>
      <c r="EQ44" s="4">
        <v>340</v>
      </c>
      <c r="ER44" s="40"/>
    </row>
    <row r="45" spans="1:148" s="41" customFormat="1" ht="20.100000000000001" hidden="1" customHeight="1" x14ac:dyDescent="0.25">
      <c r="A45" s="83">
        <v>42410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hidden="1" customHeight="1" x14ac:dyDescent="0.25">
      <c r="A46" s="84">
        <v>42410</v>
      </c>
      <c r="B46" s="101">
        <v>2.5983796296296297E-2</v>
      </c>
      <c r="C46" s="13">
        <v>3</v>
      </c>
      <c r="D46" s="8" t="s">
        <v>186</v>
      </c>
      <c r="E46" s="8" t="s">
        <v>187</v>
      </c>
      <c r="F46" s="8" t="s">
        <v>188</v>
      </c>
      <c r="G46" s="11" t="s">
        <v>189</v>
      </c>
      <c r="H46" s="10" t="s">
        <v>180</v>
      </c>
      <c r="I46" s="8">
        <v>25</v>
      </c>
      <c r="J46" s="8" t="s">
        <v>190</v>
      </c>
      <c r="K46" s="18">
        <v>19</v>
      </c>
      <c r="L46" s="8"/>
      <c r="M46" s="8">
        <v>55</v>
      </c>
      <c r="N46" s="8">
        <v>2720</v>
      </c>
      <c r="O46" s="145"/>
      <c r="P46" s="8">
        <v>1110</v>
      </c>
      <c r="Q46" s="20">
        <f t="shared" si="0"/>
        <v>899.1</v>
      </c>
      <c r="R46" s="42">
        <f t="shared" si="18"/>
        <v>3.8436525000000001</v>
      </c>
      <c r="S46" s="16">
        <f t="shared" si="1"/>
        <v>3.6683279999999998</v>
      </c>
      <c r="T46" s="10">
        <v>741.4</v>
      </c>
      <c r="U46" s="8">
        <v>1010</v>
      </c>
      <c r="V46" s="8">
        <v>0.98499999999999999</v>
      </c>
      <c r="W46" s="20">
        <f t="shared" si="19"/>
        <v>1093.3499999999999</v>
      </c>
      <c r="X46" s="8">
        <v>10</v>
      </c>
      <c r="Y46" s="8">
        <v>166</v>
      </c>
      <c r="Z46" s="8">
        <v>41.5</v>
      </c>
      <c r="AA46" s="8">
        <v>25</v>
      </c>
      <c r="AB46" s="8">
        <v>25</v>
      </c>
      <c r="AC46" s="11">
        <v>6.3</v>
      </c>
      <c r="AD46" s="13">
        <v>3.9</v>
      </c>
      <c r="AE46" s="89">
        <v>-30</v>
      </c>
      <c r="AF46" s="89">
        <v>-34</v>
      </c>
      <c r="AG46" s="89">
        <v>-34</v>
      </c>
      <c r="AH46" s="89"/>
      <c r="AI46" s="110">
        <f t="shared" si="30"/>
        <v>-98</v>
      </c>
      <c r="AJ46" s="108">
        <f t="shared" si="31"/>
        <v>1</v>
      </c>
      <c r="AK46" s="8">
        <v>50</v>
      </c>
      <c r="AL46" s="8">
        <v>50</v>
      </c>
      <c r="AM46" s="8">
        <v>100</v>
      </c>
      <c r="AN46" s="8">
        <v>100</v>
      </c>
      <c r="AO46" s="8">
        <v>2.6</v>
      </c>
      <c r="AP46" s="8">
        <v>20</v>
      </c>
      <c r="AQ46" s="10">
        <v>1793</v>
      </c>
      <c r="AR46" s="13">
        <v>1644</v>
      </c>
      <c r="AS46" s="20">
        <f t="shared" si="34"/>
        <v>149</v>
      </c>
      <c r="AT46" s="124">
        <f t="shared" si="20"/>
        <v>8.3100948131622984E-2</v>
      </c>
      <c r="AU46" s="8">
        <v>72</v>
      </c>
      <c r="AV46" s="8">
        <v>80</v>
      </c>
      <c r="AW46" s="13">
        <v>4.4000000000000004</v>
      </c>
      <c r="AX46" s="8">
        <v>350</v>
      </c>
      <c r="AY46" s="8">
        <v>981</v>
      </c>
      <c r="AZ46" s="9">
        <v>25</v>
      </c>
      <c r="BA46" s="10">
        <v>355</v>
      </c>
      <c r="BB46" s="9">
        <v>66</v>
      </c>
      <c r="BC46" s="10"/>
      <c r="BD46" s="11"/>
      <c r="BE46" s="10">
        <v>5542</v>
      </c>
      <c r="BF46" s="8">
        <v>31</v>
      </c>
      <c r="BG46" s="8">
        <v>31</v>
      </c>
      <c r="BH46" s="8">
        <v>1</v>
      </c>
      <c r="BI46" s="11">
        <v>97.5</v>
      </c>
      <c r="BJ46" s="10">
        <v>420</v>
      </c>
      <c r="BK46" s="13">
        <v>166</v>
      </c>
      <c r="BL46" s="8">
        <v>1640</v>
      </c>
      <c r="BM46" s="8">
        <v>132</v>
      </c>
      <c r="BN46" s="9">
        <v>35.9</v>
      </c>
      <c r="BO46" s="10">
        <v>435</v>
      </c>
      <c r="BP46" s="8">
        <v>1550</v>
      </c>
      <c r="BQ46" s="9">
        <v>204</v>
      </c>
      <c r="BR46" s="10">
        <v>425</v>
      </c>
      <c r="BS46" s="8">
        <v>1597</v>
      </c>
      <c r="BT46" s="9">
        <v>185</v>
      </c>
      <c r="BU46" s="12">
        <v>1500</v>
      </c>
      <c r="BV46" s="130">
        <v>446</v>
      </c>
      <c r="BW46" s="126">
        <f t="shared" si="21"/>
        <v>0.86</v>
      </c>
      <c r="BX46" s="126">
        <f t="shared" si="22"/>
        <v>0.53846153846153844</v>
      </c>
      <c r="BY46" s="134">
        <f t="shared" si="23"/>
        <v>0.61496149614961493</v>
      </c>
      <c r="BZ46" s="134">
        <f t="shared" si="24"/>
        <v>0.38503850385038502</v>
      </c>
      <c r="CA46" s="10">
        <v>2.8</v>
      </c>
      <c r="CB46" s="8">
        <v>2.8</v>
      </c>
      <c r="CC46" s="8">
        <v>25</v>
      </c>
      <c r="CD46" s="11">
        <v>1.8</v>
      </c>
      <c r="CE46" s="13" t="s">
        <v>222</v>
      </c>
      <c r="CF46" s="13">
        <v>37.1</v>
      </c>
      <c r="CG46" s="20">
        <f t="shared" si="25"/>
        <v>16.64</v>
      </c>
      <c r="CH46" s="20">
        <f t="shared" si="3"/>
        <v>3751.7999999999997</v>
      </c>
      <c r="CI46" s="20">
        <f t="shared" si="4"/>
        <v>6.1568000000000005</v>
      </c>
      <c r="CJ46" s="8">
        <v>37</v>
      </c>
      <c r="CK46" s="16">
        <f t="shared" si="26"/>
        <v>1.6410256410256414</v>
      </c>
      <c r="CL46" s="10" t="s">
        <v>184</v>
      </c>
      <c r="CM46" s="13">
        <v>36</v>
      </c>
      <c r="CN46" s="8">
        <v>38</v>
      </c>
      <c r="CO46" s="339">
        <v>109</v>
      </c>
      <c r="CP46" s="339">
        <f t="shared" si="35"/>
        <v>3751.7999999999997</v>
      </c>
      <c r="CQ46" s="339">
        <f t="shared" si="36"/>
        <v>41.42</v>
      </c>
      <c r="CR46" s="42">
        <f t="shared" si="37"/>
        <v>11.040034116957194</v>
      </c>
      <c r="CS46" s="10"/>
      <c r="CT46" s="13"/>
      <c r="CU46" s="20" t="e">
        <f t="shared" si="33"/>
        <v>#N/A</v>
      </c>
      <c r="CV46" s="20">
        <f t="shared" si="8"/>
        <v>-101.39999999999999</v>
      </c>
      <c r="CW46" s="20" t="e">
        <f t="shared" si="9"/>
        <v>#N/A</v>
      </c>
      <c r="CX46" s="8"/>
      <c r="CY46" s="16" t="e">
        <f t="shared" si="32"/>
        <v>#N/A</v>
      </c>
      <c r="CZ46" s="14">
        <v>660</v>
      </c>
      <c r="DA46" s="14">
        <v>650</v>
      </c>
      <c r="DB46" s="14">
        <v>660</v>
      </c>
      <c r="DC46" s="14">
        <v>660</v>
      </c>
      <c r="DD46" s="14">
        <v>2</v>
      </c>
      <c r="DE46" s="14">
        <v>3</v>
      </c>
      <c r="DF46" s="14">
        <v>0.5</v>
      </c>
      <c r="DG46" s="14">
        <v>50</v>
      </c>
      <c r="DH46" s="14">
        <v>11</v>
      </c>
      <c r="DI46" s="14">
        <v>6</v>
      </c>
      <c r="DJ46" s="14">
        <v>0.85</v>
      </c>
      <c r="DK46" s="10" t="s">
        <v>205</v>
      </c>
      <c r="DL46" s="9">
        <v>400</v>
      </c>
      <c r="DM46" s="97">
        <f t="shared" si="10"/>
        <v>104.06768041595852</v>
      </c>
      <c r="DN46" s="97">
        <f t="shared" si="11"/>
        <v>109.04150337701536</v>
      </c>
      <c r="DO46" s="10"/>
      <c r="DP46" s="9"/>
      <c r="DQ46" s="10"/>
      <c r="DR46" s="9"/>
      <c r="DS46" s="14">
        <v>70</v>
      </c>
      <c r="DT46" s="10" t="s">
        <v>185</v>
      </c>
      <c r="DU46" s="9">
        <v>5.2</v>
      </c>
      <c r="DV46" s="14">
        <v>20</v>
      </c>
      <c r="DW46" s="10"/>
      <c r="DX46" s="8"/>
      <c r="DY46" s="97">
        <f t="shared" si="12"/>
        <v>0</v>
      </c>
      <c r="DZ46" s="97">
        <f t="shared" si="13"/>
        <v>0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389</v>
      </c>
      <c r="EL46" s="183">
        <f t="shared" si="14"/>
        <v>101.20581920451966</v>
      </c>
      <c r="EM46" s="110">
        <f t="shared" si="15"/>
        <v>106.04286203414745</v>
      </c>
      <c r="EN46" s="8">
        <v>4.55</v>
      </c>
      <c r="EO46" s="184">
        <f t="shared" si="16"/>
        <v>1.183769864731528</v>
      </c>
      <c r="EP46" s="184">
        <f t="shared" si="17"/>
        <v>1.2403471009135498</v>
      </c>
      <c r="EQ46" s="11">
        <v>340</v>
      </c>
      <c r="ER46" s="43"/>
    </row>
    <row r="47" spans="1:148" s="44" customFormat="1" ht="20.100000000000001" hidden="1" customHeight="1" x14ac:dyDescent="0.25">
      <c r="A47" s="84">
        <v>42410</v>
      </c>
      <c r="B47" s="101">
        <v>0.22542824074074075</v>
      </c>
      <c r="C47" s="13">
        <v>3</v>
      </c>
      <c r="D47" s="8" t="s">
        <v>186</v>
      </c>
      <c r="E47" s="8" t="s">
        <v>187</v>
      </c>
      <c r="F47" s="8" t="s">
        <v>188</v>
      </c>
      <c r="G47" s="11" t="s">
        <v>189</v>
      </c>
      <c r="H47" s="10" t="s">
        <v>180</v>
      </c>
      <c r="I47" s="8">
        <v>25</v>
      </c>
      <c r="J47" s="8" t="s">
        <v>190</v>
      </c>
      <c r="K47" s="18">
        <v>20</v>
      </c>
      <c r="L47" s="8"/>
      <c r="M47" s="8">
        <v>55</v>
      </c>
      <c r="N47" s="8">
        <v>2720</v>
      </c>
      <c r="O47" s="145"/>
      <c r="P47" s="8">
        <v>1150</v>
      </c>
      <c r="Q47" s="20">
        <f t="shared" si="0"/>
        <v>920</v>
      </c>
      <c r="R47" s="42">
        <f t="shared" si="18"/>
        <v>3.9329999999999998</v>
      </c>
      <c r="S47" s="16">
        <f t="shared" si="1"/>
        <v>3.7536</v>
      </c>
      <c r="T47" s="10">
        <v>768.3</v>
      </c>
      <c r="U47" s="8">
        <v>1010</v>
      </c>
      <c r="V47" s="8">
        <v>0.98</v>
      </c>
      <c r="W47" s="20">
        <f t="shared" si="19"/>
        <v>1127</v>
      </c>
      <c r="X47" s="8">
        <v>10.1</v>
      </c>
      <c r="Y47" s="8">
        <v>176</v>
      </c>
      <c r="Z47" s="8">
        <v>40.799999999999997</v>
      </c>
      <c r="AA47" s="8">
        <v>25</v>
      </c>
      <c r="AB47" s="8">
        <v>25</v>
      </c>
      <c r="AC47" s="11">
        <v>6.4</v>
      </c>
      <c r="AD47" s="13">
        <v>4</v>
      </c>
      <c r="AE47" s="89">
        <v>-30</v>
      </c>
      <c r="AF47" s="89">
        <v>-33</v>
      </c>
      <c r="AG47" s="89">
        <v>-33</v>
      </c>
      <c r="AH47" s="89"/>
      <c r="AI47" s="110">
        <f t="shared" si="30"/>
        <v>-96</v>
      </c>
      <c r="AJ47" s="108">
        <f t="shared" si="31"/>
        <v>-2.0833333333333332E-2</v>
      </c>
      <c r="AK47" s="8">
        <v>50</v>
      </c>
      <c r="AL47" s="8">
        <v>50</v>
      </c>
      <c r="AM47" s="8">
        <v>100</v>
      </c>
      <c r="AN47" s="8">
        <v>100</v>
      </c>
      <c r="AO47" s="8">
        <v>2.6</v>
      </c>
      <c r="AP47" s="8">
        <v>20</v>
      </c>
      <c r="AQ47" s="10">
        <v>1749</v>
      </c>
      <c r="AR47" s="13">
        <v>1613</v>
      </c>
      <c r="AS47" s="20">
        <f t="shared" si="34"/>
        <v>136</v>
      </c>
      <c r="AT47" s="124">
        <f t="shared" si="20"/>
        <v>7.7758719268153226E-2</v>
      </c>
      <c r="AU47" s="8">
        <v>72</v>
      </c>
      <c r="AV47" s="8">
        <v>80</v>
      </c>
      <c r="AW47" s="13">
        <v>4.4000000000000004</v>
      </c>
      <c r="AX47" s="8">
        <v>300</v>
      </c>
      <c r="AY47" s="8">
        <v>1185</v>
      </c>
      <c r="AZ47" s="9">
        <v>20</v>
      </c>
      <c r="BA47" s="10">
        <v>355</v>
      </c>
      <c r="BB47" s="9">
        <v>67</v>
      </c>
      <c r="BC47" s="10"/>
      <c r="BD47" s="11"/>
      <c r="BE47" s="10">
        <v>4440</v>
      </c>
      <c r="BF47" s="8">
        <v>31</v>
      </c>
      <c r="BG47" s="8">
        <v>31</v>
      </c>
      <c r="BH47" s="8">
        <v>1</v>
      </c>
      <c r="BI47" s="11">
        <v>97.3</v>
      </c>
      <c r="BJ47" s="10">
        <v>480</v>
      </c>
      <c r="BK47" s="13">
        <v>184</v>
      </c>
      <c r="BL47" s="8">
        <v>1643</v>
      </c>
      <c r="BM47" s="8">
        <v>136</v>
      </c>
      <c r="BN47" s="9">
        <v>35.1</v>
      </c>
      <c r="BO47" s="10">
        <v>438</v>
      </c>
      <c r="BP47" s="8">
        <v>1550</v>
      </c>
      <c r="BQ47" s="9">
        <v>202</v>
      </c>
      <c r="BR47" s="10">
        <v>428</v>
      </c>
      <c r="BS47" s="8">
        <v>1600</v>
      </c>
      <c r="BT47" s="9">
        <v>183</v>
      </c>
      <c r="BU47" s="12">
        <v>1500</v>
      </c>
      <c r="BV47" s="130">
        <v>492</v>
      </c>
      <c r="BW47" s="126">
        <f t="shared" si="21"/>
        <v>0.86599999999999999</v>
      </c>
      <c r="BX47" s="126">
        <f t="shared" si="22"/>
        <v>0.61538461538461542</v>
      </c>
      <c r="BY47" s="134">
        <f t="shared" si="23"/>
        <v>0.58458822307612412</v>
      </c>
      <c r="BZ47" s="134">
        <f t="shared" si="24"/>
        <v>0.41541177692387576</v>
      </c>
      <c r="CA47" s="10">
        <v>2.8</v>
      </c>
      <c r="CB47" s="8">
        <v>2.8</v>
      </c>
      <c r="CC47" s="8">
        <v>25</v>
      </c>
      <c r="CD47" s="11">
        <v>1.8</v>
      </c>
      <c r="CE47" s="13" t="s">
        <v>222</v>
      </c>
      <c r="CF47" s="13">
        <v>38.4</v>
      </c>
      <c r="CG47" s="20">
        <f t="shared" si="25"/>
        <v>16.64</v>
      </c>
      <c r="CH47" s="20">
        <f t="shared" si="3"/>
        <v>3887</v>
      </c>
      <c r="CI47" s="20">
        <f t="shared" si="4"/>
        <v>6.3232000000000008</v>
      </c>
      <c r="CJ47" s="8">
        <v>38</v>
      </c>
      <c r="CK47" s="16">
        <f>CI47/CH47*1000</f>
        <v>1.6267558528428094</v>
      </c>
      <c r="CL47" s="10" t="s">
        <v>184</v>
      </c>
      <c r="CM47" s="13">
        <v>16</v>
      </c>
      <c r="CN47" s="8">
        <v>18</v>
      </c>
      <c r="CO47" s="339">
        <v>109</v>
      </c>
      <c r="CP47" s="339">
        <f t="shared" si="35"/>
        <v>3887</v>
      </c>
      <c r="CQ47" s="339">
        <f t="shared" si="36"/>
        <v>19.62</v>
      </c>
      <c r="CR47" s="42">
        <f t="shared" si="37"/>
        <v>5.0475945459223057</v>
      </c>
      <c r="CS47" s="10"/>
      <c r="CT47" s="13"/>
      <c r="CU47" s="20" t="e">
        <f t="shared" si="33"/>
        <v>#N/A</v>
      </c>
      <c r="CV47" s="20">
        <f t="shared" si="8"/>
        <v>-101.39999999999999</v>
      </c>
      <c r="CW47" s="20" t="e">
        <f t="shared" si="9"/>
        <v>#N/A</v>
      </c>
      <c r="CX47" s="8"/>
      <c r="CY47" s="16" t="e">
        <f t="shared" si="32"/>
        <v>#N/A</v>
      </c>
      <c r="CZ47" s="14">
        <v>650</v>
      </c>
      <c r="DA47" s="14">
        <v>550</v>
      </c>
      <c r="DB47" s="14">
        <v>550</v>
      </c>
      <c r="DC47" s="14">
        <v>550</v>
      </c>
      <c r="DD47" s="14">
        <v>2</v>
      </c>
      <c r="DE47" s="14">
        <v>3</v>
      </c>
      <c r="DF47" s="14">
        <v>0.5</v>
      </c>
      <c r="DG47" s="14">
        <v>50</v>
      </c>
      <c r="DH47" s="14">
        <v>11</v>
      </c>
      <c r="DI47" s="14">
        <v>6</v>
      </c>
      <c r="DJ47" s="14">
        <v>0.85</v>
      </c>
      <c r="DK47" s="10" t="s">
        <v>205</v>
      </c>
      <c r="DL47" s="9">
        <v>400</v>
      </c>
      <c r="DM47" s="97">
        <f t="shared" si="10"/>
        <v>101.70353419781338</v>
      </c>
      <c r="DN47" s="97">
        <f t="shared" si="11"/>
        <v>106.56436487638534</v>
      </c>
      <c r="DO47" s="10"/>
      <c r="DP47" s="9"/>
      <c r="DQ47" s="10"/>
      <c r="DR47" s="9"/>
      <c r="DS47" s="14">
        <v>70</v>
      </c>
      <c r="DT47" s="10" t="s">
        <v>185</v>
      </c>
      <c r="DU47" s="9">
        <v>5.3</v>
      </c>
      <c r="DV47" s="14">
        <v>20</v>
      </c>
      <c r="DW47" s="10"/>
      <c r="DX47" s="8"/>
      <c r="DY47" s="97">
        <f t="shared" si="12"/>
        <v>0</v>
      </c>
      <c r="DZ47" s="97">
        <f t="shared" si="13"/>
        <v>0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385</v>
      </c>
      <c r="EL47" s="183">
        <f t="shared" si="14"/>
        <v>97.889651665395377</v>
      </c>
      <c r="EM47" s="110">
        <f t="shared" si="15"/>
        <v>102.56820119352089</v>
      </c>
      <c r="EN47" s="8">
        <v>4.88</v>
      </c>
      <c r="EO47" s="184">
        <f t="shared" si="16"/>
        <v>1.2407831172133232</v>
      </c>
      <c r="EP47" s="184">
        <f t="shared" si="17"/>
        <v>1.300085251491901</v>
      </c>
      <c r="EQ47" s="11">
        <v>396</v>
      </c>
      <c r="ER47" s="43"/>
    </row>
    <row r="48" spans="1:148" s="41" customFormat="1" ht="20.100000000000001" hidden="1" customHeight="1" x14ac:dyDescent="0.25">
      <c r="A48" s="83">
        <v>42411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hidden="1" customHeight="1" x14ac:dyDescent="0.25">
      <c r="A49" s="83">
        <v>42411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hidden="1" customHeight="1" x14ac:dyDescent="0.25">
      <c r="A50" s="83">
        <v>42411</v>
      </c>
      <c r="B50" s="101">
        <v>0.10131944444444445</v>
      </c>
      <c r="C50" s="13">
        <v>4</v>
      </c>
      <c r="D50" s="8" t="s">
        <v>176</v>
      </c>
      <c r="E50" s="8" t="s">
        <v>177</v>
      </c>
      <c r="F50" s="8" t="s">
        <v>194</v>
      </c>
      <c r="G50" s="11" t="s">
        <v>179</v>
      </c>
      <c r="H50" s="10" t="s">
        <v>180</v>
      </c>
      <c r="I50" s="8">
        <v>25</v>
      </c>
      <c r="J50" s="8" t="s">
        <v>190</v>
      </c>
      <c r="K50" s="18">
        <v>19.5</v>
      </c>
      <c r="L50" s="8"/>
      <c r="M50" s="8">
        <v>55</v>
      </c>
      <c r="N50" s="8">
        <v>2720</v>
      </c>
      <c r="O50" s="145"/>
      <c r="P50" s="8">
        <v>1170</v>
      </c>
      <c r="Q50" s="20">
        <f t="shared" si="0"/>
        <v>941.84999999999991</v>
      </c>
      <c r="R50" s="42">
        <f t="shared" si="18"/>
        <v>4.026408749999999</v>
      </c>
      <c r="S50" s="16">
        <f t="shared" si="1"/>
        <v>3.8427479999999989</v>
      </c>
      <c r="T50" s="10">
        <v>779</v>
      </c>
      <c r="U50" s="8">
        <v>1010</v>
      </c>
      <c r="V50" s="8">
        <v>0.97499999999999998</v>
      </c>
      <c r="W50" s="20">
        <f t="shared" si="19"/>
        <v>1140.75</v>
      </c>
      <c r="X50" s="8">
        <v>10.1</v>
      </c>
      <c r="Y50" s="8">
        <v>180</v>
      </c>
      <c r="Z50" s="8">
        <v>42.7</v>
      </c>
      <c r="AA50" s="8">
        <v>25</v>
      </c>
      <c r="AB50" s="8">
        <v>25</v>
      </c>
      <c r="AC50" s="11">
        <v>6</v>
      </c>
      <c r="AD50" s="13">
        <v>4.2</v>
      </c>
      <c r="AE50" s="89">
        <v>-30</v>
      </c>
      <c r="AF50" s="89">
        <v>-34</v>
      </c>
      <c r="AG50" s="89">
        <v>-34</v>
      </c>
      <c r="AH50" s="89"/>
      <c r="AI50" s="110">
        <f t="shared" si="30"/>
        <v>-98</v>
      </c>
      <c r="AJ50" s="108">
        <f t="shared" si="31"/>
        <v>1</v>
      </c>
      <c r="AK50" s="8">
        <v>50</v>
      </c>
      <c r="AL50" s="8">
        <v>50</v>
      </c>
      <c r="AM50" s="8">
        <v>100</v>
      </c>
      <c r="AN50" s="8">
        <v>100</v>
      </c>
      <c r="AO50" s="8">
        <v>2.6</v>
      </c>
      <c r="AP50" s="8">
        <v>20</v>
      </c>
      <c r="AQ50" s="10">
        <v>2000</v>
      </c>
      <c r="AR50" s="13">
        <v>1670</v>
      </c>
      <c r="AS50" s="20">
        <f t="shared" si="34"/>
        <v>330</v>
      </c>
      <c r="AT50" s="124">
        <f t="shared" si="20"/>
        <v>0.16500000000000001</v>
      </c>
      <c r="AU50" s="8">
        <v>74.5</v>
      </c>
      <c r="AV50" s="8">
        <v>80</v>
      </c>
      <c r="AW50" s="13">
        <v>4.5</v>
      </c>
      <c r="AX50" s="8">
        <v>430</v>
      </c>
      <c r="AY50" s="8">
        <v>1200</v>
      </c>
      <c r="AZ50" s="9">
        <v>60</v>
      </c>
      <c r="BA50" s="10">
        <v>355</v>
      </c>
      <c r="BB50" s="9">
        <v>60</v>
      </c>
      <c r="BC50" s="10"/>
      <c r="BD50" s="11"/>
      <c r="BE50" s="10">
        <v>4500</v>
      </c>
      <c r="BF50" s="8">
        <v>35</v>
      </c>
      <c r="BG50" s="8">
        <v>30</v>
      </c>
      <c r="BH50" s="8">
        <v>1</v>
      </c>
      <c r="BI50" s="11">
        <v>97.3</v>
      </c>
      <c r="BJ50" s="10">
        <v>450</v>
      </c>
      <c r="BK50" s="13">
        <v>175</v>
      </c>
      <c r="BL50" s="8">
        <v>1643</v>
      </c>
      <c r="BM50" s="8">
        <v>134</v>
      </c>
      <c r="BN50" s="9">
        <v>36</v>
      </c>
      <c r="BO50" s="10">
        <v>480</v>
      </c>
      <c r="BP50" s="8">
        <v>1550</v>
      </c>
      <c r="BQ50" s="9">
        <v>222</v>
      </c>
      <c r="BR50" s="10">
        <v>470</v>
      </c>
      <c r="BS50" s="8">
        <v>1600</v>
      </c>
      <c r="BT50" s="9">
        <v>207</v>
      </c>
      <c r="BU50" s="12">
        <v>1500</v>
      </c>
      <c r="BV50" s="130">
        <v>567</v>
      </c>
      <c r="BW50" s="126">
        <f t="shared" si="21"/>
        <v>0.95</v>
      </c>
      <c r="BX50" s="126">
        <f t="shared" si="22"/>
        <v>0.57692307692307687</v>
      </c>
      <c r="BY50" s="134">
        <f t="shared" si="23"/>
        <v>0.62216624685138544</v>
      </c>
      <c r="BZ50" s="134">
        <f t="shared" si="24"/>
        <v>0.37783375314861462</v>
      </c>
      <c r="CA50" s="10">
        <v>2.8</v>
      </c>
      <c r="CB50" s="8">
        <v>2.8</v>
      </c>
      <c r="CC50" s="8">
        <v>28</v>
      </c>
      <c r="CD50" s="11">
        <v>1.8</v>
      </c>
      <c r="CE50" s="13" t="s">
        <v>222</v>
      </c>
      <c r="CF50" s="13">
        <v>39</v>
      </c>
      <c r="CG50" s="20">
        <f t="shared" si="25"/>
        <v>16.64</v>
      </c>
      <c r="CH50" s="20">
        <f t="shared" si="3"/>
        <v>3954.6</v>
      </c>
      <c r="CI50" s="20">
        <f t="shared" si="4"/>
        <v>6.4896000000000003</v>
      </c>
      <c r="CJ50" s="8">
        <v>39</v>
      </c>
      <c r="CK50" s="16">
        <f t="shared" si="26"/>
        <v>1.6410256410256412</v>
      </c>
      <c r="CL50" s="10" t="s">
        <v>184</v>
      </c>
      <c r="CM50" s="13">
        <v>15</v>
      </c>
      <c r="CN50" s="8">
        <v>16</v>
      </c>
      <c r="CO50" s="339">
        <v>109</v>
      </c>
      <c r="CP50" s="339">
        <f t="shared" si="35"/>
        <v>3954.6</v>
      </c>
      <c r="CQ50" s="339">
        <f t="shared" si="36"/>
        <v>17.440000000000001</v>
      </c>
      <c r="CR50" s="42">
        <f t="shared" si="37"/>
        <v>4.4100541141961269</v>
      </c>
      <c r="CS50" s="10"/>
      <c r="CT50" s="13"/>
      <c r="CU50" s="20" t="e">
        <f t="shared" si="33"/>
        <v>#N/A</v>
      </c>
      <c r="CV50" s="20">
        <f t="shared" si="8"/>
        <v>-101.39999999999999</v>
      </c>
      <c r="CW50" s="20" t="e">
        <f t="shared" si="9"/>
        <v>#N/A</v>
      </c>
      <c r="CX50" s="8"/>
      <c r="CY50" s="16" t="e">
        <f t="shared" si="32"/>
        <v>#N/A</v>
      </c>
      <c r="CZ50" s="14">
        <v>600</v>
      </c>
      <c r="DA50" s="14">
        <v>520</v>
      </c>
      <c r="DB50" s="14">
        <v>520</v>
      </c>
      <c r="DC50" s="14">
        <v>520</v>
      </c>
      <c r="DD50" s="14">
        <v>2</v>
      </c>
      <c r="DE50" s="14">
        <v>3</v>
      </c>
      <c r="DF50" s="14">
        <v>0.5</v>
      </c>
      <c r="DG50" s="14">
        <v>50</v>
      </c>
      <c r="DH50" s="14">
        <v>11</v>
      </c>
      <c r="DI50" s="14">
        <v>6</v>
      </c>
      <c r="DJ50" s="14">
        <v>0.85</v>
      </c>
      <c r="DK50" s="10" t="s">
        <v>205</v>
      </c>
      <c r="DL50" s="9">
        <v>400</v>
      </c>
      <c r="DM50" s="97">
        <f t="shared" si="10"/>
        <v>99.344111548535679</v>
      </c>
      <c r="DN50" s="97">
        <f t="shared" si="11"/>
        <v>104.09217570342894</v>
      </c>
      <c r="DO50" s="10"/>
      <c r="DP50" s="9"/>
      <c r="DQ50" s="10"/>
      <c r="DR50" s="9"/>
      <c r="DS50" s="14">
        <v>55</v>
      </c>
      <c r="DT50" s="10" t="s">
        <v>185</v>
      </c>
      <c r="DU50" s="9">
        <v>5.3</v>
      </c>
      <c r="DV50" s="14">
        <v>20</v>
      </c>
      <c r="DW50" s="10"/>
      <c r="DX50" s="8"/>
      <c r="DY50" s="97">
        <f t="shared" si="12"/>
        <v>0</v>
      </c>
      <c r="DZ50" s="97">
        <f t="shared" si="13"/>
        <v>0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429</v>
      </c>
      <c r="EL50" s="183">
        <f t="shared" si="14"/>
        <v>106.54655963580451</v>
      </c>
      <c r="EM50" s="110">
        <f t="shared" si="15"/>
        <v>111.63885844192752</v>
      </c>
      <c r="EN50" s="8">
        <v>4.57</v>
      </c>
      <c r="EO50" s="184">
        <f t="shared" si="16"/>
        <v>1.1350064744420201</v>
      </c>
      <c r="EP50" s="184">
        <f t="shared" si="17"/>
        <v>1.1892531074116757</v>
      </c>
      <c r="EQ50" s="11">
        <v>366</v>
      </c>
      <c r="ER50" s="43"/>
    </row>
    <row r="51" spans="1:148" s="44" customFormat="1" ht="20.100000000000001" hidden="1" customHeight="1" x14ac:dyDescent="0.25">
      <c r="A51" s="84">
        <v>42411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hidden="1" customHeight="1" x14ac:dyDescent="0.25">
      <c r="A52" s="83">
        <v>42412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hidden="1" customHeight="1" x14ac:dyDescent="0.25">
      <c r="A53" s="83">
        <v>42412</v>
      </c>
      <c r="B53" s="100">
        <v>0.7790393518518518</v>
      </c>
      <c r="C53" s="6">
        <v>2</v>
      </c>
      <c r="D53" s="1" t="s">
        <v>201</v>
      </c>
      <c r="E53" s="1" t="s">
        <v>207</v>
      </c>
      <c r="F53" s="1" t="s">
        <v>203</v>
      </c>
      <c r="G53" s="4" t="s">
        <v>204</v>
      </c>
      <c r="H53" s="3" t="s">
        <v>196</v>
      </c>
      <c r="I53" s="1">
        <v>32</v>
      </c>
      <c r="J53" s="1" t="s">
        <v>190</v>
      </c>
      <c r="K53" s="17">
        <v>5.5</v>
      </c>
      <c r="L53" s="1"/>
      <c r="M53" s="1">
        <v>55</v>
      </c>
      <c r="N53" s="1">
        <v>2700</v>
      </c>
      <c r="O53" s="144" t="s">
        <v>206</v>
      </c>
      <c r="P53" s="1">
        <v>860</v>
      </c>
      <c r="Q53" s="19">
        <f>(P53/100)*(100-K53)</f>
        <v>812.69999999999993</v>
      </c>
      <c r="R53" s="39">
        <f t="shared" si="18"/>
        <v>4.4470944000000001</v>
      </c>
      <c r="S53" s="15">
        <f t="shared" si="1"/>
        <v>4.2130368000000002</v>
      </c>
      <c r="T53" s="3">
        <v>618</v>
      </c>
      <c r="U53" s="1">
        <v>1010</v>
      </c>
      <c r="V53" s="1">
        <v>1.012</v>
      </c>
      <c r="W53" s="19">
        <f t="shared" si="19"/>
        <v>870.32</v>
      </c>
      <c r="X53" s="1">
        <v>10.7</v>
      </c>
      <c r="Y53" s="1">
        <v>105</v>
      </c>
      <c r="Z53" s="1">
        <v>40.700000000000003</v>
      </c>
      <c r="AA53" s="1">
        <v>25</v>
      </c>
      <c r="AB53" s="1">
        <v>25</v>
      </c>
      <c r="AC53" s="4">
        <v>6.3</v>
      </c>
      <c r="AD53" s="6">
        <v>4.3</v>
      </c>
      <c r="AE53" s="88">
        <v>-33</v>
      </c>
      <c r="AF53" s="88">
        <v>-35</v>
      </c>
      <c r="AG53" s="88">
        <v>-36</v>
      </c>
      <c r="AH53" s="88"/>
      <c r="AI53" s="109">
        <f t="shared" si="30"/>
        <v>-104</v>
      </c>
      <c r="AJ53" s="106">
        <f t="shared" si="31"/>
        <v>1</v>
      </c>
      <c r="AK53" s="1">
        <v>50</v>
      </c>
      <c r="AL53" s="1">
        <v>50</v>
      </c>
      <c r="AM53" s="1">
        <v>95</v>
      </c>
      <c r="AN53" s="1">
        <v>100</v>
      </c>
      <c r="AO53" s="1">
        <v>2.6</v>
      </c>
      <c r="AP53" s="1">
        <v>20</v>
      </c>
      <c r="AQ53" s="3">
        <v>2170</v>
      </c>
      <c r="AR53" s="6"/>
      <c r="AS53" s="19">
        <f t="shared" si="34"/>
        <v>2170</v>
      </c>
      <c r="AT53" s="123">
        <f t="shared" si="20"/>
        <v>1</v>
      </c>
      <c r="AU53" s="1">
        <v>80</v>
      </c>
      <c r="AV53" s="1">
        <v>80</v>
      </c>
      <c r="AW53" s="6">
        <v>4.5999999999999996</v>
      </c>
      <c r="AX53" s="1">
        <v>530</v>
      </c>
      <c r="AY53" s="1">
        <v>1150</v>
      </c>
      <c r="AZ53" s="2">
        <v>35</v>
      </c>
      <c r="BA53" s="3">
        <v>355</v>
      </c>
      <c r="BB53" s="2">
        <v>60</v>
      </c>
      <c r="BC53" s="3"/>
      <c r="BD53" s="4"/>
      <c r="BE53" s="3">
        <v>4500</v>
      </c>
      <c r="BF53" s="1">
        <v>35</v>
      </c>
      <c r="BG53" s="1">
        <v>30</v>
      </c>
      <c r="BH53" s="1">
        <v>1</v>
      </c>
      <c r="BI53" s="4">
        <v>97.3</v>
      </c>
      <c r="BJ53" s="3">
        <v>485</v>
      </c>
      <c r="BK53" s="6">
        <v>179</v>
      </c>
      <c r="BL53" s="1">
        <v>1631</v>
      </c>
      <c r="BM53" s="1">
        <v>137</v>
      </c>
      <c r="BN53" s="2">
        <v>35.5</v>
      </c>
      <c r="BO53" s="3">
        <v>445</v>
      </c>
      <c r="BP53" s="1">
        <v>1677</v>
      </c>
      <c r="BQ53" s="2">
        <v>204</v>
      </c>
      <c r="BR53" s="3">
        <v>435</v>
      </c>
      <c r="BS53" s="1">
        <v>1657</v>
      </c>
      <c r="BT53" s="2">
        <v>193</v>
      </c>
      <c r="BU53" s="5">
        <v>1500</v>
      </c>
      <c r="BV53" s="129">
        <v>475</v>
      </c>
      <c r="BW53" s="125">
        <f t="shared" si="21"/>
        <v>0.88</v>
      </c>
      <c r="BX53" s="125">
        <f t="shared" si="22"/>
        <v>0.62179487179487181</v>
      </c>
      <c r="BY53" s="133">
        <f t="shared" si="23"/>
        <v>0.58596551135393549</v>
      </c>
      <c r="BZ53" s="133">
        <f t="shared" si="24"/>
        <v>0.41403448864606457</v>
      </c>
      <c r="CA53" s="3">
        <v>2.8</v>
      </c>
      <c r="CB53" s="1">
        <v>2.8</v>
      </c>
      <c r="CC53" s="1">
        <v>28</v>
      </c>
      <c r="CD53" s="4">
        <v>1.8</v>
      </c>
      <c r="CE53" s="6" t="s">
        <v>222</v>
      </c>
      <c r="CF53" s="6">
        <v>25</v>
      </c>
      <c r="CG53" s="19">
        <f t="shared" si="25"/>
        <v>16.64</v>
      </c>
      <c r="CH53" s="19">
        <f t="shared" si="3"/>
        <v>2906.7999999999997</v>
      </c>
      <c r="CI53" s="19">
        <f t="shared" si="4"/>
        <v>4.16</v>
      </c>
      <c r="CJ53" s="1">
        <v>25</v>
      </c>
      <c r="CK53" s="15">
        <f t="shared" si="26"/>
        <v>1.4311270125223616</v>
      </c>
      <c r="CL53" s="3" t="s">
        <v>184</v>
      </c>
      <c r="CM53" s="6">
        <v>19</v>
      </c>
      <c r="CN53" s="1">
        <v>21</v>
      </c>
      <c r="CO53" s="338">
        <v>109</v>
      </c>
      <c r="CP53" s="338">
        <f t="shared" si="35"/>
        <v>2906.7999999999997</v>
      </c>
      <c r="CQ53" s="338">
        <f t="shared" si="36"/>
        <v>22.89</v>
      </c>
      <c r="CR53" s="39">
        <f t="shared" si="37"/>
        <v>7.8746387780377054</v>
      </c>
      <c r="CS53" s="3"/>
      <c r="CT53" s="6"/>
      <c r="CU53" s="19" t="e">
        <f t="shared" si="33"/>
        <v>#N/A</v>
      </c>
      <c r="CV53" s="19">
        <f t="shared" si="8"/>
        <v>-111.53999999999999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 t="s">
        <v>205</v>
      </c>
      <c r="DL53" s="2">
        <v>400</v>
      </c>
      <c r="DM53" s="96">
        <f t="shared" si="10"/>
        <v>89.946370376126936</v>
      </c>
      <c r="DN53" s="96">
        <f t="shared" si="11"/>
        <v>94.943390952578426</v>
      </c>
      <c r="DO53" s="3"/>
      <c r="DP53" s="2"/>
      <c r="DQ53" s="3"/>
      <c r="DR53" s="2"/>
      <c r="DS53" s="7">
        <v>70</v>
      </c>
      <c r="DT53" s="3" t="s">
        <v>200</v>
      </c>
      <c r="DU53" s="2">
        <v>3.76</v>
      </c>
      <c r="DV53" s="7">
        <v>12</v>
      </c>
      <c r="DW53" s="3" t="s">
        <v>214</v>
      </c>
      <c r="DX53" s="1">
        <v>80</v>
      </c>
      <c r="DY53" s="96">
        <f t="shared" si="12"/>
        <v>17.989274075225389</v>
      </c>
      <c r="DZ53" s="96">
        <f t="shared" si="13"/>
        <v>18.988678190515685</v>
      </c>
      <c r="EA53" s="146" t="s">
        <v>240</v>
      </c>
      <c r="EB53" s="96">
        <v>1146.67</v>
      </c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397</v>
      </c>
      <c r="EL53" s="180">
        <f t="shared" si="14"/>
        <v>89.271772598305986</v>
      </c>
      <c r="EM53" s="109">
        <f t="shared" si="15"/>
        <v>94.231315520434094</v>
      </c>
      <c r="EN53" s="1">
        <v>5.09</v>
      </c>
      <c r="EO53" s="181">
        <f t="shared" si="16"/>
        <v>1.1445675630362153</v>
      </c>
      <c r="EP53" s="181">
        <f t="shared" si="17"/>
        <v>1.2081546498715605</v>
      </c>
      <c r="EQ53" s="4">
        <v>378</v>
      </c>
      <c r="ER53" s="40"/>
    </row>
    <row r="54" spans="1:148" s="44" customFormat="1" ht="20.100000000000001" hidden="1" customHeight="1" x14ac:dyDescent="0.25">
      <c r="A54" s="84">
        <v>42412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hidden="1" customHeight="1" x14ac:dyDescent="0.25">
      <c r="A55" s="84">
        <v>42412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hidden="1" customHeight="1" x14ac:dyDescent="0.25">
      <c r="A56" s="83">
        <v>42413</v>
      </c>
      <c r="B56" s="100">
        <v>0.58047453703703711</v>
      </c>
      <c r="C56" s="6">
        <v>3</v>
      </c>
      <c r="D56" s="1" t="s">
        <v>186</v>
      </c>
      <c r="E56" s="1" t="s">
        <v>187</v>
      </c>
      <c r="F56" s="1" t="s">
        <v>189</v>
      </c>
      <c r="G56" s="4" t="s">
        <v>226</v>
      </c>
      <c r="H56" s="3" t="s">
        <v>196</v>
      </c>
      <c r="I56" s="1">
        <v>32</v>
      </c>
      <c r="J56" s="1" t="s">
        <v>190</v>
      </c>
      <c r="K56" s="17">
        <v>5.3</v>
      </c>
      <c r="L56" s="1"/>
      <c r="M56" s="1">
        <v>55</v>
      </c>
      <c r="N56" s="1">
        <v>2700</v>
      </c>
      <c r="O56" s="144" t="s">
        <v>206</v>
      </c>
      <c r="P56" s="1">
        <v>830</v>
      </c>
      <c r="Q56" s="19">
        <f t="shared" si="0"/>
        <v>786.0100000000001</v>
      </c>
      <c r="R56" s="39">
        <f t="shared" si="18"/>
        <v>4.3010467200000013</v>
      </c>
      <c r="S56" s="15">
        <f t="shared" si="1"/>
        <v>4.0746758400000012</v>
      </c>
      <c r="T56" s="3">
        <v>598.9</v>
      </c>
      <c r="U56" s="1">
        <v>1010</v>
      </c>
      <c r="V56" s="1">
        <v>1.014</v>
      </c>
      <c r="W56" s="19">
        <f t="shared" si="19"/>
        <v>841.62</v>
      </c>
      <c r="X56" s="1">
        <v>10.6</v>
      </c>
      <c r="Y56" s="1">
        <v>98</v>
      </c>
      <c r="Z56" s="1">
        <v>40.5</v>
      </c>
      <c r="AA56" s="1">
        <v>25</v>
      </c>
      <c r="AB56" s="1">
        <v>25</v>
      </c>
      <c r="AC56" s="4">
        <v>6.4</v>
      </c>
      <c r="AD56" s="6">
        <v>4.4000000000000004</v>
      </c>
      <c r="AE56" s="88">
        <v>-33</v>
      </c>
      <c r="AF56" s="88">
        <v>-36</v>
      </c>
      <c r="AG56" s="88">
        <v>-36</v>
      </c>
      <c r="AH56" s="88"/>
      <c r="AI56" s="109">
        <f t="shared" si="30"/>
        <v>-105</v>
      </c>
      <c r="AJ56" s="106">
        <f t="shared" si="31"/>
        <v>1</v>
      </c>
      <c r="AK56" s="1">
        <v>50</v>
      </c>
      <c r="AL56" s="1">
        <v>50</v>
      </c>
      <c r="AM56" s="1">
        <v>95</v>
      </c>
      <c r="AN56" s="1">
        <v>100</v>
      </c>
      <c r="AO56" s="1">
        <v>2.6</v>
      </c>
      <c r="AP56" s="1">
        <v>20</v>
      </c>
      <c r="AQ56" s="3">
        <v>1987</v>
      </c>
      <c r="AR56" s="6"/>
      <c r="AS56" s="19">
        <f t="shared" si="34"/>
        <v>1987</v>
      </c>
      <c r="AT56" s="123">
        <f t="shared" si="20"/>
        <v>1</v>
      </c>
      <c r="AU56" s="1">
        <v>77</v>
      </c>
      <c r="AV56" s="1">
        <v>80</v>
      </c>
      <c r="AW56" s="6">
        <v>4.5</v>
      </c>
      <c r="AX56" s="1">
        <v>590</v>
      </c>
      <c r="AY56" s="1">
        <v>834</v>
      </c>
      <c r="AZ56" s="2">
        <v>35</v>
      </c>
      <c r="BA56" s="3">
        <v>355</v>
      </c>
      <c r="BB56" s="2">
        <v>57</v>
      </c>
      <c r="BC56" s="3"/>
      <c r="BD56" s="4"/>
      <c r="BE56" s="3">
        <v>4549</v>
      </c>
      <c r="BF56" s="1">
        <v>35</v>
      </c>
      <c r="BG56" s="1">
        <v>30</v>
      </c>
      <c r="BH56" s="1">
        <v>1</v>
      </c>
      <c r="BI56" s="4">
        <v>97.3</v>
      </c>
      <c r="BJ56" s="3">
        <v>450</v>
      </c>
      <c r="BK56" s="6">
        <v>171</v>
      </c>
      <c r="BL56" s="1">
        <v>1632</v>
      </c>
      <c r="BM56" s="1">
        <v>135</v>
      </c>
      <c r="BN56" s="2">
        <v>36.200000000000003</v>
      </c>
      <c r="BO56" s="3">
        <v>420</v>
      </c>
      <c r="BP56" s="1">
        <v>1550</v>
      </c>
      <c r="BQ56" s="2">
        <v>196</v>
      </c>
      <c r="BR56" s="3">
        <v>410</v>
      </c>
      <c r="BS56" s="1">
        <v>1539</v>
      </c>
      <c r="BT56" s="2">
        <v>172</v>
      </c>
      <c r="BU56" s="5">
        <v>1500</v>
      </c>
      <c r="BV56" s="129">
        <v>432</v>
      </c>
      <c r="BW56" s="125">
        <f t="shared" si="21"/>
        <v>0.83</v>
      </c>
      <c r="BX56" s="125">
        <f t="shared" si="22"/>
        <v>0.57692307692307687</v>
      </c>
      <c r="BY56" s="133">
        <f t="shared" si="23"/>
        <v>0.58993985784581748</v>
      </c>
      <c r="BZ56" s="133">
        <f t="shared" si="24"/>
        <v>0.41006014215418263</v>
      </c>
      <c r="CA56" s="3">
        <v>2.8</v>
      </c>
      <c r="CB56" s="1">
        <v>2.8</v>
      </c>
      <c r="CC56" s="1">
        <v>26</v>
      </c>
      <c r="CD56" s="4">
        <v>1.9</v>
      </c>
      <c r="CE56" s="6" t="s">
        <v>227</v>
      </c>
      <c r="CF56" s="6">
        <v>31.8</v>
      </c>
      <c r="CG56" s="19">
        <f t="shared" si="25"/>
        <v>16.64</v>
      </c>
      <c r="CH56" s="19">
        <f t="shared" si="3"/>
        <v>2805.4</v>
      </c>
      <c r="CI56" s="19">
        <f t="shared" si="4"/>
        <v>5.3247999999999998</v>
      </c>
      <c r="CJ56" s="1">
        <v>32</v>
      </c>
      <c r="CK56" s="15">
        <f t="shared" si="26"/>
        <v>1.89805375347544</v>
      </c>
      <c r="CL56" s="3" t="s">
        <v>184</v>
      </c>
      <c r="CM56" s="6">
        <v>18</v>
      </c>
      <c r="CN56" s="1">
        <v>19</v>
      </c>
      <c r="CO56" s="338">
        <v>109</v>
      </c>
      <c r="CP56" s="338">
        <f t="shared" si="35"/>
        <v>2805.4</v>
      </c>
      <c r="CQ56" s="338">
        <f t="shared" si="36"/>
        <v>20.71</v>
      </c>
      <c r="CR56" s="39">
        <f t="shared" si="37"/>
        <v>7.3821914878448709</v>
      </c>
      <c r="CS56" s="3"/>
      <c r="CT56" s="6"/>
      <c r="CU56" s="19" t="e">
        <f t="shared" si="33"/>
        <v>#N/A</v>
      </c>
      <c r="CV56" s="19">
        <f t="shared" si="8"/>
        <v>-111.53999999999999</v>
      </c>
      <c r="CW56" s="19" t="e">
        <f t="shared" si="9"/>
        <v>#N/A</v>
      </c>
      <c r="CX56" s="1"/>
      <c r="CY56" s="15" t="e">
        <f t="shared" si="32"/>
        <v>#N/A</v>
      </c>
      <c r="CZ56" s="7">
        <v>600</v>
      </c>
      <c r="DA56" s="7">
        <v>520</v>
      </c>
      <c r="DB56" s="7">
        <v>520</v>
      </c>
      <c r="DC56" s="7">
        <v>520</v>
      </c>
      <c r="DD56" s="7">
        <v>2</v>
      </c>
      <c r="DE56" s="7">
        <v>3</v>
      </c>
      <c r="DF56" s="7">
        <v>0.5</v>
      </c>
      <c r="DG56" s="7">
        <v>50</v>
      </c>
      <c r="DH56" s="7">
        <v>11</v>
      </c>
      <c r="DI56" s="7">
        <v>6</v>
      </c>
      <c r="DJ56" s="7">
        <v>1.2</v>
      </c>
      <c r="DK56" s="3" t="s">
        <v>205</v>
      </c>
      <c r="DL56" s="2">
        <v>400</v>
      </c>
      <c r="DM56" s="96">
        <f t="shared" si="10"/>
        <v>93.000617300897375</v>
      </c>
      <c r="DN56" s="96">
        <f t="shared" si="11"/>
        <v>98.16731826205833</v>
      </c>
      <c r="DO56" s="3"/>
      <c r="DP56" s="2"/>
      <c r="DQ56" s="3"/>
      <c r="DR56" s="2"/>
      <c r="DS56" s="7">
        <v>70</v>
      </c>
      <c r="DT56" s="3" t="s">
        <v>200</v>
      </c>
      <c r="DU56" s="2">
        <v>3.8</v>
      </c>
      <c r="DV56" s="7">
        <v>10</v>
      </c>
      <c r="DW56" s="3" t="s">
        <v>214</v>
      </c>
      <c r="DX56" s="1">
        <v>89</v>
      </c>
      <c r="DY56" s="96">
        <f t="shared" si="12"/>
        <v>20.692637349449665</v>
      </c>
      <c r="DZ56" s="96">
        <f t="shared" si="13"/>
        <v>21.842228313307981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368</v>
      </c>
      <c r="EL56" s="180">
        <f t="shared" si="14"/>
        <v>85.560567916825576</v>
      </c>
      <c r="EM56" s="109">
        <f t="shared" si="15"/>
        <v>90.313932801093671</v>
      </c>
      <c r="EN56" s="1">
        <v>4.95</v>
      </c>
      <c r="EO56" s="181">
        <f t="shared" si="16"/>
        <v>1.1508826390986049</v>
      </c>
      <c r="EP56" s="181">
        <f t="shared" si="17"/>
        <v>1.2148205634929718</v>
      </c>
      <c r="EQ56" s="4">
        <v>366</v>
      </c>
      <c r="ER56" s="40"/>
    </row>
    <row r="57" spans="1:148" s="41" customFormat="1" ht="20.100000000000001" hidden="1" customHeight="1" x14ac:dyDescent="0.25">
      <c r="A57" s="83">
        <v>42413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hidden="1" customHeight="1" x14ac:dyDescent="0.25">
      <c r="A58" s="84">
        <v>42413</v>
      </c>
      <c r="B58" s="101"/>
      <c r="C58" s="13">
        <v>2</v>
      </c>
      <c r="D58" s="8" t="s">
        <v>201</v>
      </c>
      <c r="E58" s="8" t="s">
        <v>207</v>
      </c>
      <c r="F58" s="8" t="s">
        <v>203</v>
      </c>
      <c r="G58" s="11" t="s">
        <v>204</v>
      </c>
      <c r="H58" s="10" t="s">
        <v>196</v>
      </c>
      <c r="I58" s="8">
        <v>32</v>
      </c>
      <c r="J58" s="8" t="s">
        <v>190</v>
      </c>
      <c r="K58" s="18">
        <v>5.5</v>
      </c>
      <c r="L58" s="8"/>
      <c r="M58" s="8">
        <v>55</v>
      </c>
      <c r="N58" s="8">
        <v>2700</v>
      </c>
      <c r="O58" s="145" t="s">
        <v>206</v>
      </c>
      <c r="P58" s="8">
        <v>860</v>
      </c>
      <c r="Q58" s="20">
        <f t="shared" si="0"/>
        <v>812.69999999999993</v>
      </c>
      <c r="R58" s="42">
        <f t="shared" si="18"/>
        <v>4.4470944000000001</v>
      </c>
      <c r="S58" s="16">
        <f t="shared" si="1"/>
        <v>4.2130368000000002</v>
      </c>
      <c r="T58" s="10">
        <v>615.1</v>
      </c>
      <c r="U58" s="8">
        <v>1010</v>
      </c>
      <c r="V58" s="8">
        <v>1.0089999999999999</v>
      </c>
      <c r="W58" s="20">
        <f t="shared" si="19"/>
        <v>867.7399999999999</v>
      </c>
      <c r="X58" s="8">
        <v>10.7</v>
      </c>
      <c r="Y58" s="8">
        <v>104</v>
      </c>
      <c r="Z58" s="8">
        <v>41.5</v>
      </c>
      <c r="AA58" s="8">
        <v>25</v>
      </c>
      <c r="AB58" s="8">
        <v>25</v>
      </c>
      <c r="AC58" s="11">
        <v>6.1</v>
      </c>
      <c r="AD58" s="13">
        <v>4.2</v>
      </c>
      <c r="AE58" s="89">
        <v>-34</v>
      </c>
      <c r="AF58" s="89">
        <v>-36</v>
      </c>
      <c r="AG58" s="89">
        <v>-36</v>
      </c>
      <c r="AH58" s="89"/>
      <c r="AI58" s="110">
        <f t="shared" si="30"/>
        <v>-106</v>
      </c>
      <c r="AJ58" s="108">
        <f t="shared" si="31"/>
        <v>1</v>
      </c>
      <c r="AK58" s="8">
        <v>50</v>
      </c>
      <c r="AL58" s="8">
        <v>50</v>
      </c>
      <c r="AM58" s="8">
        <v>95</v>
      </c>
      <c r="AN58" s="8">
        <v>100</v>
      </c>
      <c r="AO58" s="8">
        <v>2.6</v>
      </c>
      <c r="AP58" s="8">
        <v>20</v>
      </c>
      <c r="AQ58" s="10">
        <v>2648</v>
      </c>
      <c r="AR58" s="13">
        <v>1900</v>
      </c>
      <c r="AS58" s="20">
        <f t="shared" si="34"/>
        <v>748</v>
      </c>
      <c r="AT58" s="124">
        <f t="shared" si="20"/>
        <v>0.28247734138972808</v>
      </c>
      <c r="AU58" s="8">
        <v>81</v>
      </c>
      <c r="AV58" s="8">
        <v>80</v>
      </c>
      <c r="AW58" s="13">
        <v>4.7</v>
      </c>
      <c r="AX58" s="8">
        <v>550</v>
      </c>
      <c r="AY58" s="8">
        <v>1075</v>
      </c>
      <c r="AZ58" s="9">
        <v>40</v>
      </c>
      <c r="BA58" s="10">
        <v>355</v>
      </c>
      <c r="BB58" s="9">
        <v>60</v>
      </c>
      <c r="BC58" s="10"/>
      <c r="BD58" s="11"/>
      <c r="BE58" s="10">
        <v>4603</v>
      </c>
      <c r="BF58" s="8">
        <v>35</v>
      </c>
      <c r="BG58" s="8">
        <v>30</v>
      </c>
      <c r="BH58" s="8">
        <v>1</v>
      </c>
      <c r="BI58" s="11">
        <v>97.5</v>
      </c>
      <c r="BJ58" s="10">
        <v>450</v>
      </c>
      <c r="BK58" s="13">
        <v>170</v>
      </c>
      <c r="BL58" s="8">
        <v>1636</v>
      </c>
      <c r="BM58" s="8">
        <v>135</v>
      </c>
      <c r="BN58" s="9">
        <v>36</v>
      </c>
      <c r="BO58" s="10">
        <v>472</v>
      </c>
      <c r="BP58" s="8">
        <v>1500</v>
      </c>
      <c r="BQ58" s="9">
        <v>215</v>
      </c>
      <c r="BR58" s="10">
        <v>459</v>
      </c>
      <c r="BS58" s="8">
        <v>1600</v>
      </c>
      <c r="BT58" s="9">
        <v>204</v>
      </c>
      <c r="BU58" s="12">
        <v>1500</v>
      </c>
      <c r="BV58" s="130">
        <v>556</v>
      </c>
      <c r="BW58" s="126">
        <f t="shared" si="21"/>
        <v>0.93100000000000005</v>
      </c>
      <c r="BX58" s="126">
        <f t="shared" si="22"/>
        <v>0.57692307692307687</v>
      </c>
      <c r="BY58" s="134">
        <f t="shared" si="23"/>
        <v>0.61740549915829213</v>
      </c>
      <c r="BZ58" s="134">
        <f t="shared" si="24"/>
        <v>0.38259450084170787</v>
      </c>
      <c r="CA58" s="10">
        <v>2.8</v>
      </c>
      <c r="CB58" s="8">
        <v>2.8</v>
      </c>
      <c r="CC58" s="8">
        <v>26</v>
      </c>
      <c r="CD58" s="11">
        <v>1.8</v>
      </c>
      <c r="CE58" s="13" t="s">
        <v>227</v>
      </c>
      <c r="CF58" s="13">
        <v>32.6</v>
      </c>
      <c r="CG58" s="20">
        <f t="shared" si="25"/>
        <v>16.64</v>
      </c>
      <c r="CH58" s="20">
        <f t="shared" si="3"/>
        <v>2906.7999999999997</v>
      </c>
      <c r="CI58" s="20">
        <f t="shared" si="4"/>
        <v>5.4912000000000001</v>
      </c>
      <c r="CJ58" s="8">
        <v>33</v>
      </c>
      <c r="CK58" s="16">
        <f t="shared" si="26"/>
        <v>1.8890876565295172</v>
      </c>
      <c r="CL58" s="10" t="s">
        <v>184</v>
      </c>
      <c r="CM58" s="13">
        <v>18</v>
      </c>
      <c r="CN58" s="8">
        <v>21</v>
      </c>
      <c r="CO58" s="339">
        <v>109</v>
      </c>
      <c r="CP58" s="339">
        <f t="shared" si="35"/>
        <v>2906.7999999999997</v>
      </c>
      <c r="CQ58" s="339">
        <f t="shared" si="36"/>
        <v>22.89</v>
      </c>
      <c r="CR58" s="42">
        <f t="shared" si="37"/>
        <v>7.8746387780377054</v>
      </c>
      <c r="CS58" s="10"/>
      <c r="CT58" s="13"/>
      <c r="CU58" s="20" t="e">
        <f t="shared" si="33"/>
        <v>#N/A</v>
      </c>
      <c r="CV58" s="20">
        <f t="shared" si="8"/>
        <v>-114.92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>
        <f t="shared" si="10"/>
        <v>0</v>
      </c>
      <c r="DN58" s="97">
        <f t="shared" si="11"/>
        <v>0</v>
      </c>
      <c r="DO58" s="10"/>
      <c r="DP58" s="9"/>
      <c r="DQ58" s="10"/>
      <c r="DR58" s="9"/>
      <c r="DS58" s="14"/>
      <c r="DT58" s="10" t="s">
        <v>200</v>
      </c>
      <c r="DU58" s="9">
        <v>3.7</v>
      </c>
      <c r="DV58" s="14">
        <v>11</v>
      </c>
      <c r="DW58" s="10" t="s">
        <v>214</v>
      </c>
      <c r="DX58" s="8"/>
      <c r="DY58" s="97">
        <f t="shared" si="12"/>
        <v>0</v>
      </c>
      <c r="DZ58" s="97">
        <f t="shared" si="13"/>
        <v>0</v>
      </c>
      <c r="EA58" s="146" t="s">
        <v>240</v>
      </c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419</v>
      </c>
      <c r="EL58" s="183">
        <f t="shared" si="14"/>
        <v>94.218822968992967</v>
      </c>
      <c r="EM58" s="110">
        <f t="shared" si="15"/>
        <v>99.453202022825906</v>
      </c>
      <c r="EN58" s="8">
        <v>4.8</v>
      </c>
      <c r="EO58" s="184">
        <f t="shared" si="16"/>
        <v>1.0793564445135231</v>
      </c>
      <c r="EP58" s="184">
        <f t="shared" si="17"/>
        <v>1.1393206914309411</v>
      </c>
      <c r="EQ58" s="11">
        <v>365</v>
      </c>
      <c r="ER58" s="43"/>
    </row>
    <row r="59" spans="1:148" s="44" customFormat="1" ht="18.75" hidden="1" customHeight="1" x14ac:dyDescent="0.25">
      <c r="A59" s="84">
        <v>42413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hidden="1" customHeight="1" x14ac:dyDescent="0.25">
      <c r="A60" s="83">
        <v>42414</v>
      </c>
      <c r="B60" s="100">
        <v>0.58333333333333304</v>
      </c>
      <c r="C60" s="6">
        <v>4</v>
      </c>
      <c r="D60" s="1" t="s">
        <v>176</v>
      </c>
      <c r="E60" s="1" t="s">
        <v>177</v>
      </c>
      <c r="F60" s="1" t="s">
        <v>194</v>
      </c>
      <c r="G60" s="4" t="s">
        <v>179</v>
      </c>
      <c r="H60" s="3" t="s">
        <v>196</v>
      </c>
      <c r="I60" s="1">
        <v>32</v>
      </c>
      <c r="J60" s="1" t="s">
        <v>191</v>
      </c>
      <c r="K60" s="17">
        <v>5.5</v>
      </c>
      <c r="L60" s="1"/>
      <c r="M60" s="1">
        <v>55</v>
      </c>
      <c r="N60" s="1">
        <v>2700</v>
      </c>
      <c r="O60" s="144" t="s">
        <v>206</v>
      </c>
      <c r="P60" s="1">
        <v>800</v>
      </c>
      <c r="Q60" s="19">
        <f t="shared" si="0"/>
        <v>756</v>
      </c>
      <c r="R60" s="39">
        <f t="shared" si="18"/>
        <v>4.1368320000000001</v>
      </c>
      <c r="S60" s="15">
        <f t="shared" si="1"/>
        <v>3.9191039999999999</v>
      </c>
      <c r="T60" s="3">
        <v>570</v>
      </c>
      <c r="U60" s="1">
        <v>1010</v>
      </c>
      <c r="V60" s="1">
        <v>1.0149999999999999</v>
      </c>
      <c r="W60" s="19">
        <f t="shared" si="19"/>
        <v>811.99999999999989</v>
      </c>
      <c r="X60" s="1">
        <v>10.5</v>
      </c>
      <c r="Y60" s="1">
        <v>92</v>
      </c>
      <c r="Z60" s="1">
        <v>42</v>
      </c>
      <c r="AA60" s="1">
        <v>25</v>
      </c>
      <c r="AB60" s="1">
        <v>25</v>
      </c>
      <c r="AC60" s="4">
        <v>6</v>
      </c>
      <c r="AD60" s="6">
        <v>4</v>
      </c>
      <c r="AE60" s="88">
        <v>-34</v>
      </c>
      <c r="AF60" s="88">
        <v>-37</v>
      </c>
      <c r="AG60" s="88">
        <v>-37</v>
      </c>
      <c r="AH60" s="88"/>
      <c r="AI60" s="109">
        <f t="shared" si="30"/>
        <v>-108</v>
      </c>
      <c r="AJ60" s="106">
        <f t="shared" si="31"/>
        <v>1</v>
      </c>
      <c r="AK60" s="1">
        <v>50</v>
      </c>
      <c r="AL60" s="1">
        <v>50</v>
      </c>
      <c r="AM60" s="1">
        <v>95</v>
      </c>
      <c r="AN60" s="1">
        <v>100</v>
      </c>
      <c r="AO60" s="1">
        <v>2.6</v>
      </c>
      <c r="AP60" s="1">
        <v>20</v>
      </c>
      <c r="AQ60" s="3">
        <v>2640</v>
      </c>
      <c r="AR60" s="6"/>
      <c r="AS60" s="19">
        <f t="shared" si="34"/>
        <v>2640</v>
      </c>
      <c r="AT60" s="123">
        <f t="shared" si="20"/>
        <v>1</v>
      </c>
      <c r="AU60" s="1">
        <v>77.3</v>
      </c>
      <c r="AV60" s="1">
        <v>80</v>
      </c>
      <c r="AW60" s="6">
        <v>4.5999999999999996</v>
      </c>
      <c r="AX60" s="1">
        <v>290</v>
      </c>
      <c r="AY60" s="1">
        <v>1200</v>
      </c>
      <c r="AZ60" s="2">
        <v>40</v>
      </c>
      <c r="BA60" s="3">
        <v>355</v>
      </c>
      <c r="BB60" s="2">
        <v>42</v>
      </c>
      <c r="BC60" s="3"/>
      <c r="BD60" s="4"/>
      <c r="BE60" s="3">
        <v>4500</v>
      </c>
      <c r="BF60" s="1">
        <v>35</v>
      </c>
      <c r="BG60" s="1">
        <v>35</v>
      </c>
      <c r="BH60" s="1">
        <v>1</v>
      </c>
      <c r="BI60" s="4">
        <v>97.5</v>
      </c>
      <c r="BJ60" s="3">
        <v>330</v>
      </c>
      <c r="BK60" s="6">
        <v>170</v>
      </c>
      <c r="BL60" s="1">
        <v>1662</v>
      </c>
      <c r="BM60" s="1">
        <v>126</v>
      </c>
      <c r="BN60" s="2">
        <v>36</v>
      </c>
      <c r="BO60" s="3">
        <v>469</v>
      </c>
      <c r="BP60" s="1">
        <v>1550</v>
      </c>
      <c r="BQ60" s="2">
        <v>224</v>
      </c>
      <c r="BR60" s="3">
        <v>461</v>
      </c>
      <c r="BS60" s="1">
        <v>1600</v>
      </c>
      <c r="BT60" s="2">
        <v>205</v>
      </c>
      <c r="BU60" s="5">
        <v>1500</v>
      </c>
      <c r="BV60" s="129">
        <v>526</v>
      </c>
      <c r="BW60" s="125">
        <f t="shared" si="21"/>
        <v>0.93</v>
      </c>
      <c r="BX60" s="125">
        <f t="shared" si="22"/>
        <v>0.42307692307692307</v>
      </c>
      <c r="BY60" s="133">
        <f t="shared" si="23"/>
        <v>0.68732234223990907</v>
      </c>
      <c r="BZ60" s="133">
        <f t="shared" si="24"/>
        <v>0.31267765776009099</v>
      </c>
      <c r="CA60" s="3">
        <v>2.8</v>
      </c>
      <c r="CB60" s="1">
        <v>2.8</v>
      </c>
      <c r="CC60" s="1">
        <v>26</v>
      </c>
      <c r="CD60" s="4">
        <v>1.8</v>
      </c>
      <c r="CE60" s="6" t="s">
        <v>227</v>
      </c>
      <c r="CF60" s="6">
        <v>31</v>
      </c>
      <c r="CG60" s="19">
        <f t="shared" si="25"/>
        <v>16.64</v>
      </c>
      <c r="CH60" s="19">
        <f t="shared" si="3"/>
        <v>2704</v>
      </c>
      <c r="CI60" s="19">
        <f t="shared" si="4"/>
        <v>4.9920000000000009</v>
      </c>
      <c r="CJ60" s="1">
        <v>30</v>
      </c>
      <c r="CK60" s="15">
        <f t="shared" si="26"/>
        <v>1.8461538461538465</v>
      </c>
      <c r="CL60" s="3" t="s">
        <v>184</v>
      </c>
      <c r="CM60" s="6">
        <v>17</v>
      </c>
      <c r="CN60" s="1">
        <v>17</v>
      </c>
      <c r="CO60" s="338">
        <v>109</v>
      </c>
      <c r="CP60" s="338">
        <f t="shared" si="35"/>
        <v>2704</v>
      </c>
      <c r="CQ60" s="338">
        <f t="shared" si="36"/>
        <v>18.53</v>
      </c>
      <c r="CR60" s="39">
        <f t="shared" si="37"/>
        <v>6.8528106508875748</v>
      </c>
      <c r="CS60" s="3"/>
      <c r="CT60" s="6"/>
      <c r="CU60" s="19" t="e">
        <f t="shared" si="33"/>
        <v>#N/A</v>
      </c>
      <c r="CV60" s="19">
        <f t="shared" si="8"/>
        <v>-114.92</v>
      </c>
      <c r="CW60" s="19" t="e">
        <f t="shared" si="9"/>
        <v>#N/A</v>
      </c>
      <c r="CX60" s="1"/>
      <c r="CY60" s="15" t="e">
        <f t="shared" si="32"/>
        <v>#N/A</v>
      </c>
      <c r="CZ60" s="7">
        <v>577</v>
      </c>
      <c r="DA60" s="7">
        <v>520</v>
      </c>
      <c r="DB60" s="7">
        <v>520</v>
      </c>
      <c r="DC60" s="7">
        <v>520</v>
      </c>
      <c r="DD60" s="7">
        <v>2</v>
      </c>
      <c r="DE60" s="7">
        <v>3</v>
      </c>
      <c r="DF60" s="7">
        <v>0.5</v>
      </c>
      <c r="DG60" s="7">
        <v>50</v>
      </c>
      <c r="DH60" s="7">
        <v>11</v>
      </c>
      <c r="DI60" s="7">
        <v>6</v>
      </c>
      <c r="DJ60" s="7">
        <v>0.5</v>
      </c>
      <c r="DK60" s="3" t="s">
        <v>205</v>
      </c>
      <c r="DL60" s="2">
        <v>400</v>
      </c>
      <c r="DM60" s="96">
        <f t="shared" si="10"/>
        <v>96.692348154336457</v>
      </c>
      <c r="DN60" s="96">
        <f t="shared" si="11"/>
        <v>102.06414527402183</v>
      </c>
      <c r="DO60" s="3"/>
      <c r="DP60" s="2"/>
      <c r="DQ60" s="3"/>
      <c r="DR60" s="2"/>
      <c r="DS60" s="7">
        <v>70</v>
      </c>
      <c r="DT60" s="3" t="s">
        <v>200</v>
      </c>
      <c r="DU60" s="2">
        <v>3.7</v>
      </c>
      <c r="DV60" s="7">
        <v>11</v>
      </c>
      <c r="DW60" s="3" t="s">
        <v>214</v>
      </c>
      <c r="DX60" s="1">
        <v>66</v>
      </c>
      <c r="DY60" s="96">
        <f t="shared" si="12"/>
        <v>15.954237445465516</v>
      </c>
      <c r="DZ60" s="96">
        <f t="shared" si="13"/>
        <v>16.840583970213601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429</v>
      </c>
      <c r="EL60" s="180">
        <f t="shared" si="14"/>
        <v>103.70254339552585</v>
      </c>
      <c r="EM60" s="109">
        <f t="shared" si="15"/>
        <v>109.4637958063884</v>
      </c>
      <c r="EN60" s="1">
        <v>4</v>
      </c>
      <c r="EO60" s="181">
        <f t="shared" si="16"/>
        <v>0.9669234815433646</v>
      </c>
      <c r="EP60" s="181">
        <f t="shared" si="17"/>
        <v>1.0206414527402181</v>
      </c>
      <c r="EQ60" s="4">
        <v>360</v>
      </c>
      <c r="ER60" s="40"/>
    </row>
    <row r="61" spans="1:148" s="41" customFormat="1" ht="20.100000000000001" hidden="1" customHeight="1" x14ac:dyDescent="0.25">
      <c r="A61" s="83">
        <v>42414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hidden="1" customHeight="1" x14ac:dyDescent="0.25">
      <c r="A62" s="84">
        <v>42414</v>
      </c>
      <c r="B62" s="100">
        <v>6.9317129629629631E-2</v>
      </c>
      <c r="C62" s="13">
        <v>3</v>
      </c>
      <c r="D62" s="8" t="s">
        <v>186</v>
      </c>
      <c r="E62" s="8" t="s">
        <v>187</v>
      </c>
      <c r="F62" s="8" t="s">
        <v>189</v>
      </c>
      <c r="G62" s="11" t="s">
        <v>226</v>
      </c>
      <c r="H62" s="10" t="s">
        <v>233</v>
      </c>
      <c r="I62" s="8">
        <v>27</v>
      </c>
      <c r="J62" s="8" t="s">
        <v>190</v>
      </c>
      <c r="K62" s="18">
        <v>12.3</v>
      </c>
      <c r="L62" s="8"/>
      <c r="M62" s="8">
        <v>55</v>
      </c>
      <c r="N62" s="8">
        <v>2700</v>
      </c>
      <c r="O62" s="145"/>
      <c r="P62" s="8">
        <v>1060</v>
      </c>
      <c r="Q62" s="20">
        <f t="shared" si="0"/>
        <v>929.62</v>
      </c>
      <c r="R62" s="42">
        <f t="shared" si="18"/>
        <v>4.2920555399999998</v>
      </c>
      <c r="S62" s="16">
        <f t="shared" si="1"/>
        <v>4.0661578799999996</v>
      </c>
      <c r="T62" s="10">
        <v>728</v>
      </c>
      <c r="U62" s="8">
        <v>1010</v>
      </c>
      <c r="V62" s="8">
        <v>0.99199999999999999</v>
      </c>
      <c r="W62" s="20">
        <f t="shared" si="19"/>
        <v>1051.52</v>
      </c>
      <c r="X62" s="8">
        <v>10.5</v>
      </c>
      <c r="Y62" s="8">
        <v>154</v>
      </c>
      <c r="Z62" s="8">
        <v>41.7</v>
      </c>
      <c r="AA62" s="8">
        <v>25</v>
      </c>
      <c r="AB62" s="8">
        <v>25</v>
      </c>
      <c r="AC62" s="11">
        <v>6.9</v>
      </c>
      <c r="AD62" s="13">
        <v>3.6</v>
      </c>
      <c r="AE62" s="89">
        <v>-32</v>
      </c>
      <c r="AF62" s="89">
        <v>-35</v>
      </c>
      <c r="AG62" s="89">
        <v>-35</v>
      </c>
      <c r="AH62" s="89"/>
      <c r="AI62" s="110">
        <f t="shared" si="30"/>
        <v>-102</v>
      </c>
      <c r="AJ62" s="108">
        <f t="shared" si="31"/>
        <v>1</v>
      </c>
      <c r="AK62" s="8">
        <v>50</v>
      </c>
      <c r="AL62" s="8">
        <v>50</v>
      </c>
      <c r="AM62" s="8">
        <v>95</v>
      </c>
      <c r="AN62" s="8">
        <v>100</v>
      </c>
      <c r="AO62" s="8">
        <v>2.6</v>
      </c>
      <c r="AP62" s="8">
        <v>20</v>
      </c>
      <c r="AQ62" s="10">
        <v>1767</v>
      </c>
      <c r="AR62" s="13"/>
      <c r="AS62" s="20">
        <f t="shared" si="34"/>
        <v>1767</v>
      </c>
      <c r="AT62" s="124">
        <f t="shared" si="20"/>
        <v>1</v>
      </c>
      <c r="AU62" s="8">
        <v>78.099999999999994</v>
      </c>
      <c r="AV62" s="8">
        <v>80</v>
      </c>
      <c r="AW62" s="13">
        <v>4.5999999999999996</v>
      </c>
      <c r="AX62" s="8">
        <v>386</v>
      </c>
      <c r="AY62" s="8">
        <v>1284</v>
      </c>
      <c r="AZ62" s="9">
        <v>30</v>
      </c>
      <c r="BA62" s="10">
        <v>355</v>
      </c>
      <c r="BB62" s="9">
        <v>62</v>
      </c>
      <c r="BC62" s="10"/>
      <c r="BD62" s="11"/>
      <c r="BE62" s="10">
        <v>4508</v>
      </c>
      <c r="BF62" s="8">
        <v>35</v>
      </c>
      <c r="BG62" s="8">
        <v>35</v>
      </c>
      <c r="BH62" s="8">
        <v>1</v>
      </c>
      <c r="BI62" s="11">
        <v>97.4</v>
      </c>
      <c r="BJ62" s="10">
        <v>500</v>
      </c>
      <c r="BK62" s="13">
        <v>189</v>
      </c>
      <c r="BL62" s="8">
        <v>1634</v>
      </c>
      <c r="BM62" s="8">
        <v>137</v>
      </c>
      <c r="BN62" s="9">
        <v>34.4</v>
      </c>
      <c r="BO62" s="10">
        <v>478</v>
      </c>
      <c r="BP62" s="8">
        <v>1550</v>
      </c>
      <c r="BQ62" s="9">
        <v>235</v>
      </c>
      <c r="BR62" s="10">
        <v>468</v>
      </c>
      <c r="BS62" s="8">
        <v>1600</v>
      </c>
      <c r="BT62" s="9">
        <v>211</v>
      </c>
      <c r="BU62" s="12">
        <v>1500</v>
      </c>
      <c r="BV62" s="130">
        <v>585</v>
      </c>
      <c r="BW62" s="126">
        <f t="shared" si="21"/>
        <v>0.94599999999999995</v>
      </c>
      <c r="BX62" s="126">
        <f t="shared" si="22"/>
        <v>0.64102564102564108</v>
      </c>
      <c r="BY62" s="134">
        <f t="shared" si="23"/>
        <v>0.59608362684589777</v>
      </c>
      <c r="BZ62" s="134">
        <f t="shared" si="24"/>
        <v>0.40391637315410217</v>
      </c>
      <c r="CA62" s="10">
        <v>2.8</v>
      </c>
      <c r="CB62" s="8">
        <v>2.8</v>
      </c>
      <c r="CC62" s="8">
        <v>25</v>
      </c>
      <c r="CD62" s="11">
        <v>1.8</v>
      </c>
      <c r="CE62" s="13" t="s">
        <v>222</v>
      </c>
      <c r="CF62" s="13">
        <v>32</v>
      </c>
      <c r="CG62" s="20">
        <f t="shared" si="25"/>
        <v>16.64</v>
      </c>
      <c r="CH62" s="20">
        <f t="shared" si="3"/>
        <v>3582.7999999999997</v>
      </c>
      <c r="CI62" s="20">
        <f t="shared" si="4"/>
        <v>5.3247999999999998</v>
      </c>
      <c r="CJ62" s="8">
        <v>32</v>
      </c>
      <c r="CK62" s="16">
        <f t="shared" si="26"/>
        <v>1.4862119013062409</v>
      </c>
      <c r="CL62" s="10" t="s">
        <v>184</v>
      </c>
      <c r="CM62" s="13">
        <v>17</v>
      </c>
      <c r="CN62" s="8">
        <v>17</v>
      </c>
      <c r="CO62" s="339">
        <v>109</v>
      </c>
      <c r="CP62" s="339">
        <f t="shared" si="35"/>
        <v>3582.7999999999997</v>
      </c>
      <c r="CQ62" s="339">
        <f t="shared" si="36"/>
        <v>18.53</v>
      </c>
      <c r="CR62" s="42">
        <f t="shared" si="37"/>
        <v>5.1719325667076035</v>
      </c>
      <c r="CS62" s="10"/>
      <c r="CT62" s="13"/>
      <c r="CU62" s="20" t="e">
        <f t="shared" si="33"/>
        <v>#N/A</v>
      </c>
      <c r="CV62" s="20">
        <f t="shared" si="8"/>
        <v>-108.16</v>
      </c>
      <c r="CW62" s="20" t="e">
        <f t="shared" si="9"/>
        <v>#N/A</v>
      </c>
      <c r="CX62" s="8"/>
      <c r="CY62" s="16" t="e">
        <f t="shared" si="32"/>
        <v>#N/A</v>
      </c>
      <c r="CZ62" s="14">
        <v>577</v>
      </c>
      <c r="DA62" s="14">
        <v>520</v>
      </c>
      <c r="DB62" s="14">
        <v>520</v>
      </c>
      <c r="DC62" s="14">
        <v>520</v>
      </c>
      <c r="DD62" s="14">
        <v>2</v>
      </c>
      <c r="DE62" s="14">
        <v>3</v>
      </c>
      <c r="DF62" s="14">
        <v>0.5</v>
      </c>
      <c r="DG62" s="14">
        <v>50</v>
      </c>
      <c r="DH62" s="14">
        <v>11</v>
      </c>
      <c r="DI62" s="14">
        <v>6</v>
      </c>
      <c r="DJ62" s="14">
        <v>0.5</v>
      </c>
      <c r="DK62" s="10" t="s">
        <v>205</v>
      </c>
      <c r="DL62" s="9">
        <v>400</v>
      </c>
      <c r="DM62" s="97">
        <f t="shared" si="10"/>
        <v>93.195438938798077</v>
      </c>
      <c r="DN62" s="97">
        <f t="shared" si="11"/>
        <v>98.372963324286872</v>
      </c>
      <c r="DO62" s="10"/>
      <c r="DP62" s="9"/>
      <c r="DQ62" s="10"/>
      <c r="DR62" s="9"/>
      <c r="DS62" s="14">
        <v>70</v>
      </c>
      <c r="DT62" s="10" t="s">
        <v>200</v>
      </c>
      <c r="DU62" s="9">
        <v>3.8</v>
      </c>
      <c r="DV62" s="14">
        <v>11</v>
      </c>
      <c r="DW62" s="10" t="s">
        <v>214</v>
      </c>
      <c r="DX62" s="8">
        <v>90</v>
      </c>
      <c r="DY62" s="97">
        <f t="shared" si="12"/>
        <v>20.968973761229567</v>
      </c>
      <c r="DZ62" s="97">
        <f t="shared" si="13"/>
        <v>22.133916747964545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446</v>
      </c>
      <c r="EL62" s="183">
        <f t="shared" si="14"/>
        <v>103.91291441675986</v>
      </c>
      <c r="EM62" s="110">
        <f t="shared" si="15"/>
        <v>109.68585410657985</v>
      </c>
      <c r="EN62" s="8">
        <v>5.01</v>
      </c>
      <c r="EO62" s="184">
        <f t="shared" si="16"/>
        <v>1.1672728727084458</v>
      </c>
      <c r="EP62" s="184">
        <f t="shared" si="17"/>
        <v>1.2321213656366929</v>
      </c>
      <c r="EQ62" s="11">
        <v>353</v>
      </c>
      <c r="ER62" s="43"/>
    </row>
    <row r="63" spans="1:148" s="44" customFormat="1" ht="20.100000000000001" hidden="1" customHeight="1" x14ac:dyDescent="0.25">
      <c r="A63" s="84">
        <v>42414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hidden="1" customHeight="1" x14ac:dyDescent="0.25">
      <c r="A64" s="83">
        <v>42415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hidden="1" customHeight="1" x14ac:dyDescent="0.25">
      <c r="A65" s="83">
        <v>42415</v>
      </c>
      <c r="B65" s="100">
        <v>0.625</v>
      </c>
      <c r="C65" s="6">
        <v>1</v>
      </c>
      <c r="D65" s="1" t="s">
        <v>192</v>
      </c>
      <c r="E65" s="1" t="s">
        <v>193</v>
      </c>
      <c r="F65" s="1" t="s">
        <v>202</v>
      </c>
      <c r="G65" s="4" t="s">
        <v>195</v>
      </c>
      <c r="H65" s="3" t="s">
        <v>196</v>
      </c>
      <c r="I65" s="1">
        <v>27</v>
      </c>
      <c r="J65" s="1" t="s">
        <v>191</v>
      </c>
      <c r="K65" s="17">
        <v>12.5</v>
      </c>
      <c r="L65" s="1"/>
      <c r="M65" s="1">
        <v>55</v>
      </c>
      <c r="N65" s="1">
        <v>2700</v>
      </c>
      <c r="O65" s="144"/>
      <c r="P65" s="1">
        <v>1060</v>
      </c>
      <c r="Q65" s="19">
        <f t="shared" si="0"/>
        <v>927.5</v>
      </c>
      <c r="R65" s="39">
        <f t="shared" si="18"/>
        <v>4.2822674999999997</v>
      </c>
      <c r="S65" s="15">
        <f t="shared" si="1"/>
        <v>4.0568850000000003</v>
      </c>
      <c r="T65" s="3">
        <v>730</v>
      </c>
      <c r="U65" s="1">
        <v>1010</v>
      </c>
      <c r="V65" s="1">
        <v>0.995</v>
      </c>
      <c r="W65" s="19">
        <f t="shared" si="19"/>
        <v>1054.7</v>
      </c>
      <c r="X65" s="1">
        <v>10.5</v>
      </c>
      <c r="Y65" s="1">
        <v>155</v>
      </c>
      <c r="Z65" s="1">
        <v>43.3</v>
      </c>
      <c r="AA65" s="1">
        <v>25</v>
      </c>
      <c r="AB65" s="1">
        <v>25</v>
      </c>
      <c r="AC65" s="4">
        <v>6.7</v>
      </c>
      <c r="AD65" s="6">
        <v>3.7</v>
      </c>
      <c r="AE65" s="88">
        <v>-33</v>
      </c>
      <c r="AF65" s="88">
        <v>-36</v>
      </c>
      <c r="AG65" s="88">
        <v>-36</v>
      </c>
      <c r="AH65" s="88"/>
      <c r="AI65" s="109">
        <f t="shared" si="30"/>
        <v>-105</v>
      </c>
      <c r="AJ65" s="106">
        <f t="shared" si="31"/>
        <v>1</v>
      </c>
      <c r="AK65" s="1">
        <v>50</v>
      </c>
      <c r="AL65" s="1">
        <v>50</v>
      </c>
      <c r="AM65" s="1">
        <v>95</v>
      </c>
      <c r="AN65" s="1">
        <v>100</v>
      </c>
      <c r="AO65" s="1">
        <v>2.6</v>
      </c>
      <c r="AP65" s="1">
        <v>20</v>
      </c>
      <c r="AQ65" s="3">
        <v>1943</v>
      </c>
      <c r="AR65" s="6"/>
      <c r="AS65" s="19">
        <f t="shared" si="34"/>
        <v>1943</v>
      </c>
      <c r="AT65" s="123">
        <f t="shared" si="20"/>
        <v>1</v>
      </c>
      <c r="AU65" s="1">
        <v>78</v>
      </c>
      <c r="AV65" s="1">
        <v>80</v>
      </c>
      <c r="AW65" s="6">
        <v>4.5999999999999996</v>
      </c>
      <c r="AX65" s="1">
        <v>350</v>
      </c>
      <c r="AY65" s="1">
        <v>1136</v>
      </c>
      <c r="AZ65" s="2">
        <v>30</v>
      </c>
      <c r="BA65" s="3">
        <v>346</v>
      </c>
      <c r="BB65" s="2">
        <v>62</v>
      </c>
      <c r="BC65" s="3"/>
      <c r="BD65" s="4"/>
      <c r="BE65" s="3">
        <v>4034</v>
      </c>
      <c r="BF65" s="1">
        <v>32</v>
      </c>
      <c r="BG65" s="1">
        <v>27</v>
      </c>
      <c r="BH65" s="1">
        <v>1</v>
      </c>
      <c r="BI65" s="4">
        <v>97</v>
      </c>
      <c r="BJ65" s="3">
        <v>474</v>
      </c>
      <c r="BK65" s="6">
        <v>180</v>
      </c>
      <c r="BL65" s="1">
        <v>1650</v>
      </c>
      <c r="BM65" s="1">
        <v>138</v>
      </c>
      <c r="BN65" s="2">
        <v>36</v>
      </c>
      <c r="BO65" s="3">
        <v>490</v>
      </c>
      <c r="BP65" s="1">
        <v>1550</v>
      </c>
      <c r="BQ65" s="2">
        <v>224</v>
      </c>
      <c r="BR65" s="3">
        <v>480</v>
      </c>
      <c r="BS65" s="1">
        <v>1600</v>
      </c>
      <c r="BT65" s="2">
        <v>206</v>
      </c>
      <c r="BU65" s="5">
        <v>1500</v>
      </c>
      <c r="BV65" s="129">
        <v>626</v>
      </c>
      <c r="BW65" s="125">
        <f t="shared" si="21"/>
        <v>0.97</v>
      </c>
      <c r="BX65" s="125">
        <f t="shared" si="22"/>
        <v>0.60769230769230764</v>
      </c>
      <c r="BY65" s="133">
        <f t="shared" si="23"/>
        <v>0.61482203803022917</v>
      </c>
      <c r="BZ65" s="133">
        <f t="shared" si="24"/>
        <v>0.38517796196977083</v>
      </c>
      <c r="CA65" s="3">
        <v>2.8</v>
      </c>
      <c r="CB65" s="1">
        <v>2.8</v>
      </c>
      <c r="CC65" s="1">
        <v>25</v>
      </c>
      <c r="CD65" s="4">
        <v>1.8</v>
      </c>
      <c r="CE65" s="6" t="s">
        <v>222</v>
      </c>
      <c r="CF65" s="6">
        <v>32</v>
      </c>
      <c r="CG65" s="19">
        <f t="shared" si="25"/>
        <v>16.64</v>
      </c>
      <c r="CH65" s="19">
        <f t="shared" si="3"/>
        <v>3582.7999999999997</v>
      </c>
      <c r="CI65" s="19">
        <f t="shared" si="4"/>
        <v>5.8239999999999998</v>
      </c>
      <c r="CJ65" s="1">
        <v>35</v>
      </c>
      <c r="CK65" s="15">
        <f t="shared" si="26"/>
        <v>1.625544267053701</v>
      </c>
      <c r="CL65" s="3" t="s">
        <v>184</v>
      </c>
      <c r="CM65" s="6">
        <v>19</v>
      </c>
      <c r="CN65" s="1">
        <v>22</v>
      </c>
      <c r="CO65" s="338">
        <v>109</v>
      </c>
      <c r="CP65" s="338">
        <f t="shared" si="35"/>
        <v>3582.7999999999997</v>
      </c>
      <c r="CQ65" s="338">
        <f t="shared" si="36"/>
        <v>23.98</v>
      </c>
      <c r="CR65" s="39">
        <f t="shared" si="37"/>
        <v>6.6930892039745453</v>
      </c>
      <c r="CS65" s="3"/>
      <c r="CT65" s="6"/>
      <c r="CU65" s="19" t="e">
        <f t="shared" si="33"/>
        <v>#N/A</v>
      </c>
      <c r="CV65" s="19">
        <f t="shared" si="8"/>
        <v>-111.53999999999999</v>
      </c>
      <c r="CW65" s="19" t="e">
        <f t="shared" si="9"/>
        <v>#N/A</v>
      </c>
      <c r="CX65" s="1"/>
      <c r="CY65" s="15" t="e">
        <f t="shared" si="32"/>
        <v>#N/A</v>
      </c>
      <c r="CZ65" s="7">
        <v>577</v>
      </c>
      <c r="DA65" s="7">
        <v>520</v>
      </c>
      <c r="DB65" s="7">
        <v>520</v>
      </c>
      <c r="DC65" s="7">
        <v>520</v>
      </c>
      <c r="DD65" s="7">
        <v>2</v>
      </c>
      <c r="DE65" s="7">
        <v>3</v>
      </c>
      <c r="DF65" s="7">
        <v>0.5</v>
      </c>
      <c r="DG65" s="7">
        <v>50</v>
      </c>
      <c r="DH65" s="7">
        <v>11</v>
      </c>
      <c r="DI65" s="7">
        <v>6</v>
      </c>
      <c r="DJ65" s="7">
        <v>0.5</v>
      </c>
      <c r="DK65" s="3" t="s">
        <v>205</v>
      </c>
      <c r="DL65" s="2">
        <v>400</v>
      </c>
      <c r="DM65" s="96">
        <f t="shared" si="10"/>
        <v>93.408457084943905</v>
      </c>
      <c r="DN65" s="96">
        <f t="shared" si="11"/>
        <v>98.597815811885226</v>
      </c>
      <c r="DO65" s="3"/>
      <c r="DP65" s="2"/>
      <c r="DQ65" s="3"/>
      <c r="DR65" s="2"/>
      <c r="DS65" s="7">
        <v>70</v>
      </c>
      <c r="DT65" s="3" t="s">
        <v>200</v>
      </c>
      <c r="DU65" s="2">
        <v>3.8</v>
      </c>
      <c r="DV65" s="7">
        <v>11</v>
      </c>
      <c r="DW65" s="3" t="s">
        <v>214</v>
      </c>
      <c r="DX65" s="1">
        <v>100</v>
      </c>
      <c r="DY65" s="96">
        <f t="shared" si="12"/>
        <v>23.352114271235976</v>
      </c>
      <c r="DZ65" s="96">
        <f t="shared" si="13"/>
        <v>24.649453952971307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430</v>
      </c>
      <c r="EL65" s="180">
        <f t="shared" si="14"/>
        <v>100.41409136631469</v>
      </c>
      <c r="EM65" s="109">
        <f t="shared" si="15"/>
        <v>105.9926519977766</v>
      </c>
      <c r="EN65" s="1"/>
      <c r="EO65" s="181">
        <f t="shared" si="16"/>
        <v>0</v>
      </c>
      <c r="EP65" s="181">
        <f t="shared" si="17"/>
        <v>0</v>
      </c>
      <c r="EQ65" s="4"/>
      <c r="ER65" s="40"/>
    </row>
    <row r="66" spans="1:148" s="44" customFormat="1" ht="20.100000000000001" hidden="1" customHeight="1" x14ac:dyDescent="0.25">
      <c r="A66" s="84">
        <v>42415</v>
      </c>
      <c r="B66" s="101">
        <v>0.93418981481481478</v>
      </c>
      <c r="C66" s="13">
        <v>4</v>
      </c>
      <c r="D66" s="8" t="s">
        <v>176</v>
      </c>
      <c r="E66" s="8" t="s">
        <v>177</v>
      </c>
      <c r="F66" s="8" t="s">
        <v>194</v>
      </c>
      <c r="G66" s="11" t="s">
        <v>179</v>
      </c>
      <c r="H66" s="10" t="s">
        <v>196</v>
      </c>
      <c r="I66" s="8">
        <v>32</v>
      </c>
      <c r="J66" s="8" t="s">
        <v>190</v>
      </c>
      <c r="K66" s="18">
        <v>5.3</v>
      </c>
      <c r="L66" s="8"/>
      <c r="M66" s="8">
        <v>55</v>
      </c>
      <c r="N66" s="8">
        <v>2700</v>
      </c>
      <c r="O66" s="145" t="s">
        <v>206</v>
      </c>
      <c r="P66" s="8">
        <v>830</v>
      </c>
      <c r="Q66" s="20">
        <f t="shared" si="0"/>
        <v>786.0100000000001</v>
      </c>
      <c r="R66" s="42">
        <f t="shared" si="18"/>
        <v>4.3010467200000013</v>
      </c>
      <c r="S66" s="16">
        <f t="shared" si="1"/>
        <v>4.0746758400000012</v>
      </c>
      <c r="T66" s="10">
        <v>590</v>
      </c>
      <c r="U66" s="8">
        <v>1010</v>
      </c>
      <c r="V66" s="8">
        <v>1.0149999999999999</v>
      </c>
      <c r="W66" s="20">
        <f t="shared" si="19"/>
        <v>842.44999999999993</v>
      </c>
      <c r="X66" s="8">
        <v>10</v>
      </c>
      <c r="Y66" s="8">
        <v>99</v>
      </c>
      <c r="Z66" s="8">
        <v>43.3</v>
      </c>
      <c r="AA66" s="8">
        <v>25</v>
      </c>
      <c r="AB66" s="8">
        <v>25</v>
      </c>
      <c r="AC66" s="11">
        <v>6.9</v>
      </c>
      <c r="AD66" s="13">
        <v>4</v>
      </c>
      <c r="AE66" s="89">
        <v>-35</v>
      </c>
      <c r="AF66" s="89">
        <v>-37</v>
      </c>
      <c r="AG66" s="89">
        <v>-37</v>
      </c>
      <c r="AH66" s="89"/>
      <c r="AI66" s="110">
        <f t="shared" si="30"/>
        <v>-109</v>
      </c>
      <c r="AJ66" s="108">
        <f t="shared" si="31"/>
        <v>3.669724770642202E-2</v>
      </c>
      <c r="AK66" s="8">
        <v>50</v>
      </c>
      <c r="AL66" s="8">
        <v>50</v>
      </c>
      <c r="AM66" s="8">
        <v>95</v>
      </c>
      <c r="AN66" s="8">
        <v>100</v>
      </c>
      <c r="AO66" s="8">
        <v>2.6</v>
      </c>
      <c r="AP66" s="8">
        <v>20</v>
      </c>
      <c r="AQ66" s="10">
        <v>2530</v>
      </c>
      <c r="AR66" s="13"/>
      <c r="AS66" s="20">
        <f t="shared" si="34"/>
        <v>2530</v>
      </c>
      <c r="AT66" s="124">
        <f t="shared" si="20"/>
        <v>1</v>
      </c>
      <c r="AU66" s="8">
        <v>79.3</v>
      </c>
      <c r="AV66" s="8">
        <v>80</v>
      </c>
      <c r="AW66" s="13">
        <v>4.5</v>
      </c>
      <c r="AX66" s="8">
        <v>650</v>
      </c>
      <c r="AY66" s="8">
        <v>1100</v>
      </c>
      <c r="AZ66" s="9">
        <v>40</v>
      </c>
      <c r="BA66" s="10">
        <v>350</v>
      </c>
      <c r="BB66" s="9">
        <v>44</v>
      </c>
      <c r="BC66" s="10"/>
      <c r="BD66" s="11"/>
      <c r="BE66" s="10">
        <v>4500</v>
      </c>
      <c r="BF66" s="8">
        <v>32</v>
      </c>
      <c r="BG66" s="8">
        <v>27</v>
      </c>
      <c r="BH66" s="8">
        <v>1</v>
      </c>
      <c r="BI66" s="11">
        <v>97.5</v>
      </c>
      <c r="BJ66" s="10">
        <v>480</v>
      </c>
      <c r="BK66" s="13">
        <v>180</v>
      </c>
      <c r="BL66" s="8">
        <v>1625</v>
      </c>
      <c r="BM66" s="8">
        <v>137</v>
      </c>
      <c r="BN66" s="9">
        <v>35.5</v>
      </c>
      <c r="BO66" s="10">
        <v>430</v>
      </c>
      <c r="BP66" s="8">
        <v>1550</v>
      </c>
      <c r="BQ66" s="9">
        <v>192</v>
      </c>
      <c r="BR66" s="10">
        <v>420</v>
      </c>
      <c r="BS66" s="8">
        <v>1580</v>
      </c>
      <c r="BT66" s="9">
        <v>176</v>
      </c>
      <c r="BU66" s="12">
        <v>1500</v>
      </c>
      <c r="BV66" s="130">
        <v>452</v>
      </c>
      <c r="BW66" s="126">
        <f t="shared" si="21"/>
        <v>0.85</v>
      </c>
      <c r="BX66" s="126">
        <f t="shared" si="22"/>
        <v>0.61538461538461542</v>
      </c>
      <c r="BY66" s="134">
        <f t="shared" si="23"/>
        <v>0.5800524934383201</v>
      </c>
      <c r="BZ66" s="134">
        <f t="shared" si="24"/>
        <v>0.41994750656167978</v>
      </c>
      <c r="CA66" s="10">
        <v>2.8</v>
      </c>
      <c r="CB66" s="8">
        <v>2.8</v>
      </c>
      <c r="CC66" s="8">
        <v>27</v>
      </c>
      <c r="CD66" s="11">
        <v>1.8</v>
      </c>
      <c r="CE66" s="13" t="s">
        <v>222</v>
      </c>
      <c r="CF66" s="13">
        <v>26</v>
      </c>
      <c r="CG66" s="20">
        <f t="shared" si="25"/>
        <v>16.64</v>
      </c>
      <c r="CH66" s="20">
        <f t="shared" si="3"/>
        <v>2805.4</v>
      </c>
      <c r="CI66" s="20">
        <f t="shared" si="4"/>
        <v>4.3263999999999996</v>
      </c>
      <c r="CJ66" s="8">
        <v>26</v>
      </c>
      <c r="CK66" s="16">
        <f t="shared" si="26"/>
        <v>1.5421686746987948</v>
      </c>
      <c r="CL66" s="10" t="s">
        <v>184</v>
      </c>
      <c r="CM66" s="13">
        <v>15</v>
      </c>
      <c r="CN66" s="8">
        <v>16</v>
      </c>
      <c r="CO66" s="339">
        <v>109</v>
      </c>
      <c r="CP66" s="339">
        <f t="shared" si="35"/>
        <v>2805.4</v>
      </c>
      <c r="CQ66" s="339">
        <f t="shared" si="36"/>
        <v>17.440000000000001</v>
      </c>
      <c r="CR66" s="42">
        <f t="shared" si="37"/>
        <v>6.2165823055535752</v>
      </c>
      <c r="CS66" s="10"/>
      <c r="CT66" s="13"/>
      <c r="CU66" s="20" t="e">
        <f t="shared" si="33"/>
        <v>#N/A</v>
      </c>
      <c r="CV66" s="20">
        <f t="shared" si="8"/>
        <v>-118.3</v>
      </c>
      <c r="CW66" s="20" t="e">
        <f t="shared" si="9"/>
        <v>#N/A</v>
      </c>
      <c r="CX66" s="8"/>
      <c r="CY66" s="16" t="e">
        <f t="shared" si="32"/>
        <v>#N/A</v>
      </c>
      <c r="CZ66" s="14">
        <v>577</v>
      </c>
      <c r="DA66" s="14">
        <v>520</v>
      </c>
      <c r="DB66" s="14">
        <v>520</v>
      </c>
      <c r="DC66" s="14">
        <v>520</v>
      </c>
      <c r="DD66" s="14">
        <v>2</v>
      </c>
      <c r="DE66" s="14">
        <v>3</v>
      </c>
      <c r="DF66" s="14">
        <v>0.5</v>
      </c>
      <c r="DG66" s="14">
        <v>50</v>
      </c>
      <c r="DH66" s="14">
        <v>11</v>
      </c>
      <c r="DI66" s="14">
        <v>6</v>
      </c>
      <c r="DJ66" s="14">
        <v>0.5</v>
      </c>
      <c r="DK66" s="10" t="s">
        <v>205</v>
      </c>
      <c r="DL66" s="9">
        <v>400</v>
      </c>
      <c r="DM66" s="97">
        <f t="shared" si="10"/>
        <v>93.000617300897375</v>
      </c>
      <c r="DN66" s="97">
        <f t="shared" si="11"/>
        <v>98.16731826205833</v>
      </c>
      <c r="DO66" s="10"/>
      <c r="DP66" s="9"/>
      <c r="DQ66" s="10"/>
      <c r="DR66" s="9"/>
      <c r="DS66" s="14">
        <v>70</v>
      </c>
      <c r="DT66" s="10" t="s">
        <v>200</v>
      </c>
      <c r="DU66" s="9">
        <v>3.8</v>
      </c>
      <c r="DV66" s="14">
        <v>10</v>
      </c>
      <c r="DW66" s="10" t="s">
        <v>214</v>
      </c>
      <c r="DX66" s="8">
        <v>68</v>
      </c>
      <c r="DY66" s="97">
        <f t="shared" si="12"/>
        <v>15.810104941152552</v>
      </c>
      <c r="DZ66" s="97">
        <f t="shared" si="13"/>
        <v>16.688444104549916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368</v>
      </c>
      <c r="EL66" s="183">
        <f t="shared" si="14"/>
        <v>85.560567916825576</v>
      </c>
      <c r="EM66" s="110">
        <f t="shared" si="15"/>
        <v>90.313932801093671</v>
      </c>
      <c r="EN66" s="8">
        <v>5</v>
      </c>
      <c r="EO66" s="184">
        <f t="shared" si="16"/>
        <v>1.1625077162612172</v>
      </c>
      <c r="EP66" s="184">
        <f t="shared" si="17"/>
        <v>1.2270914782757292</v>
      </c>
      <c r="EQ66" s="11">
        <v>352</v>
      </c>
      <c r="ER66" s="43"/>
    </row>
    <row r="67" spans="1:148" s="44" customFormat="1" ht="20.100000000000001" hidden="1" customHeight="1" x14ac:dyDescent="0.25">
      <c r="A67" s="84">
        <v>42415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hidden="1" customHeight="1" x14ac:dyDescent="0.25">
      <c r="A68" s="83">
        <v>42416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hidden="1" customHeight="1" x14ac:dyDescent="0.25">
      <c r="A69" s="83">
        <v>42416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hidden="1" customHeight="1" x14ac:dyDescent="0.25">
      <c r="A70" s="84">
        <v>42416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hidden="1" customHeight="1" x14ac:dyDescent="0.25">
      <c r="A71" s="84">
        <v>42416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hidden="1" customHeight="1" x14ac:dyDescent="0.25">
      <c r="A72" s="83">
        <v>42417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hidden="1" customHeight="1" x14ac:dyDescent="0.25">
      <c r="A73" s="83">
        <v>42417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hidden="1" customHeight="1" x14ac:dyDescent="0.25">
      <c r="A74" s="84">
        <v>42417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hidden="1" customHeight="1" x14ac:dyDescent="0.25">
      <c r="A75" s="84">
        <v>42417</v>
      </c>
      <c r="B75" s="101">
        <v>0.24518518518518517</v>
      </c>
      <c r="C75" s="13">
        <v>2</v>
      </c>
      <c r="D75" s="8" t="s">
        <v>201</v>
      </c>
      <c r="E75" s="8" t="s">
        <v>207</v>
      </c>
      <c r="F75" s="8" t="s">
        <v>203</v>
      </c>
      <c r="G75" s="11" t="s">
        <v>204</v>
      </c>
      <c r="H75" s="10" t="s">
        <v>180</v>
      </c>
      <c r="I75" s="8">
        <v>16.5</v>
      </c>
      <c r="J75" s="8" t="s">
        <v>190</v>
      </c>
      <c r="K75" s="18">
        <v>18.5</v>
      </c>
      <c r="L75" s="8"/>
      <c r="M75" s="8">
        <v>84</v>
      </c>
      <c r="N75" s="8">
        <v>2700</v>
      </c>
      <c r="O75" s="145"/>
      <c r="P75" s="8">
        <v>1520</v>
      </c>
      <c r="Q75" s="20">
        <f t="shared" si="38"/>
        <v>1238.8</v>
      </c>
      <c r="R75" s="42">
        <f>Q75*2850*I75*60/1000000000</f>
        <v>3.4952741999999999</v>
      </c>
      <c r="S75" s="16">
        <f t="shared" si="39"/>
        <v>3.3113123999999998</v>
      </c>
      <c r="T75" s="10">
        <v>980</v>
      </c>
      <c r="U75" s="8">
        <v>1010</v>
      </c>
      <c r="V75" s="8">
        <v>0.95199999999999996</v>
      </c>
      <c r="W75" s="20">
        <f t="shared" si="54"/>
        <v>1447.04</v>
      </c>
      <c r="X75" s="8">
        <v>10.7</v>
      </c>
      <c r="Y75" s="8">
        <v>290</v>
      </c>
      <c r="Z75" s="8">
        <v>40.799999999999997</v>
      </c>
      <c r="AA75" s="8">
        <v>15</v>
      </c>
      <c r="AB75" s="8">
        <v>15</v>
      </c>
      <c r="AC75" s="11">
        <v>4.5</v>
      </c>
      <c r="AD75" s="13">
        <v>3.5</v>
      </c>
      <c r="AE75" s="89">
        <v>-19</v>
      </c>
      <c r="AF75" s="89">
        <v>-24</v>
      </c>
      <c r="AG75" s="89">
        <v>-24</v>
      </c>
      <c r="AH75" s="89"/>
      <c r="AI75" s="110">
        <f t="shared" si="63"/>
        <v>-67</v>
      </c>
      <c r="AJ75" s="108">
        <f t="shared" si="64"/>
        <v>1</v>
      </c>
      <c r="AK75" s="8">
        <v>50</v>
      </c>
      <c r="AL75" s="8">
        <v>50</v>
      </c>
      <c r="AM75" s="8">
        <v>100</v>
      </c>
      <c r="AN75" s="8">
        <v>105</v>
      </c>
      <c r="AO75" s="8">
        <v>4</v>
      </c>
      <c r="AP75" s="8">
        <v>5</v>
      </c>
      <c r="AQ75" s="10">
        <v>1650</v>
      </c>
      <c r="AR75" s="13">
        <v>1420</v>
      </c>
      <c r="AS75" s="20">
        <f t="shared" si="34"/>
        <v>230</v>
      </c>
      <c r="AT75" s="124">
        <f t="shared" si="55"/>
        <v>0.1393939393939394</v>
      </c>
      <c r="AU75" s="8">
        <v>68</v>
      </c>
      <c r="AV75" s="8">
        <v>80</v>
      </c>
      <c r="AW75" s="13">
        <v>4.3</v>
      </c>
      <c r="AX75" s="8">
        <v>420</v>
      </c>
      <c r="AY75" s="8">
        <v>850</v>
      </c>
      <c r="AZ75" s="9">
        <v>35</v>
      </c>
      <c r="BA75" s="10">
        <v>333</v>
      </c>
      <c r="BB75" s="9">
        <v>67</v>
      </c>
      <c r="BC75" s="10"/>
      <c r="BD75" s="11"/>
      <c r="BE75" s="10">
        <v>4100</v>
      </c>
      <c r="BF75" s="8">
        <v>30</v>
      </c>
      <c r="BG75" s="8">
        <v>20</v>
      </c>
      <c r="BH75" s="8">
        <v>1</v>
      </c>
      <c r="BI75" s="11">
        <v>97.5</v>
      </c>
      <c r="BJ75" s="10">
        <v>420</v>
      </c>
      <c r="BK75" s="13">
        <v>200</v>
      </c>
      <c r="BL75" s="8">
        <v>1660</v>
      </c>
      <c r="BM75" s="8">
        <v>126</v>
      </c>
      <c r="BN75" s="9">
        <v>39.299999999999997</v>
      </c>
      <c r="BO75" s="10">
        <v>416</v>
      </c>
      <c r="BP75" s="8">
        <v>1550</v>
      </c>
      <c r="BQ75" s="9">
        <v>191</v>
      </c>
      <c r="BR75" s="10">
        <v>408</v>
      </c>
      <c r="BS75" s="8">
        <v>1534</v>
      </c>
      <c r="BT75" s="9">
        <v>183</v>
      </c>
      <c r="BU75" s="12">
        <v>1300</v>
      </c>
      <c r="BV75" s="130">
        <v>413</v>
      </c>
      <c r="BW75" s="126">
        <f t="shared" si="56"/>
        <v>0.82399999999999995</v>
      </c>
      <c r="BX75" s="126">
        <f t="shared" si="57"/>
        <v>0.53846153846153844</v>
      </c>
      <c r="BY75" s="134">
        <f t="shared" si="58"/>
        <v>0.60478771454381208</v>
      </c>
      <c r="BZ75" s="134">
        <f t="shared" si="59"/>
        <v>0.39521228545618792</v>
      </c>
      <c r="CA75" s="10">
        <v>2.8</v>
      </c>
      <c r="CB75" s="8">
        <v>2.8</v>
      </c>
      <c r="CC75" s="8">
        <v>22</v>
      </c>
      <c r="CD75" s="11">
        <v>1.8</v>
      </c>
      <c r="CE75" s="13" t="s">
        <v>227</v>
      </c>
      <c r="CF75" s="13">
        <v>72</v>
      </c>
      <c r="CG75" s="20">
        <f t="shared" si="60"/>
        <v>16.64</v>
      </c>
      <c r="CH75" s="20">
        <f t="shared" si="40"/>
        <v>5137.5999999999995</v>
      </c>
      <c r="CI75" s="20">
        <f t="shared" si="41"/>
        <v>12.1472</v>
      </c>
      <c r="CJ75" s="8">
        <v>73</v>
      </c>
      <c r="CK75" s="16">
        <f t="shared" si="61"/>
        <v>2.3643724696356276</v>
      </c>
      <c r="CL75" s="10" t="s">
        <v>228</v>
      </c>
      <c r="CM75" s="13">
        <v>42</v>
      </c>
      <c r="CN75" s="8">
        <v>44</v>
      </c>
      <c r="CO75" s="339">
        <v>109</v>
      </c>
      <c r="CP75" s="339">
        <f t="shared" si="35"/>
        <v>5137.5999999999995</v>
      </c>
      <c r="CQ75" s="339">
        <f t="shared" si="36"/>
        <v>47.96</v>
      </c>
      <c r="CR75" s="42">
        <f t="shared" si="37"/>
        <v>9.3350981002802875</v>
      </c>
      <c r="CS75" s="10" t="s">
        <v>217</v>
      </c>
      <c r="CT75" s="13">
        <v>5</v>
      </c>
      <c r="CU75" s="20">
        <f t="shared" si="42"/>
        <v>16.64</v>
      </c>
      <c r="CV75" s="20">
        <f t="shared" si="43"/>
        <v>-64.22</v>
      </c>
      <c r="CW75" s="20">
        <f t="shared" si="44"/>
        <v>0</v>
      </c>
      <c r="CX75" s="8"/>
      <c r="CY75" s="16">
        <f t="shared" si="32"/>
        <v>0</v>
      </c>
      <c r="CZ75" s="14">
        <v>700</v>
      </c>
      <c r="DA75" s="14">
        <v>520</v>
      </c>
      <c r="DB75" s="14">
        <v>520</v>
      </c>
      <c r="DC75" s="14">
        <v>520</v>
      </c>
      <c r="DD75" s="14">
        <v>2</v>
      </c>
      <c r="DE75" s="14">
        <v>3</v>
      </c>
      <c r="DF75" s="14">
        <v>0.5</v>
      </c>
      <c r="DG75" s="14">
        <v>50</v>
      </c>
      <c r="DH75" s="14">
        <v>11</v>
      </c>
      <c r="DI75" s="14">
        <v>6</v>
      </c>
      <c r="DJ75" s="14">
        <v>1.3</v>
      </c>
      <c r="DK75" s="10" t="s">
        <v>205</v>
      </c>
      <c r="DL75" s="9">
        <v>400</v>
      </c>
      <c r="DM75" s="97">
        <f t="shared" si="45"/>
        <v>114.44023476040879</v>
      </c>
      <c r="DN75" s="97">
        <f t="shared" si="46"/>
        <v>120.7980255804315</v>
      </c>
      <c r="DO75" s="10"/>
      <c r="DP75" s="9"/>
      <c r="DQ75" s="10"/>
      <c r="DR75" s="9"/>
      <c r="DS75" s="14">
        <v>50</v>
      </c>
      <c r="DT75" s="10" t="s">
        <v>185</v>
      </c>
      <c r="DU75" s="9">
        <v>4.4000000000000004</v>
      </c>
      <c r="DV75" s="14">
        <v>20</v>
      </c>
      <c r="DW75" s="10"/>
      <c r="DX75" s="8"/>
      <c r="DY75" s="97">
        <f t="shared" si="47"/>
        <v>0</v>
      </c>
      <c r="DZ75" s="97">
        <f t="shared" si="48"/>
        <v>0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374</v>
      </c>
      <c r="EL75" s="183">
        <f t="shared" si="49"/>
        <v>107.00161950098222</v>
      </c>
      <c r="EM75" s="110">
        <f t="shared" si="50"/>
        <v>112.94615391770346</v>
      </c>
      <c r="EN75" s="8">
        <v>3.19</v>
      </c>
      <c r="EO75" s="184">
        <f t="shared" si="51"/>
        <v>0.91266087221426007</v>
      </c>
      <c r="EP75" s="184">
        <f t="shared" si="52"/>
        <v>0.96336425400394121</v>
      </c>
      <c r="EQ75" s="11">
        <v>275</v>
      </c>
      <c r="ER75" s="43"/>
    </row>
    <row r="76" spans="1:148" s="41" customFormat="1" ht="20.100000000000001" hidden="1" customHeight="1" x14ac:dyDescent="0.25">
      <c r="A76" s="83">
        <v>42418</v>
      </c>
      <c r="B76" s="100">
        <v>0.58333333333333304</v>
      </c>
      <c r="C76" s="6">
        <v>4</v>
      </c>
      <c r="D76" s="1" t="s">
        <v>176</v>
      </c>
      <c r="E76" s="1" t="s">
        <v>177</v>
      </c>
      <c r="F76" s="1" t="s">
        <v>194</v>
      </c>
      <c r="G76" s="4" t="s">
        <v>179</v>
      </c>
      <c r="H76" s="3" t="s">
        <v>180</v>
      </c>
      <c r="I76" s="1">
        <v>15.5</v>
      </c>
      <c r="J76" s="1" t="s">
        <v>199</v>
      </c>
      <c r="K76" s="17">
        <v>22</v>
      </c>
      <c r="L76" s="1"/>
      <c r="M76" s="1">
        <v>84</v>
      </c>
      <c r="N76" s="1">
        <v>2750</v>
      </c>
      <c r="O76" s="144"/>
      <c r="P76" s="1">
        <v>1570</v>
      </c>
      <c r="Q76" s="19">
        <f t="shared" si="38"/>
        <v>1224.5999999999999</v>
      </c>
      <c r="R76" s="39">
        <f t="shared" si="53"/>
        <v>3.2458022999999994</v>
      </c>
      <c r="S76" s="15">
        <f t="shared" si="39"/>
        <v>3.1319144999999997</v>
      </c>
      <c r="T76" s="3">
        <v>1004</v>
      </c>
      <c r="U76" s="1">
        <v>1010</v>
      </c>
      <c r="V76" s="1">
        <v>0.95099999999999996</v>
      </c>
      <c r="W76" s="19">
        <f t="shared" si="54"/>
        <v>1493.07</v>
      </c>
      <c r="X76" s="1">
        <v>10.3</v>
      </c>
      <c r="Y76" s="1">
        <v>308</v>
      </c>
      <c r="Z76" s="1">
        <v>42</v>
      </c>
      <c r="AA76" s="1">
        <v>15</v>
      </c>
      <c r="AB76" s="1">
        <v>15</v>
      </c>
      <c r="AC76" s="4">
        <v>4.5</v>
      </c>
      <c r="AD76" s="6">
        <v>4</v>
      </c>
      <c r="AE76" s="88">
        <v>-18</v>
      </c>
      <c r="AF76" s="88">
        <v>-24</v>
      </c>
      <c r="AG76" s="88">
        <v>-24</v>
      </c>
      <c r="AH76" s="88"/>
      <c r="AI76" s="109">
        <f t="shared" si="63"/>
        <v>-66</v>
      </c>
      <c r="AJ76" s="106">
        <f t="shared" si="64"/>
        <v>-1.5151515151515152E-2</v>
      </c>
      <c r="AK76" s="1">
        <v>50</v>
      </c>
      <c r="AL76" s="1">
        <v>50</v>
      </c>
      <c r="AM76" s="1">
        <v>100</v>
      </c>
      <c r="AN76" s="1">
        <v>105</v>
      </c>
      <c r="AO76" s="1">
        <v>4</v>
      </c>
      <c r="AP76" s="1">
        <v>10</v>
      </c>
      <c r="AQ76" s="3">
        <v>1400</v>
      </c>
      <c r="AR76" s="6">
        <v>1320</v>
      </c>
      <c r="AS76" s="19">
        <f t="shared" si="34"/>
        <v>80</v>
      </c>
      <c r="AT76" s="123">
        <f t="shared" si="55"/>
        <v>5.7142857142857141E-2</v>
      </c>
      <c r="AU76" s="1">
        <v>63.1</v>
      </c>
      <c r="AV76" s="1">
        <v>80</v>
      </c>
      <c r="AW76" s="6">
        <v>4.2</v>
      </c>
      <c r="AX76" s="1">
        <v>555</v>
      </c>
      <c r="AY76" s="1">
        <v>800</v>
      </c>
      <c r="AZ76" s="2">
        <v>45</v>
      </c>
      <c r="BA76" s="3">
        <v>250</v>
      </c>
      <c r="BB76" s="2">
        <v>60</v>
      </c>
      <c r="BC76" s="3"/>
      <c r="BD76" s="4"/>
      <c r="BE76" s="3">
        <v>4300</v>
      </c>
      <c r="BF76" s="1">
        <v>30</v>
      </c>
      <c r="BG76" s="1">
        <v>20</v>
      </c>
      <c r="BH76" s="1">
        <v>1</v>
      </c>
      <c r="BI76" s="4">
        <v>97.5</v>
      </c>
      <c r="BJ76" s="3">
        <v>440</v>
      </c>
      <c r="BK76" s="6">
        <v>259</v>
      </c>
      <c r="BL76" s="1">
        <v>1652</v>
      </c>
      <c r="BM76" s="1">
        <v>123</v>
      </c>
      <c r="BN76" s="2">
        <v>57.3</v>
      </c>
      <c r="BO76" s="3">
        <v>372</v>
      </c>
      <c r="BP76" s="1">
        <v>1390</v>
      </c>
      <c r="BQ76" s="2">
        <v>157</v>
      </c>
      <c r="BR76" s="3">
        <v>358</v>
      </c>
      <c r="BS76" s="1">
        <v>1332</v>
      </c>
      <c r="BT76" s="2">
        <v>132</v>
      </c>
      <c r="BU76" s="5">
        <v>1300</v>
      </c>
      <c r="BV76" s="129">
        <v>333</v>
      </c>
      <c r="BW76" s="125">
        <f t="shared" si="56"/>
        <v>0.73</v>
      </c>
      <c r="BX76" s="125">
        <f t="shared" si="57"/>
        <v>0.5641025641025641</v>
      </c>
      <c r="BY76" s="133">
        <f t="shared" si="58"/>
        <v>0.56409748365365564</v>
      </c>
      <c r="BZ76" s="133">
        <f t="shared" si="59"/>
        <v>0.43590251634634436</v>
      </c>
      <c r="CA76" s="3">
        <v>2.8</v>
      </c>
      <c r="CB76" s="1">
        <v>2.8</v>
      </c>
      <c r="CC76" s="1">
        <v>25</v>
      </c>
      <c r="CD76" s="4">
        <v>1.8</v>
      </c>
      <c r="CE76" s="343" t="s">
        <v>241</v>
      </c>
      <c r="CF76" s="6">
        <v>58</v>
      </c>
      <c r="CG76" s="19" t="e">
        <f>VLOOKUP(CE76:CE199,$CE$150:$CG$153,3)</f>
        <v>#N/A</v>
      </c>
      <c r="CH76" s="19">
        <f t="shared" si="40"/>
        <v>5306.5999999999995</v>
      </c>
      <c r="CI76" s="19" t="e">
        <f t="shared" si="41"/>
        <v>#N/A</v>
      </c>
      <c r="CJ76" s="1">
        <v>60</v>
      </c>
      <c r="CK76" s="15" t="e">
        <f t="shared" si="61"/>
        <v>#N/A</v>
      </c>
      <c r="CL76" s="3" t="s">
        <v>184</v>
      </c>
      <c r="CM76" s="6">
        <v>37</v>
      </c>
      <c r="CN76" s="1">
        <v>40</v>
      </c>
      <c r="CO76" s="338">
        <v>109</v>
      </c>
      <c r="CP76" s="338">
        <f t="shared" si="35"/>
        <v>5306.5999999999995</v>
      </c>
      <c r="CQ76" s="338">
        <f t="shared" si="36"/>
        <v>43.6</v>
      </c>
      <c r="CR76" s="39">
        <f t="shared" si="37"/>
        <v>8.216183620397242</v>
      </c>
      <c r="CS76" s="344" t="s">
        <v>242</v>
      </c>
      <c r="CT76" s="6">
        <v>6</v>
      </c>
      <c r="CU76" s="19" t="e">
        <f t="shared" si="42"/>
        <v>#N/A</v>
      </c>
      <c r="CV76" s="19">
        <f t="shared" si="43"/>
        <v>-60.839999999999996</v>
      </c>
      <c r="CW76" s="19" t="e">
        <f t="shared" si="44"/>
        <v>#N/A</v>
      </c>
      <c r="CX76" s="1"/>
      <c r="CY76" s="15" t="e">
        <f t="shared" si="32"/>
        <v>#N/A</v>
      </c>
      <c r="CZ76" s="7">
        <v>777</v>
      </c>
      <c r="DA76" s="7">
        <v>550</v>
      </c>
      <c r="DB76" s="7">
        <v>550</v>
      </c>
      <c r="DC76" s="7">
        <v>550</v>
      </c>
      <c r="DD76" s="7">
        <v>2</v>
      </c>
      <c r="DE76" s="7">
        <v>3</v>
      </c>
      <c r="DF76" s="7">
        <v>0.5</v>
      </c>
      <c r="DG76" s="7">
        <v>50</v>
      </c>
      <c r="DH76" s="7">
        <v>11</v>
      </c>
      <c r="DI76" s="7">
        <v>6</v>
      </c>
      <c r="DJ76" s="7">
        <v>2</v>
      </c>
      <c r="DK76" s="3" t="s">
        <v>205</v>
      </c>
      <c r="DL76" s="2">
        <v>400</v>
      </c>
      <c r="DM76" s="96">
        <f t="shared" si="45"/>
        <v>123.23609481698873</v>
      </c>
      <c r="DN76" s="96">
        <f t="shared" si="46"/>
        <v>127.7174073557883</v>
      </c>
      <c r="DO76" s="3"/>
      <c r="DP76" s="2"/>
      <c r="DQ76" s="3"/>
      <c r="DR76" s="2"/>
      <c r="DS76" s="7">
        <v>50</v>
      </c>
      <c r="DT76" s="3" t="s">
        <v>185</v>
      </c>
      <c r="DU76" s="2">
        <v>4.8</v>
      </c>
      <c r="DV76" s="7">
        <v>20</v>
      </c>
      <c r="DW76" s="3"/>
      <c r="DX76" s="1"/>
      <c r="DY76" s="96">
        <f t="shared" si="47"/>
        <v>0</v>
      </c>
      <c r="DZ76" s="96">
        <f t="shared" si="48"/>
        <v>0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289</v>
      </c>
      <c r="EL76" s="180">
        <f t="shared" si="49"/>
        <v>89.038078505274356</v>
      </c>
      <c r="EM76" s="109">
        <f t="shared" si="50"/>
        <v>92.27582681455705</v>
      </c>
      <c r="EN76" s="1">
        <v>4</v>
      </c>
      <c r="EO76" s="181">
        <f t="shared" si="51"/>
        <v>1.2323609481698872</v>
      </c>
      <c r="EP76" s="181">
        <f t="shared" si="52"/>
        <v>1.2771740735578829</v>
      </c>
      <c r="EQ76" s="4">
        <v>283</v>
      </c>
      <c r="ER76" s="40"/>
    </row>
    <row r="77" spans="1:148" s="41" customFormat="1" ht="20.100000000000001" hidden="1" customHeight="1" x14ac:dyDescent="0.25">
      <c r="A77" s="83">
        <v>42418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hidden="1" customHeight="1" x14ac:dyDescent="0.25">
      <c r="A78" s="84">
        <v>42418</v>
      </c>
      <c r="B78" s="101">
        <v>0.20533564814814817</v>
      </c>
      <c r="C78" s="13">
        <v>3</v>
      </c>
      <c r="D78" s="8" t="s">
        <v>186</v>
      </c>
      <c r="E78" s="8" t="s">
        <v>187</v>
      </c>
      <c r="F78" s="8" t="s">
        <v>189</v>
      </c>
      <c r="G78" s="11" t="s">
        <v>226</v>
      </c>
      <c r="H78" s="10" t="s">
        <v>180</v>
      </c>
      <c r="I78" s="8">
        <v>15.5</v>
      </c>
      <c r="J78" s="8" t="s">
        <v>215</v>
      </c>
      <c r="K78" s="18">
        <v>18</v>
      </c>
      <c r="L78" s="8" t="s">
        <v>182</v>
      </c>
      <c r="M78" s="8">
        <v>84</v>
      </c>
      <c r="N78" s="8">
        <v>2740</v>
      </c>
      <c r="O78" s="145"/>
      <c r="P78" s="8">
        <v>1700</v>
      </c>
      <c r="Q78" s="20">
        <f t="shared" si="38"/>
        <v>1394</v>
      </c>
      <c r="R78" s="42">
        <f t="shared" si="53"/>
        <v>3.6947969999999999</v>
      </c>
      <c r="S78" s="16">
        <f t="shared" si="39"/>
        <v>3.5521908</v>
      </c>
      <c r="T78" s="10">
        <v>1092</v>
      </c>
      <c r="U78" s="8">
        <v>1010</v>
      </c>
      <c r="V78" s="8">
        <v>0.95399999999999996</v>
      </c>
      <c r="W78" s="20">
        <f t="shared" si="54"/>
        <v>1621.8</v>
      </c>
      <c r="X78" s="8">
        <v>10.6</v>
      </c>
      <c r="Y78" s="8">
        <v>364</v>
      </c>
      <c r="Z78" s="8">
        <v>38.5</v>
      </c>
      <c r="AA78" s="8">
        <v>15</v>
      </c>
      <c r="AB78" s="8">
        <v>15</v>
      </c>
      <c r="AC78" s="11">
        <v>5.7</v>
      </c>
      <c r="AD78" s="13">
        <v>3.6</v>
      </c>
      <c r="AE78" s="89">
        <v>-37</v>
      </c>
      <c r="AF78" s="89">
        <v>-41</v>
      </c>
      <c r="AG78" s="89">
        <v>-41</v>
      </c>
      <c r="AH78" s="89"/>
      <c r="AI78" s="110">
        <f t="shared" si="63"/>
        <v>-119</v>
      </c>
      <c r="AJ78" s="108">
        <f t="shared" si="64"/>
        <v>1</v>
      </c>
      <c r="AK78" s="8">
        <v>50</v>
      </c>
      <c r="AL78" s="8">
        <v>50</v>
      </c>
      <c r="AM78" s="8">
        <v>100</v>
      </c>
      <c r="AN78" s="8">
        <v>105</v>
      </c>
      <c r="AO78" s="8">
        <v>4</v>
      </c>
      <c r="AP78" s="8">
        <v>10</v>
      </c>
      <c r="AQ78" s="10">
        <v>1610</v>
      </c>
      <c r="AR78" s="13">
        <v>1540</v>
      </c>
      <c r="AS78" s="20">
        <f t="shared" si="34"/>
        <v>70</v>
      </c>
      <c r="AT78" s="124">
        <f t="shared" si="55"/>
        <v>4.3478260869565216E-2</v>
      </c>
      <c r="AU78" s="8">
        <v>68</v>
      </c>
      <c r="AV78" s="8">
        <v>80</v>
      </c>
      <c r="AW78" s="13">
        <v>4.3</v>
      </c>
      <c r="AX78" s="8">
        <v>493</v>
      </c>
      <c r="AY78" s="8">
        <v>848</v>
      </c>
      <c r="AZ78" s="9">
        <v>36</v>
      </c>
      <c r="BA78" s="10">
        <v>250</v>
      </c>
      <c r="BB78" s="9">
        <v>49</v>
      </c>
      <c r="BC78" s="10"/>
      <c r="BD78" s="11"/>
      <c r="BE78" s="10">
        <v>4014</v>
      </c>
      <c r="BF78" s="8">
        <v>30</v>
      </c>
      <c r="BG78" s="8">
        <v>20</v>
      </c>
      <c r="BH78" s="8">
        <v>1</v>
      </c>
      <c r="BI78" s="11">
        <v>97.5</v>
      </c>
      <c r="BJ78" s="10">
        <v>420</v>
      </c>
      <c r="BK78" s="13">
        <v>231</v>
      </c>
      <c r="BL78" s="8">
        <v>1659</v>
      </c>
      <c r="BM78" s="8">
        <v>123</v>
      </c>
      <c r="BN78" s="9">
        <v>51.8</v>
      </c>
      <c r="BO78" s="10">
        <v>430</v>
      </c>
      <c r="BP78" s="8">
        <v>1550</v>
      </c>
      <c r="BQ78" s="9">
        <v>186</v>
      </c>
      <c r="BR78" s="10">
        <v>420</v>
      </c>
      <c r="BS78" s="8">
        <v>1582</v>
      </c>
      <c r="BT78" s="9">
        <v>179</v>
      </c>
      <c r="BU78" s="12">
        <v>1300</v>
      </c>
      <c r="BV78" s="130">
        <v>445</v>
      </c>
      <c r="BW78" s="126">
        <f t="shared" si="56"/>
        <v>0.85</v>
      </c>
      <c r="BX78" s="126">
        <f t="shared" si="57"/>
        <v>0.53846153846153844</v>
      </c>
      <c r="BY78" s="134">
        <f t="shared" si="58"/>
        <v>0.61218836565096957</v>
      </c>
      <c r="BZ78" s="134">
        <f t="shared" si="59"/>
        <v>0.38781163434903049</v>
      </c>
      <c r="CA78" s="10">
        <v>2.9</v>
      </c>
      <c r="CB78" s="8">
        <v>3</v>
      </c>
      <c r="CC78" s="8">
        <v>25</v>
      </c>
      <c r="CD78" s="11"/>
      <c r="CE78" s="13" t="s">
        <v>241</v>
      </c>
      <c r="CF78" s="13">
        <v>63</v>
      </c>
      <c r="CG78" s="20" t="e">
        <f t="shared" si="60"/>
        <v>#N/A</v>
      </c>
      <c r="CH78" s="20">
        <f t="shared" si="40"/>
        <v>5746</v>
      </c>
      <c r="CI78" s="20" t="e">
        <f t="shared" si="41"/>
        <v>#N/A</v>
      </c>
      <c r="CJ78" s="8">
        <v>63</v>
      </c>
      <c r="CK78" s="16" t="e">
        <f t="shared" si="61"/>
        <v>#N/A</v>
      </c>
      <c r="CL78" s="10" t="s">
        <v>184</v>
      </c>
      <c r="CM78" s="13">
        <v>49</v>
      </c>
      <c r="CN78" s="8">
        <v>51</v>
      </c>
      <c r="CO78" s="339">
        <v>109</v>
      </c>
      <c r="CP78" s="339">
        <f t="shared" si="35"/>
        <v>5746</v>
      </c>
      <c r="CQ78" s="339">
        <f t="shared" si="36"/>
        <v>55.59</v>
      </c>
      <c r="CR78" s="42">
        <f t="shared" si="37"/>
        <v>9.6745562130177518</v>
      </c>
      <c r="CS78" s="10" t="s">
        <v>242</v>
      </c>
      <c r="CT78" s="13">
        <v>12</v>
      </c>
      <c r="CU78" s="20" t="e">
        <f t="shared" si="42"/>
        <v>#N/A</v>
      </c>
      <c r="CV78" s="20">
        <f t="shared" si="43"/>
        <v>-125.06</v>
      </c>
      <c r="CW78" s="20" t="e">
        <f t="shared" si="44"/>
        <v>#N/A</v>
      </c>
      <c r="CX78" s="8"/>
      <c r="CY78" s="16" t="e">
        <f t="shared" si="32"/>
        <v>#N/A</v>
      </c>
      <c r="CZ78" s="14">
        <v>841</v>
      </c>
      <c r="DA78" s="14">
        <v>600</v>
      </c>
      <c r="DB78" s="14">
        <v>600</v>
      </c>
      <c r="DC78" s="14">
        <v>600</v>
      </c>
      <c r="DD78" s="14">
        <v>2</v>
      </c>
      <c r="DE78" s="14">
        <v>3</v>
      </c>
      <c r="DF78" s="14">
        <v>0.5</v>
      </c>
      <c r="DG78" s="14">
        <v>50</v>
      </c>
      <c r="DH78" s="14">
        <v>11</v>
      </c>
      <c r="DI78" s="14">
        <v>6</v>
      </c>
      <c r="DJ78" s="14">
        <v>2</v>
      </c>
      <c r="DK78" s="10" t="s">
        <v>205</v>
      </c>
      <c r="DL78" s="9">
        <v>400</v>
      </c>
      <c r="DM78" s="97">
        <f t="shared" si="45"/>
        <v>108.26034556161002</v>
      </c>
      <c r="DN78" s="97">
        <f t="shared" si="46"/>
        <v>112.60656381408342</v>
      </c>
      <c r="DO78" s="10"/>
      <c r="DP78" s="9"/>
      <c r="DQ78" s="10"/>
      <c r="DR78" s="9"/>
      <c r="DS78" s="14">
        <v>50</v>
      </c>
      <c r="DT78" s="10" t="s">
        <v>185</v>
      </c>
      <c r="DU78" s="9">
        <v>4.8</v>
      </c>
      <c r="DV78" s="14">
        <v>20</v>
      </c>
      <c r="DW78" s="10"/>
      <c r="DX78" s="8"/>
      <c r="DY78" s="97">
        <f t="shared" si="47"/>
        <v>0</v>
      </c>
      <c r="DZ78" s="97">
        <f t="shared" si="48"/>
        <v>0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365</v>
      </c>
      <c r="EL78" s="183">
        <f t="shared" si="49"/>
        <v>98.787565324969137</v>
      </c>
      <c r="EM78" s="110">
        <f t="shared" si="50"/>
        <v>102.75348948035111</v>
      </c>
      <c r="EN78" s="8">
        <v>3.71</v>
      </c>
      <c r="EO78" s="184">
        <f t="shared" si="51"/>
        <v>1.004114705083933</v>
      </c>
      <c r="EP78" s="184">
        <f t="shared" si="52"/>
        <v>1.0444258793756236</v>
      </c>
      <c r="EQ78" s="11">
        <v>290</v>
      </c>
      <c r="ER78" s="43"/>
    </row>
    <row r="79" spans="1:148" s="44" customFormat="1" ht="20.100000000000001" hidden="1" customHeight="1" x14ac:dyDescent="0.25">
      <c r="A79" s="84">
        <v>42418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hidden="1" customHeight="1" x14ac:dyDescent="0.25">
      <c r="A80" s="83">
        <v>42419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hidden="1" customHeight="1" x14ac:dyDescent="0.25">
      <c r="A81" s="83">
        <v>42419</v>
      </c>
      <c r="B81" s="100">
        <v>0.64583333333333404</v>
      </c>
      <c r="C81" s="6">
        <v>1</v>
      </c>
      <c r="D81" s="1" t="s">
        <v>192</v>
      </c>
      <c r="E81" s="1" t="s">
        <v>193</v>
      </c>
      <c r="F81" s="1" t="s">
        <v>202</v>
      </c>
      <c r="G81" s="4" t="s">
        <v>195</v>
      </c>
      <c r="H81" s="3" t="s">
        <v>180</v>
      </c>
      <c r="I81" s="1">
        <v>15.5</v>
      </c>
      <c r="J81" s="1" t="s">
        <v>215</v>
      </c>
      <c r="K81" s="17">
        <v>17</v>
      </c>
      <c r="L81" s="1" t="s">
        <v>182</v>
      </c>
      <c r="M81" s="1">
        <v>84</v>
      </c>
      <c r="N81" s="1">
        <v>2740</v>
      </c>
      <c r="O81" s="144"/>
      <c r="P81" s="1">
        <v>1760</v>
      </c>
      <c r="Q81" s="19">
        <f t="shared" si="38"/>
        <v>1460.8000000000002</v>
      </c>
      <c r="R81" s="39">
        <f t="shared" si="53"/>
        <v>3.8718504000000005</v>
      </c>
      <c r="S81" s="15">
        <f t="shared" si="39"/>
        <v>3.7224105600000006</v>
      </c>
      <c r="T81" s="3">
        <v>1141</v>
      </c>
      <c r="U81" s="1">
        <v>1010</v>
      </c>
      <c r="V81" s="1">
        <v>0.95399999999999996</v>
      </c>
      <c r="W81" s="19">
        <f t="shared" si="54"/>
        <v>1679.04</v>
      </c>
      <c r="X81" s="1">
        <v>10.7</v>
      </c>
      <c r="Y81" s="1">
        <v>399</v>
      </c>
      <c r="Z81" s="1">
        <v>39</v>
      </c>
      <c r="AA81" s="1">
        <v>15</v>
      </c>
      <c r="AB81" s="1">
        <v>15</v>
      </c>
      <c r="AC81" s="4">
        <v>5.6</v>
      </c>
      <c r="AD81" s="6">
        <v>3.6</v>
      </c>
      <c r="AE81" s="88">
        <v>-38</v>
      </c>
      <c r="AF81" s="88">
        <v>-42</v>
      </c>
      <c r="AG81" s="88">
        <v>-42</v>
      </c>
      <c r="AH81" s="88"/>
      <c r="AI81" s="109">
        <f t="shared" si="63"/>
        <v>-122</v>
      </c>
      <c r="AJ81" s="106">
        <f t="shared" si="64"/>
        <v>1</v>
      </c>
      <c r="AK81" s="1">
        <v>50</v>
      </c>
      <c r="AL81" s="1">
        <v>50</v>
      </c>
      <c r="AM81" s="1">
        <v>100</v>
      </c>
      <c r="AN81" s="1">
        <v>105</v>
      </c>
      <c r="AO81" s="1">
        <v>4</v>
      </c>
      <c r="AP81" s="1">
        <v>15</v>
      </c>
      <c r="AQ81" s="3">
        <v>1544</v>
      </c>
      <c r="AR81" s="6">
        <v>1544</v>
      </c>
      <c r="AS81" s="19">
        <f t="shared" si="34"/>
        <v>0</v>
      </c>
      <c r="AT81" s="123">
        <f t="shared" si="55"/>
        <v>0</v>
      </c>
      <c r="AU81" s="1">
        <v>73</v>
      </c>
      <c r="AV81" s="1">
        <v>80</v>
      </c>
      <c r="AW81" s="6">
        <v>4.3</v>
      </c>
      <c r="AX81" s="1">
        <v>413</v>
      </c>
      <c r="AY81" s="1">
        <v>970</v>
      </c>
      <c r="AZ81" s="2">
        <v>36</v>
      </c>
      <c r="BA81" s="3">
        <v>255</v>
      </c>
      <c r="BB81" s="2">
        <v>52</v>
      </c>
      <c r="BC81" s="3"/>
      <c r="BD81" s="4"/>
      <c r="BE81" s="3">
        <v>3698</v>
      </c>
      <c r="BF81" s="1">
        <v>30</v>
      </c>
      <c r="BG81" s="1">
        <v>20</v>
      </c>
      <c r="BH81" s="1">
        <v>1</v>
      </c>
      <c r="BI81" s="4">
        <v>97.5</v>
      </c>
      <c r="BJ81" s="3">
        <v>420</v>
      </c>
      <c r="BK81" s="6">
        <v>220</v>
      </c>
      <c r="BL81" s="1">
        <v>1660</v>
      </c>
      <c r="BM81" s="1">
        <v>125</v>
      </c>
      <c r="BN81" s="2">
        <v>47</v>
      </c>
      <c r="BO81" s="3">
        <v>442</v>
      </c>
      <c r="BP81" s="1">
        <v>1660</v>
      </c>
      <c r="BQ81" s="2">
        <v>194</v>
      </c>
      <c r="BR81" s="3">
        <v>431</v>
      </c>
      <c r="BS81" s="1">
        <v>1624</v>
      </c>
      <c r="BT81" s="2">
        <v>184</v>
      </c>
      <c r="BU81" s="5">
        <v>1300</v>
      </c>
      <c r="BV81" s="129">
        <v>465</v>
      </c>
      <c r="BW81" s="125">
        <f t="shared" si="56"/>
        <v>0.873</v>
      </c>
      <c r="BX81" s="125">
        <f t="shared" si="57"/>
        <v>0.53846153846153844</v>
      </c>
      <c r="BY81" s="133">
        <f t="shared" si="58"/>
        <v>0.6185078205896779</v>
      </c>
      <c r="BZ81" s="133">
        <f t="shared" si="59"/>
        <v>0.38149217941032204</v>
      </c>
      <c r="CA81" s="3">
        <v>2.9</v>
      </c>
      <c r="CB81" s="1">
        <v>2.8</v>
      </c>
      <c r="CC81" s="1">
        <v>24</v>
      </c>
      <c r="CD81" s="4">
        <v>1.8</v>
      </c>
      <c r="CE81" s="6" t="s">
        <v>241</v>
      </c>
      <c r="CF81" s="6">
        <v>65.900000000000006</v>
      </c>
      <c r="CG81" s="19" t="e">
        <f t="shared" si="60"/>
        <v>#N/A</v>
      </c>
      <c r="CH81" s="19">
        <f t="shared" si="40"/>
        <v>5948.8</v>
      </c>
      <c r="CI81" s="19" t="e">
        <f t="shared" si="41"/>
        <v>#N/A</v>
      </c>
      <c r="CJ81" s="1">
        <v>65</v>
      </c>
      <c r="CK81" s="15" t="e">
        <f t="shared" si="61"/>
        <v>#N/A</v>
      </c>
      <c r="CL81" s="3" t="s">
        <v>184</v>
      </c>
      <c r="CM81" s="6">
        <v>51</v>
      </c>
      <c r="CN81" s="1">
        <v>53</v>
      </c>
      <c r="CO81" s="338">
        <v>109</v>
      </c>
      <c r="CP81" s="338">
        <f t="shared" si="35"/>
        <v>5948.8</v>
      </c>
      <c r="CQ81" s="338">
        <f t="shared" si="36"/>
        <v>57.77</v>
      </c>
      <c r="CR81" s="39">
        <f t="shared" si="37"/>
        <v>9.7112022592791813</v>
      </c>
      <c r="CS81" s="3" t="s">
        <v>242</v>
      </c>
      <c r="CT81" s="6">
        <v>12</v>
      </c>
      <c r="CU81" s="19" t="e">
        <f t="shared" si="42"/>
        <v>#N/A</v>
      </c>
      <c r="CV81" s="19">
        <f t="shared" si="43"/>
        <v>-128.44</v>
      </c>
      <c r="CW81" s="19" t="e">
        <f t="shared" si="44"/>
        <v>#N/A</v>
      </c>
      <c r="CX81" s="1"/>
      <c r="CY81" s="15" t="e">
        <f t="shared" si="32"/>
        <v>#N/A</v>
      </c>
      <c r="CZ81" s="7">
        <v>841</v>
      </c>
      <c r="DA81" s="7">
        <v>600</v>
      </c>
      <c r="DB81" s="7">
        <v>600</v>
      </c>
      <c r="DC81" s="7">
        <v>600</v>
      </c>
      <c r="DD81" s="7">
        <v>2</v>
      </c>
      <c r="DE81" s="7">
        <v>3</v>
      </c>
      <c r="DF81" s="7">
        <v>0.5</v>
      </c>
      <c r="DG81" s="7">
        <v>50</v>
      </c>
      <c r="DH81" s="7">
        <v>11</v>
      </c>
      <c r="DI81" s="7">
        <v>6</v>
      </c>
      <c r="DJ81" s="7">
        <v>2</v>
      </c>
      <c r="DK81" s="3" t="s">
        <v>205</v>
      </c>
      <c r="DL81" s="2">
        <v>400</v>
      </c>
      <c r="DM81" s="96">
        <f t="shared" si="45"/>
        <v>103.30977663806431</v>
      </c>
      <c r="DN81" s="96">
        <f t="shared" si="46"/>
        <v>107.45724942280411</v>
      </c>
      <c r="DO81" s="3"/>
      <c r="DP81" s="2"/>
      <c r="DQ81" s="3"/>
      <c r="DR81" s="2"/>
      <c r="DS81" s="7">
        <v>50</v>
      </c>
      <c r="DT81" s="3" t="s">
        <v>185</v>
      </c>
      <c r="DU81" s="2">
        <v>4.8</v>
      </c>
      <c r="DV81" s="7">
        <v>20</v>
      </c>
      <c r="DW81" s="3"/>
      <c r="DX81" s="1"/>
      <c r="DY81" s="96">
        <f t="shared" si="47"/>
        <v>0</v>
      </c>
      <c r="DZ81" s="96">
        <f t="shared" si="48"/>
        <v>0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378</v>
      </c>
      <c r="EL81" s="180">
        <f t="shared" si="49"/>
        <v>97.627738922970778</v>
      </c>
      <c r="EM81" s="109">
        <f t="shared" si="50"/>
        <v>101.54710070454989</v>
      </c>
      <c r="EN81" s="1"/>
      <c r="EO81" s="181">
        <f t="shared" si="51"/>
        <v>0</v>
      </c>
      <c r="EP81" s="181">
        <f t="shared" si="52"/>
        <v>0</v>
      </c>
      <c r="EQ81" s="4"/>
      <c r="ER81" s="40"/>
    </row>
    <row r="82" spans="1:148" s="44" customFormat="1" ht="20.100000000000001" hidden="1" customHeight="1" x14ac:dyDescent="0.25">
      <c r="A82" s="84">
        <v>42419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42419</v>
      </c>
      <c r="B83" s="101">
        <v>1.2291666666666701</v>
      </c>
      <c r="C83" s="13">
        <v>4</v>
      </c>
      <c r="D83" s="8" t="s">
        <v>176</v>
      </c>
      <c r="E83" s="8" t="s">
        <v>177</v>
      </c>
      <c r="F83" s="8" t="s">
        <v>194</v>
      </c>
      <c r="G83" s="11" t="s">
        <v>179</v>
      </c>
      <c r="H83" s="10" t="s">
        <v>180</v>
      </c>
      <c r="I83" s="8">
        <v>16</v>
      </c>
      <c r="J83" s="8" t="s">
        <v>243</v>
      </c>
      <c r="K83" s="18">
        <v>18</v>
      </c>
      <c r="L83" s="8" t="s">
        <v>182</v>
      </c>
      <c r="M83" s="8">
        <v>84</v>
      </c>
      <c r="N83" s="8">
        <v>2750</v>
      </c>
      <c r="O83" s="145"/>
      <c r="P83" s="8">
        <v>1803</v>
      </c>
      <c r="Q83" s="20">
        <f t="shared" si="38"/>
        <v>1478.46</v>
      </c>
      <c r="R83" s="42">
        <f t="shared" si="53"/>
        <v>4.0450665600000004</v>
      </c>
      <c r="S83" s="16">
        <f t="shared" si="39"/>
        <v>3.9031343999999999</v>
      </c>
      <c r="T83" s="10">
        <v>1158</v>
      </c>
      <c r="U83" s="8">
        <v>1010</v>
      </c>
      <c r="V83" s="8">
        <v>0.95299999999999996</v>
      </c>
      <c r="W83" s="20">
        <f t="shared" si="54"/>
        <v>1718.259</v>
      </c>
      <c r="X83" s="8">
        <v>10.4</v>
      </c>
      <c r="Y83" s="8">
        <v>408</v>
      </c>
      <c r="Z83" s="8">
        <v>45.4</v>
      </c>
      <c r="AA83" s="8">
        <v>15</v>
      </c>
      <c r="AB83" s="8">
        <v>15</v>
      </c>
      <c r="AC83" s="11">
        <v>6</v>
      </c>
      <c r="AD83" s="13">
        <v>4</v>
      </c>
      <c r="AE83" s="89">
        <v>-38</v>
      </c>
      <c r="AF83" s="89">
        <v>-42</v>
      </c>
      <c r="AG83" s="89">
        <v>-42</v>
      </c>
      <c r="AH83" s="89"/>
      <c r="AI83" s="110">
        <f t="shared" si="63"/>
        <v>-122</v>
      </c>
      <c r="AJ83" s="108">
        <f t="shared" si="64"/>
        <v>1</v>
      </c>
      <c r="AK83" s="8">
        <v>50</v>
      </c>
      <c r="AL83" s="8">
        <v>50</v>
      </c>
      <c r="AM83" s="8">
        <v>100</v>
      </c>
      <c r="AN83" s="8">
        <v>105</v>
      </c>
      <c r="AO83" s="8">
        <v>4</v>
      </c>
      <c r="AP83" s="8">
        <v>15</v>
      </c>
      <c r="AQ83" s="10">
        <v>1677</v>
      </c>
      <c r="AR83" s="13">
        <v>1677</v>
      </c>
      <c r="AS83" s="20">
        <f t="shared" si="34"/>
        <v>0</v>
      </c>
      <c r="AT83" s="124">
        <f t="shared" si="55"/>
        <v>0</v>
      </c>
      <c r="AU83" s="8">
        <v>72</v>
      </c>
      <c r="AV83" s="8">
        <v>80</v>
      </c>
      <c r="AW83" s="13">
        <v>4.4000000000000004</v>
      </c>
      <c r="AX83" s="8">
        <v>475</v>
      </c>
      <c r="AY83" s="8">
        <v>1060</v>
      </c>
      <c r="AZ83" s="9">
        <v>30</v>
      </c>
      <c r="BA83" s="10">
        <v>298</v>
      </c>
      <c r="BB83" s="9">
        <v>57</v>
      </c>
      <c r="BC83" s="10"/>
      <c r="BD83" s="11"/>
      <c r="BE83" s="10">
        <v>3900</v>
      </c>
      <c r="BF83" s="8">
        <v>30</v>
      </c>
      <c r="BG83" s="8">
        <v>20</v>
      </c>
      <c r="BH83" s="8">
        <v>1</v>
      </c>
      <c r="BI83" s="11">
        <v>97.5</v>
      </c>
      <c r="BJ83" s="10">
        <v>450</v>
      </c>
      <c r="BK83" s="13">
        <v>220</v>
      </c>
      <c r="BL83" s="8">
        <v>1658</v>
      </c>
      <c r="BM83" s="8">
        <v>127</v>
      </c>
      <c r="BN83" s="9">
        <v>45.6</v>
      </c>
      <c r="BO83" s="10">
        <v>484</v>
      </c>
      <c r="BP83" s="8">
        <v>1550</v>
      </c>
      <c r="BQ83" s="9">
        <v>222</v>
      </c>
      <c r="BR83" s="10">
        <v>473</v>
      </c>
      <c r="BS83" s="8">
        <v>1600</v>
      </c>
      <c r="BT83" s="9">
        <v>203</v>
      </c>
      <c r="BU83" s="12">
        <v>1400</v>
      </c>
      <c r="BV83" s="130">
        <v>600</v>
      </c>
      <c r="BW83" s="126">
        <f t="shared" si="56"/>
        <v>0.95699999999999996</v>
      </c>
      <c r="BX83" s="126">
        <f t="shared" si="57"/>
        <v>0.57692307692307687</v>
      </c>
      <c r="BY83" s="134">
        <f t="shared" si="58"/>
        <v>0.62389047690687527</v>
      </c>
      <c r="BZ83" s="134">
        <f t="shared" si="59"/>
        <v>0.37610952309312468</v>
      </c>
      <c r="CA83" s="10">
        <v>2.9</v>
      </c>
      <c r="CB83" s="8">
        <v>2.8</v>
      </c>
      <c r="CC83" s="8">
        <v>24</v>
      </c>
      <c r="CD83" s="11">
        <v>1.8</v>
      </c>
      <c r="CE83" s="13" t="s">
        <v>227</v>
      </c>
      <c r="CF83" s="13">
        <v>85</v>
      </c>
      <c r="CG83" s="20">
        <f t="shared" si="60"/>
        <v>16.64</v>
      </c>
      <c r="CH83" s="20">
        <f t="shared" si="40"/>
        <v>6094.1399999999994</v>
      </c>
      <c r="CI83" s="20">
        <f t="shared" si="41"/>
        <v>14.144</v>
      </c>
      <c r="CJ83" s="8">
        <v>85</v>
      </c>
      <c r="CK83" s="16">
        <f t="shared" si="61"/>
        <v>2.3209181279064808</v>
      </c>
      <c r="CL83" s="10" t="s">
        <v>228</v>
      </c>
      <c r="CM83" s="13">
        <v>52</v>
      </c>
      <c r="CN83" s="8">
        <v>55</v>
      </c>
      <c r="CO83" s="339">
        <v>109</v>
      </c>
      <c r="CP83" s="339">
        <f t="shared" si="35"/>
        <v>6094.1399999999994</v>
      </c>
      <c r="CQ83" s="339">
        <f t="shared" si="36"/>
        <v>59.95</v>
      </c>
      <c r="CR83" s="42">
        <f t="shared" si="37"/>
        <v>9.8373191295244293</v>
      </c>
      <c r="CS83" s="10" t="s">
        <v>242</v>
      </c>
      <c r="CT83" s="13">
        <v>12</v>
      </c>
      <c r="CU83" s="20" t="e">
        <f t="shared" si="42"/>
        <v>#N/A</v>
      </c>
      <c r="CV83" s="20">
        <f t="shared" si="43"/>
        <v>-128.44</v>
      </c>
      <c r="CW83" s="20" t="e">
        <f t="shared" si="44"/>
        <v>#N/A</v>
      </c>
      <c r="CX83" s="8"/>
      <c r="CY83" s="16" t="e">
        <f t="shared" si="32"/>
        <v>#N/A</v>
      </c>
      <c r="CZ83" s="14">
        <v>877</v>
      </c>
      <c r="DA83" s="14">
        <v>600</v>
      </c>
      <c r="DB83" s="14">
        <v>600</v>
      </c>
      <c r="DC83" s="14">
        <v>600</v>
      </c>
      <c r="DD83" s="14">
        <v>2</v>
      </c>
      <c r="DE83" s="14">
        <v>3</v>
      </c>
      <c r="DF83" s="14">
        <v>0.5</v>
      </c>
      <c r="DG83" s="14">
        <v>50</v>
      </c>
      <c r="DH83" s="14">
        <v>11</v>
      </c>
      <c r="DI83" s="14">
        <v>6</v>
      </c>
      <c r="DJ83" s="14">
        <v>2</v>
      </c>
      <c r="DK83" s="10" t="s">
        <v>205</v>
      </c>
      <c r="DL83" s="9">
        <v>400</v>
      </c>
      <c r="DM83" s="97">
        <f t="shared" si="45"/>
        <v>98.885888295494439</v>
      </c>
      <c r="DN83" s="97">
        <f t="shared" si="46"/>
        <v>102.48173877896699</v>
      </c>
      <c r="DO83" s="10"/>
      <c r="DP83" s="9"/>
      <c r="DQ83" s="10"/>
      <c r="DR83" s="9"/>
      <c r="DS83" s="14">
        <v>50</v>
      </c>
      <c r="DT83" s="10" t="s">
        <v>185</v>
      </c>
      <c r="DU83" s="9">
        <v>5.2</v>
      </c>
      <c r="DV83" s="14">
        <v>20</v>
      </c>
      <c r="DW83" s="10"/>
      <c r="DX83" s="8"/>
      <c r="DY83" s="97">
        <f t="shared" si="47"/>
        <v>0</v>
      </c>
      <c r="DZ83" s="97">
        <f t="shared" si="48"/>
        <v>0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425</v>
      </c>
      <c r="EL83" s="183">
        <f t="shared" si="49"/>
        <v>105.06625631396284</v>
      </c>
      <c r="EM83" s="110">
        <f t="shared" si="50"/>
        <v>108.88684745265242</v>
      </c>
      <c r="EN83" s="8">
        <v>3.75</v>
      </c>
      <c r="EO83" s="184">
        <f t="shared" si="51"/>
        <v>0.92705520277026032</v>
      </c>
      <c r="EP83" s="184">
        <f t="shared" si="52"/>
        <v>0.96076630105281546</v>
      </c>
      <c r="EQ83" s="11">
        <v>310</v>
      </c>
      <c r="ER83" s="43"/>
    </row>
    <row r="84" spans="1:148" s="41" customFormat="1" ht="20.100000000000001" hidden="1" customHeight="1" x14ac:dyDescent="0.25">
      <c r="A84" s="83">
        <v>42420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hidden="1" customHeight="1" x14ac:dyDescent="0.25">
      <c r="A85" s="83">
        <v>42420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hidden="1" customHeight="1" x14ac:dyDescent="0.25">
      <c r="A86" s="84">
        <v>42420</v>
      </c>
      <c r="B86" s="101"/>
      <c r="C86" s="13"/>
      <c r="D86" s="8"/>
      <c r="E86" s="8"/>
      <c r="F86" s="8"/>
      <c r="G86" s="11"/>
      <c r="H86" s="10"/>
      <c r="I86" s="8"/>
      <c r="J86" s="8"/>
      <c r="K86" s="18"/>
      <c r="L86" s="8"/>
      <c r="M86" s="8"/>
      <c r="N86" s="8"/>
      <c r="O86" s="145"/>
      <c r="P86" s="8"/>
      <c r="Q86" s="20">
        <f t="shared" si="38"/>
        <v>0</v>
      </c>
      <c r="R86" s="42">
        <f t="shared" si="53"/>
        <v>0</v>
      </c>
      <c r="S86" s="16">
        <f t="shared" si="39"/>
        <v>0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0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0</v>
      </c>
      <c r="CQ86" s="339">
        <f t="shared" si="36"/>
        <v>0</v>
      </c>
      <c r="CR86" s="42" t="e">
        <f t="shared" si="37"/>
        <v>#DIV/0!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 t="e">
        <f t="shared" si="45"/>
        <v>#DIV/0!</v>
      </c>
      <c r="DN86" s="97" t="e">
        <f t="shared" si="46"/>
        <v>#DIV/0!</v>
      </c>
      <c r="DO86" s="10"/>
      <c r="DP86" s="9"/>
      <c r="DQ86" s="10"/>
      <c r="DR86" s="9"/>
      <c r="DS86" s="14"/>
      <c r="DT86" s="10"/>
      <c r="DU86" s="9">
        <v>3.82</v>
      </c>
      <c r="DV86" s="14">
        <v>20</v>
      </c>
      <c r="DW86" s="10"/>
      <c r="DX86" s="8"/>
      <c r="DY86" s="97" t="e">
        <f t="shared" si="47"/>
        <v>#DIV/0!</v>
      </c>
      <c r="DZ86" s="97" t="e">
        <f t="shared" si="48"/>
        <v>#DIV/0!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 t="e">
        <f t="shared" si="49"/>
        <v>#DIV/0!</v>
      </c>
      <c r="EM86" s="110" t="e">
        <f t="shared" si="50"/>
        <v>#DIV/0!</v>
      </c>
      <c r="EN86" s="8"/>
      <c r="EO86" s="184" t="e">
        <f t="shared" si="51"/>
        <v>#DIV/0!</v>
      </c>
      <c r="EP86" s="184" t="e">
        <f t="shared" si="52"/>
        <v>#DIV/0!</v>
      </c>
      <c r="EQ86" s="11"/>
      <c r="ER86" s="43"/>
    </row>
    <row r="87" spans="1:148" s="44" customFormat="1" ht="20.100000000000001" customHeight="1" x14ac:dyDescent="0.25">
      <c r="A87" s="84">
        <v>42420</v>
      </c>
      <c r="B87" s="101">
        <v>1.1458333333333299</v>
      </c>
      <c r="C87" s="13">
        <v>1</v>
      </c>
      <c r="D87" s="8" t="s">
        <v>192</v>
      </c>
      <c r="E87" s="8" t="s">
        <v>193</v>
      </c>
      <c r="F87" s="8" t="s">
        <v>202</v>
      </c>
      <c r="G87" s="11" t="s">
        <v>195</v>
      </c>
      <c r="H87" s="10" t="s">
        <v>180</v>
      </c>
      <c r="I87" s="8">
        <v>16</v>
      </c>
      <c r="J87" s="8" t="s">
        <v>199</v>
      </c>
      <c r="K87" s="18">
        <v>18</v>
      </c>
      <c r="L87" s="8" t="s">
        <v>182</v>
      </c>
      <c r="M87" s="8">
        <v>84</v>
      </c>
      <c r="N87" s="8">
        <v>2750</v>
      </c>
      <c r="O87" s="145"/>
      <c r="P87" s="8">
        <v>1720</v>
      </c>
      <c r="Q87" s="20">
        <f t="shared" si="38"/>
        <v>1410.3999999999999</v>
      </c>
      <c r="R87" s="42">
        <f t="shared" si="53"/>
        <v>3.8588543999999994</v>
      </c>
      <c r="S87" s="16">
        <f t="shared" si="39"/>
        <v>3.7234559999999997</v>
      </c>
      <c r="T87" s="10">
        <v>1101</v>
      </c>
      <c r="U87" s="8">
        <v>1010</v>
      </c>
      <c r="V87" s="8">
        <v>0.95599999999999996</v>
      </c>
      <c r="W87" s="20">
        <f t="shared" si="54"/>
        <v>1644.32</v>
      </c>
      <c r="X87" s="8">
        <v>10.199999999999999</v>
      </c>
      <c r="Y87" s="8">
        <v>375</v>
      </c>
      <c r="Z87" s="8">
        <v>44.1</v>
      </c>
      <c r="AA87" s="8">
        <v>15</v>
      </c>
      <c r="AB87" s="8">
        <v>15</v>
      </c>
      <c r="AC87" s="11">
        <v>6.1</v>
      </c>
      <c r="AD87" s="13">
        <v>3.9</v>
      </c>
      <c r="AE87" s="89">
        <v>-39</v>
      </c>
      <c r="AF87" s="89">
        <v>-43</v>
      </c>
      <c r="AG87" s="89">
        <v>-43</v>
      </c>
      <c r="AH87" s="89"/>
      <c r="AI87" s="110">
        <f t="shared" si="63"/>
        <v>-125</v>
      </c>
      <c r="AJ87" s="108">
        <f t="shared" si="64"/>
        <v>1</v>
      </c>
      <c r="AK87" s="8">
        <v>50</v>
      </c>
      <c r="AL87" s="8">
        <v>50</v>
      </c>
      <c r="AM87" s="8">
        <v>100</v>
      </c>
      <c r="AN87" s="8">
        <v>105</v>
      </c>
      <c r="AO87" s="8">
        <v>4</v>
      </c>
      <c r="AP87" s="8">
        <v>15</v>
      </c>
      <c r="AQ87" s="10">
        <v>1570</v>
      </c>
      <c r="AR87" s="13">
        <v>1620</v>
      </c>
      <c r="AS87" s="20">
        <f t="shared" si="34"/>
        <v>-50</v>
      </c>
      <c r="AT87" s="124">
        <f t="shared" si="55"/>
        <v>-3.1847133757961783E-2</v>
      </c>
      <c r="AU87" s="8">
        <v>74</v>
      </c>
      <c r="AV87" s="8">
        <v>80</v>
      </c>
      <c r="AW87" s="13">
        <v>4.4000000000000004</v>
      </c>
      <c r="AX87" s="8">
        <v>613</v>
      </c>
      <c r="AY87" s="8">
        <v>915</v>
      </c>
      <c r="AZ87" s="9">
        <v>40</v>
      </c>
      <c r="BA87" s="10">
        <v>331</v>
      </c>
      <c r="BB87" s="9">
        <v>67</v>
      </c>
      <c r="BC87" s="10"/>
      <c r="BD87" s="11"/>
      <c r="BE87" s="10">
        <v>3847</v>
      </c>
      <c r="BF87" s="8">
        <v>30</v>
      </c>
      <c r="BG87" s="8">
        <v>25</v>
      </c>
      <c r="BH87" s="8">
        <v>1</v>
      </c>
      <c r="BI87" s="11">
        <v>97</v>
      </c>
      <c r="BJ87" s="10">
        <v>576</v>
      </c>
      <c r="BK87" s="13">
        <v>250</v>
      </c>
      <c r="BL87" s="8">
        <v>1604</v>
      </c>
      <c r="BM87" s="8">
        <v>136</v>
      </c>
      <c r="BN87" s="9">
        <v>38.200000000000003</v>
      </c>
      <c r="BO87" s="10">
        <v>430</v>
      </c>
      <c r="BP87" s="8">
        <v>1618</v>
      </c>
      <c r="BQ87" s="9">
        <v>190</v>
      </c>
      <c r="BR87" s="10">
        <v>420</v>
      </c>
      <c r="BS87" s="8">
        <v>1581</v>
      </c>
      <c r="BT87" s="9">
        <v>176</v>
      </c>
      <c r="BU87" s="12">
        <v>1400</v>
      </c>
      <c r="BV87" s="130">
        <v>452</v>
      </c>
      <c r="BW87" s="126">
        <f t="shared" si="56"/>
        <v>0.85</v>
      </c>
      <c r="BX87" s="126">
        <f t="shared" si="57"/>
        <v>0.7384615384615385</v>
      </c>
      <c r="BY87" s="134">
        <f t="shared" si="58"/>
        <v>0.53510895883777232</v>
      </c>
      <c r="BZ87" s="134">
        <f t="shared" si="59"/>
        <v>0.46489104116222757</v>
      </c>
      <c r="CA87" s="10">
        <v>2.9</v>
      </c>
      <c r="CB87" s="8">
        <v>2.8</v>
      </c>
      <c r="CC87" s="8">
        <v>24</v>
      </c>
      <c r="CD87" s="11">
        <v>1.8</v>
      </c>
      <c r="CE87" s="13" t="s">
        <v>227</v>
      </c>
      <c r="CF87" s="13">
        <v>106</v>
      </c>
      <c r="CG87" s="20">
        <f t="shared" si="60"/>
        <v>16.64</v>
      </c>
      <c r="CH87" s="20">
        <f t="shared" si="40"/>
        <v>5813.5999999999995</v>
      </c>
      <c r="CI87" s="20">
        <f t="shared" si="41"/>
        <v>18.304000000000002</v>
      </c>
      <c r="CJ87" s="8">
        <v>110</v>
      </c>
      <c r="CK87" s="16">
        <f t="shared" si="61"/>
        <v>3.1484794275491956</v>
      </c>
      <c r="CL87" s="10" t="s">
        <v>228</v>
      </c>
      <c r="CM87" s="13">
        <v>37</v>
      </c>
      <c r="CN87" s="8">
        <v>41</v>
      </c>
      <c r="CO87" s="339">
        <v>109</v>
      </c>
      <c r="CP87" s="339">
        <f t="shared" si="35"/>
        <v>5813.5999999999995</v>
      </c>
      <c r="CQ87" s="339">
        <f t="shared" si="36"/>
        <v>44.69</v>
      </c>
      <c r="CR87" s="42">
        <f t="shared" si="37"/>
        <v>7.687147378560617</v>
      </c>
      <c r="CS87" s="10" t="s">
        <v>242</v>
      </c>
      <c r="CT87" s="13">
        <v>17</v>
      </c>
      <c r="CU87" s="20" t="e">
        <f t="shared" si="42"/>
        <v>#N/A</v>
      </c>
      <c r="CV87" s="20">
        <f t="shared" si="43"/>
        <v>-131.82</v>
      </c>
      <c r="CW87" s="20" t="e">
        <f t="shared" si="44"/>
        <v>#N/A</v>
      </c>
      <c r="CX87" s="8"/>
      <c r="CY87" s="16" t="e">
        <f t="shared" si="32"/>
        <v>#N/A</v>
      </c>
      <c r="CZ87" s="14">
        <v>877</v>
      </c>
      <c r="DA87" s="14">
        <v>600</v>
      </c>
      <c r="DB87" s="14">
        <v>600</v>
      </c>
      <c r="DC87" s="14">
        <v>600</v>
      </c>
      <c r="DD87" s="14">
        <v>2</v>
      </c>
      <c r="DE87" s="14">
        <v>3</v>
      </c>
      <c r="DF87" s="14">
        <v>0.5</v>
      </c>
      <c r="DG87" s="14">
        <v>50</v>
      </c>
      <c r="DH87" s="14">
        <v>11</v>
      </c>
      <c r="DI87" s="14">
        <v>6</v>
      </c>
      <c r="DJ87" s="14">
        <v>2</v>
      </c>
      <c r="DK87" s="10" t="s">
        <v>205</v>
      </c>
      <c r="DL87" s="9">
        <v>400</v>
      </c>
      <c r="DM87" s="97">
        <f t="shared" si="45"/>
        <v>103.65770732370729</v>
      </c>
      <c r="DN87" s="97">
        <f t="shared" si="46"/>
        <v>107.42707849911481</v>
      </c>
      <c r="DO87" s="10"/>
      <c r="DP87" s="9"/>
      <c r="DQ87" s="10"/>
      <c r="DR87" s="9"/>
      <c r="DS87" s="14">
        <v>30</v>
      </c>
      <c r="DT87" s="10" t="s">
        <v>185</v>
      </c>
      <c r="DU87" s="9">
        <v>3.82</v>
      </c>
      <c r="DV87" s="14">
        <v>20</v>
      </c>
      <c r="DW87" s="10"/>
      <c r="DX87" s="8"/>
      <c r="DY87" s="97">
        <f t="shared" si="47"/>
        <v>0</v>
      </c>
      <c r="DZ87" s="97">
        <f t="shared" si="48"/>
        <v>0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366</v>
      </c>
      <c r="EL87" s="183">
        <f t="shared" si="49"/>
        <v>94.846802201192162</v>
      </c>
      <c r="EM87" s="110">
        <f t="shared" si="50"/>
        <v>98.295776826690059</v>
      </c>
      <c r="EN87" s="8"/>
      <c r="EO87" s="184">
        <f t="shared" si="51"/>
        <v>0</v>
      </c>
      <c r="EP87" s="184">
        <f t="shared" si="52"/>
        <v>0</v>
      </c>
      <c r="EQ87" s="11"/>
      <c r="ER87" s="43"/>
    </row>
    <row r="88" spans="1:148" s="41" customFormat="1" ht="20.100000000000001" customHeight="1" x14ac:dyDescent="0.25">
      <c r="A88" s="83">
        <v>42421</v>
      </c>
      <c r="B88" s="100">
        <v>0.57353009259259258</v>
      </c>
      <c r="C88" s="6">
        <v>3</v>
      </c>
      <c r="D88" s="1" t="s">
        <v>186</v>
      </c>
      <c r="E88" s="1" t="s">
        <v>187</v>
      </c>
      <c r="F88" s="1" t="s">
        <v>189</v>
      </c>
      <c r="G88" s="4" t="s">
        <v>226</v>
      </c>
      <c r="H88" s="3" t="s">
        <v>180</v>
      </c>
      <c r="I88" s="1">
        <v>16</v>
      </c>
      <c r="J88" s="1" t="s">
        <v>199</v>
      </c>
      <c r="K88" s="17">
        <v>18</v>
      </c>
      <c r="L88" s="1" t="s">
        <v>182</v>
      </c>
      <c r="M88" s="1">
        <v>84</v>
      </c>
      <c r="N88" s="1">
        <v>2750</v>
      </c>
      <c r="O88" s="144"/>
      <c r="P88" s="1">
        <v>1780</v>
      </c>
      <c r="Q88" s="19">
        <f t="shared" si="38"/>
        <v>1459.6000000000001</v>
      </c>
      <c r="R88" s="39">
        <f t="shared" si="53"/>
        <v>3.9934656000000004</v>
      </c>
      <c r="S88" s="15">
        <f t="shared" si="39"/>
        <v>3.8533440000000003</v>
      </c>
      <c r="T88" s="3">
        <v>1144</v>
      </c>
      <c r="U88" s="1">
        <v>1010</v>
      </c>
      <c r="V88" s="1">
        <v>0.95799999999999996</v>
      </c>
      <c r="W88" s="19">
        <f t="shared" si="54"/>
        <v>1705.24</v>
      </c>
      <c r="X88" s="1">
        <v>10.3</v>
      </c>
      <c r="Y88" s="1">
        <v>403</v>
      </c>
      <c r="Z88" s="1">
        <v>44.6</v>
      </c>
      <c r="AA88" s="1">
        <v>15</v>
      </c>
      <c r="AB88" s="1">
        <v>15</v>
      </c>
      <c r="AC88" s="4">
        <v>6</v>
      </c>
      <c r="AD88" s="6">
        <v>3.8</v>
      </c>
      <c r="AE88" s="88">
        <v>-40</v>
      </c>
      <c r="AF88" s="88">
        <v>-43</v>
      </c>
      <c r="AG88" s="88">
        <v>-44</v>
      </c>
      <c r="AH88" s="88"/>
      <c r="AI88" s="109">
        <f t="shared" si="63"/>
        <v>-127</v>
      </c>
      <c r="AJ88" s="106">
        <f t="shared" si="64"/>
        <v>1.5748031496062992E-2</v>
      </c>
      <c r="AK88" s="1">
        <v>50</v>
      </c>
      <c r="AL88" s="1">
        <v>60</v>
      </c>
      <c r="AM88" s="1">
        <v>100</v>
      </c>
      <c r="AN88" s="1">
        <v>100</v>
      </c>
      <c r="AO88" s="1">
        <v>2</v>
      </c>
      <c r="AP88" s="1">
        <v>15</v>
      </c>
      <c r="AQ88" s="3">
        <v>1673</v>
      </c>
      <c r="AR88" s="6">
        <v>1700</v>
      </c>
      <c r="AS88" s="19">
        <f t="shared" si="34"/>
        <v>-27</v>
      </c>
      <c r="AT88" s="123">
        <f t="shared" si="55"/>
        <v>-1.6138673042438732E-2</v>
      </c>
      <c r="AU88" s="1">
        <v>75</v>
      </c>
      <c r="AV88" s="1">
        <v>80</v>
      </c>
      <c r="AW88" s="6">
        <v>4.4000000000000004</v>
      </c>
      <c r="AX88" s="1">
        <v>644</v>
      </c>
      <c r="AY88" s="1">
        <v>936</v>
      </c>
      <c r="AZ88" s="2">
        <v>40</v>
      </c>
      <c r="BA88" s="3">
        <v>334</v>
      </c>
      <c r="BB88" s="2">
        <v>65</v>
      </c>
      <c r="BC88" s="3"/>
      <c r="BD88" s="4"/>
      <c r="BE88" s="3">
        <v>3986</v>
      </c>
      <c r="BF88" s="1">
        <v>30</v>
      </c>
      <c r="BG88" s="1">
        <v>25</v>
      </c>
      <c r="BH88" s="1">
        <v>1</v>
      </c>
      <c r="BI88" s="4">
        <v>97.3</v>
      </c>
      <c r="BJ88" s="3">
        <v>570</v>
      </c>
      <c r="BK88" s="6">
        <v>245</v>
      </c>
      <c r="BL88" s="1">
        <v>1646</v>
      </c>
      <c r="BM88" s="1">
        <v>136</v>
      </c>
      <c r="BN88" s="2">
        <v>36.799999999999997</v>
      </c>
      <c r="BO88" s="3">
        <v>464</v>
      </c>
      <c r="BP88" s="1">
        <v>1550</v>
      </c>
      <c r="BQ88" s="2">
        <v>212</v>
      </c>
      <c r="BR88" s="3">
        <v>454</v>
      </c>
      <c r="BS88" s="1">
        <v>1600</v>
      </c>
      <c r="BT88" s="2">
        <v>199</v>
      </c>
      <c r="BU88" s="5">
        <v>1400</v>
      </c>
      <c r="BV88" s="129">
        <v>533</v>
      </c>
      <c r="BW88" s="125">
        <f t="shared" si="56"/>
        <v>0.91800000000000004</v>
      </c>
      <c r="BX88" s="125">
        <f t="shared" si="57"/>
        <v>0.73076923076923073</v>
      </c>
      <c r="BY88" s="133">
        <f t="shared" si="58"/>
        <v>0.55677894933283567</v>
      </c>
      <c r="BZ88" s="133">
        <f t="shared" si="59"/>
        <v>0.44322105066716427</v>
      </c>
      <c r="CA88" s="3">
        <v>2.9</v>
      </c>
      <c r="CB88" s="1">
        <v>2.8</v>
      </c>
      <c r="CC88" s="1">
        <v>25</v>
      </c>
      <c r="CD88" s="4"/>
      <c r="CE88" s="6" t="s">
        <v>227</v>
      </c>
      <c r="CF88" s="6">
        <v>109</v>
      </c>
      <c r="CG88" s="19">
        <f t="shared" si="60"/>
        <v>16.64</v>
      </c>
      <c r="CH88" s="19">
        <f t="shared" si="40"/>
        <v>6016.4</v>
      </c>
      <c r="CI88" s="19">
        <f t="shared" si="41"/>
        <v>18.470399999999998</v>
      </c>
      <c r="CJ88" s="1">
        <v>111</v>
      </c>
      <c r="CK88" s="15">
        <f t="shared" si="61"/>
        <v>3.0700086430423505</v>
      </c>
      <c r="CL88" s="3" t="s">
        <v>228</v>
      </c>
      <c r="CM88" s="6">
        <v>38</v>
      </c>
      <c r="CN88" s="1">
        <v>42</v>
      </c>
      <c r="CO88" s="338">
        <v>109</v>
      </c>
      <c r="CP88" s="338">
        <f t="shared" si="35"/>
        <v>6016.4</v>
      </c>
      <c r="CQ88" s="338">
        <f t="shared" si="36"/>
        <v>45.78</v>
      </c>
      <c r="CR88" s="39">
        <f t="shared" si="37"/>
        <v>7.6092015158566593</v>
      </c>
      <c r="CS88" s="3" t="s">
        <v>242</v>
      </c>
      <c r="CT88" s="6">
        <v>17</v>
      </c>
      <c r="CU88" s="19" t="e">
        <f t="shared" si="42"/>
        <v>#N/A</v>
      </c>
      <c r="CV88" s="19">
        <f t="shared" si="43"/>
        <v>-135.19999999999999</v>
      </c>
      <c r="CW88" s="19" t="e">
        <f t="shared" si="44"/>
        <v>#N/A</v>
      </c>
      <c r="CX88" s="1"/>
      <c r="CY88" s="15" t="e">
        <f t="shared" si="32"/>
        <v>#N/A</v>
      </c>
      <c r="CZ88" s="7">
        <v>649</v>
      </c>
      <c r="DA88" s="7">
        <v>654</v>
      </c>
      <c r="DB88" s="7">
        <v>664</v>
      </c>
      <c r="DC88" s="7">
        <v>664</v>
      </c>
      <c r="DD88" s="7">
        <v>2</v>
      </c>
      <c r="DE88" s="7">
        <v>3</v>
      </c>
      <c r="DF88" s="7">
        <v>0.5</v>
      </c>
      <c r="DG88" s="7">
        <v>50</v>
      </c>
      <c r="DH88" s="7">
        <v>11</v>
      </c>
      <c r="DI88" s="7">
        <v>6</v>
      </c>
      <c r="DJ88" s="7">
        <v>2</v>
      </c>
      <c r="DK88" s="3" t="s">
        <v>205</v>
      </c>
      <c r="DL88" s="2">
        <v>400</v>
      </c>
      <c r="DM88" s="96">
        <f t="shared" si="45"/>
        <v>100.16362730155981</v>
      </c>
      <c r="DN88" s="96">
        <f t="shared" si="46"/>
        <v>103.80594102161655</v>
      </c>
      <c r="DO88" s="3"/>
      <c r="DP88" s="2"/>
      <c r="DQ88" s="3"/>
      <c r="DR88" s="2"/>
      <c r="DS88" s="7">
        <v>25</v>
      </c>
      <c r="DT88" s="3" t="s">
        <v>185</v>
      </c>
      <c r="DU88" s="2">
        <v>4.5999999999999996</v>
      </c>
      <c r="DV88" s="7">
        <v>20</v>
      </c>
      <c r="DW88" s="3"/>
      <c r="DX88" s="1"/>
      <c r="DY88" s="96">
        <f t="shared" si="47"/>
        <v>0</v>
      </c>
      <c r="DZ88" s="96">
        <f t="shared" si="48"/>
        <v>0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411</v>
      </c>
      <c r="EL88" s="180">
        <f t="shared" si="49"/>
        <v>102.91812705235272</v>
      </c>
      <c r="EM88" s="109">
        <f t="shared" si="50"/>
        <v>106.66060439971099</v>
      </c>
      <c r="EN88" s="1">
        <v>4.29</v>
      </c>
      <c r="EO88" s="181">
        <f t="shared" si="51"/>
        <v>1.074254902809229</v>
      </c>
      <c r="EP88" s="181">
        <f t="shared" si="52"/>
        <v>1.1133187174568373</v>
      </c>
      <c r="EQ88" s="4">
        <v>299</v>
      </c>
      <c r="ER88" s="40"/>
    </row>
    <row r="89" spans="1:148" s="41" customFormat="1" ht="20.100000000000001" hidden="1" customHeight="1" x14ac:dyDescent="0.25">
      <c r="A89" s="83">
        <v>42421</v>
      </c>
      <c r="B89" s="100">
        <v>0.72481481481481491</v>
      </c>
      <c r="C89" s="6">
        <v>3</v>
      </c>
      <c r="D89" s="1" t="s">
        <v>186</v>
      </c>
      <c r="E89" s="1" t="s">
        <v>187</v>
      </c>
      <c r="F89" s="1" t="s">
        <v>189</v>
      </c>
      <c r="G89" s="4" t="s">
        <v>226</v>
      </c>
      <c r="H89" s="3" t="s">
        <v>180</v>
      </c>
      <c r="I89" s="1">
        <v>17</v>
      </c>
      <c r="J89" s="1" t="s">
        <v>199</v>
      </c>
      <c r="K89" s="17">
        <v>18.5</v>
      </c>
      <c r="L89" s="1" t="s">
        <v>182</v>
      </c>
      <c r="M89" s="1">
        <v>84</v>
      </c>
      <c r="N89" s="1">
        <v>2750</v>
      </c>
      <c r="O89" s="144"/>
      <c r="P89" s="1">
        <v>1800</v>
      </c>
      <c r="Q89" s="19">
        <f t="shared" si="38"/>
        <v>1467</v>
      </c>
      <c r="R89" s="39">
        <f t="shared" si="53"/>
        <v>4.2645689999999998</v>
      </c>
      <c r="S89" s="15">
        <f t="shared" si="39"/>
        <v>4.114935</v>
      </c>
      <c r="T89" s="3">
        <v>1162</v>
      </c>
      <c r="U89" s="1">
        <v>1010</v>
      </c>
      <c r="V89" s="1">
        <v>0.96</v>
      </c>
      <c r="W89" s="19">
        <f t="shared" si="54"/>
        <v>1728</v>
      </c>
      <c r="X89" s="1">
        <v>10.4</v>
      </c>
      <c r="Y89" s="1">
        <v>413</v>
      </c>
      <c r="Z89" s="1">
        <v>44.8</v>
      </c>
      <c r="AA89" s="1">
        <v>15</v>
      </c>
      <c r="AB89" s="1">
        <v>15</v>
      </c>
      <c r="AC89" s="4">
        <v>6.1</v>
      </c>
      <c r="AD89" s="6">
        <v>3.9</v>
      </c>
      <c r="AE89" s="88">
        <v>-40</v>
      </c>
      <c r="AF89" s="88">
        <v>-44</v>
      </c>
      <c r="AG89" s="88">
        <v>-44</v>
      </c>
      <c r="AH89" s="88"/>
      <c r="AI89" s="109">
        <f t="shared" si="63"/>
        <v>-128</v>
      </c>
      <c r="AJ89" s="106">
        <f t="shared" si="64"/>
        <v>7.8125E-3</v>
      </c>
      <c r="AK89" s="1">
        <v>50</v>
      </c>
      <c r="AL89" s="1">
        <v>60</v>
      </c>
      <c r="AM89" s="1">
        <v>100</v>
      </c>
      <c r="AN89" s="1">
        <v>100</v>
      </c>
      <c r="AO89" s="1">
        <v>2</v>
      </c>
      <c r="AP89" s="1">
        <v>15</v>
      </c>
      <c r="AQ89" s="3">
        <v>1845</v>
      </c>
      <c r="AR89" s="6">
        <v>1840</v>
      </c>
      <c r="AS89" s="19">
        <f t="shared" si="34"/>
        <v>5</v>
      </c>
      <c r="AT89" s="123">
        <f t="shared" si="55"/>
        <v>2.7100271002710027E-3</v>
      </c>
      <c r="AU89" s="1">
        <v>78</v>
      </c>
      <c r="AV89" s="1">
        <v>80</v>
      </c>
      <c r="AW89" s="6">
        <v>4.4000000000000004</v>
      </c>
      <c r="AX89" s="1">
        <v>569</v>
      </c>
      <c r="AY89" s="1">
        <v>1191</v>
      </c>
      <c r="AZ89" s="2">
        <v>34</v>
      </c>
      <c r="BA89" s="3">
        <v>298</v>
      </c>
      <c r="BB89" s="2">
        <v>52</v>
      </c>
      <c r="BC89" s="3"/>
      <c r="BD89" s="4"/>
      <c r="BE89" s="3">
        <v>3967</v>
      </c>
      <c r="BF89" s="1">
        <v>30</v>
      </c>
      <c r="BG89" s="1">
        <v>25</v>
      </c>
      <c r="BH89" s="1">
        <v>1</v>
      </c>
      <c r="BI89" s="4">
        <v>97.4</v>
      </c>
      <c r="BJ89" s="3">
        <v>580</v>
      </c>
      <c r="BK89" s="6">
        <v>245</v>
      </c>
      <c r="BL89" s="1">
        <v>1645</v>
      </c>
      <c r="BM89" s="1">
        <v>137</v>
      </c>
      <c r="BN89" s="2">
        <v>36.200000000000003</v>
      </c>
      <c r="BO89" s="3">
        <v>496</v>
      </c>
      <c r="BP89" s="1">
        <v>1550</v>
      </c>
      <c r="BQ89" s="2">
        <v>242</v>
      </c>
      <c r="BR89" s="3">
        <v>486</v>
      </c>
      <c r="BS89" s="1">
        <v>1600</v>
      </c>
      <c r="BT89" s="2">
        <v>216</v>
      </c>
      <c r="BU89" s="5">
        <v>1500</v>
      </c>
      <c r="BV89" s="129">
        <v>567</v>
      </c>
      <c r="BW89" s="125">
        <f t="shared" si="56"/>
        <v>0.98199999999999998</v>
      </c>
      <c r="BX89" s="125">
        <f t="shared" si="57"/>
        <v>0.74358974358974361</v>
      </c>
      <c r="BY89" s="133">
        <f t="shared" si="58"/>
        <v>0.56908080477874523</v>
      </c>
      <c r="BZ89" s="133">
        <f t="shared" si="59"/>
        <v>0.43091919522125471</v>
      </c>
      <c r="CA89" s="3">
        <v>2.9</v>
      </c>
      <c r="CB89" s="1">
        <v>2.8</v>
      </c>
      <c r="CC89" s="1">
        <v>25</v>
      </c>
      <c r="CD89" s="4"/>
      <c r="CE89" s="6" t="s">
        <v>227</v>
      </c>
      <c r="CF89" s="6">
        <v>111</v>
      </c>
      <c r="CG89" s="19">
        <f t="shared" si="60"/>
        <v>16.64</v>
      </c>
      <c r="CH89" s="19">
        <f t="shared" si="40"/>
        <v>6084</v>
      </c>
      <c r="CI89" s="19">
        <f t="shared" si="41"/>
        <v>18.636800000000001</v>
      </c>
      <c r="CJ89" s="1">
        <v>112</v>
      </c>
      <c r="CK89" s="15">
        <f t="shared" si="61"/>
        <v>3.063247863247863</v>
      </c>
      <c r="CL89" s="3" t="s">
        <v>228</v>
      </c>
      <c r="CM89" s="6">
        <v>39</v>
      </c>
      <c r="CN89" s="1">
        <v>42</v>
      </c>
      <c r="CO89" s="338">
        <v>109</v>
      </c>
      <c r="CP89" s="338">
        <f t="shared" si="35"/>
        <v>6084</v>
      </c>
      <c r="CQ89" s="338">
        <f t="shared" si="36"/>
        <v>45.78</v>
      </c>
      <c r="CR89" s="39">
        <f t="shared" si="37"/>
        <v>7.5246548323471405</v>
      </c>
      <c r="CS89" s="3" t="s">
        <v>242</v>
      </c>
      <c r="CT89" s="6">
        <v>17</v>
      </c>
      <c r="CU89" s="19" t="e">
        <f t="shared" si="42"/>
        <v>#N/A</v>
      </c>
      <c r="CV89" s="19">
        <f t="shared" si="43"/>
        <v>-135.19999999999999</v>
      </c>
      <c r="CW89" s="19" t="e">
        <f t="shared" si="44"/>
        <v>#N/A</v>
      </c>
      <c r="CX89" s="1"/>
      <c r="CY89" s="15" t="e">
        <f t="shared" si="32"/>
        <v>#N/A</v>
      </c>
      <c r="CZ89" s="7">
        <v>649</v>
      </c>
      <c r="DA89" s="7">
        <v>654</v>
      </c>
      <c r="DB89" s="7">
        <v>664</v>
      </c>
      <c r="DC89" s="7">
        <v>664</v>
      </c>
      <c r="DD89" s="7">
        <v>2</v>
      </c>
      <c r="DE89" s="7">
        <v>3</v>
      </c>
      <c r="DF89" s="7">
        <v>0.5</v>
      </c>
      <c r="DG89" s="7">
        <v>50</v>
      </c>
      <c r="DH89" s="7">
        <v>11</v>
      </c>
      <c r="DI89" s="7">
        <v>6</v>
      </c>
      <c r="DJ89" s="7">
        <v>2</v>
      </c>
      <c r="DK89" s="3" t="s">
        <v>205</v>
      </c>
      <c r="DL89" s="2">
        <v>400</v>
      </c>
      <c r="DM89" s="96">
        <f t="shared" si="45"/>
        <v>93.796113980099747</v>
      </c>
      <c r="DN89" s="96">
        <f t="shared" si="46"/>
        <v>97.206881761194282</v>
      </c>
      <c r="DO89" s="3"/>
      <c r="DP89" s="2"/>
      <c r="DQ89" s="3"/>
      <c r="DR89" s="2"/>
      <c r="DS89" s="7">
        <v>25</v>
      </c>
      <c r="DT89" s="3" t="s">
        <v>185</v>
      </c>
      <c r="DU89" s="2">
        <v>4.2</v>
      </c>
      <c r="DV89" s="7">
        <v>20</v>
      </c>
      <c r="DW89" s="3"/>
      <c r="DX89" s="1"/>
      <c r="DY89" s="96">
        <f t="shared" si="47"/>
        <v>0</v>
      </c>
      <c r="DZ89" s="96">
        <f t="shared" si="48"/>
        <v>0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458</v>
      </c>
      <c r="EL89" s="180">
        <f t="shared" si="49"/>
        <v>107.39655050721422</v>
      </c>
      <c r="EM89" s="109">
        <f t="shared" si="50"/>
        <v>111.30187961656746</v>
      </c>
      <c r="EN89" s="1">
        <v>4.28</v>
      </c>
      <c r="EO89" s="181">
        <f t="shared" si="51"/>
        <v>1.0036184195870674</v>
      </c>
      <c r="EP89" s="181">
        <f t="shared" si="52"/>
        <v>1.0401136348447788</v>
      </c>
      <c r="EQ89" s="4">
        <v>307</v>
      </c>
      <c r="ER89" s="40"/>
    </row>
    <row r="90" spans="1:148" s="44" customFormat="1" ht="20.100000000000001" hidden="1" customHeight="1" x14ac:dyDescent="0.25">
      <c r="A90" s="84">
        <v>42421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42421</v>
      </c>
      <c r="B91" s="101">
        <v>1.1458333333333299</v>
      </c>
      <c r="C91" s="13">
        <v>2</v>
      </c>
      <c r="D91" s="8" t="s">
        <v>201</v>
      </c>
      <c r="E91" s="8" t="s">
        <v>207</v>
      </c>
      <c r="F91" s="8" t="s">
        <v>203</v>
      </c>
      <c r="G91" s="11" t="s">
        <v>204</v>
      </c>
      <c r="H91" s="10" t="s">
        <v>180</v>
      </c>
      <c r="I91" s="8">
        <v>16</v>
      </c>
      <c r="J91" s="8" t="s">
        <v>199</v>
      </c>
      <c r="K91" s="18">
        <v>18.5</v>
      </c>
      <c r="L91" s="8" t="s">
        <v>182</v>
      </c>
      <c r="M91" s="8">
        <v>84</v>
      </c>
      <c r="N91" s="8">
        <v>2750</v>
      </c>
      <c r="O91" s="145"/>
      <c r="P91" s="8">
        <v>1850</v>
      </c>
      <c r="Q91" s="20">
        <f t="shared" si="38"/>
        <v>1507.75</v>
      </c>
      <c r="R91" s="42">
        <f t="shared" si="53"/>
        <v>4.1252040000000001</v>
      </c>
      <c r="S91" s="16">
        <f t="shared" si="39"/>
        <v>3.9804599999999999</v>
      </c>
      <c r="T91" s="10">
        <v>1190</v>
      </c>
      <c r="U91" s="8">
        <v>1020</v>
      </c>
      <c r="V91" s="8">
        <v>0.95399999999999996</v>
      </c>
      <c r="W91" s="20">
        <f t="shared" si="54"/>
        <v>1764.8999999999999</v>
      </c>
      <c r="X91" s="8">
        <v>10.4</v>
      </c>
      <c r="Y91" s="8">
        <v>432</v>
      </c>
      <c r="Z91" s="8">
        <v>44.5</v>
      </c>
      <c r="AA91" s="8">
        <v>15</v>
      </c>
      <c r="AB91" s="8">
        <v>15</v>
      </c>
      <c r="AC91" s="11">
        <v>6</v>
      </c>
      <c r="AD91" s="13">
        <v>3.8</v>
      </c>
      <c r="AE91" s="89">
        <v>-39</v>
      </c>
      <c r="AF91" s="89">
        <v>-43</v>
      </c>
      <c r="AG91" s="89">
        <v>-43</v>
      </c>
      <c r="AH91" s="89"/>
      <c r="AI91" s="110">
        <f t="shared" si="63"/>
        <v>-125</v>
      </c>
      <c r="AJ91" s="108">
        <f t="shared" si="64"/>
        <v>1</v>
      </c>
      <c r="AK91" s="8">
        <v>50</v>
      </c>
      <c r="AL91" s="8">
        <v>60</v>
      </c>
      <c r="AM91" s="8">
        <v>100</v>
      </c>
      <c r="AN91" s="8">
        <v>100</v>
      </c>
      <c r="AO91" s="8">
        <v>2</v>
      </c>
      <c r="AP91" s="8">
        <v>18</v>
      </c>
      <c r="AQ91" s="10">
        <v>1850</v>
      </c>
      <c r="AR91" s="13">
        <v>1850</v>
      </c>
      <c r="AS91" s="20">
        <f t="shared" si="34"/>
        <v>0</v>
      </c>
      <c r="AT91" s="124">
        <f t="shared" si="55"/>
        <v>0</v>
      </c>
      <c r="AU91" s="8">
        <v>79</v>
      </c>
      <c r="AV91" s="8">
        <v>80</v>
      </c>
      <c r="AW91" s="13">
        <v>4.4000000000000004</v>
      </c>
      <c r="AX91" s="8">
        <v>550</v>
      </c>
      <c r="AY91" s="8">
        <v>1150</v>
      </c>
      <c r="AZ91" s="9">
        <v>34</v>
      </c>
      <c r="BA91" s="10">
        <v>355</v>
      </c>
      <c r="BB91" s="9">
        <v>64</v>
      </c>
      <c r="BC91" s="10"/>
      <c r="BD91" s="11"/>
      <c r="BE91" s="10">
        <v>4220</v>
      </c>
      <c r="BF91" s="8">
        <v>40</v>
      </c>
      <c r="BG91" s="8">
        <v>27</v>
      </c>
      <c r="BH91" s="8">
        <v>1</v>
      </c>
      <c r="BI91" s="11">
        <v>97.5</v>
      </c>
      <c r="BJ91" s="10">
        <v>660</v>
      </c>
      <c r="BK91" s="13">
        <v>260</v>
      </c>
      <c r="BL91" s="8">
        <v>1630</v>
      </c>
      <c r="BM91" s="8">
        <v>142</v>
      </c>
      <c r="BN91" s="9">
        <v>32.1</v>
      </c>
      <c r="BO91" s="10">
        <v>478</v>
      </c>
      <c r="BP91" s="8">
        <v>1550</v>
      </c>
      <c r="BQ91" s="9">
        <v>228</v>
      </c>
      <c r="BR91" s="10">
        <v>469</v>
      </c>
      <c r="BS91" s="8">
        <v>1600</v>
      </c>
      <c r="BT91" s="9">
        <v>207</v>
      </c>
      <c r="BU91" s="12">
        <v>1500</v>
      </c>
      <c r="BV91" s="130">
        <v>585</v>
      </c>
      <c r="BW91" s="126">
        <f t="shared" si="56"/>
        <v>0.94699999999999995</v>
      </c>
      <c r="BX91" s="126">
        <f t="shared" si="57"/>
        <v>0.84615384615384615</v>
      </c>
      <c r="BY91" s="134">
        <f t="shared" si="58"/>
        <v>0.52811977178156233</v>
      </c>
      <c r="BZ91" s="134">
        <f t="shared" si="59"/>
        <v>0.47188022821843767</v>
      </c>
      <c r="CA91" s="10">
        <v>2.8</v>
      </c>
      <c r="CB91" s="8">
        <v>2.8</v>
      </c>
      <c r="CC91" s="8">
        <v>24</v>
      </c>
      <c r="CD91" s="11">
        <v>1.8</v>
      </c>
      <c r="CE91" s="13" t="s">
        <v>227</v>
      </c>
      <c r="CF91" s="13">
        <v>114</v>
      </c>
      <c r="CG91" s="20">
        <f t="shared" si="60"/>
        <v>16.64</v>
      </c>
      <c r="CH91" s="20">
        <f t="shared" si="40"/>
        <v>6253</v>
      </c>
      <c r="CI91" s="20">
        <f t="shared" si="41"/>
        <v>19.468800000000002</v>
      </c>
      <c r="CJ91" s="8">
        <v>117</v>
      </c>
      <c r="CK91" s="16">
        <f t="shared" si="61"/>
        <v>3.1135135135135137</v>
      </c>
      <c r="CL91" s="10" t="s">
        <v>228</v>
      </c>
      <c r="CM91" s="13">
        <v>46</v>
      </c>
      <c r="CN91" s="8">
        <v>50</v>
      </c>
      <c r="CO91" s="339">
        <v>109</v>
      </c>
      <c r="CP91" s="339">
        <f t="shared" si="35"/>
        <v>6253</v>
      </c>
      <c r="CQ91" s="339">
        <f t="shared" si="36"/>
        <v>54.5</v>
      </c>
      <c r="CR91" s="42">
        <f t="shared" si="37"/>
        <v>8.7158164081241001</v>
      </c>
      <c r="CS91" s="10" t="s">
        <v>217</v>
      </c>
      <c r="CT91" s="13">
        <v>17</v>
      </c>
      <c r="CU91" s="20">
        <f t="shared" si="42"/>
        <v>16.64</v>
      </c>
      <c r="CV91" s="20">
        <f t="shared" si="43"/>
        <v>-131.82</v>
      </c>
      <c r="CW91" s="20">
        <f t="shared" si="44"/>
        <v>4.4927999999999999</v>
      </c>
      <c r="CX91" s="8">
        <v>27</v>
      </c>
      <c r="CY91" s="16">
        <f t="shared" si="32"/>
        <v>-34.082840236686387</v>
      </c>
      <c r="CZ91" s="14">
        <v>649</v>
      </c>
      <c r="DA91" s="14">
        <v>654</v>
      </c>
      <c r="DB91" s="14">
        <v>664</v>
      </c>
      <c r="DC91" s="14">
        <v>664</v>
      </c>
      <c r="DD91" s="14">
        <v>2</v>
      </c>
      <c r="DE91" s="14">
        <v>3</v>
      </c>
      <c r="DF91" s="14">
        <v>0.2</v>
      </c>
      <c r="DG91" s="14">
        <v>100</v>
      </c>
      <c r="DH91" s="14">
        <v>11</v>
      </c>
      <c r="DI91" s="14">
        <v>6</v>
      </c>
      <c r="DJ91" s="14">
        <v>5</v>
      </c>
      <c r="DK91" s="10" t="s">
        <v>205</v>
      </c>
      <c r="DL91" s="9">
        <v>400</v>
      </c>
      <c r="DM91" s="97">
        <f t="shared" si="45"/>
        <v>96.964901614562578</v>
      </c>
      <c r="DN91" s="97">
        <f t="shared" si="46"/>
        <v>100.49089803691031</v>
      </c>
      <c r="DO91" s="10"/>
      <c r="DP91" s="9"/>
      <c r="DQ91" s="10"/>
      <c r="DR91" s="9"/>
      <c r="DS91" s="14">
        <v>25</v>
      </c>
      <c r="DT91" s="10" t="s">
        <v>185</v>
      </c>
      <c r="DU91" s="9">
        <v>5</v>
      </c>
      <c r="DV91" s="14">
        <v>25</v>
      </c>
      <c r="DW91" s="10"/>
      <c r="DX91" s="8"/>
      <c r="DY91" s="97">
        <f t="shared" si="47"/>
        <v>0</v>
      </c>
      <c r="DZ91" s="97">
        <f t="shared" si="48"/>
        <v>0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435</v>
      </c>
      <c r="EL91" s="183">
        <f t="shared" si="49"/>
        <v>105.4493305058368</v>
      </c>
      <c r="EM91" s="110">
        <f t="shared" si="50"/>
        <v>109.28385161513997</v>
      </c>
      <c r="EN91" s="8">
        <v>4.8</v>
      </c>
      <c r="EO91" s="184">
        <f t="shared" si="51"/>
        <v>1.1635788193747509</v>
      </c>
      <c r="EP91" s="184">
        <f t="shared" si="52"/>
        <v>1.2058907764429236</v>
      </c>
      <c r="EQ91" s="11">
        <v>315</v>
      </c>
      <c r="ER91" s="43"/>
    </row>
    <row r="92" spans="1:148" s="41" customFormat="1" ht="20.100000000000001" customHeight="1" x14ac:dyDescent="0.25">
      <c r="A92" s="83">
        <v>42422</v>
      </c>
      <c r="B92" s="100">
        <v>0.53751157407407402</v>
      </c>
      <c r="C92" s="6">
        <v>4</v>
      </c>
      <c r="D92" s="1" t="s">
        <v>176</v>
      </c>
      <c r="E92" s="1" t="s">
        <v>177</v>
      </c>
      <c r="F92" s="1" t="s">
        <v>194</v>
      </c>
      <c r="G92" s="4" t="s">
        <v>179</v>
      </c>
      <c r="H92" s="3" t="s">
        <v>180</v>
      </c>
      <c r="I92" s="1">
        <v>16</v>
      </c>
      <c r="J92" s="1" t="s">
        <v>199</v>
      </c>
      <c r="K92" s="17">
        <v>18.5</v>
      </c>
      <c r="L92" s="1" t="s">
        <v>182</v>
      </c>
      <c r="M92" s="1">
        <v>84</v>
      </c>
      <c r="N92" s="1">
        <v>2800</v>
      </c>
      <c r="O92" s="144"/>
      <c r="P92" s="1">
        <v>1850</v>
      </c>
      <c r="Q92" s="19">
        <f t="shared" si="38"/>
        <v>1507.75</v>
      </c>
      <c r="R92" s="39">
        <f t="shared" si="53"/>
        <v>4.1252040000000001</v>
      </c>
      <c r="S92" s="15">
        <f t="shared" si="39"/>
        <v>4.0528320000000004</v>
      </c>
      <c r="T92" s="3">
        <v>1205</v>
      </c>
      <c r="U92" s="1">
        <v>1020</v>
      </c>
      <c r="V92" s="1">
        <v>0.95199999999999996</v>
      </c>
      <c r="W92" s="19">
        <f t="shared" si="54"/>
        <v>1761.1999999999998</v>
      </c>
      <c r="X92" s="1">
        <v>10.8</v>
      </c>
      <c r="Y92" s="1">
        <v>429</v>
      </c>
      <c r="Z92" s="1">
        <v>44.8</v>
      </c>
      <c r="AA92" s="1">
        <v>15</v>
      </c>
      <c r="AB92" s="1">
        <v>15</v>
      </c>
      <c r="AC92" s="4">
        <v>6</v>
      </c>
      <c r="AD92" s="6">
        <v>4</v>
      </c>
      <c r="AE92" s="88">
        <v>-39</v>
      </c>
      <c r="AF92" s="88">
        <v>-42</v>
      </c>
      <c r="AG92" s="88">
        <v>-42</v>
      </c>
      <c r="AH92" s="88"/>
      <c r="AI92" s="109">
        <f t="shared" si="63"/>
        <v>-123</v>
      </c>
      <c r="AJ92" s="106">
        <f t="shared" si="64"/>
        <v>-1.6260162601626018E-2</v>
      </c>
      <c r="AK92" s="1">
        <v>50</v>
      </c>
      <c r="AL92" s="1">
        <v>60</v>
      </c>
      <c r="AM92" s="1">
        <v>100</v>
      </c>
      <c r="AN92" s="1">
        <v>100</v>
      </c>
      <c r="AO92" s="1">
        <v>3</v>
      </c>
      <c r="AP92" s="1">
        <v>20</v>
      </c>
      <c r="AQ92" s="3">
        <v>1790</v>
      </c>
      <c r="AR92" s="6">
        <v>1800</v>
      </c>
      <c r="AS92" s="19">
        <f t="shared" si="34"/>
        <v>-10</v>
      </c>
      <c r="AT92" s="123">
        <f t="shared" si="55"/>
        <v>-5.5865921787709499E-3</v>
      </c>
      <c r="AU92" s="1">
        <v>77</v>
      </c>
      <c r="AV92" s="1">
        <v>80</v>
      </c>
      <c r="AW92" s="6">
        <v>4.4000000000000004</v>
      </c>
      <c r="AX92" s="1">
        <v>666</v>
      </c>
      <c r="AY92" s="1">
        <v>966</v>
      </c>
      <c r="AZ92" s="2">
        <v>41</v>
      </c>
      <c r="BA92" s="3">
        <v>350</v>
      </c>
      <c r="BB92" s="2">
        <v>64</v>
      </c>
      <c r="BC92" s="3"/>
      <c r="BD92" s="4"/>
      <c r="BE92" s="3">
        <v>4650</v>
      </c>
      <c r="BF92" s="1">
        <v>35</v>
      </c>
      <c r="BG92" s="1">
        <v>35</v>
      </c>
      <c r="BH92" s="1">
        <v>1</v>
      </c>
      <c r="BI92" s="4">
        <v>97.4</v>
      </c>
      <c r="BJ92" s="3">
        <v>660</v>
      </c>
      <c r="BK92" s="6">
        <v>264</v>
      </c>
      <c r="BL92" s="1">
        <v>1638</v>
      </c>
      <c r="BM92" s="1">
        <v>142</v>
      </c>
      <c r="BN92" s="2">
        <v>32.6</v>
      </c>
      <c r="BO92" s="3">
        <v>464</v>
      </c>
      <c r="BP92" s="1">
        <v>1550</v>
      </c>
      <c r="BQ92" s="2">
        <v>222</v>
      </c>
      <c r="BR92" s="3">
        <v>469</v>
      </c>
      <c r="BS92" s="1">
        <v>1600</v>
      </c>
      <c r="BT92" s="2">
        <v>199</v>
      </c>
      <c r="BU92" s="5">
        <v>1500</v>
      </c>
      <c r="BV92" s="129">
        <v>559</v>
      </c>
      <c r="BW92" s="125">
        <f t="shared" si="56"/>
        <v>0.93300000000000005</v>
      </c>
      <c r="BX92" s="125">
        <f t="shared" si="57"/>
        <v>0.84615384615384615</v>
      </c>
      <c r="BY92" s="133">
        <f t="shared" si="58"/>
        <v>0.52440658913052884</v>
      </c>
      <c r="BZ92" s="133">
        <f t="shared" si="59"/>
        <v>0.47559341086947127</v>
      </c>
      <c r="CA92" s="3">
        <v>2.8</v>
      </c>
      <c r="CB92" s="1">
        <v>2.8</v>
      </c>
      <c r="CC92" s="1">
        <v>24</v>
      </c>
      <c r="CD92" s="4">
        <v>1.8</v>
      </c>
      <c r="CE92" s="6" t="s">
        <v>227</v>
      </c>
      <c r="CF92" s="6">
        <v>118</v>
      </c>
      <c r="CG92" s="19">
        <f t="shared" si="60"/>
        <v>16.64</v>
      </c>
      <c r="CH92" s="19">
        <f t="shared" si="40"/>
        <v>6253</v>
      </c>
      <c r="CI92" s="19">
        <f t="shared" si="41"/>
        <v>19.968000000000004</v>
      </c>
      <c r="CJ92" s="1">
        <v>120</v>
      </c>
      <c r="CK92" s="15">
        <f t="shared" si="61"/>
        <v>3.193347193347194</v>
      </c>
      <c r="CL92" s="3" t="s">
        <v>228</v>
      </c>
      <c r="CM92" s="6">
        <v>57</v>
      </c>
      <c r="CN92" s="1">
        <v>57</v>
      </c>
      <c r="CO92" s="338">
        <v>109</v>
      </c>
      <c r="CP92" s="338">
        <f t="shared" si="35"/>
        <v>6253</v>
      </c>
      <c r="CQ92" s="338">
        <f t="shared" si="36"/>
        <v>62.13</v>
      </c>
      <c r="CR92" s="39">
        <f t="shared" si="37"/>
        <v>9.9360307052614747</v>
      </c>
      <c r="CS92" s="3" t="s">
        <v>217</v>
      </c>
      <c r="CT92" s="6">
        <v>18</v>
      </c>
      <c r="CU92" s="19">
        <f t="shared" si="42"/>
        <v>16.64</v>
      </c>
      <c r="CV92" s="19">
        <f t="shared" si="43"/>
        <v>-131.82</v>
      </c>
      <c r="CW92" s="19">
        <f t="shared" si="44"/>
        <v>0</v>
      </c>
      <c r="CX92" s="1"/>
      <c r="CY92" s="15">
        <f t="shared" si="32"/>
        <v>0</v>
      </c>
      <c r="CZ92" s="7">
        <v>649</v>
      </c>
      <c r="DA92" s="7">
        <v>654</v>
      </c>
      <c r="DB92" s="7">
        <v>664</v>
      </c>
      <c r="DC92" s="7">
        <v>664</v>
      </c>
      <c r="DD92" s="7">
        <v>2</v>
      </c>
      <c r="DE92" s="7">
        <v>3</v>
      </c>
      <c r="DF92" s="7">
        <v>0.2</v>
      </c>
      <c r="DG92" s="7">
        <v>100</v>
      </c>
      <c r="DH92" s="7">
        <v>11</v>
      </c>
      <c r="DI92" s="7">
        <v>6</v>
      </c>
      <c r="DJ92" s="7">
        <v>5</v>
      </c>
      <c r="DK92" s="3" t="s">
        <v>205</v>
      </c>
      <c r="DL92" s="2">
        <v>400</v>
      </c>
      <c r="DM92" s="96">
        <f t="shared" si="45"/>
        <v>96.964901614562578</v>
      </c>
      <c r="DN92" s="96">
        <f t="shared" si="46"/>
        <v>98.696417714822616</v>
      </c>
      <c r="DO92" s="3"/>
      <c r="DP92" s="2"/>
      <c r="DQ92" s="3"/>
      <c r="DR92" s="2"/>
      <c r="DS92" s="7">
        <v>30</v>
      </c>
      <c r="DT92" s="3" t="s">
        <v>185</v>
      </c>
      <c r="DU92" s="2">
        <v>5.5</v>
      </c>
      <c r="DV92" s="7">
        <v>25</v>
      </c>
      <c r="DW92" s="3"/>
      <c r="DX92" s="1"/>
      <c r="DY92" s="96">
        <f t="shared" si="47"/>
        <v>0</v>
      </c>
      <c r="DZ92" s="96">
        <f t="shared" si="48"/>
        <v>0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421</v>
      </c>
      <c r="EL92" s="180">
        <f t="shared" si="49"/>
        <v>102.05555894932711</v>
      </c>
      <c r="EM92" s="109">
        <f t="shared" si="50"/>
        <v>103.8779796448508</v>
      </c>
      <c r="EN92" s="1">
        <v>5</v>
      </c>
      <c r="EO92" s="181">
        <f t="shared" si="51"/>
        <v>1.2120612701820321</v>
      </c>
      <c r="EP92" s="181">
        <f t="shared" si="52"/>
        <v>1.2337052214352826</v>
      </c>
      <c r="EQ92" s="4">
        <v>311</v>
      </c>
      <c r="ER92" s="40"/>
    </row>
    <row r="93" spans="1:148" s="41" customFormat="1" ht="20.100000000000001" hidden="1" customHeight="1" x14ac:dyDescent="0.25">
      <c r="A93" s="83">
        <v>42422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hidden="1" customHeight="1" x14ac:dyDescent="0.25">
      <c r="A94" s="84">
        <v>42422</v>
      </c>
      <c r="B94" s="101">
        <v>5.3993055555555558E-2</v>
      </c>
      <c r="C94" s="13">
        <v>3</v>
      </c>
      <c r="D94" s="8" t="s">
        <v>186</v>
      </c>
      <c r="E94" s="8" t="s">
        <v>187</v>
      </c>
      <c r="F94" s="8" t="s">
        <v>189</v>
      </c>
      <c r="G94" s="11" t="s">
        <v>226</v>
      </c>
      <c r="H94" s="10" t="s">
        <v>196</v>
      </c>
      <c r="I94" s="8">
        <v>17</v>
      </c>
      <c r="J94" s="8" t="s">
        <v>199</v>
      </c>
      <c r="K94" s="18">
        <v>16.5</v>
      </c>
      <c r="L94" s="8" t="s">
        <v>197</v>
      </c>
      <c r="M94" s="8">
        <v>84</v>
      </c>
      <c r="N94" s="8">
        <v>2750</v>
      </c>
      <c r="O94" s="145"/>
      <c r="P94" s="8">
        <v>1700</v>
      </c>
      <c r="Q94" s="20">
        <f t="shared" si="38"/>
        <v>1419.5</v>
      </c>
      <c r="R94" s="42">
        <f t="shared" si="53"/>
        <v>4.1264865000000004</v>
      </c>
      <c r="S94" s="16">
        <f t="shared" si="39"/>
        <v>3.9816975000000001</v>
      </c>
      <c r="T94" s="10">
        <v>1122</v>
      </c>
      <c r="U94" s="8">
        <v>1020</v>
      </c>
      <c r="V94" s="8">
        <v>0.96899999999999997</v>
      </c>
      <c r="W94" s="20">
        <f t="shared" si="54"/>
        <v>1647.3</v>
      </c>
      <c r="X94" s="8">
        <v>10.5</v>
      </c>
      <c r="Y94" s="8">
        <v>377</v>
      </c>
      <c r="Z94" s="8">
        <v>44.5</v>
      </c>
      <c r="AA94" s="8">
        <v>15</v>
      </c>
      <c r="AB94" s="8">
        <v>15</v>
      </c>
      <c r="AC94" s="11">
        <v>6</v>
      </c>
      <c r="AD94" s="13">
        <v>4.0999999999999996</v>
      </c>
      <c r="AE94" s="89">
        <v>-39</v>
      </c>
      <c r="AF94" s="89">
        <v>-43</v>
      </c>
      <c r="AG94" s="89">
        <v>-44</v>
      </c>
      <c r="AH94" s="89"/>
      <c r="AI94" s="110">
        <f t="shared" si="63"/>
        <v>-126</v>
      </c>
      <c r="AJ94" s="108">
        <f t="shared" si="64"/>
        <v>1</v>
      </c>
      <c r="AK94" s="8">
        <v>50</v>
      </c>
      <c r="AL94" s="8">
        <v>60</v>
      </c>
      <c r="AM94" s="8">
        <v>100</v>
      </c>
      <c r="AN94" s="8">
        <v>100</v>
      </c>
      <c r="AO94" s="8">
        <v>3</v>
      </c>
      <c r="AP94" s="8">
        <v>20</v>
      </c>
      <c r="AQ94" s="10">
        <v>1770</v>
      </c>
      <c r="AR94" s="13">
        <v>1770</v>
      </c>
      <c r="AS94" s="20">
        <f t="shared" si="34"/>
        <v>0</v>
      </c>
      <c r="AT94" s="124">
        <f t="shared" si="55"/>
        <v>0</v>
      </c>
      <c r="AU94" s="8">
        <v>76</v>
      </c>
      <c r="AV94" s="8">
        <v>80</v>
      </c>
      <c r="AW94" s="13">
        <v>4.4000000000000004</v>
      </c>
      <c r="AX94" s="8">
        <v>779</v>
      </c>
      <c r="AY94" s="8">
        <v>955</v>
      </c>
      <c r="AZ94" s="9">
        <v>45</v>
      </c>
      <c r="BA94" s="10">
        <v>355</v>
      </c>
      <c r="BB94" s="9">
        <v>65</v>
      </c>
      <c r="BC94" s="10"/>
      <c r="BD94" s="11"/>
      <c r="BE94" s="10">
        <v>4401</v>
      </c>
      <c r="BF94" s="8">
        <v>35</v>
      </c>
      <c r="BG94" s="8">
        <v>30</v>
      </c>
      <c r="BH94" s="8">
        <v>1</v>
      </c>
      <c r="BI94" s="11">
        <v>97.4</v>
      </c>
      <c r="BJ94" s="10">
        <v>640</v>
      </c>
      <c r="BK94" s="13">
        <v>259</v>
      </c>
      <c r="BL94" s="8">
        <v>1642</v>
      </c>
      <c r="BM94" s="8">
        <v>141</v>
      </c>
      <c r="BN94" s="9">
        <v>34.1</v>
      </c>
      <c r="BO94" s="10">
        <v>450</v>
      </c>
      <c r="BP94" s="8">
        <v>1550</v>
      </c>
      <c r="BQ94" s="9">
        <v>204</v>
      </c>
      <c r="BR94" s="10">
        <v>440</v>
      </c>
      <c r="BS94" s="8">
        <v>1600</v>
      </c>
      <c r="BT94" s="9">
        <v>193</v>
      </c>
      <c r="BU94" s="12">
        <v>1500</v>
      </c>
      <c r="BV94" s="130">
        <v>497</v>
      </c>
      <c r="BW94" s="126">
        <f t="shared" si="56"/>
        <v>0.89</v>
      </c>
      <c r="BX94" s="126">
        <f t="shared" si="57"/>
        <v>0.82051282051282048</v>
      </c>
      <c r="BY94" s="134">
        <f t="shared" si="58"/>
        <v>0.52031179733173438</v>
      </c>
      <c r="BZ94" s="134">
        <f t="shared" si="59"/>
        <v>0.47968820266826567</v>
      </c>
      <c r="CA94" s="10">
        <v>2.8</v>
      </c>
      <c r="CB94" s="8">
        <v>2.8</v>
      </c>
      <c r="CC94" s="8">
        <v>25</v>
      </c>
      <c r="CD94" s="11">
        <v>1.8</v>
      </c>
      <c r="CE94" s="13" t="s">
        <v>227</v>
      </c>
      <c r="CF94" s="13">
        <v>108</v>
      </c>
      <c r="CG94" s="20">
        <f t="shared" si="60"/>
        <v>16.64</v>
      </c>
      <c r="CH94" s="20">
        <f t="shared" si="40"/>
        <v>5746</v>
      </c>
      <c r="CI94" s="20">
        <f t="shared" si="41"/>
        <v>18.304000000000002</v>
      </c>
      <c r="CJ94" s="8">
        <v>110</v>
      </c>
      <c r="CK94" s="16">
        <f t="shared" si="61"/>
        <v>3.1855203619909505</v>
      </c>
      <c r="CL94" s="10" t="s">
        <v>228</v>
      </c>
      <c r="CM94" s="13">
        <v>40</v>
      </c>
      <c r="CN94" s="8">
        <v>40</v>
      </c>
      <c r="CO94" s="339">
        <v>109</v>
      </c>
      <c r="CP94" s="339">
        <f t="shared" si="35"/>
        <v>5746</v>
      </c>
      <c r="CQ94" s="339">
        <f t="shared" si="36"/>
        <v>43.6</v>
      </c>
      <c r="CR94" s="42">
        <f t="shared" si="37"/>
        <v>7.5878872258962762</v>
      </c>
      <c r="CS94" s="10" t="s">
        <v>217</v>
      </c>
      <c r="CT94" s="13">
        <v>18</v>
      </c>
      <c r="CU94" s="20">
        <f t="shared" si="42"/>
        <v>16.64</v>
      </c>
      <c r="CV94" s="20">
        <f t="shared" si="43"/>
        <v>-131.82</v>
      </c>
      <c r="CW94" s="20">
        <f t="shared" si="44"/>
        <v>0</v>
      </c>
      <c r="CX94" s="8"/>
      <c r="CY94" s="16">
        <f t="shared" si="65"/>
        <v>0</v>
      </c>
      <c r="CZ94" s="14">
        <v>649</v>
      </c>
      <c r="DA94" s="14">
        <v>654</v>
      </c>
      <c r="DB94" s="14">
        <v>664</v>
      </c>
      <c r="DC94" s="14">
        <v>664</v>
      </c>
      <c r="DD94" s="14">
        <v>2</v>
      </c>
      <c r="DE94" s="14">
        <v>3</v>
      </c>
      <c r="DF94" s="14">
        <v>0.2</v>
      </c>
      <c r="DG94" s="14">
        <v>100</v>
      </c>
      <c r="DH94" s="14">
        <v>11</v>
      </c>
      <c r="DI94" s="14">
        <v>6</v>
      </c>
      <c r="DJ94" s="14">
        <v>5</v>
      </c>
      <c r="DK94" s="10" t="s">
        <v>205</v>
      </c>
      <c r="DL94" s="9">
        <v>400</v>
      </c>
      <c r="DM94" s="97">
        <f t="shared" si="45"/>
        <v>96.934765205217559</v>
      </c>
      <c r="DN94" s="97">
        <f t="shared" si="46"/>
        <v>100.45966575813456</v>
      </c>
      <c r="DO94" s="10"/>
      <c r="DP94" s="9"/>
      <c r="DQ94" s="10"/>
      <c r="DR94" s="9"/>
      <c r="DS94" s="14">
        <v>30</v>
      </c>
      <c r="DT94" s="10" t="s">
        <v>200</v>
      </c>
      <c r="DU94" s="9">
        <v>3.8</v>
      </c>
      <c r="DV94" s="14">
        <v>25</v>
      </c>
      <c r="DW94" s="10" t="s">
        <v>214</v>
      </c>
      <c r="DX94" s="8">
        <v>220</v>
      </c>
      <c r="DY94" s="97">
        <f t="shared" si="47"/>
        <v>53.314120862869657</v>
      </c>
      <c r="DZ94" s="97">
        <f t="shared" si="48"/>
        <v>55.252816166974007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397</v>
      </c>
      <c r="EL94" s="183">
        <f t="shared" si="49"/>
        <v>96.207754466178415</v>
      </c>
      <c r="EM94" s="110">
        <f t="shared" si="50"/>
        <v>99.706218264948546</v>
      </c>
      <c r="EN94" s="8">
        <v>4.72</v>
      </c>
      <c r="EO94" s="184">
        <f t="shared" si="51"/>
        <v>1.143830229421567</v>
      </c>
      <c r="EP94" s="184">
        <f t="shared" si="52"/>
        <v>1.1854240559459879</v>
      </c>
      <c r="EQ94" s="11">
        <v>304</v>
      </c>
      <c r="ER94" s="43"/>
    </row>
    <row r="95" spans="1:148" s="44" customFormat="1" ht="20.100000000000001" hidden="1" customHeight="1" x14ac:dyDescent="0.25">
      <c r="A95" s="84">
        <v>42422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hidden="1" customHeight="1" x14ac:dyDescent="0.25">
      <c r="A96" s="83">
        <v>42423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hidden="1" customHeight="1" x14ac:dyDescent="0.25">
      <c r="A97" s="83">
        <v>42423</v>
      </c>
      <c r="B97" s="100">
        <v>0.51041666666666696</v>
      </c>
      <c r="C97" s="6">
        <v>1</v>
      </c>
      <c r="D97" s="1" t="s">
        <v>192</v>
      </c>
      <c r="E97" s="1" t="s">
        <v>193</v>
      </c>
      <c r="F97" s="1" t="s">
        <v>202</v>
      </c>
      <c r="G97" s="4" t="s">
        <v>195</v>
      </c>
      <c r="H97" s="3" t="s">
        <v>196</v>
      </c>
      <c r="I97" s="1">
        <v>17</v>
      </c>
      <c r="J97" s="1" t="s">
        <v>199</v>
      </c>
      <c r="K97" s="17">
        <v>16.2</v>
      </c>
      <c r="L97" s="1" t="s">
        <v>197</v>
      </c>
      <c r="M97" s="1">
        <v>84</v>
      </c>
      <c r="N97" s="1">
        <v>2750</v>
      </c>
      <c r="O97" s="144"/>
      <c r="P97" s="1">
        <v>1700</v>
      </c>
      <c r="Q97" s="19">
        <f t="shared" si="38"/>
        <v>1424.6</v>
      </c>
      <c r="R97" s="39">
        <f t="shared" si="53"/>
        <v>4.1413121999999989</v>
      </c>
      <c r="S97" s="15">
        <f t="shared" si="39"/>
        <v>3.9960029999999995</v>
      </c>
      <c r="T97" s="3">
        <v>1125</v>
      </c>
      <c r="U97" s="1">
        <v>1020</v>
      </c>
      <c r="V97" s="1">
        <v>0.97199999999999998</v>
      </c>
      <c r="W97" s="19">
        <f t="shared" si="54"/>
        <v>1652.3999999999999</v>
      </c>
      <c r="X97" s="1">
        <v>10.6</v>
      </c>
      <c r="Y97" s="1">
        <v>378</v>
      </c>
      <c r="Z97" s="1">
        <v>43.5</v>
      </c>
      <c r="AA97" s="1">
        <v>15</v>
      </c>
      <c r="AB97" s="1">
        <v>15</v>
      </c>
      <c r="AC97" s="4">
        <v>6</v>
      </c>
      <c r="AD97" s="6">
        <v>4.0999999999999996</v>
      </c>
      <c r="AE97" s="88">
        <v>-43</v>
      </c>
      <c r="AF97" s="88">
        <v>-46</v>
      </c>
      <c r="AG97" s="88">
        <v>-46</v>
      </c>
      <c r="AH97" s="88"/>
      <c r="AI97" s="109">
        <f t="shared" si="63"/>
        <v>-135</v>
      </c>
      <c r="AJ97" s="106">
        <f t="shared" si="64"/>
        <v>1</v>
      </c>
      <c r="AK97" s="1">
        <v>50</v>
      </c>
      <c r="AL97" s="1">
        <v>60</v>
      </c>
      <c r="AM97" s="1">
        <v>100</v>
      </c>
      <c r="AN97" s="1">
        <v>100</v>
      </c>
      <c r="AO97" s="1">
        <v>3</v>
      </c>
      <c r="AP97" s="1">
        <v>20</v>
      </c>
      <c r="AQ97" s="3">
        <v>1850</v>
      </c>
      <c r="AR97" s="6">
        <v>1850</v>
      </c>
      <c r="AS97" s="19">
        <f t="shared" ref="AS97:AS131" si="66">AQ97-AR97</f>
        <v>0</v>
      </c>
      <c r="AT97" s="123">
        <f t="shared" si="55"/>
        <v>0</v>
      </c>
      <c r="AU97" s="1">
        <v>75</v>
      </c>
      <c r="AV97" s="1">
        <v>80</v>
      </c>
      <c r="AW97" s="6">
        <v>4.4000000000000004</v>
      </c>
      <c r="AX97" s="1">
        <v>690</v>
      </c>
      <c r="AY97" s="1">
        <v>950</v>
      </c>
      <c r="AZ97" s="2">
        <v>40</v>
      </c>
      <c r="BA97" s="3">
        <v>355</v>
      </c>
      <c r="BB97" s="2">
        <v>65</v>
      </c>
      <c r="BC97" s="3"/>
      <c r="BD97" s="4"/>
      <c r="BE97" s="3">
        <v>4393</v>
      </c>
      <c r="BF97" s="1">
        <v>35</v>
      </c>
      <c r="BG97" s="1">
        <v>30</v>
      </c>
      <c r="BH97" s="1">
        <v>1</v>
      </c>
      <c r="BI97" s="4">
        <v>97.2</v>
      </c>
      <c r="BJ97" s="3">
        <v>640</v>
      </c>
      <c r="BK97" s="6">
        <v>264</v>
      </c>
      <c r="BL97" s="1">
        <v>1631</v>
      </c>
      <c r="BM97" s="1">
        <v>140</v>
      </c>
      <c r="BN97" s="2">
        <v>34.9</v>
      </c>
      <c r="BO97" s="3">
        <v>408</v>
      </c>
      <c r="BP97" s="1">
        <v>1543</v>
      </c>
      <c r="BQ97" s="2">
        <v>189</v>
      </c>
      <c r="BR97" s="3">
        <v>398</v>
      </c>
      <c r="BS97" s="1">
        <v>1497</v>
      </c>
      <c r="BT97" s="2">
        <v>168</v>
      </c>
      <c r="BU97" s="5">
        <v>1500</v>
      </c>
      <c r="BV97" s="129">
        <v>390</v>
      </c>
      <c r="BW97" s="125">
        <f t="shared" si="56"/>
        <v>0.80600000000000005</v>
      </c>
      <c r="BX97" s="125">
        <f t="shared" si="57"/>
        <v>0.82051282051282048</v>
      </c>
      <c r="BY97" s="133">
        <f t="shared" si="58"/>
        <v>0.49553867011381914</v>
      </c>
      <c r="BZ97" s="133">
        <f t="shared" si="59"/>
        <v>0.50446132988618086</v>
      </c>
      <c r="CA97" s="3">
        <v>2.8</v>
      </c>
      <c r="CB97" s="1">
        <v>2.8</v>
      </c>
      <c r="CC97" s="1">
        <v>24</v>
      </c>
      <c r="CD97" s="4">
        <v>1.8</v>
      </c>
      <c r="CE97" s="6" t="s">
        <v>227</v>
      </c>
      <c r="CF97" s="6">
        <v>101</v>
      </c>
      <c r="CG97" s="19">
        <f t="shared" si="60"/>
        <v>16.64</v>
      </c>
      <c r="CH97" s="19">
        <f t="shared" si="40"/>
        <v>5746</v>
      </c>
      <c r="CI97" s="19">
        <f t="shared" si="41"/>
        <v>17.472000000000001</v>
      </c>
      <c r="CJ97" s="1">
        <v>105</v>
      </c>
      <c r="CK97" s="15">
        <f t="shared" si="61"/>
        <v>3.0407239819004528</v>
      </c>
      <c r="CL97" s="3" t="s">
        <v>228</v>
      </c>
      <c r="CM97" s="6">
        <v>47</v>
      </c>
      <c r="CN97" s="1">
        <v>55</v>
      </c>
      <c r="CO97" s="338">
        <v>109</v>
      </c>
      <c r="CP97" s="338">
        <f t="shared" ref="CP97:CP131" si="67">P97*3.38</f>
        <v>5746</v>
      </c>
      <c r="CQ97" s="338">
        <f t="shared" ref="CQ97:CQ131" si="68">CO97*CN97/100</f>
        <v>59.95</v>
      </c>
      <c r="CR97" s="39">
        <f t="shared" ref="CR97:CR131" si="69">CQ97/CP97*1000</f>
        <v>10.433344935607378</v>
      </c>
      <c r="CS97" s="3" t="s">
        <v>217</v>
      </c>
      <c r="CT97" s="6">
        <v>18</v>
      </c>
      <c r="CU97" s="19">
        <f t="shared" si="42"/>
        <v>16.64</v>
      </c>
      <c r="CV97" s="19">
        <f t="shared" si="43"/>
        <v>-145.34</v>
      </c>
      <c r="CW97" s="19">
        <f t="shared" si="44"/>
        <v>0</v>
      </c>
      <c r="CX97" s="1"/>
      <c r="CY97" s="15">
        <f t="shared" si="65"/>
        <v>0</v>
      </c>
      <c r="CZ97" s="7">
        <v>649</v>
      </c>
      <c r="DA97" s="7">
        <v>654</v>
      </c>
      <c r="DB97" s="7">
        <v>664</v>
      </c>
      <c r="DC97" s="7">
        <v>664</v>
      </c>
      <c r="DD97" s="7">
        <v>2</v>
      </c>
      <c r="DE97" s="7">
        <v>3</v>
      </c>
      <c r="DF97" s="7">
        <v>0.2</v>
      </c>
      <c r="DG97" s="7">
        <v>100</v>
      </c>
      <c r="DH97" s="7">
        <v>11</v>
      </c>
      <c r="DI97" s="7">
        <v>6</v>
      </c>
      <c r="DJ97" s="7">
        <v>5</v>
      </c>
      <c r="DK97" s="3" t="s">
        <v>205</v>
      </c>
      <c r="DL97" s="2">
        <v>400</v>
      </c>
      <c r="DM97" s="96">
        <f t="shared" si="45"/>
        <v>96.587743372740675</v>
      </c>
      <c r="DN97" s="96">
        <f t="shared" si="46"/>
        <v>100.10002494993122</v>
      </c>
      <c r="DO97" s="3"/>
      <c r="DP97" s="2"/>
      <c r="DQ97" s="3"/>
      <c r="DR97" s="2"/>
      <c r="DS97" s="7">
        <v>30</v>
      </c>
      <c r="DT97" s="3" t="s">
        <v>200</v>
      </c>
      <c r="DU97" s="2">
        <v>3.8</v>
      </c>
      <c r="DV97" s="7">
        <v>25</v>
      </c>
      <c r="DW97" s="3" t="s">
        <v>198</v>
      </c>
      <c r="DX97" s="1">
        <v>200</v>
      </c>
      <c r="DY97" s="96">
        <f t="shared" si="47"/>
        <v>48.293871686370338</v>
      </c>
      <c r="DZ97" s="96">
        <f t="shared" si="48"/>
        <v>50.050012474965612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357</v>
      </c>
      <c r="EL97" s="180">
        <f t="shared" si="49"/>
        <v>86.204560960171051</v>
      </c>
      <c r="EM97" s="109">
        <f t="shared" si="50"/>
        <v>89.339272267813627</v>
      </c>
      <c r="EN97" s="1"/>
      <c r="EO97" s="181">
        <f t="shared" si="51"/>
        <v>0</v>
      </c>
      <c r="EP97" s="181">
        <f t="shared" si="52"/>
        <v>0</v>
      </c>
      <c r="EQ97" s="4"/>
      <c r="ER97" s="40"/>
    </row>
    <row r="98" spans="1:148" s="44" customFormat="1" ht="20.100000000000001" hidden="1" customHeight="1" x14ac:dyDescent="0.25">
      <c r="A98" s="84">
        <v>42423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hidden="1" customHeight="1" x14ac:dyDescent="0.25">
      <c r="A99" s="84">
        <v>42423</v>
      </c>
      <c r="B99" s="101">
        <v>0.9990162037037037</v>
      </c>
      <c r="C99" s="13">
        <v>4</v>
      </c>
      <c r="D99" s="8" t="s">
        <v>176</v>
      </c>
      <c r="E99" s="8" t="s">
        <v>177</v>
      </c>
      <c r="F99" s="8" t="s">
        <v>194</v>
      </c>
      <c r="G99" s="11" t="s">
        <v>179</v>
      </c>
      <c r="H99" s="10" t="s">
        <v>196</v>
      </c>
      <c r="I99" s="8">
        <v>18</v>
      </c>
      <c r="J99" s="8" t="s">
        <v>199</v>
      </c>
      <c r="K99" s="18">
        <v>16.2</v>
      </c>
      <c r="L99" s="8" t="s">
        <v>197</v>
      </c>
      <c r="M99" s="8">
        <v>84</v>
      </c>
      <c r="N99" s="8">
        <v>2750</v>
      </c>
      <c r="O99" s="145"/>
      <c r="P99" s="8">
        <v>1750</v>
      </c>
      <c r="Q99" s="20">
        <f t="shared" si="38"/>
        <v>1466.5</v>
      </c>
      <c r="R99" s="42">
        <f t="shared" si="53"/>
        <v>4.5138870000000004</v>
      </c>
      <c r="S99" s="16">
        <f t="shared" si="39"/>
        <v>4.355505</v>
      </c>
      <c r="T99" s="10">
        <v>1155</v>
      </c>
      <c r="U99" s="8">
        <v>1020</v>
      </c>
      <c r="V99" s="8">
        <v>0.96899999999999997</v>
      </c>
      <c r="W99" s="20">
        <f t="shared" si="54"/>
        <v>1695.75</v>
      </c>
      <c r="X99" s="8">
        <v>10.7</v>
      </c>
      <c r="Y99" s="8">
        <v>399</v>
      </c>
      <c r="Z99" s="8">
        <v>43.7</v>
      </c>
      <c r="AA99" s="8">
        <v>15</v>
      </c>
      <c r="AB99" s="8">
        <v>15</v>
      </c>
      <c r="AC99" s="11">
        <v>6</v>
      </c>
      <c r="AD99" s="13">
        <v>4.0999999999999996</v>
      </c>
      <c r="AE99" s="89">
        <v>-43</v>
      </c>
      <c r="AF99" s="89">
        <v>-46</v>
      </c>
      <c r="AG99" s="89">
        <v>-46</v>
      </c>
      <c r="AH99" s="89"/>
      <c r="AI99" s="110">
        <f t="shared" si="63"/>
        <v>-135</v>
      </c>
      <c r="AJ99" s="108">
        <f t="shared" si="64"/>
        <v>1</v>
      </c>
      <c r="AK99" s="8">
        <v>50</v>
      </c>
      <c r="AL99" s="8">
        <v>60</v>
      </c>
      <c r="AM99" s="8">
        <v>100</v>
      </c>
      <c r="AN99" s="8">
        <v>100</v>
      </c>
      <c r="AO99" s="8">
        <v>3</v>
      </c>
      <c r="AP99" s="8">
        <v>20</v>
      </c>
      <c r="AQ99" s="10">
        <v>2500</v>
      </c>
      <c r="AR99" s="13"/>
      <c r="AS99" s="20">
        <f t="shared" si="66"/>
        <v>2500</v>
      </c>
      <c r="AT99" s="124">
        <f t="shared" si="55"/>
        <v>1</v>
      </c>
      <c r="AU99" s="8">
        <v>76.5</v>
      </c>
      <c r="AV99" s="8">
        <v>80</v>
      </c>
      <c r="AW99" s="13">
        <v>4.55</v>
      </c>
      <c r="AX99" s="8">
        <v>730</v>
      </c>
      <c r="AY99" s="8">
        <v>1370</v>
      </c>
      <c r="AZ99" s="9">
        <v>35</v>
      </c>
      <c r="BA99" s="10">
        <v>355</v>
      </c>
      <c r="BB99" s="9">
        <v>48</v>
      </c>
      <c r="BC99" s="10"/>
      <c r="BD99" s="11"/>
      <c r="BE99" s="10">
        <v>4400</v>
      </c>
      <c r="BF99" s="8">
        <v>35</v>
      </c>
      <c r="BG99" s="8">
        <v>30</v>
      </c>
      <c r="BH99" s="8">
        <v>1.5</v>
      </c>
      <c r="BI99" s="11">
        <v>97.4</v>
      </c>
      <c r="BJ99" s="10">
        <v>640</v>
      </c>
      <c r="BK99" s="13">
        <v>265</v>
      </c>
      <c r="BL99" s="8">
        <v>1630</v>
      </c>
      <c r="BM99" s="8">
        <v>140</v>
      </c>
      <c r="BN99" s="9">
        <v>34.299999999999997</v>
      </c>
      <c r="BO99" s="10">
        <v>423</v>
      </c>
      <c r="BP99" s="8">
        <v>1550</v>
      </c>
      <c r="BQ99" s="9">
        <v>188</v>
      </c>
      <c r="BR99" s="10">
        <v>414</v>
      </c>
      <c r="BS99" s="8">
        <v>1554</v>
      </c>
      <c r="BT99" s="9">
        <v>175</v>
      </c>
      <c r="BU99" s="12">
        <v>1500</v>
      </c>
      <c r="BV99" s="130">
        <v>445</v>
      </c>
      <c r="BW99" s="126">
        <f t="shared" si="56"/>
        <v>0.83699999999999997</v>
      </c>
      <c r="BX99" s="126">
        <f t="shared" si="57"/>
        <v>0.82051282051282048</v>
      </c>
      <c r="BY99" s="134">
        <f t="shared" si="58"/>
        <v>0.50497346967189027</v>
      </c>
      <c r="BZ99" s="134">
        <f t="shared" si="59"/>
        <v>0.49502653032810978</v>
      </c>
      <c r="CA99" s="10">
        <v>2.8</v>
      </c>
      <c r="CB99" s="8">
        <v>2.8</v>
      </c>
      <c r="CC99" s="8">
        <v>24</v>
      </c>
      <c r="CD99" s="11">
        <v>1.8</v>
      </c>
      <c r="CE99" s="13" t="s">
        <v>227</v>
      </c>
      <c r="CF99" s="13">
        <v>94</v>
      </c>
      <c r="CG99" s="20">
        <f t="shared" si="60"/>
        <v>16.64</v>
      </c>
      <c r="CH99" s="20">
        <f t="shared" si="40"/>
        <v>5915</v>
      </c>
      <c r="CI99" s="20">
        <f t="shared" si="41"/>
        <v>15.808</v>
      </c>
      <c r="CJ99" s="8">
        <v>95</v>
      </c>
      <c r="CK99" s="16">
        <f t="shared" si="61"/>
        <v>2.6725274725274724</v>
      </c>
      <c r="CL99" s="10" t="s">
        <v>228</v>
      </c>
      <c r="CM99" s="13">
        <v>50</v>
      </c>
      <c r="CN99" s="8">
        <v>53</v>
      </c>
      <c r="CO99" s="339">
        <v>109</v>
      </c>
      <c r="CP99" s="339">
        <f t="shared" si="67"/>
        <v>5915</v>
      </c>
      <c r="CQ99" s="339">
        <f t="shared" si="68"/>
        <v>57.77</v>
      </c>
      <c r="CR99" s="42">
        <f t="shared" si="69"/>
        <v>9.7666948436179215</v>
      </c>
      <c r="CS99" s="10" t="s">
        <v>217</v>
      </c>
      <c r="CT99" s="13">
        <v>18</v>
      </c>
      <c r="CU99" s="20">
        <f t="shared" si="42"/>
        <v>16.64</v>
      </c>
      <c r="CV99" s="20">
        <f t="shared" si="43"/>
        <v>-145.34</v>
      </c>
      <c r="CW99" s="20">
        <f t="shared" si="44"/>
        <v>0</v>
      </c>
      <c r="CX99" s="8"/>
      <c r="CY99" s="16">
        <f t="shared" si="65"/>
        <v>0</v>
      </c>
      <c r="CZ99" s="14">
        <v>649</v>
      </c>
      <c r="DA99" s="14">
        <v>654</v>
      </c>
      <c r="DB99" s="14">
        <v>664</v>
      </c>
      <c r="DC99" s="14">
        <v>664</v>
      </c>
      <c r="DD99" s="14">
        <v>2</v>
      </c>
      <c r="DE99" s="14">
        <v>3</v>
      </c>
      <c r="DF99" s="14">
        <v>0.2</v>
      </c>
      <c r="DG99" s="14">
        <v>50</v>
      </c>
      <c r="DH99" s="14">
        <v>11</v>
      </c>
      <c r="DI99" s="14">
        <v>6</v>
      </c>
      <c r="DJ99" s="14">
        <v>5</v>
      </c>
      <c r="DK99" s="10" t="s">
        <v>205</v>
      </c>
      <c r="DL99" s="9">
        <v>400</v>
      </c>
      <c r="DM99" s="97">
        <f t="shared" si="45"/>
        <v>88.615421697530309</v>
      </c>
      <c r="DN99" s="97">
        <f t="shared" si="46"/>
        <v>91.837800668349601</v>
      </c>
      <c r="DO99" s="10"/>
      <c r="DP99" s="9"/>
      <c r="DQ99" s="10"/>
      <c r="DR99" s="9"/>
      <c r="DS99" s="14">
        <v>30</v>
      </c>
      <c r="DT99" s="10" t="s">
        <v>200</v>
      </c>
      <c r="DU99" s="9">
        <v>3.8</v>
      </c>
      <c r="DV99" s="14">
        <v>25</v>
      </c>
      <c r="DW99" s="10" t="s">
        <v>198</v>
      </c>
      <c r="DX99" s="8">
        <v>205</v>
      </c>
      <c r="DY99" s="97">
        <f t="shared" si="47"/>
        <v>45.415403619984282</v>
      </c>
      <c r="DZ99" s="97">
        <f t="shared" si="48"/>
        <v>47.066872842529165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363</v>
      </c>
      <c r="EL99" s="183">
        <f t="shared" si="49"/>
        <v>80.41849519050875</v>
      </c>
      <c r="EM99" s="110">
        <f t="shared" si="50"/>
        <v>83.342804106527254</v>
      </c>
      <c r="EN99" s="8">
        <v>4.9000000000000004</v>
      </c>
      <c r="EO99" s="184">
        <f t="shared" si="51"/>
        <v>1.0855389157947464</v>
      </c>
      <c r="EP99" s="184">
        <f t="shared" si="52"/>
        <v>1.1250130581872826</v>
      </c>
      <c r="EQ99" s="11">
        <v>320</v>
      </c>
      <c r="ER99" s="43"/>
    </row>
    <row r="100" spans="1:148" s="41" customFormat="1" ht="20.100000000000001" hidden="1" customHeight="1" x14ac:dyDescent="0.25">
      <c r="A100" s="83">
        <v>42424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hidden="1" customHeight="1" x14ac:dyDescent="0.25">
      <c r="A101" s="83">
        <v>42424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hidden="1" customHeight="1" x14ac:dyDescent="0.25">
      <c r="A102" s="84">
        <v>42424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hidden="1" customHeight="1" x14ac:dyDescent="0.25">
      <c r="A103" s="84">
        <v>42424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hidden="1" customHeight="1" x14ac:dyDescent="0.25">
      <c r="A104" s="83">
        <v>42425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hidden="1" customHeight="1" x14ac:dyDescent="0.25">
      <c r="A105" s="83">
        <v>42425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hidden="1" customHeight="1" x14ac:dyDescent="0.25">
      <c r="A106" s="84">
        <v>42425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hidden="1" customHeight="1" x14ac:dyDescent="0.25">
      <c r="A107" s="84">
        <v>42425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hidden="1" customHeight="1" x14ac:dyDescent="0.25">
      <c r="A108" s="83">
        <v>42426</v>
      </c>
      <c r="B108" s="100">
        <v>0.55203703703703699</v>
      </c>
      <c r="C108" s="6">
        <v>4</v>
      </c>
      <c r="D108" s="1" t="s">
        <v>176</v>
      </c>
      <c r="E108" s="1" t="s">
        <v>177</v>
      </c>
      <c r="F108" s="1" t="s">
        <v>194</v>
      </c>
      <c r="G108" s="4" t="s">
        <v>179</v>
      </c>
      <c r="H108" s="3" t="s">
        <v>196</v>
      </c>
      <c r="I108" s="1">
        <v>20</v>
      </c>
      <c r="J108" s="1" t="s">
        <v>190</v>
      </c>
      <c r="K108" s="17">
        <v>18.5</v>
      </c>
      <c r="L108" s="1" t="s">
        <v>197</v>
      </c>
      <c r="M108" s="1">
        <v>84</v>
      </c>
      <c r="N108" s="1">
        <v>2700</v>
      </c>
      <c r="O108" s="144" t="s">
        <v>206</v>
      </c>
      <c r="P108" s="1">
        <v>1440</v>
      </c>
      <c r="Q108" s="19">
        <f t="shared" si="38"/>
        <v>1173.6000000000001</v>
      </c>
      <c r="R108" s="39">
        <f t="shared" si="53"/>
        <v>4.0137120000000008</v>
      </c>
      <c r="S108" s="15">
        <f t="shared" si="39"/>
        <v>3.8024640000000005</v>
      </c>
      <c r="T108" s="3">
        <v>938</v>
      </c>
      <c r="U108" s="1">
        <v>1020</v>
      </c>
      <c r="V108" s="1">
        <v>0.97399999999999998</v>
      </c>
      <c r="W108" s="19">
        <f t="shared" si="54"/>
        <v>1402.56</v>
      </c>
      <c r="X108" s="1">
        <v>10.1</v>
      </c>
      <c r="Y108" s="1">
        <v>273</v>
      </c>
      <c r="Z108" s="1">
        <v>39.700000000000003</v>
      </c>
      <c r="AA108" s="1">
        <v>15</v>
      </c>
      <c r="AB108" s="1">
        <v>15</v>
      </c>
      <c r="AC108" s="4">
        <v>4.3</v>
      </c>
      <c r="AD108" s="6">
        <v>3.7</v>
      </c>
      <c r="AE108" s="88">
        <v>-40</v>
      </c>
      <c r="AF108" s="88">
        <v>-44</v>
      </c>
      <c r="AG108" s="88">
        <v>-44</v>
      </c>
      <c r="AH108" s="88"/>
      <c r="AI108" s="109">
        <f t="shared" si="63"/>
        <v>-128</v>
      </c>
      <c r="AJ108" s="106">
        <f t="shared" si="64"/>
        <v>1</v>
      </c>
      <c r="AK108" s="1">
        <v>50</v>
      </c>
      <c r="AL108" s="1">
        <v>50</v>
      </c>
      <c r="AM108" s="1">
        <v>100</v>
      </c>
      <c r="AN108" s="1">
        <v>105</v>
      </c>
      <c r="AO108" s="1">
        <v>3</v>
      </c>
      <c r="AP108" s="1">
        <v>20</v>
      </c>
      <c r="AQ108" s="3">
        <v>1780</v>
      </c>
      <c r="AR108" s="6">
        <v>1780</v>
      </c>
      <c r="AS108" s="19">
        <f t="shared" si="66"/>
        <v>0</v>
      </c>
      <c r="AT108" s="123">
        <f t="shared" si="55"/>
        <v>0</v>
      </c>
      <c r="AU108" s="1">
        <v>73</v>
      </c>
      <c r="AV108" s="1">
        <v>80</v>
      </c>
      <c r="AW108" s="6">
        <v>4.24</v>
      </c>
      <c r="AX108" s="1">
        <v>750</v>
      </c>
      <c r="AY108" s="1">
        <v>1100</v>
      </c>
      <c r="AZ108" s="2">
        <v>70</v>
      </c>
      <c r="BA108" s="3">
        <v>355</v>
      </c>
      <c r="BB108" s="2">
        <v>47</v>
      </c>
      <c r="BC108" s="3">
        <v>180</v>
      </c>
      <c r="BD108" s="4">
        <v>29</v>
      </c>
      <c r="BE108" s="3">
        <v>4600</v>
      </c>
      <c r="BF108" s="1">
        <v>30</v>
      </c>
      <c r="BG108" s="1">
        <v>33</v>
      </c>
      <c r="BH108" s="1">
        <v>3</v>
      </c>
      <c r="BI108" s="4">
        <v>97.6</v>
      </c>
      <c r="BJ108" s="3">
        <v>500</v>
      </c>
      <c r="BK108" s="6">
        <v>262</v>
      </c>
      <c r="BL108" s="1">
        <v>1644</v>
      </c>
      <c r="BM108" s="1">
        <v>129</v>
      </c>
      <c r="BN108" s="2">
        <v>47</v>
      </c>
      <c r="BO108" s="3">
        <v>404</v>
      </c>
      <c r="BP108" s="1">
        <v>1515</v>
      </c>
      <c r="BQ108" s="2">
        <v>183</v>
      </c>
      <c r="BR108" s="3">
        <v>393</v>
      </c>
      <c r="BS108" s="1">
        <v>1473</v>
      </c>
      <c r="BT108" s="2">
        <v>161</v>
      </c>
      <c r="BU108" s="5">
        <v>1500</v>
      </c>
      <c r="BV108" s="129">
        <v>387</v>
      </c>
      <c r="BW108" s="125">
        <f t="shared" si="56"/>
        <v>0.79700000000000004</v>
      </c>
      <c r="BX108" s="125">
        <f t="shared" si="57"/>
        <v>0.64102564102564108</v>
      </c>
      <c r="BY108" s="133">
        <f t="shared" si="58"/>
        <v>0.55423212025034319</v>
      </c>
      <c r="BZ108" s="133">
        <f t="shared" si="59"/>
        <v>0.44576787974965676</v>
      </c>
      <c r="CA108" s="3">
        <v>2.8</v>
      </c>
      <c r="CB108" s="1">
        <v>2.8</v>
      </c>
      <c r="CC108" s="1">
        <v>24</v>
      </c>
      <c r="CD108" s="4">
        <v>1.8</v>
      </c>
      <c r="CE108" s="6" t="s">
        <v>227</v>
      </c>
      <c r="CF108" s="6">
        <v>83</v>
      </c>
      <c r="CG108" s="19">
        <f t="shared" si="60"/>
        <v>16.64</v>
      </c>
      <c r="CH108" s="19">
        <f t="shared" si="40"/>
        <v>4867.2</v>
      </c>
      <c r="CI108" s="19">
        <f t="shared" si="41"/>
        <v>13.811200000000001</v>
      </c>
      <c r="CJ108" s="1">
        <v>83</v>
      </c>
      <c r="CK108" s="15">
        <f t="shared" si="61"/>
        <v>2.8376068376068377</v>
      </c>
      <c r="CL108" s="3" t="s">
        <v>228</v>
      </c>
      <c r="CM108" s="6">
        <v>29</v>
      </c>
      <c r="CN108" s="1">
        <v>30</v>
      </c>
      <c r="CO108" s="338">
        <v>109</v>
      </c>
      <c r="CP108" s="338">
        <f t="shared" si="67"/>
        <v>4867.2</v>
      </c>
      <c r="CQ108" s="338">
        <f t="shared" si="68"/>
        <v>32.700000000000003</v>
      </c>
      <c r="CR108" s="39">
        <f t="shared" si="69"/>
        <v>6.7184418145956615</v>
      </c>
      <c r="CS108" s="3" t="s">
        <v>217</v>
      </c>
      <c r="CT108" s="6">
        <v>15</v>
      </c>
      <c r="CU108" s="19">
        <f t="shared" si="42"/>
        <v>16.64</v>
      </c>
      <c r="CV108" s="19">
        <f t="shared" si="43"/>
        <v>-135.19999999999999</v>
      </c>
      <c r="CW108" s="19">
        <f t="shared" si="44"/>
        <v>0</v>
      </c>
      <c r="CX108" s="1"/>
      <c r="CY108" s="15">
        <f t="shared" si="65"/>
        <v>0</v>
      </c>
      <c r="CZ108" s="7">
        <v>649</v>
      </c>
      <c r="DA108" s="7">
        <v>654</v>
      </c>
      <c r="DB108" s="7">
        <v>664</v>
      </c>
      <c r="DC108" s="7">
        <v>664</v>
      </c>
      <c r="DD108" s="7">
        <v>2</v>
      </c>
      <c r="DE108" s="7">
        <v>3</v>
      </c>
      <c r="DF108" s="7">
        <v>0.2</v>
      </c>
      <c r="DG108" s="7">
        <v>50</v>
      </c>
      <c r="DH108" s="7">
        <v>11</v>
      </c>
      <c r="DI108" s="7">
        <v>6</v>
      </c>
      <c r="DJ108" s="7">
        <v>5</v>
      </c>
      <c r="DK108" s="3" t="s">
        <v>205</v>
      </c>
      <c r="DL108" s="2">
        <v>400</v>
      </c>
      <c r="DM108" s="96">
        <f t="shared" si="45"/>
        <v>99.658371103855956</v>
      </c>
      <c r="DN108" s="96">
        <f t="shared" si="46"/>
        <v>105.19494727629241</v>
      </c>
      <c r="DO108" s="3"/>
      <c r="DP108" s="2"/>
      <c r="DQ108" s="3"/>
      <c r="DR108" s="2"/>
      <c r="DS108" s="7">
        <v>30</v>
      </c>
      <c r="DT108" s="3" t="s">
        <v>200</v>
      </c>
      <c r="DU108" s="2">
        <v>4.7</v>
      </c>
      <c r="DV108" s="7">
        <v>22</v>
      </c>
      <c r="DW108" s="3" t="s">
        <v>198</v>
      </c>
      <c r="DX108" s="1">
        <v>120</v>
      </c>
      <c r="DY108" s="96">
        <f t="shared" si="47"/>
        <v>29.897511331156789</v>
      </c>
      <c r="DZ108" s="96">
        <f t="shared" si="48"/>
        <v>31.558484182887725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344</v>
      </c>
      <c r="EL108" s="180">
        <f t="shared" si="49"/>
        <v>85.70619914931612</v>
      </c>
      <c r="EM108" s="109">
        <f t="shared" si="50"/>
        <v>90.467654657611476</v>
      </c>
      <c r="EN108" s="1">
        <v>4.42</v>
      </c>
      <c r="EO108" s="181">
        <f t="shared" si="51"/>
        <v>1.1012250006976083</v>
      </c>
      <c r="EP108" s="181">
        <f t="shared" si="52"/>
        <v>1.1624041674030312</v>
      </c>
      <c r="EQ108" s="4">
        <v>330</v>
      </c>
      <c r="ER108" s="40"/>
    </row>
    <row r="109" spans="1:148" s="41" customFormat="1" ht="20.100000000000001" hidden="1" customHeight="1" x14ac:dyDescent="0.25">
      <c r="A109" s="83">
        <v>42426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hidden="1" customHeight="1" x14ac:dyDescent="0.25">
      <c r="A110" s="84">
        <v>42426</v>
      </c>
      <c r="B110" s="101">
        <v>1.2708333333333399</v>
      </c>
      <c r="C110" s="13"/>
      <c r="D110" s="8" t="s">
        <v>186</v>
      </c>
      <c r="E110" s="8" t="s">
        <v>187</v>
      </c>
      <c r="F110" s="8" t="s">
        <v>189</v>
      </c>
      <c r="G110" s="11" t="s">
        <v>226</v>
      </c>
      <c r="H110" s="10" t="s">
        <v>196</v>
      </c>
      <c r="I110" s="8">
        <v>18.5</v>
      </c>
      <c r="J110" s="8" t="s">
        <v>199</v>
      </c>
      <c r="K110" s="18">
        <v>20</v>
      </c>
      <c r="L110" s="8" t="s">
        <v>197</v>
      </c>
      <c r="M110" s="8">
        <v>84</v>
      </c>
      <c r="N110" s="8">
        <v>2750</v>
      </c>
      <c r="O110" s="145"/>
      <c r="P110" s="8">
        <v>1520</v>
      </c>
      <c r="Q110" s="20">
        <f t="shared" si="38"/>
        <v>1216</v>
      </c>
      <c r="R110" s="42">
        <f t="shared" si="53"/>
        <v>3.846816</v>
      </c>
      <c r="S110" s="16">
        <f t="shared" si="39"/>
        <v>3.71184</v>
      </c>
      <c r="T110" s="10">
        <v>985</v>
      </c>
      <c r="U110" s="8">
        <v>1020</v>
      </c>
      <c r="V110" s="8">
        <v>0.96499999999999997</v>
      </c>
      <c r="W110" s="20">
        <f t="shared" si="54"/>
        <v>1466.8</v>
      </c>
      <c r="X110" s="8">
        <v>10.199999999999999</v>
      </c>
      <c r="Y110" s="8">
        <v>299</v>
      </c>
      <c r="Z110" s="8">
        <v>41.5</v>
      </c>
      <c r="AA110" s="8">
        <v>15</v>
      </c>
      <c r="AB110" s="8">
        <v>15</v>
      </c>
      <c r="AC110" s="11">
        <v>4.8</v>
      </c>
      <c r="AD110" s="13">
        <v>3.6</v>
      </c>
      <c r="AE110" s="89">
        <v>-41</v>
      </c>
      <c r="AF110" s="89">
        <v>-44</v>
      </c>
      <c r="AG110" s="89">
        <v>-44</v>
      </c>
      <c r="AH110" s="89"/>
      <c r="AI110" s="110">
        <f t="shared" si="63"/>
        <v>-129</v>
      </c>
      <c r="AJ110" s="108">
        <f t="shared" si="64"/>
        <v>1</v>
      </c>
      <c r="AK110" s="8">
        <v>50</v>
      </c>
      <c r="AL110" s="8">
        <v>50</v>
      </c>
      <c r="AM110" s="8">
        <v>100</v>
      </c>
      <c r="AN110" s="8">
        <v>105</v>
      </c>
      <c r="AO110" s="8">
        <v>3</v>
      </c>
      <c r="AP110" s="8">
        <v>20</v>
      </c>
      <c r="AQ110" s="10">
        <v>1652</v>
      </c>
      <c r="AR110" s="13">
        <v>1652</v>
      </c>
      <c r="AS110" s="20">
        <f t="shared" si="66"/>
        <v>0</v>
      </c>
      <c r="AT110" s="124">
        <f t="shared" si="55"/>
        <v>0</v>
      </c>
      <c r="AU110" s="8">
        <v>72</v>
      </c>
      <c r="AV110" s="8">
        <v>80</v>
      </c>
      <c r="AW110" s="13">
        <v>4.37</v>
      </c>
      <c r="AX110" s="8">
        <v>756</v>
      </c>
      <c r="AY110" s="8">
        <v>1045</v>
      </c>
      <c r="AZ110" s="9">
        <v>40</v>
      </c>
      <c r="BA110" s="10">
        <v>318</v>
      </c>
      <c r="BB110" s="9">
        <v>60</v>
      </c>
      <c r="BC110" s="10">
        <v>182</v>
      </c>
      <c r="BD110" s="11">
        <v>28</v>
      </c>
      <c r="BE110" s="10">
        <v>4539</v>
      </c>
      <c r="BF110" s="8">
        <v>60</v>
      </c>
      <c r="BG110" s="8">
        <v>55</v>
      </c>
      <c r="BH110" s="8">
        <v>8</v>
      </c>
      <c r="BI110" s="11">
        <v>98</v>
      </c>
      <c r="BJ110" s="10">
        <v>480</v>
      </c>
      <c r="BK110" s="13">
        <v>259</v>
      </c>
      <c r="BL110" s="8">
        <v>1656</v>
      </c>
      <c r="BM110" s="8">
        <v>128</v>
      </c>
      <c r="BN110" s="9">
        <v>47.9</v>
      </c>
      <c r="BO110" s="10">
        <v>421</v>
      </c>
      <c r="BP110" s="8">
        <v>1584</v>
      </c>
      <c r="BQ110" s="9">
        <v>196</v>
      </c>
      <c r="BR110" s="10">
        <v>394</v>
      </c>
      <c r="BS110" s="8">
        <v>1475</v>
      </c>
      <c r="BT110" s="9">
        <v>166</v>
      </c>
      <c r="BU110" s="12">
        <v>1500</v>
      </c>
      <c r="BV110" s="130">
        <v>404</v>
      </c>
      <c r="BW110" s="126">
        <f t="shared" si="56"/>
        <v>0.81499999999999995</v>
      </c>
      <c r="BX110" s="126">
        <f t="shared" si="57"/>
        <v>0.61538461538461542</v>
      </c>
      <c r="BY110" s="134">
        <f t="shared" si="58"/>
        <v>0.56977682172627042</v>
      </c>
      <c r="BZ110" s="134">
        <f t="shared" si="59"/>
        <v>0.43022317827372952</v>
      </c>
      <c r="CA110" s="10">
        <v>2.8</v>
      </c>
      <c r="CB110" s="8">
        <v>2.8</v>
      </c>
      <c r="CC110" s="8">
        <v>24</v>
      </c>
      <c r="CD110" s="11">
        <v>1.8</v>
      </c>
      <c r="CE110" s="13" t="s">
        <v>227</v>
      </c>
      <c r="CF110" s="13">
        <v>84</v>
      </c>
      <c r="CG110" s="20">
        <f t="shared" si="60"/>
        <v>16.64</v>
      </c>
      <c r="CH110" s="20">
        <f t="shared" si="40"/>
        <v>5137.5999999999995</v>
      </c>
      <c r="CI110" s="20">
        <f t="shared" si="41"/>
        <v>13.977600000000001</v>
      </c>
      <c r="CJ110" s="8">
        <v>84</v>
      </c>
      <c r="CK110" s="16">
        <f t="shared" si="61"/>
        <v>2.7206477732793526</v>
      </c>
      <c r="CL110" s="10" t="s">
        <v>228</v>
      </c>
      <c r="CM110" s="13">
        <v>38</v>
      </c>
      <c r="CN110" s="8">
        <v>39</v>
      </c>
      <c r="CO110" s="339">
        <v>109</v>
      </c>
      <c r="CP110" s="339">
        <f t="shared" si="67"/>
        <v>5137.5999999999995</v>
      </c>
      <c r="CQ110" s="339">
        <f t="shared" si="68"/>
        <v>42.51</v>
      </c>
      <c r="CR110" s="42">
        <f t="shared" si="69"/>
        <v>8.2742914979757085</v>
      </c>
      <c r="CS110" s="10" t="s">
        <v>217</v>
      </c>
      <c r="CT110" s="13">
        <v>15</v>
      </c>
      <c r="CU110" s="20">
        <f t="shared" si="42"/>
        <v>16.64</v>
      </c>
      <c r="CV110" s="20">
        <f t="shared" si="43"/>
        <v>-138.57999999999998</v>
      </c>
      <c r="CW110" s="20">
        <f t="shared" si="44"/>
        <v>0</v>
      </c>
      <c r="CX110" s="8"/>
      <c r="CY110" s="16">
        <f t="shared" si="65"/>
        <v>0</v>
      </c>
      <c r="CZ110" s="14">
        <v>1129</v>
      </c>
      <c r="DA110" s="14">
        <v>665</v>
      </c>
      <c r="DB110" s="14">
        <v>664</v>
      </c>
      <c r="DC110" s="14">
        <v>664</v>
      </c>
      <c r="DD110" s="14">
        <v>2</v>
      </c>
      <c r="DE110" s="14">
        <v>3</v>
      </c>
      <c r="DF110" s="14">
        <v>0.2</v>
      </c>
      <c r="DG110" s="14">
        <v>45</v>
      </c>
      <c r="DH110" s="14">
        <v>11</v>
      </c>
      <c r="DI110" s="14">
        <v>6</v>
      </c>
      <c r="DJ110" s="14">
        <v>5</v>
      </c>
      <c r="DK110" s="10" t="s">
        <v>205</v>
      </c>
      <c r="DL110" s="9">
        <v>400</v>
      </c>
      <c r="DM110" s="97">
        <f t="shared" si="45"/>
        <v>103.98209844193224</v>
      </c>
      <c r="DN110" s="97">
        <f t="shared" si="46"/>
        <v>107.7632656580025</v>
      </c>
      <c r="DO110" s="10"/>
      <c r="DP110" s="9"/>
      <c r="DQ110" s="10"/>
      <c r="DR110" s="9"/>
      <c r="DS110" s="14">
        <v>30</v>
      </c>
      <c r="DT110" s="10" t="s">
        <v>200</v>
      </c>
      <c r="DU110" s="9">
        <v>4.7</v>
      </c>
      <c r="DV110" s="14">
        <v>20</v>
      </c>
      <c r="DW110" s="10" t="s">
        <v>198</v>
      </c>
      <c r="DX110" s="8">
        <v>80</v>
      </c>
      <c r="DY110" s="97">
        <f t="shared" si="47"/>
        <v>20.796419688386447</v>
      </c>
      <c r="DZ110" s="97">
        <f t="shared" si="48"/>
        <v>21.552653131600501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362</v>
      </c>
      <c r="EL110" s="183">
        <f t="shared" si="49"/>
        <v>94.10379908994868</v>
      </c>
      <c r="EM110" s="110">
        <f t="shared" si="50"/>
        <v>97.52575542049226</v>
      </c>
      <c r="EN110" s="8">
        <v>4.22</v>
      </c>
      <c r="EO110" s="184">
        <f t="shared" si="51"/>
        <v>1.0970111385623851</v>
      </c>
      <c r="EP110" s="184">
        <f t="shared" si="52"/>
        <v>1.1369024526919262</v>
      </c>
      <c r="EQ110" s="11">
        <v>324</v>
      </c>
      <c r="ER110" s="43"/>
    </row>
    <row r="111" spans="1:148" s="44" customFormat="1" ht="20.100000000000001" hidden="1" customHeight="1" x14ac:dyDescent="0.25">
      <c r="A111" s="84">
        <v>42426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hidden="1" customHeight="1" x14ac:dyDescent="0.25">
      <c r="A112" s="83">
        <v>42427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hidden="1" customHeight="1" x14ac:dyDescent="0.25">
      <c r="A113" s="83">
        <v>42427</v>
      </c>
      <c r="B113" s="100">
        <v>0.64583333333333404</v>
      </c>
      <c r="C113" s="6">
        <v>1</v>
      </c>
      <c r="D113" s="1" t="s">
        <v>192</v>
      </c>
      <c r="E113" s="1" t="s">
        <v>193</v>
      </c>
      <c r="F113" s="1" t="s">
        <v>202</v>
      </c>
      <c r="G113" s="4" t="s">
        <v>195</v>
      </c>
      <c r="H113" s="3" t="s">
        <v>196</v>
      </c>
      <c r="I113" s="1">
        <v>18.5</v>
      </c>
      <c r="J113" s="1" t="s">
        <v>199</v>
      </c>
      <c r="K113" s="17">
        <v>19</v>
      </c>
      <c r="L113" s="1" t="s">
        <v>197</v>
      </c>
      <c r="M113" s="1">
        <v>84</v>
      </c>
      <c r="N113" s="1">
        <v>2750</v>
      </c>
      <c r="O113" s="144"/>
      <c r="P113" s="1">
        <v>1560</v>
      </c>
      <c r="Q113" s="19">
        <f t="shared" si="38"/>
        <v>1263.5999999999999</v>
      </c>
      <c r="R113" s="39">
        <f t="shared" si="53"/>
        <v>3.9973985999999995</v>
      </c>
      <c r="S113" s="15">
        <f t="shared" si="39"/>
        <v>3.8571389999999997</v>
      </c>
      <c r="T113" s="3">
        <v>1001</v>
      </c>
      <c r="U113" s="1">
        <v>1020</v>
      </c>
      <c r="V113" s="1">
        <v>0.96299999999999997</v>
      </c>
      <c r="W113" s="19">
        <f t="shared" si="54"/>
        <v>1502.28</v>
      </c>
      <c r="X113" s="1">
        <v>10.3</v>
      </c>
      <c r="Y113" s="1">
        <v>313</v>
      </c>
      <c r="Z113" s="1">
        <v>42.9</v>
      </c>
      <c r="AA113" s="1">
        <v>15</v>
      </c>
      <c r="AB113" s="1">
        <v>15</v>
      </c>
      <c r="AC113" s="4">
        <v>4.8</v>
      </c>
      <c r="AD113" s="6">
        <v>3.6</v>
      </c>
      <c r="AE113" s="88">
        <v>-39</v>
      </c>
      <c r="AF113" s="88">
        <v>-43</v>
      </c>
      <c r="AG113" s="88">
        <v>-43</v>
      </c>
      <c r="AH113" s="88"/>
      <c r="AI113" s="109">
        <f t="shared" si="63"/>
        <v>-125</v>
      </c>
      <c r="AJ113" s="106">
        <f t="shared" si="64"/>
        <v>1</v>
      </c>
      <c r="AK113" s="1">
        <v>50</v>
      </c>
      <c r="AL113" s="1">
        <v>50</v>
      </c>
      <c r="AM113" s="1">
        <v>100</v>
      </c>
      <c r="AN113" s="1">
        <v>105</v>
      </c>
      <c r="AO113" s="1">
        <v>3</v>
      </c>
      <c r="AP113" s="1">
        <v>20</v>
      </c>
      <c r="AQ113" s="3">
        <v>1760</v>
      </c>
      <c r="AR113" s="6">
        <v>1760</v>
      </c>
      <c r="AS113" s="19">
        <f t="shared" si="66"/>
        <v>0</v>
      </c>
      <c r="AT113" s="123">
        <f t="shared" si="55"/>
        <v>0</v>
      </c>
      <c r="AU113" s="1">
        <v>73</v>
      </c>
      <c r="AV113" s="1">
        <v>80</v>
      </c>
      <c r="AW113" s="6">
        <v>4.3</v>
      </c>
      <c r="AX113" s="1">
        <v>730</v>
      </c>
      <c r="AY113" s="1">
        <v>1107</v>
      </c>
      <c r="AZ113" s="2">
        <v>49</v>
      </c>
      <c r="BA113" s="3">
        <v>330</v>
      </c>
      <c r="BB113" s="2">
        <v>62</v>
      </c>
      <c r="BC113" s="3">
        <v>182</v>
      </c>
      <c r="BD113" s="4">
        <v>28</v>
      </c>
      <c r="BE113" s="3">
        <v>4505</v>
      </c>
      <c r="BF113" s="1">
        <v>60</v>
      </c>
      <c r="BG113" s="1">
        <v>60</v>
      </c>
      <c r="BH113" s="1">
        <v>8</v>
      </c>
      <c r="BI113" s="4">
        <v>98</v>
      </c>
      <c r="BJ113" s="3">
        <v>480</v>
      </c>
      <c r="BK113" s="6">
        <v>240</v>
      </c>
      <c r="BL113" s="1">
        <v>1650</v>
      </c>
      <c r="BM113" s="1">
        <v>128</v>
      </c>
      <c r="BN113" s="2">
        <v>44.4</v>
      </c>
      <c r="BO113" s="3">
        <v>465</v>
      </c>
      <c r="BP113" s="1">
        <v>1700</v>
      </c>
      <c r="BQ113" s="2">
        <v>227</v>
      </c>
      <c r="BR113" s="3">
        <v>430</v>
      </c>
      <c r="BS113" s="1">
        <v>1620</v>
      </c>
      <c r="BT113" s="2">
        <v>178</v>
      </c>
      <c r="BU113" s="5">
        <v>1500</v>
      </c>
      <c r="BV113" s="129">
        <v>507</v>
      </c>
      <c r="BW113" s="125">
        <f t="shared" si="56"/>
        <v>0.89500000000000002</v>
      </c>
      <c r="BX113" s="125">
        <f t="shared" si="57"/>
        <v>0.61538461538461542</v>
      </c>
      <c r="BY113" s="133">
        <f t="shared" si="58"/>
        <v>0.59256429844665137</v>
      </c>
      <c r="BZ113" s="133">
        <f t="shared" si="59"/>
        <v>0.40743570155334863</v>
      </c>
      <c r="CA113" s="3">
        <v>2.8</v>
      </c>
      <c r="CB113" s="1">
        <v>2.8</v>
      </c>
      <c r="CC113" s="1">
        <v>24</v>
      </c>
      <c r="CD113" s="4">
        <v>1.6</v>
      </c>
      <c r="CE113" s="6" t="s">
        <v>227</v>
      </c>
      <c r="CF113" s="6">
        <v>84</v>
      </c>
      <c r="CG113" s="19">
        <f t="shared" si="60"/>
        <v>16.64</v>
      </c>
      <c r="CH113" s="19">
        <f t="shared" si="40"/>
        <v>5272.8</v>
      </c>
      <c r="CI113" s="19">
        <f t="shared" si="41"/>
        <v>14.144</v>
      </c>
      <c r="CJ113" s="1">
        <v>85</v>
      </c>
      <c r="CK113" s="15">
        <f t="shared" si="61"/>
        <v>2.6824457593688362</v>
      </c>
      <c r="CL113" s="3" t="s">
        <v>228</v>
      </c>
      <c r="CM113" s="6">
        <v>38</v>
      </c>
      <c r="CN113" s="1">
        <v>45</v>
      </c>
      <c r="CO113" s="338">
        <v>109</v>
      </c>
      <c r="CP113" s="338">
        <f t="shared" si="67"/>
        <v>5272.8</v>
      </c>
      <c r="CQ113" s="338">
        <f t="shared" si="68"/>
        <v>49.05</v>
      </c>
      <c r="CR113" s="39">
        <f t="shared" si="69"/>
        <v>9.3024578971324523</v>
      </c>
      <c r="CS113" s="3" t="s">
        <v>217</v>
      </c>
      <c r="CT113" s="6">
        <v>15</v>
      </c>
      <c r="CU113" s="19">
        <f t="shared" si="42"/>
        <v>16.64</v>
      </c>
      <c r="CV113" s="19">
        <f t="shared" si="43"/>
        <v>-131.82</v>
      </c>
      <c r="CW113" s="19">
        <f t="shared" si="44"/>
        <v>0</v>
      </c>
      <c r="CX113" s="1"/>
      <c r="CY113" s="15">
        <f t="shared" si="65"/>
        <v>0</v>
      </c>
      <c r="CZ113" s="7">
        <v>1129</v>
      </c>
      <c r="DA113" s="7">
        <v>665</v>
      </c>
      <c r="DB113" s="7">
        <v>664</v>
      </c>
      <c r="DC113" s="7">
        <v>664</v>
      </c>
      <c r="DD113" s="7">
        <v>2</v>
      </c>
      <c r="DE113" s="7">
        <v>3</v>
      </c>
      <c r="DF113" s="7">
        <v>0.2</v>
      </c>
      <c r="DG113" s="7">
        <v>40</v>
      </c>
      <c r="DH113" s="7">
        <v>11</v>
      </c>
      <c r="DI113" s="7">
        <v>6</v>
      </c>
      <c r="DJ113" s="7">
        <v>5</v>
      </c>
      <c r="DK113" s="3" t="s">
        <v>205</v>
      </c>
      <c r="DL113" s="2">
        <v>400</v>
      </c>
      <c r="DM113" s="96">
        <f t="shared" si="45"/>
        <v>100.06507732303704</v>
      </c>
      <c r="DN113" s="96">
        <f t="shared" si="46"/>
        <v>103.70380740751112</v>
      </c>
      <c r="DO113" s="3"/>
      <c r="DP113" s="2"/>
      <c r="DQ113" s="3"/>
      <c r="DR113" s="2"/>
      <c r="DS113" s="7">
        <v>30</v>
      </c>
      <c r="DT113" s="3" t="s">
        <v>200</v>
      </c>
      <c r="DU113" s="2">
        <v>4.7</v>
      </c>
      <c r="DV113" s="7">
        <v>20</v>
      </c>
      <c r="DW113" s="3" t="s">
        <v>214</v>
      </c>
      <c r="DX113" s="1">
        <v>75</v>
      </c>
      <c r="DY113" s="96">
        <f t="shared" si="47"/>
        <v>18.762201998069447</v>
      </c>
      <c r="DZ113" s="96">
        <f t="shared" si="48"/>
        <v>19.444463888908334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405</v>
      </c>
      <c r="EL113" s="180">
        <f t="shared" si="49"/>
        <v>101.31589078957501</v>
      </c>
      <c r="EM113" s="109">
        <f t="shared" si="50"/>
        <v>105.00010500010501</v>
      </c>
      <c r="EN113" s="1"/>
      <c r="EO113" s="181">
        <f t="shared" si="51"/>
        <v>0</v>
      </c>
      <c r="EP113" s="181">
        <f t="shared" si="52"/>
        <v>0</v>
      </c>
      <c r="EQ113" s="4"/>
      <c r="ER113" s="40"/>
    </row>
    <row r="114" spans="1:148" s="44" customFormat="1" ht="20.100000000000001" hidden="1" customHeight="1" x14ac:dyDescent="0.25">
      <c r="A114" s="84">
        <v>42427</v>
      </c>
      <c r="B114" s="101">
        <v>1.0833333333333299</v>
      </c>
      <c r="C114" s="13">
        <v>4</v>
      </c>
      <c r="D114" s="8" t="s">
        <v>176</v>
      </c>
      <c r="E114" s="8" t="s">
        <v>177</v>
      </c>
      <c r="F114" s="8" t="s">
        <v>194</v>
      </c>
      <c r="G114" s="11" t="s">
        <v>179</v>
      </c>
      <c r="H114" s="10" t="s">
        <v>208</v>
      </c>
      <c r="I114" s="8">
        <v>17</v>
      </c>
      <c r="J114" s="8" t="s">
        <v>181</v>
      </c>
      <c r="K114" s="18">
        <v>16.5</v>
      </c>
      <c r="L114" s="8" t="s">
        <v>212</v>
      </c>
      <c r="M114" s="8">
        <v>84</v>
      </c>
      <c r="N114" s="8">
        <v>2810</v>
      </c>
      <c r="O114" s="145"/>
      <c r="P114" s="8">
        <v>1720</v>
      </c>
      <c r="Q114" s="20">
        <f t="shared" si="38"/>
        <v>1436.2</v>
      </c>
      <c r="R114" s="42">
        <f t="shared" si="53"/>
        <v>4.1750334000000002</v>
      </c>
      <c r="S114" s="16">
        <f t="shared" si="39"/>
        <v>4.1164364400000002</v>
      </c>
      <c r="T114" s="10">
        <v>1145</v>
      </c>
      <c r="U114" s="8">
        <v>1020</v>
      </c>
      <c r="V114" s="8">
        <v>0.96799999999999997</v>
      </c>
      <c r="W114" s="20">
        <f t="shared" si="54"/>
        <v>1664.96</v>
      </c>
      <c r="X114" s="8">
        <v>10.7</v>
      </c>
      <c r="Y114" s="8">
        <v>393</v>
      </c>
      <c r="Z114" s="8">
        <v>42.7</v>
      </c>
      <c r="AA114" s="8">
        <v>15</v>
      </c>
      <c r="AB114" s="8">
        <v>15</v>
      </c>
      <c r="AC114" s="11">
        <v>4.8</v>
      </c>
      <c r="AD114" s="13">
        <v>3.6</v>
      </c>
      <c r="AE114" s="89">
        <v>-41</v>
      </c>
      <c r="AF114" s="89">
        <v>-43</v>
      </c>
      <c r="AG114" s="89">
        <v>-43</v>
      </c>
      <c r="AH114" s="89"/>
      <c r="AI114" s="110">
        <f t="shared" si="63"/>
        <v>-127</v>
      </c>
      <c r="AJ114" s="108">
        <f t="shared" si="64"/>
        <v>1.5748031496062992E-2</v>
      </c>
      <c r="AK114" s="8">
        <v>50</v>
      </c>
      <c r="AL114" s="8">
        <v>50</v>
      </c>
      <c r="AM114" s="8">
        <v>100</v>
      </c>
      <c r="AN114" s="8">
        <v>105</v>
      </c>
      <c r="AO114" s="8">
        <v>3</v>
      </c>
      <c r="AP114" s="8">
        <v>20</v>
      </c>
      <c r="AQ114" s="10">
        <v>1912</v>
      </c>
      <c r="AR114" s="13">
        <v>1912</v>
      </c>
      <c r="AS114" s="20">
        <f t="shared" si="66"/>
        <v>0</v>
      </c>
      <c r="AT114" s="124">
        <f t="shared" si="55"/>
        <v>0</v>
      </c>
      <c r="AU114" s="8">
        <v>74</v>
      </c>
      <c r="AV114" s="8">
        <v>80</v>
      </c>
      <c r="AW114" s="13">
        <v>4.22</v>
      </c>
      <c r="AX114" s="8">
        <v>770</v>
      </c>
      <c r="AY114" s="8">
        <v>1100</v>
      </c>
      <c r="AZ114" s="9">
        <v>70</v>
      </c>
      <c r="BA114" s="10">
        <v>318</v>
      </c>
      <c r="BB114" s="9">
        <v>58</v>
      </c>
      <c r="BC114" s="10">
        <v>177</v>
      </c>
      <c r="BD114" s="11">
        <v>28</v>
      </c>
      <c r="BE114" s="10">
        <v>4700</v>
      </c>
      <c r="BF114" s="8">
        <v>43</v>
      </c>
      <c r="BG114" s="8">
        <v>65</v>
      </c>
      <c r="BH114" s="8">
        <v>3</v>
      </c>
      <c r="BI114" s="11">
        <v>97.5</v>
      </c>
      <c r="BJ114" s="10">
        <v>510</v>
      </c>
      <c r="BK114" s="13">
        <v>247</v>
      </c>
      <c r="BL114" s="8">
        <v>1656</v>
      </c>
      <c r="BM114" s="8">
        <v>131</v>
      </c>
      <c r="BN114" s="9">
        <v>39.799999999999997</v>
      </c>
      <c r="BO114" s="10">
        <v>492</v>
      </c>
      <c r="BP114" s="8">
        <v>1550</v>
      </c>
      <c r="BQ114" s="9">
        <v>237</v>
      </c>
      <c r="BR114" s="10">
        <v>475</v>
      </c>
      <c r="BS114" s="8">
        <v>1600</v>
      </c>
      <c r="BT114" s="9">
        <v>210</v>
      </c>
      <c r="BU114" s="12">
        <v>1500</v>
      </c>
      <c r="BV114" s="130">
        <v>590</v>
      </c>
      <c r="BW114" s="126">
        <f t="shared" si="56"/>
        <v>0.96699999999999997</v>
      </c>
      <c r="BX114" s="126">
        <f t="shared" si="57"/>
        <v>0.65384615384615385</v>
      </c>
      <c r="BY114" s="134">
        <f t="shared" si="58"/>
        <v>0.59660196478572447</v>
      </c>
      <c r="BZ114" s="134">
        <f t="shared" si="59"/>
        <v>0.40339803521427553</v>
      </c>
      <c r="CA114" s="10">
        <v>2.8</v>
      </c>
      <c r="CB114" s="8">
        <v>2.8</v>
      </c>
      <c r="CC114" s="8">
        <v>24</v>
      </c>
      <c r="CD114" s="11">
        <v>1.6</v>
      </c>
      <c r="CE114" s="13" t="s">
        <v>227</v>
      </c>
      <c r="CF114" s="13">
        <v>95</v>
      </c>
      <c r="CG114" s="20">
        <f t="shared" si="60"/>
        <v>16.64</v>
      </c>
      <c r="CH114" s="20">
        <f t="shared" si="40"/>
        <v>5813.5999999999995</v>
      </c>
      <c r="CI114" s="20">
        <f t="shared" si="41"/>
        <v>15.974400000000001</v>
      </c>
      <c r="CJ114" s="8">
        <v>96</v>
      </c>
      <c r="CK114" s="16">
        <f t="shared" si="61"/>
        <v>2.7477638640429345</v>
      </c>
      <c r="CL114" s="10" t="s">
        <v>228</v>
      </c>
      <c r="CM114" s="13">
        <v>46</v>
      </c>
      <c r="CN114" s="8">
        <v>48</v>
      </c>
      <c r="CO114" s="339">
        <v>109</v>
      </c>
      <c r="CP114" s="339">
        <f t="shared" si="67"/>
        <v>5813.5999999999995</v>
      </c>
      <c r="CQ114" s="339">
        <f t="shared" si="68"/>
        <v>52.32</v>
      </c>
      <c r="CR114" s="42">
        <f t="shared" si="69"/>
        <v>8.9995871749002347</v>
      </c>
      <c r="CS114" s="10" t="s">
        <v>217</v>
      </c>
      <c r="CT114" s="13">
        <v>15</v>
      </c>
      <c r="CU114" s="20">
        <f t="shared" si="42"/>
        <v>16.64</v>
      </c>
      <c r="CV114" s="20">
        <f t="shared" si="43"/>
        <v>-138.57999999999998</v>
      </c>
      <c r="CW114" s="20">
        <f t="shared" si="44"/>
        <v>0</v>
      </c>
      <c r="CX114" s="8"/>
      <c r="CY114" s="16">
        <f t="shared" si="65"/>
        <v>0</v>
      </c>
      <c r="CZ114" s="14">
        <v>1129</v>
      </c>
      <c r="DA114" s="14">
        <v>650</v>
      </c>
      <c r="DB114" s="14">
        <v>600</v>
      </c>
      <c r="DC114" s="14">
        <v>600</v>
      </c>
      <c r="DD114" s="14">
        <v>2</v>
      </c>
      <c r="DE114" s="14">
        <v>3</v>
      </c>
      <c r="DF114" s="14">
        <v>0.2</v>
      </c>
      <c r="DG114" s="14">
        <v>40</v>
      </c>
      <c r="DH114" s="14">
        <v>11</v>
      </c>
      <c r="DI114" s="14">
        <v>6</v>
      </c>
      <c r="DJ114" s="14">
        <v>5</v>
      </c>
      <c r="DK114" s="10" t="s">
        <v>205</v>
      </c>
      <c r="DL114" s="9">
        <v>400</v>
      </c>
      <c r="DM114" s="97">
        <f t="shared" si="45"/>
        <v>95.807616772598749</v>
      </c>
      <c r="DN114" s="97">
        <f t="shared" si="46"/>
        <v>97.171426264023637</v>
      </c>
      <c r="DO114" s="10"/>
      <c r="DP114" s="9"/>
      <c r="DQ114" s="10"/>
      <c r="DR114" s="9"/>
      <c r="DS114" s="14">
        <v>30</v>
      </c>
      <c r="DT114" s="10" t="s">
        <v>200</v>
      </c>
      <c r="DU114" s="9">
        <v>4.3</v>
      </c>
      <c r="DV114" s="14">
        <v>20</v>
      </c>
      <c r="DW114" s="10" t="s">
        <v>198</v>
      </c>
      <c r="DX114" s="8">
        <v>60</v>
      </c>
      <c r="DY114" s="97">
        <f t="shared" si="47"/>
        <v>14.371142515889812</v>
      </c>
      <c r="DZ114" s="97">
        <f t="shared" si="48"/>
        <v>14.575713939603546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447</v>
      </c>
      <c r="EL114" s="183">
        <f t="shared" si="49"/>
        <v>107.0650117433791</v>
      </c>
      <c r="EM114" s="110">
        <f t="shared" si="50"/>
        <v>108.58906885004642</v>
      </c>
      <c r="EN114" s="8">
        <v>4</v>
      </c>
      <c r="EO114" s="184">
        <f t="shared" si="51"/>
        <v>0.95807616772598747</v>
      </c>
      <c r="EP114" s="184">
        <f t="shared" si="52"/>
        <v>0.97171426264023641</v>
      </c>
      <c r="EQ114" s="11">
        <v>360</v>
      </c>
      <c r="ER114" s="43"/>
    </row>
    <row r="115" spans="1:148" s="44" customFormat="1" ht="20.100000000000001" hidden="1" customHeight="1" x14ac:dyDescent="0.25">
      <c r="A115" s="84">
        <v>42427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hidden="1" customHeight="1" x14ac:dyDescent="0.25">
      <c r="A116" s="83">
        <v>42428</v>
      </c>
      <c r="B116" s="100">
        <v>0.60138888888888886</v>
      </c>
      <c r="C116" s="6">
        <v>2</v>
      </c>
      <c r="D116" s="1" t="s">
        <v>201</v>
      </c>
      <c r="E116" s="1" t="s">
        <v>207</v>
      </c>
      <c r="F116" s="1" t="s">
        <v>203</v>
      </c>
      <c r="G116" s="4" t="s">
        <v>204</v>
      </c>
      <c r="H116" s="3" t="s">
        <v>180</v>
      </c>
      <c r="I116" s="1">
        <v>17</v>
      </c>
      <c r="J116" s="1" t="s">
        <v>190</v>
      </c>
      <c r="K116" s="17">
        <v>16.5</v>
      </c>
      <c r="L116" s="1"/>
      <c r="M116" s="1">
        <v>80</v>
      </c>
      <c r="N116" s="1">
        <v>2700</v>
      </c>
      <c r="O116" s="144"/>
      <c r="P116" s="1">
        <v>1660</v>
      </c>
      <c r="Q116" s="19">
        <f t="shared" si="38"/>
        <v>1386.1000000000001</v>
      </c>
      <c r="R116" s="39">
        <f t="shared" si="53"/>
        <v>4.0293927000000007</v>
      </c>
      <c r="S116" s="15">
        <f t="shared" si="39"/>
        <v>3.8173194000000006</v>
      </c>
      <c r="T116" s="3">
        <v>1100</v>
      </c>
      <c r="U116" s="1">
        <v>1020</v>
      </c>
      <c r="V116" s="1">
        <v>0.97299999999999998</v>
      </c>
      <c r="W116" s="19">
        <f t="shared" si="54"/>
        <v>1615.18</v>
      </c>
      <c r="X116" s="1">
        <v>10.5</v>
      </c>
      <c r="Y116" s="1">
        <v>371</v>
      </c>
      <c r="Z116" s="1">
        <v>39</v>
      </c>
      <c r="AA116" s="1">
        <v>15</v>
      </c>
      <c r="AB116" s="1">
        <v>15</v>
      </c>
      <c r="AC116" s="4">
        <v>5.5</v>
      </c>
      <c r="AD116" s="6">
        <v>4</v>
      </c>
      <c r="AE116" s="88">
        <v>-39</v>
      </c>
      <c r="AF116" s="88">
        <v>-42</v>
      </c>
      <c r="AG116" s="88">
        <v>-42</v>
      </c>
      <c r="AH116" s="88"/>
      <c r="AI116" s="109">
        <f t="shared" si="63"/>
        <v>-123</v>
      </c>
      <c r="AJ116" s="106">
        <f t="shared" si="64"/>
        <v>1</v>
      </c>
      <c r="AK116" s="1">
        <v>50</v>
      </c>
      <c r="AL116" s="1">
        <v>50</v>
      </c>
      <c r="AM116" s="1">
        <v>100</v>
      </c>
      <c r="AN116" s="1">
        <v>105</v>
      </c>
      <c r="AO116" s="1">
        <v>3</v>
      </c>
      <c r="AP116" s="1">
        <v>20</v>
      </c>
      <c r="AQ116" s="3">
        <v>1600</v>
      </c>
      <c r="AR116" s="6">
        <v>1600</v>
      </c>
      <c r="AS116" s="19">
        <f t="shared" si="66"/>
        <v>0</v>
      </c>
      <c r="AT116" s="123">
        <f t="shared" si="55"/>
        <v>0</v>
      </c>
      <c r="AU116" s="1">
        <v>72</v>
      </c>
      <c r="AV116" s="1">
        <v>80</v>
      </c>
      <c r="AW116" s="6">
        <v>4.4000000000000004</v>
      </c>
      <c r="AX116" s="1">
        <v>490</v>
      </c>
      <c r="AY116" s="1">
        <v>1230</v>
      </c>
      <c r="AZ116" s="2">
        <v>38</v>
      </c>
      <c r="BA116" s="3">
        <v>241</v>
      </c>
      <c r="BB116" s="2">
        <v>45</v>
      </c>
      <c r="BC116" s="3"/>
      <c r="BD116" s="4"/>
      <c r="BE116" s="3">
        <v>4300</v>
      </c>
      <c r="BF116" s="1">
        <v>26</v>
      </c>
      <c r="BG116" s="1">
        <v>24</v>
      </c>
      <c r="BH116" s="1">
        <v>1</v>
      </c>
      <c r="BI116" s="4">
        <v>97.5</v>
      </c>
      <c r="BJ116" s="3">
        <v>420</v>
      </c>
      <c r="BK116" s="6">
        <v>230</v>
      </c>
      <c r="BL116" s="1">
        <v>1654</v>
      </c>
      <c r="BM116" s="1">
        <v>123</v>
      </c>
      <c r="BN116" s="2">
        <v>48</v>
      </c>
      <c r="BO116" s="3">
        <v>424</v>
      </c>
      <c r="BP116" s="1">
        <v>1550</v>
      </c>
      <c r="BQ116" s="2">
        <v>197</v>
      </c>
      <c r="BR116" s="3">
        <v>415</v>
      </c>
      <c r="BS116" s="1">
        <v>1562</v>
      </c>
      <c r="BT116" s="2">
        <v>182</v>
      </c>
      <c r="BU116" s="5">
        <v>1500</v>
      </c>
      <c r="BV116" s="129">
        <v>400</v>
      </c>
      <c r="BW116" s="125">
        <f t="shared" si="56"/>
        <v>0.83899999999999997</v>
      </c>
      <c r="BX116" s="125">
        <f t="shared" si="57"/>
        <v>0.53846153846153844</v>
      </c>
      <c r="BY116" s="133">
        <f t="shared" si="58"/>
        <v>0.60909141676439382</v>
      </c>
      <c r="BZ116" s="133">
        <f t="shared" si="59"/>
        <v>0.39090858323560623</v>
      </c>
      <c r="CA116" s="3">
        <v>2.8</v>
      </c>
      <c r="CB116" s="1">
        <v>2.8</v>
      </c>
      <c r="CC116" s="1">
        <v>24</v>
      </c>
      <c r="CD116" s="4">
        <v>1.8</v>
      </c>
      <c r="CE116" s="6" t="s">
        <v>227</v>
      </c>
      <c r="CF116" s="6">
        <v>75.5</v>
      </c>
      <c r="CG116" s="19">
        <f t="shared" si="60"/>
        <v>16.64</v>
      </c>
      <c r="CH116" s="19">
        <f t="shared" si="40"/>
        <v>5610.8</v>
      </c>
      <c r="CI116" s="19">
        <f t="shared" si="41"/>
        <v>12.979200000000001</v>
      </c>
      <c r="CJ116" s="1">
        <v>78</v>
      </c>
      <c r="CK116" s="15">
        <f t="shared" si="61"/>
        <v>2.3132530120481927</v>
      </c>
      <c r="CL116" s="3" t="s">
        <v>228</v>
      </c>
      <c r="CM116" s="6">
        <v>49</v>
      </c>
      <c r="CN116" s="1">
        <v>50</v>
      </c>
      <c r="CO116" s="338">
        <v>109</v>
      </c>
      <c r="CP116" s="338">
        <f t="shared" si="67"/>
        <v>5610.8</v>
      </c>
      <c r="CQ116" s="338">
        <f t="shared" si="68"/>
        <v>54.5</v>
      </c>
      <c r="CR116" s="39">
        <f t="shared" si="69"/>
        <v>9.7134098524274606</v>
      </c>
      <c r="CS116" s="3" t="s">
        <v>217</v>
      </c>
      <c r="CT116" s="6">
        <v>7</v>
      </c>
      <c r="CU116" s="19">
        <f t="shared" si="42"/>
        <v>16.64</v>
      </c>
      <c r="CV116" s="19">
        <f t="shared" si="43"/>
        <v>-131.82</v>
      </c>
      <c r="CW116" s="19">
        <f t="shared" si="44"/>
        <v>0</v>
      </c>
      <c r="CX116" s="1"/>
      <c r="CY116" s="15">
        <f t="shared" si="65"/>
        <v>0</v>
      </c>
      <c r="CZ116" s="7">
        <v>650</v>
      </c>
      <c r="DA116" s="7">
        <v>600</v>
      </c>
      <c r="DB116" s="7">
        <v>600</v>
      </c>
      <c r="DC116" s="7">
        <v>600</v>
      </c>
      <c r="DD116" s="7">
        <v>2</v>
      </c>
      <c r="DE116" s="7">
        <v>3</v>
      </c>
      <c r="DF116" s="7">
        <v>0.2</v>
      </c>
      <c r="DG116" s="7">
        <v>100</v>
      </c>
      <c r="DH116" s="7">
        <v>11</v>
      </c>
      <c r="DI116" s="7">
        <v>6</v>
      </c>
      <c r="DJ116" s="7">
        <v>1.3</v>
      </c>
      <c r="DK116" s="3" t="s">
        <v>205</v>
      </c>
      <c r="DL116" s="2">
        <v>400</v>
      </c>
      <c r="DM116" s="96">
        <f t="shared" si="45"/>
        <v>99.27054268004207</v>
      </c>
      <c r="DN116" s="96">
        <f t="shared" si="46"/>
        <v>104.7855728289333</v>
      </c>
      <c r="DO116" s="3"/>
      <c r="DP116" s="2"/>
      <c r="DQ116" s="3"/>
      <c r="DR116" s="2"/>
      <c r="DS116" s="7">
        <v>45</v>
      </c>
      <c r="DT116" s="3" t="s">
        <v>185</v>
      </c>
      <c r="DU116" s="2">
        <v>6</v>
      </c>
      <c r="DV116" s="7">
        <v>20</v>
      </c>
      <c r="DW116" s="3"/>
      <c r="DX116" s="1"/>
      <c r="DY116" s="96">
        <f t="shared" si="47"/>
        <v>0</v>
      </c>
      <c r="DZ116" s="96">
        <f t="shared" si="48"/>
        <v>0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379</v>
      </c>
      <c r="EL116" s="180">
        <f t="shared" si="49"/>
        <v>94.058839189339849</v>
      </c>
      <c r="EM116" s="109">
        <f t="shared" si="50"/>
        <v>99.284330255414289</v>
      </c>
      <c r="EN116" s="1">
        <v>3.7</v>
      </c>
      <c r="EO116" s="181">
        <f t="shared" si="51"/>
        <v>0.91825251979038913</v>
      </c>
      <c r="EP116" s="181">
        <f t="shared" si="52"/>
        <v>0.96926654866763295</v>
      </c>
      <c r="EQ116" s="4">
        <v>315</v>
      </c>
      <c r="ER116" s="40"/>
    </row>
    <row r="117" spans="1:148" s="41" customFormat="1" ht="20.100000000000001" hidden="1" customHeight="1" x14ac:dyDescent="0.25">
      <c r="A117" s="83">
        <v>42428</v>
      </c>
      <c r="B117" s="100">
        <v>0.7522106481481482</v>
      </c>
      <c r="C117" s="6">
        <v>2</v>
      </c>
      <c r="D117" s="1" t="s">
        <v>201</v>
      </c>
      <c r="E117" s="1" t="s">
        <v>207</v>
      </c>
      <c r="F117" s="1" t="s">
        <v>203</v>
      </c>
      <c r="G117" s="4" t="s">
        <v>204</v>
      </c>
      <c r="H117" s="3" t="s">
        <v>180</v>
      </c>
      <c r="I117" s="1">
        <v>17</v>
      </c>
      <c r="J117" s="1" t="s">
        <v>190</v>
      </c>
      <c r="K117" s="17">
        <v>16.5</v>
      </c>
      <c r="L117" s="1"/>
      <c r="M117" s="1">
        <v>80</v>
      </c>
      <c r="N117" s="1">
        <v>2700</v>
      </c>
      <c r="O117" s="144"/>
      <c r="P117" s="1">
        <v>1850</v>
      </c>
      <c r="Q117" s="19">
        <f t="shared" si="38"/>
        <v>1544.75</v>
      </c>
      <c r="R117" s="39">
        <f t="shared" si="53"/>
        <v>4.4905882500000001</v>
      </c>
      <c r="S117" s="15">
        <f t="shared" si="39"/>
        <v>4.2542415</v>
      </c>
      <c r="T117" s="3">
        <v>1224</v>
      </c>
      <c r="U117" s="1">
        <v>1020</v>
      </c>
      <c r="V117" s="1">
        <v>0.97199999999999998</v>
      </c>
      <c r="W117" s="19">
        <f t="shared" si="54"/>
        <v>1798.2</v>
      </c>
      <c r="X117" s="1">
        <v>11</v>
      </c>
      <c r="Y117" s="1">
        <v>448</v>
      </c>
      <c r="Z117" s="1">
        <v>41.3</v>
      </c>
      <c r="AA117" s="1">
        <v>20</v>
      </c>
      <c r="AB117" s="1">
        <v>20</v>
      </c>
      <c r="AC117" s="4">
        <v>5.3</v>
      </c>
      <c r="AD117" s="6">
        <v>3.9</v>
      </c>
      <c r="AE117" s="88">
        <v>-40</v>
      </c>
      <c r="AF117" s="88">
        <v>-44</v>
      </c>
      <c r="AG117" s="88">
        <v>-44</v>
      </c>
      <c r="AH117" s="88"/>
      <c r="AI117" s="109">
        <f t="shared" si="63"/>
        <v>-128</v>
      </c>
      <c r="AJ117" s="106">
        <f t="shared" si="64"/>
        <v>3.90625E-2</v>
      </c>
      <c r="AK117" s="1">
        <v>50</v>
      </c>
      <c r="AL117" s="1">
        <v>50</v>
      </c>
      <c r="AM117" s="1">
        <v>100</v>
      </c>
      <c r="AN117" s="1">
        <v>105</v>
      </c>
      <c r="AO117" s="1">
        <v>3</v>
      </c>
      <c r="AP117" s="1">
        <v>20</v>
      </c>
      <c r="AQ117" s="3">
        <v>1870</v>
      </c>
      <c r="AR117" s="6">
        <v>1870</v>
      </c>
      <c r="AS117" s="19">
        <f t="shared" si="66"/>
        <v>0</v>
      </c>
      <c r="AT117" s="123">
        <f t="shared" si="55"/>
        <v>0</v>
      </c>
      <c r="AU117" s="1">
        <v>78</v>
      </c>
      <c r="AV117" s="1">
        <v>80</v>
      </c>
      <c r="AW117" s="6">
        <v>4.4000000000000004</v>
      </c>
      <c r="AX117" s="1">
        <v>520</v>
      </c>
      <c r="AY117" s="1">
        <v>1200</v>
      </c>
      <c r="AZ117" s="2">
        <v>38</v>
      </c>
      <c r="BA117" s="3">
        <v>350</v>
      </c>
      <c r="BB117" s="2">
        <v>62</v>
      </c>
      <c r="BC117" s="3"/>
      <c r="BD117" s="4"/>
      <c r="BE117" s="3">
        <v>4700</v>
      </c>
      <c r="BF117" s="1">
        <v>20</v>
      </c>
      <c r="BG117" s="1">
        <v>18</v>
      </c>
      <c r="BH117" s="1">
        <v>1</v>
      </c>
      <c r="BI117" s="4">
        <v>97.5</v>
      </c>
      <c r="BJ117" s="3">
        <v>590</v>
      </c>
      <c r="BK117" s="6">
        <v>257</v>
      </c>
      <c r="BL117" s="1">
        <v>1640</v>
      </c>
      <c r="BM117" s="1">
        <v>136</v>
      </c>
      <c r="BN117" s="2">
        <v>32.6</v>
      </c>
      <c r="BO117" s="3">
        <v>480</v>
      </c>
      <c r="BP117" s="1">
        <v>1700</v>
      </c>
      <c r="BQ117" s="2">
        <v>230</v>
      </c>
      <c r="BR117" s="3">
        <v>470</v>
      </c>
      <c r="BS117" s="1">
        <v>1700</v>
      </c>
      <c r="BT117" s="2">
        <v>206</v>
      </c>
      <c r="BU117" s="5">
        <v>1500</v>
      </c>
      <c r="BV117" s="129">
        <v>567</v>
      </c>
      <c r="BW117" s="125">
        <f t="shared" si="56"/>
        <v>0.95</v>
      </c>
      <c r="BX117" s="125">
        <f t="shared" si="57"/>
        <v>0.75641025641025639</v>
      </c>
      <c r="BY117" s="133">
        <f t="shared" si="58"/>
        <v>0.55672426746806913</v>
      </c>
      <c r="BZ117" s="133">
        <f t="shared" si="59"/>
        <v>0.44327573253193087</v>
      </c>
      <c r="CA117" s="3">
        <v>2.8</v>
      </c>
      <c r="CB117" s="1">
        <v>2.8</v>
      </c>
      <c r="CC117" s="1">
        <v>24</v>
      </c>
      <c r="CD117" s="4">
        <v>1.8</v>
      </c>
      <c r="CE117" s="6" t="s">
        <v>227</v>
      </c>
      <c r="CF117" s="6">
        <v>85.5</v>
      </c>
      <c r="CG117" s="19">
        <f t="shared" si="60"/>
        <v>16.64</v>
      </c>
      <c r="CH117" s="19">
        <f t="shared" si="40"/>
        <v>6253</v>
      </c>
      <c r="CI117" s="19">
        <f t="shared" si="41"/>
        <v>14.643200000000002</v>
      </c>
      <c r="CJ117" s="1">
        <v>88</v>
      </c>
      <c r="CK117" s="15">
        <f t="shared" si="61"/>
        <v>2.3417879417879419</v>
      </c>
      <c r="CL117" s="3" t="s">
        <v>228</v>
      </c>
      <c r="CM117" s="6">
        <v>64</v>
      </c>
      <c r="CN117" s="1">
        <v>67</v>
      </c>
      <c r="CO117" s="338">
        <v>109</v>
      </c>
      <c r="CP117" s="338">
        <f t="shared" si="67"/>
        <v>6253</v>
      </c>
      <c r="CQ117" s="338">
        <f t="shared" si="68"/>
        <v>73.03</v>
      </c>
      <c r="CR117" s="39">
        <f t="shared" si="69"/>
        <v>11.679193986886293</v>
      </c>
      <c r="CS117" s="3" t="s">
        <v>217</v>
      </c>
      <c r="CT117" s="6">
        <v>7</v>
      </c>
      <c r="CU117" s="19">
        <f t="shared" si="42"/>
        <v>16.64</v>
      </c>
      <c r="CV117" s="19">
        <f t="shared" si="43"/>
        <v>-135.19999999999999</v>
      </c>
      <c r="CW117" s="19">
        <f t="shared" si="44"/>
        <v>0</v>
      </c>
      <c r="CX117" s="1"/>
      <c r="CY117" s="15">
        <f t="shared" si="65"/>
        <v>0</v>
      </c>
      <c r="CZ117" s="7">
        <v>650</v>
      </c>
      <c r="DA117" s="7">
        <v>600</v>
      </c>
      <c r="DB117" s="7">
        <v>600</v>
      </c>
      <c r="DC117" s="7">
        <v>600</v>
      </c>
      <c r="DD117" s="7">
        <v>2</v>
      </c>
      <c r="DE117" s="7">
        <v>3</v>
      </c>
      <c r="DF117" s="7">
        <v>0.2</v>
      </c>
      <c r="DG117" s="7">
        <v>100</v>
      </c>
      <c r="DH117" s="7">
        <v>11</v>
      </c>
      <c r="DI117" s="7">
        <v>6</v>
      </c>
      <c r="DJ117" s="7">
        <v>1.3</v>
      </c>
      <c r="DK117" s="3" t="s">
        <v>205</v>
      </c>
      <c r="DL117" s="2">
        <v>400</v>
      </c>
      <c r="DM117" s="96">
        <f t="shared" si="45"/>
        <v>89.075189648037764</v>
      </c>
      <c r="DN117" s="96">
        <f t="shared" si="46"/>
        <v>94.023811295150963</v>
      </c>
      <c r="DO117" s="3"/>
      <c r="DP117" s="2"/>
      <c r="DQ117" s="3"/>
      <c r="DR117" s="2"/>
      <c r="DS117" s="7">
        <v>55</v>
      </c>
      <c r="DT117" s="3" t="s">
        <v>185</v>
      </c>
      <c r="DU117" s="2">
        <v>5.7</v>
      </c>
      <c r="DV117" s="7">
        <v>20</v>
      </c>
      <c r="DW117" s="3"/>
      <c r="DX117" s="1"/>
      <c r="DY117" s="96">
        <f t="shared" si="47"/>
        <v>0</v>
      </c>
      <c r="DZ117" s="96">
        <f t="shared" si="48"/>
        <v>0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436</v>
      </c>
      <c r="EL117" s="180">
        <f t="shared" si="49"/>
        <v>97.091956716361153</v>
      </c>
      <c r="EM117" s="109">
        <f t="shared" si="50"/>
        <v>102.48595431171455</v>
      </c>
      <c r="EN117" s="1">
        <v>4.4400000000000004</v>
      </c>
      <c r="EO117" s="181">
        <f t="shared" si="51"/>
        <v>0.9887346050932192</v>
      </c>
      <c r="EP117" s="181">
        <f t="shared" si="52"/>
        <v>1.0436643053761758</v>
      </c>
      <c r="EQ117" s="4">
        <v>325</v>
      </c>
      <c r="ER117" s="40"/>
    </row>
    <row r="118" spans="1:148" s="44" customFormat="1" ht="20.100000000000001" hidden="1" customHeight="1" x14ac:dyDescent="0.25">
      <c r="A118" s="84">
        <v>42428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hidden="1" customHeight="1" x14ac:dyDescent="0.25">
      <c r="A119" s="84">
        <v>42428</v>
      </c>
      <c r="B119" s="101">
        <v>1.0833333333333299</v>
      </c>
      <c r="C119" s="13">
        <v>1</v>
      </c>
      <c r="D119" s="8" t="s">
        <v>192</v>
      </c>
      <c r="E119" s="8" t="s">
        <v>193</v>
      </c>
      <c r="F119" s="8" t="s">
        <v>202</v>
      </c>
      <c r="G119" s="11" t="s">
        <v>195</v>
      </c>
      <c r="H119" s="10" t="s">
        <v>180</v>
      </c>
      <c r="I119" s="8">
        <v>17</v>
      </c>
      <c r="J119" s="8" t="s">
        <v>191</v>
      </c>
      <c r="K119" s="18">
        <v>16.5</v>
      </c>
      <c r="L119" s="8"/>
      <c r="M119" s="8">
        <v>80</v>
      </c>
      <c r="N119" s="8">
        <v>2700</v>
      </c>
      <c r="O119" s="145"/>
      <c r="P119" s="8">
        <v>1850</v>
      </c>
      <c r="Q119" s="20">
        <f t="shared" si="38"/>
        <v>1544.75</v>
      </c>
      <c r="R119" s="42">
        <f t="shared" si="53"/>
        <v>4.4905882500000001</v>
      </c>
      <c r="S119" s="16">
        <f t="shared" si="39"/>
        <v>4.2542415</v>
      </c>
      <c r="T119" s="10">
        <v>1232</v>
      </c>
      <c r="U119" s="8">
        <v>1020</v>
      </c>
      <c r="V119" s="8">
        <v>0.96799999999999997</v>
      </c>
      <c r="W119" s="20">
        <f t="shared" si="54"/>
        <v>1790.8</v>
      </c>
      <c r="X119" s="8">
        <v>11.2</v>
      </c>
      <c r="Y119" s="8">
        <v>444</v>
      </c>
      <c r="Z119" s="8">
        <v>44.3</v>
      </c>
      <c r="AA119" s="8">
        <v>20</v>
      </c>
      <c r="AB119" s="8">
        <v>20</v>
      </c>
      <c r="AC119" s="11">
        <v>5.4</v>
      </c>
      <c r="AD119" s="13">
        <v>3.9</v>
      </c>
      <c r="AE119" s="89">
        <v>-40</v>
      </c>
      <c r="AF119" s="89">
        <v>-43</v>
      </c>
      <c r="AG119" s="89">
        <v>-44</v>
      </c>
      <c r="AH119" s="89"/>
      <c r="AI119" s="110">
        <f t="shared" si="63"/>
        <v>-127</v>
      </c>
      <c r="AJ119" s="108">
        <f t="shared" si="64"/>
        <v>1</v>
      </c>
      <c r="AK119" s="8">
        <v>50</v>
      </c>
      <c r="AL119" s="8">
        <v>50</v>
      </c>
      <c r="AM119" s="8">
        <v>100</v>
      </c>
      <c r="AN119" s="8">
        <v>105</v>
      </c>
      <c r="AO119" s="8">
        <v>3</v>
      </c>
      <c r="AP119" s="8">
        <v>20</v>
      </c>
      <c r="AQ119" s="10">
        <v>1787</v>
      </c>
      <c r="AR119" s="13">
        <v>1787</v>
      </c>
      <c r="AS119" s="20">
        <f t="shared" si="66"/>
        <v>0</v>
      </c>
      <c r="AT119" s="124">
        <f t="shared" si="55"/>
        <v>0</v>
      </c>
      <c r="AU119" s="8">
        <v>77.7</v>
      </c>
      <c r="AV119" s="8">
        <v>80</v>
      </c>
      <c r="AW119" s="13">
        <v>4.4000000000000004</v>
      </c>
      <c r="AX119" s="8">
        <v>400</v>
      </c>
      <c r="AY119" s="8">
        <v>1060</v>
      </c>
      <c r="AZ119" s="9">
        <v>40</v>
      </c>
      <c r="BA119" s="10">
        <v>350</v>
      </c>
      <c r="BB119" s="9">
        <v>64</v>
      </c>
      <c r="BC119" s="10"/>
      <c r="BD119" s="11"/>
      <c r="BE119" s="10">
        <v>4700</v>
      </c>
      <c r="BF119" s="8">
        <v>21</v>
      </c>
      <c r="BG119" s="8">
        <v>20</v>
      </c>
      <c r="BH119" s="8">
        <v>1</v>
      </c>
      <c r="BI119" s="11">
        <v>97</v>
      </c>
      <c r="BJ119" s="10">
        <v>600</v>
      </c>
      <c r="BK119" s="13">
        <v>248</v>
      </c>
      <c r="BL119" s="8">
        <v>1648</v>
      </c>
      <c r="BM119" s="8">
        <v>139</v>
      </c>
      <c r="BN119" s="9">
        <v>30.4</v>
      </c>
      <c r="BO119" s="10">
        <v>489</v>
      </c>
      <c r="BP119" s="8">
        <v>1700</v>
      </c>
      <c r="BQ119" s="9">
        <v>220</v>
      </c>
      <c r="BR119" s="10">
        <v>479</v>
      </c>
      <c r="BS119" s="8">
        <v>1700</v>
      </c>
      <c r="BT119" s="9">
        <v>210</v>
      </c>
      <c r="BU119" s="12">
        <v>1500</v>
      </c>
      <c r="BV119" s="130">
        <v>594</v>
      </c>
      <c r="BW119" s="126">
        <f t="shared" si="56"/>
        <v>0.96799999999999997</v>
      </c>
      <c r="BX119" s="126">
        <f t="shared" si="57"/>
        <v>0.76923076923076927</v>
      </c>
      <c r="BY119" s="134">
        <f t="shared" si="58"/>
        <v>0.55720864328728303</v>
      </c>
      <c r="BZ119" s="134">
        <f t="shared" si="59"/>
        <v>0.44279135671271702</v>
      </c>
      <c r="CA119" s="10">
        <v>2.8</v>
      </c>
      <c r="CB119" s="8">
        <v>2.8</v>
      </c>
      <c r="CC119" s="8">
        <v>24</v>
      </c>
      <c r="CD119" s="11">
        <v>1.8</v>
      </c>
      <c r="CE119" s="13" t="s">
        <v>227</v>
      </c>
      <c r="CF119" s="13">
        <v>91.3</v>
      </c>
      <c r="CG119" s="20">
        <f t="shared" si="60"/>
        <v>16.64</v>
      </c>
      <c r="CH119" s="20">
        <f t="shared" si="40"/>
        <v>6253</v>
      </c>
      <c r="CI119" s="20">
        <f t="shared" si="41"/>
        <v>14.976000000000001</v>
      </c>
      <c r="CJ119" s="8">
        <v>90</v>
      </c>
      <c r="CK119" s="16">
        <f t="shared" si="61"/>
        <v>2.3950103950103951</v>
      </c>
      <c r="CL119" s="10" t="s">
        <v>228</v>
      </c>
      <c r="CM119" s="13">
        <v>63</v>
      </c>
      <c r="CN119" s="8">
        <v>65</v>
      </c>
      <c r="CO119" s="339">
        <v>109</v>
      </c>
      <c r="CP119" s="339">
        <f t="shared" si="67"/>
        <v>6253</v>
      </c>
      <c r="CQ119" s="339">
        <f t="shared" si="68"/>
        <v>70.849999999999994</v>
      </c>
      <c r="CR119" s="42">
        <f t="shared" si="69"/>
        <v>11.330561330561329</v>
      </c>
      <c r="CS119" s="10" t="s">
        <v>217</v>
      </c>
      <c r="CT119" s="13">
        <v>7</v>
      </c>
      <c r="CU119" s="20">
        <f t="shared" si="42"/>
        <v>16.64</v>
      </c>
      <c r="CV119" s="20">
        <f t="shared" si="43"/>
        <v>-135.19999999999999</v>
      </c>
      <c r="CW119" s="20">
        <f t="shared" si="44"/>
        <v>0</v>
      </c>
      <c r="CX119" s="8"/>
      <c r="CY119" s="16">
        <f t="shared" si="65"/>
        <v>0</v>
      </c>
      <c r="CZ119" s="14">
        <v>650</v>
      </c>
      <c r="DA119" s="14">
        <v>600</v>
      </c>
      <c r="DB119" s="14">
        <v>600</v>
      </c>
      <c r="DC119" s="14">
        <v>600</v>
      </c>
      <c r="DD119" s="14">
        <v>2</v>
      </c>
      <c r="DE119" s="14">
        <v>3</v>
      </c>
      <c r="DF119" s="14">
        <v>0.2</v>
      </c>
      <c r="DG119" s="14">
        <v>100</v>
      </c>
      <c r="DH119" s="14">
        <v>11</v>
      </c>
      <c r="DI119" s="14">
        <v>6</v>
      </c>
      <c r="DJ119" s="14">
        <v>1.3</v>
      </c>
      <c r="DK119" s="10" t="s">
        <v>205</v>
      </c>
      <c r="DL119" s="9">
        <v>400</v>
      </c>
      <c r="DM119" s="97">
        <f t="shared" si="45"/>
        <v>89.075189648037764</v>
      </c>
      <c r="DN119" s="97">
        <f t="shared" si="46"/>
        <v>94.023811295150963</v>
      </c>
      <c r="DO119" s="10"/>
      <c r="DP119" s="9"/>
      <c r="DQ119" s="10"/>
      <c r="DR119" s="9"/>
      <c r="DS119" s="14">
        <v>55</v>
      </c>
      <c r="DT119" s="10" t="s">
        <v>185</v>
      </c>
      <c r="DU119" s="9">
        <v>5.7</v>
      </c>
      <c r="DV119" s="14">
        <v>20</v>
      </c>
      <c r="DW119" s="10"/>
      <c r="DX119" s="8"/>
      <c r="DY119" s="97">
        <f t="shared" si="47"/>
        <v>0</v>
      </c>
      <c r="DZ119" s="97">
        <f t="shared" si="48"/>
        <v>0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430</v>
      </c>
      <c r="EL119" s="183">
        <f t="shared" si="49"/>
        <v>95.755828871640588</v>
      </c>
      <c r="EM119" s="110">
        <f t="shared" si="50"/>
        <v>101.07559714228729</v>
      </c>
      <c r="EN119" s="8"/>
      <c r="EO119" s="184">
        <f t="shared" si="51"/>
        <v>0</v>
      </c>
      <c r="EP119" s="184">
        <f t="shared" si="52"/>
        <v>0</v>
      </c>
      <c r="EQ119" s="11"/>
      <c r="ER119" s="43"/>
    </row>
    <row r="120" spans="1:148" s="41" customFormat="1" ht="20.100000000000001" hidden="1" customHeight="1" x14ac:dyDescent="0.25">
      <c r="A120" s="83">
        <v>42429</v>
      </c>
      <c r="B120" s="100">
        <v>0.50344907407407413</v>
      </c>
      <c r="C120" s="6">
        <v>3</v>
      </c>
      <c r="D120" s="1" t="s">
        <v>186</v>
      </c>
      <c r="E120" s="1" t="s">
        <v>187</v>
      </c>
      <c r="F120" s="1" t="s">
        <v>188</v>
      </c>
      <c r="G120" s="4" t="s">
        <v>189</v>
      </c>
      <c r="H120" s="3" t="s">
        <v>180</v>
      </c>
      <c r="I120" s="1">
        <v>17</v>
      </c>
      <c r="J120" s="1" t="s">
        <v>190</v>
      </c>
      <c r="K120" s="17">
        <v>16.5</v>
      </c>
      <c r="L120" s="1"/>
      <c r="M120" s="1">
        <v>80</v>
      </c>
      <c r="N120" s="1">
        <v>2700</v>
      </c>
      <c r="O120" s="144"/>
      <c r="P120" s="1">
        <v>1860</v>
      </c>
      <c r="Q120" s="19">
        <f t="shared" si="38"/>
        <v>1553.1000000000001</v>
      </c>
      <c r="R120" s="39">
        <f t="shared" si="53"/>
        <v>4.5148617</v>
      </c>
      <c r="S120" s="15">
        <f t="shared" si="39"/>
        <v>4.2772374000000006</v>
      </c>
      <c r="T120" s="3">
        <v>1241</v>
      </c>
      <c r="U120" s="1">
        <v>1020</v>
      </c>
      <c r="V120" s="1">
        <v>0.96799999999999997</v>
      </c>
      <c r="W120" s="19">
        <f t="shared" si="54"/>
        <v>1800.48</v>
      </c>
      <c r="X120" s="1">
        <v>11.2</v>
      </c>
      <c r="Y120" s="1">
        <v>449</v>
      </c>
      <c r="Z120" s="1">
        <v>45.2</v>
      </c>
      <c r="AA120" s="1">
        <v>20</v>
      </c>
      <c r="AB120" s="1">
        <v>20</v>
      </c>
      <c r="AC120" s="4">
        <v>5.4</v>
      </c>
      <c r="AD120" s="6">
        <v>3.7</v>
      </c>
      <c r="AE120" s="88">
        <v>-40</v>
      </c>
      <c r="AF120" s="88">
        <v>-44</v>
      </c>
      <c r="AG120" s="88">
        <v>-44</v>
      </c>
      <c r="AH120" s="88"/>
      <c r="AI120" s="109">
        <f t="shared" si="63"/>
        <v>-128</v>
      </c>
      <c r="AJ120" s="106">
        <f t="shared" si="64"/>
        <v>7.8125E-3</v>
      </c>
      <c r="AK120" s="1">
        <v>50</v>
      </c>
      <c r="AL120" s="1">
        <v>50</v>
      </c>
      <c r="AM120" s="1">
        <v>100</v>
      </c>
      <c r="AN120" s="1">
        <v>105</v>
      </c>
      <c r="AO120" s="1">
        <v>3</v>
      </c>
      <c r="AP120" s="1">
        <v>20</v>
      </c>
      <c r="AQ120" s="3">
        <v>1810</v>
      </c>
      <c r="AR120" s="6">
        <v>1853</v>
      </c>
      <c r="AS120" s="19">
        <f t="shared" si="66"/>
        <v>-43</v>
      </c>
      <c r="AT120" s="123">
        <f t="shared" si="55"/>
        <v>-2.3756906077348067E-2</v>
      </c>
      <c r="AU120" s="1">
        <v>77</v>
      </c>
      <c r="AV120" s="1">
        <v>80</v>
      </c>
      <c r="AW120" s="6">
        <v>4.4000000000000004</v>
      </c>
      <c r="AX120" s="1">
        <v>348</v>
      </c>
      <c r="AY120" s="1">
        <v>1031</v>
      </c>
      <c r="AZ120" s="2">
        <v>30</v>
      </c>
      <c r="BA120" s="3">
        <v>341</v>
      </c>
      <c r="BB120" s="2">
        <v>62</v>
      </c>
      <c r="BC120" s="3"/>
      <c r="BD120" s="4"/>
      <c r="BE120" s="3">
        <v>4641</v>
      </c>
      <c r="BF120" s="1">
        <v>22</v>
      </c>
      <c r="BG120" s="1">
        <v>20</v>
      </c>
      <c r="BH120" s="1">
        <v>1</v>
      </c>
      <c r="BI120" s="4">
        <v>97</v>
      </c>
      <c r="BJ120" s="3">
        <v>600</v>
      </c>
      <c r="BK120" s="6">
        <v>250</v>
      </c>
      <c r="BL120" s="1">
        <v>1647</v>
      </c>
      <c r="BM120" s="1">
        <v>138</v>
      </c>
      <c r="BN120" s="2">
        <v>30.9</v>
      </c>
      <c r="BO120" s="3">
        <v>483</v>
      </c>
      <c r="BP120" s="1">
        <v>1550</v>
      </c>
      <c r="BQ120" s="2">
        <v>225</v>
      </c>
      <c r="BR120" s="3">
        <v>473</v>
      </c>
      <c r="BS120" s="1">
        <v>1600</v>
      </c>
      <c r="BT120" s="2">
        <v>214</v>
      </c>
      <c r="BU120" s="5">
        <v>1500</v>
      </c>
      <c r="BV120" s="129">
        <v>567</v>
      </c>
      <c r="BW120" s="125">
        <f t="shared" si="56"/>
        <v>0.95599999999999996</v>
      </c>
      <c r="BX120" s="125">
        <f t="shared" si="57"/>
        <v>0.76923076923076927</v>
      </c>
      <c r="BY120" s="133">
        <f t="shared" si="58"/>
        <v>0.55412876761191365</v>
      </c>
      <c r="BZ120" s="133">
        <f t="shared" si="59"/>
        <v>0.44587123238808635</v>
      </c>
      <c r="CA120" s="3">
        <v>2.8</v>
      </c>
      <c r="CB120" s="1">
        <v>2.8</v>
      </c>
      <c r="CC120" s="1">
        <v>24</v>
      </c>
      <c r="CD120" s="4">
        <v>1.8</v>
      </c>
      <c r="CE120" s="6" t="s">
        <v>227</v>
      </c>
      <c r="CF120" s="6">
        <v>88</v>
      </c>
      <c r="CG120" s="19">
        <f t="shared" si="60"/>
        <v>16.64</v>
      </c>
      <c r="CH120" s="19">
        <f t="shared" si="40"/>
        <v>6286.8</v>
      </c>
      <c r="CI120" s="19">
        <f t="shared" si="41"/>
        <v>14.976000000000001</v>
      </c>
      <c r="CJ120" s="1">
        <v>90</v>
      </c>
      <c r="CK120" s="15">
        <f t="shared" si="61"/>
        <v>2.3821339950372207</v>
      </c>
      <c r="CL120" s="3" t="s">
        <v>228</v>
      </c>
      <c r="CM120" s="6">
        <v>67</v>
      </c>
      <c r="CN120" s="1">
        <v>67</v>
      </c>
      <c r="CO120" s="338">
        <v>109</v>
      </c>
      <c r="CP120" s="338">
        <f t="shared" si="67"/>
        <v>6286.8</v>
      </c>
      <c r="CQ120" s="338">
        <f t="shared" si="68"/>
        <v>73.03</v>
      </c>
      <c r="CR120" s="39">
        <f t="shared" si="69"/>
        <v>11.616402621365399</v>
      </c>
      <c r="CS120" s="3" t="s">
        <v>217</v>
      </c>
      <c r="CT120" s="6">
        <v>5</v>
      </c>
      <c r="CU120" s="19">
        <f t="shared" si="42"/>
        <v>16.64</v>
      </c>
      <c r="CV120" s="19">
        <f t="shared" si="43"/>
        <v>-135.19999999999999</v>
      </c>
      <c r="CW120" s="19">
        <f t="shared" si="44"/>
        <v>0</v>
      </c>
      <c r="CX120" s="1"/>
      <c r="CY120" s="15">
        <f t="shared" si="65"/>
        <v>0</v>
      </c>
      <c r="CZ120" s="7">
        <v>650</v>
      </c>
      <c r="DA120" s="7">
        <v>600</v>
      </c>
      <c r="DB120" s="7">
        <v>600</v>
      </c>
      <c r="DC120" s="7">
        <v>600</v>
      </c>
      <c r="DD120" s="7">
        <v>2</v>
      </c>
      <c r="DE120" s="7">
        <v>3</v>
      </c>
      <c r="DF120" s="7">
        <v>0.2</v>
      </c>
      <c r="DG120" s="7">
        <v>80</v>
      </c>
      <c r="DH120" s="7">
        <v>11</v>
      </c>
      <c r="DI120" s="7">
        <v>6</v>
      </c>
      <c r="DJ120" s="7">
        <v>1.3</v>
      </c>
      <c r="DK120" s="3" t="s">
        <v>205</v>
      </c>
      <c r="DL120" s="2">
        <v>400</v>
      </c>
      <c r="DM120" s="96">
        <f t="shared" si="45"/>
        <v>88.596290778962285</v>
      </c>
      <c r="DN120" s="96">
        <f t="shared" si="46"/>
        <v>93.518306933349066</v>
      </c>
      <c r="DO120" s="3"/>
      <c r="DP120" s="2"/>
      <c r="DQ120" s="3"/>
      <c r="DR120" s="2"/>
      <c r="DS120" s="7">
        <v>65</v>
      </c>
      <c r="DT120" s="3" t="s">
        <v>185</v>
      </c>
      <c r="DU120" s="2">
        <v>5.5</v>
      </c>
      <c r="DV120" s="7">
        <v>20</v>
      </c>
      <c r="DW120" s="3"/>
      <c r="DX120" s="1"/>
      <c r="DY120" s="96">
        <f t="shared" si="47"/>
        <v>0</v>
      </c>
      <c r="DZ120" s="96">
        <f t="shared" si="48"/>
        <v>0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439</v>
      </c>
      <c r="EL120" s="180">
        <f t="shared" si="49"/>
        <v>97.234429129911106</v>
      </c>
      <c r="EM120" s="109">
        <f t="shared" si="50"/>
        <v>102.63634185935061</v>
      </c>
      <c r="EN120" s="1">
        <v>4.3499999999999996</v>
      </c>
      <c r="EO120" s="181">
        <f t="shared" si="51"/>
        <v>0.96348466222121476</v>
      </c>
      <c r="EP120" s="181">
        <f t="shared" si="52"/>
        <v>1.0170115879001711</v>
      </c>
      <c r="EQ120" s="4">
        <v>322</v>
      </c>
      <c r="ER120" s="40"/>
    </row>
    <row r="121" spans="1:148" s="41" customFormat="1" ht="20.100000000000001" hidden="1" customHeight="1" x14ac:dyDescent="0.25">
      <c r="A121" s="83">
        <v>42429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hidden="1" customHeight="1" x14ac:dyDescent="0.25">
      <c r="A122" s="84">
        <v>42429</v>
      </c>
      <c r="B122" s="101">
        <v>1.1979166666666701</v>
      </c>
      <c r="C122" s="13">
        <v>2</v>
      </c>
      <c r="D122" s="8" t="s">
        <v>201</v>
      </c>
      <c r="E122" s="8" t="s">
        <v>207</v>
      </c>
      <c r="F122" s="8" t="s">
        <v>194</v>
      </c>
      <c r="G122" s="11" t="s">
        <v>204</v>
      </c>
      <c r="H122" s="10" t="s">
        <v>180</v>
      </c>
      <c r="I122" s="8">
        <v>17</v>
      </c>
      <c r="J122" s="8" t="s">
        <v>190</v>
      </c>
      <c r="K122" s="18"/>
      <c r="L122" s="8"/>
      <c r="M122" s="8">
        <v>80</v>
      </c>
      <c r="N122" s="8">
        <v>2700</v>
      </c>
      <c r="O122" s="145"/>
      <c r="P122" s="8">
        <v>1860</v>
      </c>
      <c r="Q122" s="20">
        <f t="shared" si="38"/>
        <v>1860.0000000000002</v>
      </c>
      <c r="R122" s="42">
        <f t="shared" si="53"/>
        <v>5.407020000000001</v>
      </c>
      <c r="S122" s="16">
        <f t="shared" si="39"/>
        <v>5.122440000000001</v>
      </c>
      <c r="T122" s="10">
        <v>1200</v>
      </c>
      <c r="U122" s="8">
        <v>1020</v>
      </c>
      <c r="V122" s="8">
        <v>0.97</v>
      </c>
      <c r="W122" s="20">
        <f t="shared" si="54"/>
        <v>1804.2</v>
      </c>
      <c r="X122" s="8">
        <v>10</v>
      </c>
      <c r="Y122" s="8">
        <v>451</v>
      </c>
      <c r="Z122" s="8">
        <v>41.9</v>
      </c>
      <c r="AA122" s="8">
        <v>20</v>
      </c>
      <c r="AB122" s="8">
        <v>20</v>
      </c>
      <c r="AC122" s="11">
        <v>5.6</v>
      </c>
      <c r="AD122" s="13">
        <v>4</v>
      </c>
      <c r="AE122" s="89">
        <v>-40</v>
      </c>
      <c r="AF122" s="89">
        <v>-44</v>
      </c>
      <c r="AG122" s="89">
        <v>-44</v>
      </c>
      <c r="AH122" s="89"/>
      <c r="AI122" s="110">
        <f t="shared" si="63"/>
        <v>-128</v>
      </c>
      <c r="AJ122" s="108">
        <f t="shared" si="64"/>
        <v>1</v>
      </c>
      <c r="AK122" s="8">
        <v>50</v>
      </c>
      <c r="AL122" s="8">
        <v>50</v>
      </c>
      <c r="AM122" s="8">
        <v>100</v>
      </c>
      <c r="AN122" s="8">
        <v>105</v>
      </c>
      <c r="AO122" s="8">
        <v>3</v>
      </c>
      <c r="AP122" s="8">
        <v>20</v>
      </c>
      <c r="AQ122" s="10">
        <v>1860</v>
      </c>
      <c r="AR122" s="13">
        <v>1860</v>
      </c>
      <c r="AS122" s="20">
        <f t="shared" si="66"/>
        <v>0</v>
      </c>
      <c r="AT122" s="124">
        <f t="shared" si="55"/>
        <v>0</v>
      </c>
      <c r="AU122" s="8">
        <v>77</v>
      </c>
      <c r="AV122" s="8">
        <v>80</v>
      </c>
      <c r="AW122" s="13">
        <v>4.5</v>
      </c>
      <c r="AX122" s="8">
        <v>250</v>
      </c>
      <c r="AY122" s="8">
        <v>1230</v>
      </c>
      <c r="AZ122" s="9">
        <v>25</v>
      </c>
      <c r="BA122" s="10">
        <v>307</v>
      </c>
      <c r="BB122" s="9">
        <v>52</v>
      </c>
      <c r="BC122" s="10"/>
      <c r="BD122" s="11"/>
      <c r="BE122" s="10">
        <v>4720</v>
      </c>
      <c r="BF122" s="8">
        <v>24</v>
      </c>
      <c r="BG122" s="8">
        <v>20</v>
      </c>
      <c r="BH122" s="8">
        <v>1</v>
      </c>
      <c r="BI122" s="11">
        <v>96.6</v>
      </c>
      <c r="BJ122" s="10">
        <v>560</v>
      </c>
      <c r="BK122" s="13">
        <v>243</v>
      </c>
      <c r="BL122" s="8">
        <v>1650</v>
      </c>
      <c r="BM122" s="8">
        <v>136</v>
      </c>
      <c r="BN122" s="9">
        <v>31.6</v>
      </c>
      <c r="BO122" s="10">
        <v>490</v>
      </c>
      <c r="BP122" s="8">
        <v>1700</v>
      </c>
      <c r="BQ122" s="9">
        <v>219</v>
      </c>
      <c r="BR122" s="10">
        <v>480</v>
      </c>
      <c r="BS122" s="8">
        <v>1700</v>
      </c>
      <c r="BT122" s="9">
        <v>211</v>
      </c>
      <c r="BU122" s="12">
        <v>1500</v>
      </c>
      <c r="BV122" s="130">
        <v>575</v>
      </c>
      <c r="BW122" s="126">
        <f t="shared" si="56"/>
        <v>0.97</v>
      </c>
      <c r="BX122" s="126">
        <f t="shared" si="57"/>
        <v>0.71794871794871795</v>
      </c>
      <c r="BY122" s="134">
        <f t="shared" si="58"/>
        <v>0.57466200820294699</v>
      </c>
      <c r="BZ122" s="134">
        <f t="shared" si="59"/>
        <v>0.42533799179705306</v>
      </c>
      <c r="CA122" s="10">
        <v>2.8</v>
      </c>
      <c r="CB122" s="8">
        <v>2.8</v>
      </c>
      <c r="CC122" s="8">
        <v>24</v>
      </c>
      <c r="CD122" s="11">
        <v>1.8</v>
      </c>
      <c r="CE122" s="13" t="s">
        <v>227</v>
      </c>
      <c r="CF122" s="13">
        <v>88</v>
      </c>
      <c r="CG122" s="20">
        <f t="shared" si="60"/>
        <v>16.64</v>
      </c>
      <c r="CH122" s="20">
        <f t="shared" si="40"/>
        <v>6286.8</v>
      </c>
      <c r="CI122" s="20">
        <f t="shared" si="41"/>
        <v>15.308800000000002</v>
      </c>
      <c r="CJ122" s="8">
        <v>92</v>
      </c>
      <c r="CK122" s="16">
        <f t="shared" si="61"/>
        <v>2.4350703060380483</v>
      </c>
      <c r="CL122" s="10" t="s">
        <v>228</v>
      </c>
      <c r="CM122" s="13">
        <v>67</v>
      </c>
      <c r="CN122" s="8">
        <v>71</v>
      </c>
      <c r="CO122" s="339">
        <v>109</v>
      </c>
      <c r="CP122" s="339">
        <f t="shared" si="67"/>
        <v>6286.8</v>
      </c>
      <c r="CQ122" s="339">
        <f t="shared" si="68"/>
        <v>77.39</v>
      </c>
      <c r="CR122" s="42">
        <f t="shared" si="69"/>
        <v>12.309919195775276</v>
      </c>
      <c r="CS122" s="10" t="s">
        <v>217</v>
      </c>
      <c r="CT122" s="13">
        <v>7</v>
      </c>
      <c r="CU122" s="20">
        <f t="shared" si="42"/>
        <v>16.64</v>
      </c>
      <c r="CV122" s="20">
        <f t="shared" si="43"/>
        <v>-135.19999999999999</v>
      </c>
      <c r="CW122" s="20">
        <f t="shared" si="44"/>
        <v>0</v>
      </c>
      <c r="CX122" s="8"/>
      <c r="CY122" s="16">
        <f t="shared" si="65"/>
        <v>0</v>
      </c>
      <c r="CZ122" s="14">
        <v>650</v>
      </c>
      <c r="DA122" s="14">
        <v>600</v>
      </c>
      <c r="DB122" s="14">
        <v>600</v>
      </c>
      <c r="DC122" s="14">
        <v>600</v>
      </c>
      <c r="DD122" s="14">
        <v>2</v>
      </c>
      <c r="DE122" s="14">
        <v>3</v>
      </c>
      <c r="DF122" s="14">
        <v>0.2</v>
      </c>
      <c r="DG122" s="14">
        <v>80</v>
      </c>
      <c r="DH122" s="14">
        <v>11</v>
      </c>
      <c r="DI122" s="14">
        <v>6</v>
      </c>
      <c r="DJ122" s="14">
        <v>1.3</v>
      </c>
      <c r="DK122" s="10" t="s">
        <v>205</v>
      </c>
      <c r="DL122" s="9">
        <v>400</v>
      </c>
      <c r="DM122" s="97">
        <f t="shared" si="45"/>
        <v>73.977902800433498</v>
      </c>
      <c r="DN122" s="97">
        <f t="shared" si="46"/>
        <v>78.087786289346468</v>
      </c>
      <c r="DO122" s="10"/>
      <c r="DP122" s="9"/>
      <c r="DQ122" s="10"/>
      <c r="DR122" s="9"/>
      <c r="DS122" s="14">
        <v>60</v>
      </c>
      <c r="DT122" s="10" t="s">
        <v>185</v>
      </c>
      <c r="DU122" s="9">
        <v>5.2</v>
      </c>
      <c r="DV122" s="14">
        <v>25</v>
      </c>
      <c r="DW122" s="10"/>
      <c r="DX122" s="8"/>
      <c r="DY122" s="97">
        <f t="shared" si="47"/>
        <v>0</v>
      </c>
      <c r="DZ122" s="97">
        <f t="shared" si="48"/>
        <v>0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430</v>
      </c>
      <c r="EL122" s="183">
        <f t="shared" si="49"/>
        <v>79.526245510466012</v>
      </c>
      <c r="EM122" s="110">
        <f t="shared" si="50"/>
        <v>83.944370261047453</v>
      </c>
      <c r="EN122" s="8">
        <v>4.1900000000000004</v>
      </c>
      <c r="EO122" s="184">
        <f t="shared" si="51"/>
        <v>0.77491853183454096</v>
      </c>
      <c r="EP122" s="184">
        <f t="shared" si="52"/>
        <v>0.81796956138090438</v>
      </c>
      <c r="EQ122" s="11">
        <v>325</v>
      </c>
      <c r="ER122" s="43"/>
    </row>
    <row r="123" spans="1:148" s="44" customFormat="1" ht="20.100000000000001" hidden="1" customHeight="1" x14ac:dyDescent="0.25">
      <c r="A123" s="84">
        <v>42429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hidden="1" customHeight="1" x14ac:dyDescent="0.25">
      <c r="A124" s="83" t="s">
        <v>244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hidden="1" customHeight="1" x14ac:dyDescent="0.25">
      <c r="A125" s="83" t="s">
        <v>244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hidden="1" customHeight="1" x14ac:dyDescent="0.25">
      <c r="A126" s="84" t="s">
        <v>244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hidden="1" customHeight="1" x14ac:dyDescent="0.25">
      <c r="A127" s="84" t="s">
        <v>244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hidden="1" customHeight="1" x14ac:dyDescent="0.25">
      <c r="A128" s="83" t="s">
        <v>245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hidden="1" customHeight="1" x14ac:dyDescent="0.25">
      <c r="A129" s="83" t="s">
        <v>245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hidden="1" customHeight="1" x14ac:dyDescent="0.25">
      <c r="A130" s="84" t="s">
        <v>245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hidden="1" customHeight="1" thickBot="1" x14ac:dyDescent="0.3">
      <c r="A131" s="303" t="s">
        <v>245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 t="s">
        <v>242</v>
      </c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 t="s">
        <v>241</v>
      </c>
      <c r="CF153" s="50"/>
      <c r="CG153" s="46">
        <v>21</v>
      </c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">
      <filters>
        <filter val="16"/>
      </filters>
    </filterColumn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582" priority="53" operator="lessThan">
      <formula>$U$7</formula>
    </cfRule>
    <cfRule type="cellIs" dxfId="581" priority="54" operator="greaterThan">
      <formula>$U$5</formula>
    </cfRule>
  </conditionalFormatting>
  <conditionalFormatting sqref="AD8:AD131">
    <cfRule type="cellIs" dxfId="580" priority="51" operator="lessThan">
      <formula>$AD$7</formula>
    </cfRule>
    <cfRule type="cellIs" dxfId="579" priority="52" operator="greaterThan">
      <formula>$AD$5</formula>
    </cfRule>
  </conditionalFormatting>
  <conditionalFormatting sqref="AC8:AC131">
    <cfRule type="cellIs" dxfId="578" priority="49" operator="lessThan">
      <formula>$AC$7</formula>
    </cfRule>
    <cfRule type="cellIs" dxfId="577" priority="50" operator="greaterThan">
      <formula>$AC$5</formula>
    </cfRule>
  </conditionalFormatting>
  <conditionalFormatting sqref="AW8:AW131">
    <cfRule type="cellIs" dxfId="576" priority="47" operator="lessThan">
      <formula>$AW$7</formula>
    </cfRule>
    <cfRule type="cellIs" dxfId="575" priority="48" operator="greaterThan">
      <formula>$AW$5</formula>
    </cfRule>
  </conditionalFormatting>
  <conditionalFormatting sqref="BJ8:BJ131">
    <cfRule type="cellIs" dxfId="574" priority="45" operator="lessThan">
      <formula>$BJ$7</formula>
    </cfRule>
    <cfRule type="cellIs" dxfId="573" priority="46" operator="greaterThan">
      <formula>$BJ$5</formula>
    </cfRule>
  </conditionalFormatting>
  <conditionalFormatting sqref="BV8:BV131">
    <cfRule type="cellIs" dxfId="572" priority="43" operator="lessThan">
      <formula>$BV$7</formula>
    </cfRule>
    <cfRule type="cellIs" dxfId="571" priority="44" operator="greaterThan">
      <formula>$BV$5</formula>
    </cfRule>
  </conditionalFormatting>
  <conditionalFormatting sqref="BY8:BZ131">
    <cfRule type="cellIs" dxfId="570" priority="41" operator="lessThan">
      <formula>$BY$7</formula>
    </cfRule>
    <cfRule type="cellIs" dxfId="569" priority="42" operator="greaterThan">
      <formula>$BY$5</formula>
    </cfRule>
  </conditionalFormatting>
  <conditionalFormatting sqref="CA8:CA131">
    <cfRule type="cellIs" dxfId="568" priority="39" operator="lessThan">
      <formula>$CA$7</formula>
    </cfRule>
    <cfRule type="cellIs" dxfId="567" priority="40" operator="greaterThan">
      <formula>$CA$5</formula>
    </cfRule>
  </conditionalFormatting>
  <conditionalFormatting sqref="CB8:CB131">
    <cfRule type="cellIs" dxfId="566" priority="37" operator="lessThan">
      <formula>$CB$7</formula>
    </cfRule>
    <cfRule type="cellIs" dxfId="565" priority="38" operator="greaterThan">
      <formula>$CB$5</formula>
    </cfRule>
  </conditionalFormatting>
  <conditionalFormatting sqref="CC8:CC131">
    <cfRule type="cellIs" dxfId="564" priority="35" operator="lessThan">
      <formula>$CC$7</formula>
    </cfRule>
    <cfRule type="cellIs" dxfId="563" priority="36" operator="greaterThan">
      <formula>$CC$5</formula>
    </cfRule>
  </conditionalFormatting>
  <conditionalFormatting sqref="CD8:CD131">
    <cfRule type="cellIs" dxfId="562" priority="33" operator="lessThan">
      <formula>$CD$7</formula>
    </cfRule>
    <cfRule type="cellIs" dxfId="561" priority="34" operator="greaterThan">
      <formula>$CD$5</formula>
    </cfRule>
  </conditionalFormatting>
  <conditionalFormatting sqref="CK8:CK131 CY8:CY131">
    <cfRule type="cellIs" dxfId="560" priority="31" operator="lessThan">
      <formula>$CK$7</formula>
    </cfRule>
    <cfRule type="cellIs" dxfId="559" priority="32" operator="greaterThan">
      <formula>$CK$5</formula>
    </cfRule>
  </conditionalFormatting>
  <conditionalFormatting sqref="CW8:CW131">
    <cfRule type="cellIs" dxfId="558" priority="29" operator="lessThan">
      <formula>$CW$7</formula>
    </cfRule>
    <cfRule type="cellIs" dxfId="557" priority="30" operator="greaterThan">
      <formula>$CW$5</formula>
    </cfRule>
  </conditionalFormatting>
  <conditionalFormatting sqref="DZ8:EB131">
    <cfRule type="cellIs" dxfId="556" priority="28" operator="greaterThan">
      <formula>$DZ$5</formula>
    </cfRule>
  </conditionalFormatting>
  <conditionalFormatting sqref="V8:V131">
    <cfRule type="cellIs" dxfId="555" priority="26" operator="lessThan">
      <formula>$V$7</formula>
    </cfRule>
    <cfRule type="cellIs" dxfId="554" priority="27" operator="greaterThan">
      <formula>$V$5</formula>
    </cfRule>
  </conditionalFormatting>
  <conditionalFormatting sqref="F158:F1048576 G151:G1048576 CS154:CS1048576 F1:F156 DE3:DJ1048576 G1:G149 DA2:DD1048576 DK1:XFD1048576 H1:CR1048576 CT1:CZ1048576 CS1:CS152 A1:A1048576 C1:E1048576 B1:B43 B45:B1048576">
    <cfRule type="containsBlanks" priority="1" stopIfTrue="1">
      <formula>LEN(TRIM(A1))=0</formula>
    </cfRule>
  </conditionalFormatting>
  <conditionalFormatting sqref="X8:X131">
    <cfRule type="cellIs" dxfId="553" priority="24" operator="lessThan">
      <formula>$X$7</formula>
    </cfRule>
    <cfRule type="cellIs" dxfId="552" priority="25" operator="greaterThan">
      <formula>$X$5</formula>
    </cfRule>
  </conditionalFormatting>
  <conditionalFormatting sqref="AE8:AE131">
    <cfRule type="cellIs" dxfId="551" priority="22" operator="lessThan">
      <formula>$AE$5</formula>
    </cfRule>
    <cfRule type="cellIs" dxfId="550" priority="23" operator="greaterThan">
      <formula>$AE$7</formula>
    </cfRule>
  </conditionalFormatting>
  <conditionalFormatting sqref="AF8:AF131">
    <cfRule type="cellIs" dxfId="549" priority="20" operator="lessThan">
      <formula>$AF$5</formula>
    </cfRule>
    <cfRule type="cellIs" dxfId="548" priority="21" operator="greaterThan">
      <formula>$AF$7</formula>
    </cfRule>
  </conditionalFormatting>
  <conditionalFormatting sqref="AG8:AG131">
    <cfRule type="cellIs" dxfId="547" priority="18" operator="lessThan">
      <formula>$AG$5</formula>
    </cfRule>
    <cfRule type="cellIs" dxfId="546" priority="19" operator="greaterThan">
      <formula>$AG$7</formula>
    </cfRule>
  </conditionalFormatting>
  <conditionalFormatting sqref="AH8:AH131">
    <cfRule type="cellIs" dxfId="545" priority="16" operator="lessThan">
      <formula>$AH$5</formula>
    </cfRule>
    <cfRule type="cellIs" dxfId="544" priority="17" operator="greaterThan">
      <formula>$AH$7</formula>
    </cfRule>
  </conditionalFormatting>
  <conditionalFormatting sqref="AM8:AM131">
    <cfRule type="cellIs" dxfId="543" priority="14" operator="lessThan">
      <formula>$AM$7</formula>
    </cfRule>
    <cfRule type="cellIs" dxfId="542" priority="15" operator="greaterThan">
      <formula>$AM$5</formula>
    </cfRule>
  </conditionalFormatting>
  <conditionalFormatting sqref="AP8:AP131">
    <cfRule type="cellIs" dxfId="541" priority="13" operator="greaterThan">
      <formula>$AP$5</formula>
    </cfRule>
  </conditionalFormatting>
  <conditionalFormatting sqref="AA8:AA131">
    <cfRule type="cellIs" dxfId="540" priority="12" operator="greaterThan">
      <formula>$AA$5</formula>
    </cfRule>
  </conditionalFormatting>
  <conditionalFormatting sqref="AB8:AB131">
    <cfRule type="cellIs" dxfId="539" priority="10" operator="lessThan">
      <formula>$AB$7</formula>
    </cfRule>
    <cfRule type="cellIs" dxfId="538" priority="11" operator="greaterThan">
      <formula>$AB$5</formula>
    </cfRule>
  </conditionalFormatting>
  <conditionalFormatting sqref="DN8:DN131">
    <cfRule type="cellIs" dxfId="537" priority="9" operator="greaterThan">
      <formula>$DN$5</formula>
    </cfRule>
  </conditionalFormatting>
  <conditionalFormatting sqref="EQ8:EQ131">
    <cfRule type="cellIs" dxfId="536" priority="8" operator="greaterThan">
      <formula>$EQ$5</formula>
    </cfRule>
  </conditionalFormatting>
  <conditionalFormatting sqref="DM8:DM131">
    <cfRule type="cellIs" dxfId="535" priority="7" operator="greaterThan">
      <formula>$DM$5</formula>
    </cfRule>
  </conditionalFormatting>
  <conditionalFormatting sqref="DY8:DY131">
    <cfRule type="cellIs" dxfId="534" priority="6" operator="greaterThan">
      <formula>$DY$5</formula>
    </cfRule>
  </conditionalFormatting>
  <conditionalFormatting sqref="A8:A131">
    <cfRule type="cellIs" dxfId="533" priority="4" operator="greaterThan">
      <formula>TODAY()</formula>
    </cfRule>
    <cfRule type="cellIs" dxfId="532" priority="5" operator="equal">
      <formula>$A$149</formula>
    </cfRule>
  </conditionalFormatting>
  <conditionalFormatting sqref="AN8:AN131">
    <cfRule type="cellIs" dxfId="531" priority="2" operator="lessThan">
      <formula>$AN$7</formula>
    </cfRule>
    <cfRule type="cellIs" dxfId="530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8:B9 B12:B13 B16:B17 B20:B21 B24:B25 B28:B29 B32:B33 B36:B37 B40:B41 B45 B48:B49 B52:B53 B56:B57 B60:B62 B64:B65 B68:B69 B72:B73 B76:B77 B80:B81 B84:B85 B88:B89 B92:B93 B96:B97 B100:B101 B104:B105 B108:B109 B112:B113 B116:B117 B120:B121 B124:B125">
      <formula1>$B$149:$B$197</formula1>
    </dataValidation>
    <dataValidation type="list" allowBlank="1" showInputMessage="1" showErrorMessage="1" sqref="B10:B11 B63 B18:B19 B22:B23 B26:B27 B30:B31 B34:B35 B38:B39 B42:B43 B46:B47 B50:B51 B54:B55 B58:B59 B102:B103 B66:B67 B70:B71 B74:B75 B78:B79 B82:B83 B86:B87 B90:B91 B94:B95 B98:B99 B14:B15 B106:B107 B110:B111 B114:B115 B118:B119 B122:B123 B126:B127 B130:B131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M8:CM131 CX8:CX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5" fitToWidth="3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pageSetUpPr fitToPage="1"/>
  </sheetPr>
  <dimension ref="A1:EV286"/>
  <sheetViews>
    <sheetView zoomScale="80" zoomScaleNormal="80" workbookViewId="0">
      <pane xSplit="2" ySplit="7" topLeftCell="C8" activePane="bottomRight" state="frozen"/>
      <selection activeCell="DJ82" sqref="DJ82"/>
      <selection pane="topRight" activeCell="DJ82" sqref="DJ82"/>
      <selection pane="bottomLeft" activeCell="DJ82" sqref="DJ82"/>
      <selection pane="bottomRight" activeCell="EH76" sqref="EH76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42430</v>
      </c>
      <c r="B8" s="100">
        <v>0.771550925925926</v>
      </c>
      <c r="C8" s="6">
        <v>4</v>
      </c>
      <c r="D8" s="1" t="s">
        <v>176</v>
      </c>
      <c r="E8" s="1" t="s">
        <v>177</v>
      </c>
      <c r="F8" s="1" t="s">
        <v>203</v>
      </c>
      <c r="G8" s="4" t="s">
        <v>179</v>
      </c>
      <c r="H8" s="3" t="s">
        <v>180</v>
      </c>
      <c r="I8" s="1">
        <v>17</v>
      </c>
      <c r="J8" s="1" t="s">
        <v>190</v>
      </c>
      <c r="K8" s="17">
        <v>18</v>
      </c>
      <c r="L8" s="1"/>
      <c r="M8" s="1">
        <v>80</v>
      </c>
      <c r="N8" s="1">
        <v>2700</v>
      </c>
      <c r="O8" s="144"/>
      <c r="P8" s="1">
        <v>1860</v>
      </c>
      <c r="Q8" s="19">
        <f t="shared" ref="Q8:Q71" si="0">(P8/100)*(100-K8)</f>
        <v>1525.2</v>
      </c>
      <c r="R8" s="39">
        <f>Q8*2850*I8*60/1000000000</f>
        <v>4.4337564</v>
      </c>
      <c r="S8" s="15">
        <f t="shared" ref="S8:S71" si="1">Q8*N8*I8*60/1000000000</f>
        <v>4.2004007999999997</v>
      </c>
      <c r="T8" s="3">
        <v>1197</v>
      </c>
      <c r="U8" s="1">
        <v>1015</v>
      </c>
      <c r="V8" s="1">
        <v>0.96699999999999997</v>
      </c>
      <c r="W8" s="19">
        <f>P8*V8</f>
        <v>1798.62</v>
      </c>
      <c r="X8" s="1">
        <v>10</v>
      </c>
      <c r="Y8" s="1">
        <v>449</v>
      </c>
      <c r="Z8" s="1">
        <v>43.7</v>
      </c>
      <c r="AA8" s="1">
        <v>20</v>
      </c>
      <c r="AB8" s="1">
        <v>20</v>
      </c>
      <c r="AC8" s="4">
        <v>5.9</v>
      </c>
      <c r="AD8" s="6">
        <v>3.4</v>
      </c>
      <c r="AE8" s="88">
        <v>-42</v>
      </c>
      <c r="AF8" s="88">
        <v>-45</v>
      </c>
      <c r="AG8" s="88">
        <v>-45</v>
      </c>
      <c r="AH8" s="88"/>
      <c r="AI8" s="109">
        <f>SUM(AE8:AH8)</f>
        <v>-132</v>
      </c>
      <c r="AJ8" s="107">
        <f>(ABS(AI8)-ABS(AI7))/ABS(AI8)</f>
        <v>1</v>
      </c>
      <c r="AK8" s="1">
        <v>50</v>
      </c>
      <c r="AL8" s="1">
        <v>50</v>
      </c>
      <c r="AM8" s="1">
        <v>100</v>
      </c>
      <c r="AN8" s="1">
        <v>105</v>
      </c>
      <c r="AO8" s="1">
        <v>3</v>
      </c>
      <c r="AP8" s="1">
        <v>20</v>
      </c>
      <c r="AQ8" s="3">
        <v>1840</v>
      </c>
      <c r="AR8" s="6">
        <v>1840</v>
      </c>
      <c r="AS8" s="19">
        <f t="shared" ref="AS8:AS29" si="2">AQ8-AR8</f>
        <v>0</v>
      </c>
      <c r="AT8" s="123">
        <f>AS8/AQ8</f>
        <v>0</v>
      </c>
      <c r="AU8" s="1">
        <v>77</v>
      </c>
      <c r="AV8" s="1">
        <v>80</v>
      </c>
      <c r="AW8" s="6">
        <v>4.5</v>
      </c>
      <c r="AX8" s="1">
        <v>328</v>
      </c>
      <c r="AY8" s="1">
        <v>1580</v>
      </c>
      <c r="AZ8" s="2">
        <v>25</v>
      </c>
      <c r="BA8" s="3">
        <v>300</v>
      </c>
      <c r="BB8" s="2">
        <v>53</v>
      </c>
      <c r="BC8" s="3">
        <v>180</v>
      </c>
      <c r="BD8" s="4">
        <v>27</v>
      </c>
      <c r="BE8" s="3">
        <v>4600</v>
      </c>
      <c r="BF8" s="1">
        <v>24</v>
      </c>
      <c r="BG8" s="1">
        <v>20</v>
      </c>
      <c r="BH8" s="1">
        <v>1</v>
      </c>
      <c r="BI8" s="4">
        <v>96.6</v>
      </c>
      <c r="BJ8" s="3">
        <v>600</v>
      </c>
      <c r="BK8" s="6">
        <v>250</v>
      </c>
      <c r="BL8" s="1">
        <v>1640</v>
      </c>
      <c r="BM8" s="1">
        <v>139</v>
      </c>
      <c r="BN8" s="2">
        <v>29.6</v>
      </c>
      <c r="BO8" s="3">
        <v>490</v>
      </c>
      <c r="BP8" s="1">
        <v>1550</v>
      </c>
      <c r="BQ8" s="2">
        <v>224</v>
      </c>
      <c r="BR8" s="3">
        <v>488</v>
      </c>
      <c r="BS8" s="1">
        <v>1600</v>
      </c>
      <c r="BT8" s="2">
        <v>211</v>
      </c>
      <c r="BU8" s="5">
        <v>1500</v>
      </c>
      <c r="BV8" s="129">
        <v>590</v>
      </c>
      <c r="BW8" s="125">
        <f>(((BO8+BR8)/2)/500)</f>
        <v>0.97799999999999998</v>
      </c>
      <c r="BX8" s="125">
        <f>(BJ8/780)</f>
        <v>0.76923076923076927</v>
      </c>
      <c r="BY8" s="125">
        <f>BW8/((BW8+BX8))</f>
        <v>0.55974288984767095</v>
      </c>
      <c r="BZ8" s="125">
        <f>BX8/((BW8+BX8))</f>
        <v>0.44025711015232893</v>
      </c>
      <c r="CA8" s="3">
        <v>2.8</v>
      </c>
      <c r="CB8" s="1">
        <v>2.8</v>
      </c>
      <c r="CC8" s="1">
        <v>24</v>
      </c>
      <c r="CD8" s="4">
        <v>1.8</v>
      </c>
      <c r="CE8" s="6" t="s">
        <v>227</v>
      </c>
      <c r="CF8" s="6">
        <v>91.8</v>
      </c>
      <c r="CG8" s="19">
        <f>VLOOKUP(CE8:CE131,$CE$150:$CG$159,3)</f>
        <v>16.274999999999999</v>
      </c>
      <c r="CH8" s="19">
        <f t="shared" ref="CH8:CH71" si="3">P8*3.38</f>
        <v>6286.8</v>
      </c>
      <c r="CI8" s="19">
        <f t="shared" ref="CI8:CI71" si="4">CG8*CJ8/100</f>
        <v>15.461249999999998</v>
      </c>
      <c r="CJ8" s="1">
        <v>95</v>
      </c>
      <c r="CK8" s="15">
        <f>CI8/CH8*1000</f>
        <v>2.4593195266272185</v>
      </c>
      <c r="CL8" s="3" t="s">
        <v>228</v>
      </c>
      <c r="CM8" s="6">
        <v>70</v>
      </c>
      <c r="CN8" s="1">
        <v>73</v>
      </c>
      <c r="CO8" s="338">
        <v>109</v>
      </c>
      <c r="CP8" s="338">
        <f t="shared" ref="CP8:CP31" si="5">P8*3.38</f>
        <v>6286.8</v>
      </c>
      <c r="CQ8" s="338">
        <f t="shared" ref="CQ8:CQ31" si="6">CO8*CN8/100</f>
        <v>79.569999999999993</v>
      </c>
      <c r="CR8" s="39">
        <f t="shared" ref="CR8:CR31" si="7">CQ8/CP8*1000</f>
        <v>12.656677482980211</v>
      </c>
      <c r="CS8" s="3" t="s">
        <v>217</v>
      </c>
      <c r="CT8" s="6">
        <v>9</v>
      </c>
      <c r="CU8" s="19">
        <f>VLOOKUP(CS8:CS131,CS150:CU155,3)</f>
        <v>18.899999999999999</v>
      </c>
      <c r="CV8" s="19">
        <f t="shared" ref="CV8:CV71" si="8">AE8*3.38</f>
        <v>-141.96</v>
      </c>
      <c r="CW8" s="19">
        <f t="shared" ref="CW8:CW71" si="9">CU8*CX8/100</f>
        <v>0</v>
      </c>
      <c r="CX8" s="1"/>
      <c r="CY8" s="15">
        <f>CW8/CV8*1000</f>
        <v>0</v>
      </c>
      <c r="CZ8" s="14">
        <v>650</v>
      </c>
      <c r="DA8" s="14">
        <v>600</v>
      </c>
      <c r="DB8" s="14">
        <v>600</v>
      </c>
      <c r="DC8" s="14">
        <v>600</v>
      </c>
      <c r="DD8" s="14">
        <v>2</v>
      </c>
      <c r="DE8" s="14">
        <v>3</v>
      </c>
      <c r="DF8" s="14">
        <v>0.2</v>
      </c>
      <c r="DG8" s="14">
        <v>80</v>
      </c>
      <c r="DH8" s="14">
        <v>11</v>
      </c>
      <c r="DI8" s="14">
        <v>6</v>
      </c>
      <c r="DJ8" s="14">
        <v>1.3</v>
      </c>
      <c r="DK8" s="3" t="s">
        <v>205</v>
      </c>
      <c r="DL8" s="2">
        <v>400</v>
      </c>
      <c r="DM8" s="96">
        <f t="shared" ref="DM8:DM71" si="10">DL8/R8</f>
        <v>90.216954634675005</v>
      </c>
      <c r="DN8" s="96">
        <f t="shared" ref="DN8:DN71" si="11">DL8/S8</f>
        <v>95.229007669934745</v>
      </c>
      <c r="DO8" s="3"/>
      <c r="DP8" s="2"/>
      <c r="DQ8" s="3"/>
      <c r="DR8" s="2"/>
      <c r="DS8" s="7">
        <v>60</v>
      </c>
      <c r="DT8" s="3" t="s">
        <v>185</v>
      </c>
      <c r="DU8" s="2">
        <v>4.8</v>
      </c>
      <c r="DV8" s="7">
        <v>25</v>
      </c>
      <c r="DW8" s="3"/>
      <c r="DX8" s="1"/>
      <c r="DY8" s="96">
        <f t="shared" ref="DY8:DY71" si="12">DX8/R8</f>
        <v>0</v>
      </c>
      <c r="DZ8" s="96">
        <f t="shared" ref="DZ8:DZ71" si="13">DX8/S8</f>
        <v>0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435</v>
      </c>
      <c r="EL8" s="180">
        <f t="shared" ref="EL8:EL71" si="14">EK8/R8</f>
        <v>98.110938165209078</v>
      </c>
      <c r="EM8" s="109">
        <f t="shared" ref="EM8:EM71" si="15">EK8/S8</f>
        <v>103.56154584105403</v>
      </c>
      <c r="EN8" s="1">
        <v>4.3</v>
      </c>
      <c r="EO8" s="181">
        <f t="shared" ref="EO8:EO71" si="16">EN8/R8</f>
        <v>0.96983226232275632</v>
      </c>
      <c r="EP8" s="181">
        <f t="shared" ref="EP8:EP71" si="17">EN8/S8</f>
        <v>1.0237118324517984</v>
      </c>
      <c r="EQ8" s="4">
        <v>450</v>
      </c>
      <c r="ER8" s="40"/>
    </row>
    <row r="9" spans="1:148" s="41" customFormat="1" ht="20.100000000000001" customHeight="1" x14ac:dyDescent="0.25">
      <c r="A9" s="83">
        <v>42430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42430</v>
      </c>
      <c r="B10" s="101">
        <v>7.0879629629629626E-2</v>
      </c>
      <c r="C10" s="13">
        <v>3</v>
      </c>
      <c r="D10" s="8" t="s">
        <v>186</v>
      </c>
      <c r="E10" s="8" t="s">
        <v>187</v>
      </c>
      <c r="F10" s="8" t="s">
        <v>188</v>
      </c>
      <c r="G10" s="11" t="s">
        <v>189</v>
      </c>
      <c r="H10" s="10" t="s">
        <v>180</v>
      </c>
      <c r="I10" s="8">
        <v>17</v>
      </c>
      <c r="J10" s="8" t="s">
        <v>190</v>
      </c>
      <c r="K10" s="18">
        <v>17.5</v>
      </c>
      <c r="L10" s="8"/>
      <c r="M10" s="8">
        <v>80</v>
      </c>
      <c r="N10" s="8">
        <v>2700</v>
      </c>
      <c r="O10" s="145"/>
      <c r="P10" s="8">
        <v>1860</v>
      </c>
      <c r="Q10" s="20">
        <f t="shared" si="0"/>
        <v>1534.5000000000002</v>
      </c>
      <c r="R10" s="42">
        <f t="shared" si="18"/>
        <v>4.4607915000000009</v>
      </c>
      <c r="S10" s="16">
        <f t="shared" si="1"/>
        <v>4.2260130000000009</v>
      </c>
      <c r="T10" s="10">
        <v>1200</v>
      </c>
      <c r="U10" s="8">
        <v>1015</v>
      </c>
      <c r="V10" s="8">
        <v>0.96899999999999997</v>
      </c>
      <c r="W10" s="20">
        <f t="shared" si="19"/>
        <v>1802.34</v>
      </c>
      <c r="X10" s="8">
        <v>10</v>
      </c>
      <c r="Y10" s="8">
        <v>450</v>
      </c>
      <c r="Z10" s="8">
        <v>43.2</v>
      </c>
      <c r="AA10" s="8">
        <v>20</v>
      </c>
      <c r="AB10" s="8">
        <v>20</v>
      </c>
      <c r="AC10" s="11">
        <v>5.9</v>
      </c>
      <c r="AD10" s="13">
        <v>3.5</v>
      </c>
      <c r="AE10" s="89">
        <v>-42</v>
      </c>
      <c r="AF10" s="89">
        <v>-46</v>
      </c>
      <c r="AG10" s="89">
        <v>-46</v>
      </c>
      <c r="AH10" s="89"/>
      <c r="AI10" s="110">
        <f t="shared" ref="AI10:AI73" si="30">SUM(AE10:AH10)</f>
        <v>-134</v>
      </c>
      <c r="AJ10" s="108">
        <f t="shared" ref="AJ10:AJ74" si="31">(ABS(AI10)-ABS(AI9))/ABS(AI10)</f>
        <v>1</v>
      </c>
      <c r="AK10" s="8">
        <v>50</v>
      </c>
      <c r="AL10" s="8">
        <v>50</v>
      </c>
      <c r="AM10" s="8">
        <v>100</v>
      </c>
      <c r="AN10" s="8">
        <v>105</v>
      </c>
      <c r="AO10" s="8">
        <v>3</v>
      </c>
      <c r="AP10" s="8">
        <v>20</v>
      </c>
      <c r="AQ10" s="10">
        <v>1802</v>
      </c>
      <c r="AR10" s="13">
        <v>1814</v>
      </c>
      <c r="AS10" s="20">
        <f t="shared" si="2"/>
        <v>-12</v>
      </c>
      <c r="AT10" s="124">
        <f t="shared" si="20"/>
        <v>-6.6592674805771362E-3</v>
      </c>
      <c r="AU10" s="8">
        <v>75</v>
      </c>
      <c r="AV10" s="8">
        <v>80</v>
      </c>
      <c r="AW10" s="13">
        <v>4.5</v>
      </c>
      <c r="AX10" s="8">
        <v>258</v>
      </c>
      <c r="AY10" s="8">
        <v>1167</v>
      </c>
      <c r="AZ10" s="9">
        <v>20</v>
      </c>
      <c r="BA10" s="10">
        <v>280</v>
      </c>
      <c r="BB10" s="9">
        <v>48</v>
      </c>
      <c r="BC10" s="10">
        <v>180</v>
      </c>
      <c r="BD10" s="11">
        <v>28</v>
      </c>
      <c r="BE10" s="10">
        <v>4691</v>
      </c>
      <c r="BF10" s="8">
        <v>24</v>
      </c>
      <c r="BG10" s="8">
        <v>20</v>
      </c>
      <c r="BH10" s="8">
        <v>1</v>
      </c>
      <c r="BI10" s="11">
        <v>96.6</v>
      </c>
      <c r="BJ10" s="10">
        <v>600</v>
      </c>
      <c r="BK10" s="13">
        <v>251</v>
      </c>
      <c r="BL10" s="8">
        <v>1647</v>
      </c>
      <c r="BM10" s="8">
        <v>139</v>
      </c>
      <c r="BN10" s="9">
        <v>29.2</v>
      </c>
      <c r="BO10" s="10">
        <v>495</v>
      </c>
      <c r="BP10" s="8">
        <v>1550</v>
      </c>
      <c r="BQ10" s="9">
        <v>230</v>
      </c>
      <c r="BR10" s="10">
        <v>493</v>
      </c>
      <c r="BS10" s="8">
        <v>1600</v>
      </c>
      <c r="BT10" s="9">
        <v>221</v>
      </c>
      <c r="BU10" s="12">
        <v>1500</v>
      </c>
      <c r="BV10" s="130">
        <v>606</v>
      </c>
      <c r="BW10" s="126">
        <f t="shared" si="21"/>
        <v>0.98799999999999999</v>
      </c>
      <c r="BX10" s="126">
        <f t="shared" si="22"/>
        <v>0.76923076923076927</v>
      </c>
      <c r="BY10" s="134">
        <f t="shared" si="23"/>
        <v>0.56224829276834176</v>
      </c>
      <c r="BZ10" s="134">
        <f t="shared" si="24"/>
        <v>0.43775170723165824</v>
      </c>
      <c r="CA10" s="10">
        <v>2.8</v>
      </c>
      <c r="CB10" s="8">
        <v>2.8</v>
      </c>
      <c r="CC10" s="8">
        <v>24</v>
      </c>
      <c r="CD10" s="11">
        <v>1.8</v>
      </c>
      <c r="CE10" s="13" t="s">
        <v>227</v>
      </c>
      <c r="CF10" s="13">
        <v>91.8</v>
      </c>
      <c r="CG10" s="20">
        <f t="shared" si="25"/>
        <v>16.64</v>
      </c>
      <c r="CH10" s="20">
        <f t="shared" si="3"/>
        <v>6286.8</v>
      </c>
      <c r="CI10" s="20">
        <f t="shared" si="4"/>
        <v>15.475199999999999</v>
      </c>
      <c r="CJ10" s="8">
        <v>93</v>
      </c>
      <c r="CK10" s="16">
        <f t="shared" si="26"/>
        <v>2.4615384615384612</v>
      </c>
      <c r="CL10" s="10" t="s">
        <v>228</v>
      </c>
      <c r="CM10" s="13">
        <v>77</v>
      </c>
      <c r="CN10" s="8">
        <v>79</v>
      </c>
      <c r="CO10" s="339">
        <v>109</v>
      </c>
      <c r="CP10" s="339">
        <f t="shared" si="5"/>
        <v>6286.8</v>
      </c>
      <c r="CQ10" s="339">
        <f t="shared" si="6"/>
        <v>86.11</v>
      </c>
      <c r="CR10" s="42">
        <f t="shared" si="7"/>
        <v>13.696952344595024</v>
      </c>
      <c r="CS10" s="10" t="s">
        <v>217</v>
      </c>
      <c r="CT10" s="13">
        <v>5</v>
      </c>
      <c r="CU10" s="20">
        <f t="shared" si="27"/>
        <v>16.64</v>
      </c>
      <c r="CV10" s="20">
        <f t="shared" si="8"/>
        <v>-141.96</v>
      </c>
      <c r="CW10" s="20">
        <f t="shared" si="9"/>
        <v>0</v>
      </c>
      <c r="CX10" s="8"/>
      <c r="CY10" s="16">
        <f t="shared" si="28"/>
        <v>0</v>
      </c>
      <c r="CZ10" s="14">
        <v>650</v>
      </c>
      <c r="DA10" s="14">
        <v>600</v>
      </c>
      <c r="DB10" s="14">
        <v>600</v>
      </c>
      <c r="DC10" s="14">
        <v>600</v>
      </c>
      <c r="DD10" s="14">
        <v>2</v>
      </c>
      <c r="DE10" s="14">
        <v>3</v>
      </c>
      <c r="DF10" s="14">
        <v>0.2</v>
      </c>
      <c r="DG10" s="14">
        <v>80</v>
      </c>
      <c r="DH10" s="14">
        <v>11</v>
      </c>
      <c r="DI10" s="14">
        <v>6</v>
      </c>
      <c r="DJ10" s="14">
        <v>1.3</v>
      </c>
      <c r="DK10" s="10" t="s">
        <v>205</v>
      </c>
      <c r="DL10" s="9">
        <v>1300</v>
      </c>
      <c r="DM10" s="97">
        <f t="shared" si="10"/>
        <v>291.42810194110166</v>
      </c>
      <c r="DN10" s="97">
        <f t="shared" si="11"/>
        <v>307.61855204894061</v>
      </c>
      <c r="DO10" s="10"/>
      <c r="DP10" s="9"/>
      <c r="DQ10" s="10"/>
      <c r="DR10" s="9"/>
      <c r="DS10" s="14">
        <v>60</v>
      </c>
      <c r="DT10" s="10" t="s">
        <v>185</v>
      </c>
      <c r="DU10" s="9">
        <v>4.8</v>
      </c>
      <c r="DV10" s="14">
        <v>25</v>
      </c>
      <c r="DW10" s="10"/>
      <c r="DX10" s="8"/>
      <c r="DY10" s="97">
        <f t="shared" si="12"/>
        <v>0</v>
      </c>
      <c r="DZ10" s="97">
        <f t="shared" si="13"/>
        <v>0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451</v>
      </c>
      <c r="EL10" s="183">
        <f t="shared" si="14"/>
        <v>101.10313382725911</v>
      </c>
      <c r="EM10" s="110">
        <f t="shared" si="15"/>
        <v>106.71997459544018</v>
      </c>
      <c r="EN10" s="8">
        <v>4.3</v>
      </c>
      <c r="EO10" s="184">
        <f t="shared" si="16"/>
        <v>0.96395449103595154</v>
      </c>
      <c r="EP10" s="184">
        <f t="shared" si="17"/>
        <v>1.0175075183157267</v>
      </c>
      <c r="EQ10" s="11">
        <v>523</v>
      </c>
      <c r="ER10" s="43"/>
    </row>
    <row r="11" spans="1:148" s="44" customFormat="1" ht="20.100000000000001" customHeight="1" x14ac:dyDescent="0.25">
      <c r="A11" s="84">
        <v>42430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42431</v>
      </c>
      <c r="B12" s="100">
        <v>0.52083333333333304</v>
      </c>
      <c r="C12" s="6">
        <v>1</v>
      </c>
      <c r="D12" s="1" t="s">
        <v>192</v>
      </c>
      <c r="E12" s="1" t="s">
        <v>193</v>
      </c>
      <c r="F12" s="1" t="s">
        <v>202</v>
      </c>
      <c r="G12" s="4" t="s">
        <v>195</v>
      </c>
      <c r="H12" s="3" t="s">
        <v>180</v>
      </c>
      <c r="I12" s="1">
        <v>17</v>
      </c>
      <c r="J12" s="1" t="s">
        <v>190</v>
      </c>
      <c r="K12" s="17">
        <v>16.5</v>
      </c>
      <c r="L12" s="1"/>
      <c r="M12" s="1">
        <v>80</v>
      </c>
      <c r="N12" s="1">
        <v>2700</v>
      </c>
      <c r="O12" s="144"/>
      <c r="P12" s="1">
        <v>1860</v>
      </c>
      <c r="Q12" s="19">
        <f t="shared" si="0"/>
        <v>1553.1000000000001</v>
      </c>
      <c r="R12" s="39">
        <f t="shared" si="18"/>
        <v>4.5148617</v>
      </c>
      <c r="S12" s="15">
        <f t="shared" si="1"/>
        <v>4.2772374000000006</v>
      </c>
      <c r="T12" s="3">
        <v>1202</v>
      </c>
      <c r="U12" s="1">
        <v>1015</v>
      </c>
      <c r="V12" s="1">
        <v>0.97</v>
      </c>
      <c r="W12" s="19">
        <f t="shared" si="19"/>
        <v>1804.2</v>
      </c>
      <c r="X12" s="1">
        <v>10</v>
      </c>
      <c r="Y12" s="1">
        <v>451</v>
      </c>
      <c r="Z12" s="1">
        <v>44.5</v>
      </c>
      <c r="AA12" s="1">
        <v>20</v>
      </c>
      <c r="AB12" s="1">
        <v>20</v>
      </c>
      <c r="AC12" s="4">
        <v>6</v>
      </c>
      <c r="AD12" s="6">
        <v>3.5</v>
      </c>
      <c r="AE12" s="88">
        <v>-41</v>
      </c>
      <c r="AF12" s="88">
        <v>-45</v>
      </c>
      <c r="AG12" s="88">
        <v>-45</v>
      </c>
      <c r="AH12" s="88"/>
      <c r="AI12" s="109">
        <f t="shared" si="30"/>
        <v>-131</v>
      </c>
      <c r="AJ12" s="106">
        <f t="shared" si="31"/>
        <v>1</v>
      </c>
      <c r="AK12" s="1">
        <v>50</v>
      </c>
      <c r="AL12" s="1">
        <v>50</v>
      </c>
      <c r="AM12" s="1">
        <v>100</v>
      </c>
      <c r="AN12" s="1">
        <v>105</v>
      </c>
      <c r="AO12" s="1">
        <v>3</v>
      </c>
      <c r="AP12" s="1">
        <v>20</v>
      </c>
      <c r="AQ12" s="3">
        <v>1780</v>
      </c>
      <c r="AR12" s="6">
        <v>1790</v>
      </c>
      <c r="AS12" s="19">
        <f t="shared" si="2"/>
        <v>-10</v>
      </c>
      <c r="AT12" s="123">
        <f t="shared" si="20"/>
        <v>-5.6179775280898875E-3</v>
      </c>
      <c r="AU12" s="1">
        <v>74.599999999999994</v>
      </c>
      <c r="AV12" s="1">
        <v>80</v>
      </c>
      <c r="AW12" s="6">
        <v>4.5</v>
      </c>
      <c r="AX12" s="1">
        <v>340</v>
      </c>
      <c r="AY12" s="1">
        <v>1290</v>
      </c>
      <c r="AZ12" s="2">
        <v>25</v>
      </c>
      <c r="BA12" s="3">
        <v>250</v>
      </c>
      <c r="BB12" s="2">
        <v>42</v>
      </c>
      <c r="BC12" s="3">
        <v>180</v>
      </c>
      <c r="BD12" s="4">
        <v>22</v>
      </c>
      <c r="BE12" s="3">
        <v>4633</v>
      </c>
      <c r="BF12" s="1">
        <v>24</v>
      </c>
      <c r="BG12" s="1">
        <v>20</v>
      </c>
      <c r="BH12" s="1">
        <v>1</v>
      </c>
      <c r="BI12" s="4">
        <v>97</v>
      </c>
      <c r="BJ12" s="3">
        <v>600</v>
      </c>
      <c r="BK12" s="6">
        <v>250</v>
      </c>
      <c r="BL12" s="1">
        <v>1645</v>
      </c>
      <c r="BM12" s="1">
        <v>139</v>
      </c>
      <c r="BN12" s="2">
        <v>29.4</v>
      </c>
      <c r="BO12" s="3">
        <v>465</v>
      </c>
      <c r="BP12" s="1">
        <v>1550</v>
      </c>
      <c r="BQ12" s="2">
        <v>221</v>
      </c>
      <c r="BR12" s="3">
        <v>455</v>
      </c>
      <c r="BS12" s="1">
        <v>1600</v>
      </c>
      <c r="BT12" s="2">
        <v>193</v>
      </c>
      <c r="BU12" s="5">
        <v>1500</v>
      </c>
      <c r="BV12" s="129">
        <v>500</v>
      </c>
      <c r="BW12" s="125">
        <f t="shared" si="21"/>
        <v>0.92</v>
      </c>
      <c r="BX12" s="125">
        <f t="shared" si="22"/>
        <v>0.76923076923076927</v>
      </c>
      <c r="BY12" s="133">
        <f t="shared" si="23"/>
        <v>0.54462659380692169</v>
      </c>
      <c r="BZ12" s="133">
        <f t="shared" si="24"/>
        <v>0.45537340619307831</v>
      </c>
      <c r="CA12" s="3">
        <v>2.8</v>
      </c>
      <c r="CB12" s="1">
        <v>2.8</v>
      </c>
      <c r="CC12" s="1">
        <v>24</v>
      </c>
      <c r="CD12" s="4">
        <v>1.8</v>
      </c>
      <c r="CE12" s="6" t="s">
        <v>227</v>
      </c>
      <c r="CF12" s="6">
        <v>91</v>
      </c>
      <c r="CG12" s="19">
        <f t="shared" si="25"/>
        <v>16.64</v>
      </c>
      <c r="CH12" s="19">
        <f t="shared" si="3"/>
        <v>6286.8</v>
      </c>
      <c r="CI12" s="19">
        <f t="shared" si="4"/>
        <v>15.808</v>
      </c>
      <c r="CJ12" s="1">
        <v>95</v>
      </c>
      <c r="CK12" s="15">
        <f t="shared" si="26"/>
        <v>2.5144747725392889</v>
      </c>
      <c r="CL12" s="3" t="s">
        <v>228</v>
      </c>
      <c r="CM12" s="6">
        <v>76</v>
      </c>
      <c r="CN12" s="1">
        <v>80</v>
      </c>
      <c r="CO12" s="338">
        <v>109</v>
      </c>
      <c r="CP12" s="338">
        <f t="shared" si="5"/>
        <v>6286.8</v>
      </c>
      <c r="CQ12" s="338">
        <f t="shared" si="6"/>
        <v>87.2</v>
      </c>
      <c r="CR12" s="39">
        <f t="shared" si="7"/>
        <v>13.870331488197493</v>
      </c>
      <c r="CS12" s="3" t="s">
        <v>217</v>
      </c>
      <c r="CT12" s="6">
        <v>9</v>
      </c>
      <c r="CU12" s="19">
        <f t="shared" si="27"/>
        <v>16.64</v>
      </c>
      <c r="CV12" s="19">
        <f t="shared" si="8"/>
        <v>-138.57999999999998</v>
      </c>
      <c r="CW12" s="19">
        <f t="shared" si="9"/>
        <v>0</v>
      </c>
      <c r="CX12" s="1"/>
      <c r="CY12" s="15">
        <f t="shared" si="28"/>
        <v>0</v>
      </c>
      <c r="CZ12" s="7">
        <v>650</v>
      </c>
      <c r="DA12" s="7">
        <v>600</v>
      </c>
      <c r="DB12" s="7">
        <v>600</v>
      </c>
      <c r="DC12" s="7">
        <v>600</v>
      </c>
      <c r="DD12" s="7">
        <v>2</v>
      </c>
      <c r="DE12" s="7">
        <v>3</v>
      </c>
      <c r="DF12" s="7">
        <v>0.2</v>
      </c>
      <c r="DG12" s="7">
        <v>70</v>
      </c>
      <c r="DH12" s="7">
        <v>11</v>
      </c>
      <c r="DI12" s="7">
        <v>6</v>
      </c>
      <c r="DJ12" s="7">
        <v>1.3</v>
      </c>
      <c r="DK12" s="3" t="s">
        <v>205</v>
      </c>
      <c r="DL12" s="2">
        <v>1300</v>
      </c>
      <c r="DM12" s="96">
        <f t="shared" si="10"/>
        <v>287.93794503162746</v>
      </c>
      <c r="DN12" s="96">
        <f t="shared" si="11"/>
        <v>303.93449753338444</v>
      </c>
      <c r="DO12" s="3"/>
      <c r="DP12" s="2"/>
      <c r="DQ12" s="3"/>
      <c r="DR12" s="2"/>
      <c r="DS12" s="7">
        <v>60</v>
      </c>
      <c r="DT12" s="3" t="s">
        <v>185</v>
      </c>
      <c r="DU12" s="2">
        <v>4.8</v>
      </c>
      <c r="DV12" s="7">
        <v>25</v>
      </c>
      <c r="DW12" s="3"/>
      <c r="DX12" s="1"/>
      <c r="DY12" s="96">
        <f t="shared" si="12"/>
        <v>0</v>
      </c>
      <c r="DZ12" s="96">
        <f t="shared" si="13"/>
        <v>0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414</v>
      </c>
      <c r="EL12" s="180">
        <f t="shared" si="14"/>
        <v>91.697160956225972</v>
      </c>
      <c r="EM12" s="109">
        <f t="shared" si="15"/>
        <v>96.79144767601629</v>
      </c>
      <c r="EN12" s="1"/>
      <c r="EO12" s="181">
        <f t="shared" si="16"/>
        <v>0</v>
      </c>
      <c r="EP12" s="181">
        <f t="shared" si="17"/>
        <v>0</v>
      </c>
      <c r="EQ12" s="4"/>
      <c r="ER12" s="40"/>
    </row>
    <row r="13" spans="1:148" s="41" customFormat="1" ht="20.100000000000001" customHeight="1" x14ac:dyDescent="0.25">
      <c r="A13" s="83">
        <v>42431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42431</v>
      </c>
      <c r="B14" s="101">
        <v>1.1041666666666701</v>
      </c>
      <c r="C14" s="13">
        <v>4</v>
      </c>
      <c r="D14" s="8" t="s">
        <v>176</v>
      </c>
      <c r="E14" s="8" t="s">
        <v>177</v>
      </c>
      <c r="F14" s="8" t="s">
        <v>194</v>
      </c>
      <c r="G14" s="11" t="s">
        <v>179</v>
      </c>
      <c r="H14" s="10" t="s">
        <v>180</v>
      </c>
      <c r="I14" s="8">
        <v>17</v>
      </c>
      <c r="J14" s="8" t="s">
        <v>191</v>
      </c>
      <c r="K14" s="18">
        <v>16</v>
      </c>
      <c r="L14" s="8"/>
      <c r="M14" s="8">
        <v>80</v>
      </c>
      <c r="N14" s="8">
        <v>2700</v>
      </c>
      <c r="O14" s="145"/>
      <c r="P14" s="8">
        <v>1860</v>
      </c>
      <c r="Q14" s="20">
        <f t="shared" si="0"/>
        <v>1562.4</v>
      </c>
      <c r="R14" s="42">
        <f t="shared" si="18"/>
        <v>4.5418968</v>
      </c>
      <c r="S14" s="16">
        <f t="shared" si="1"/>
        <v>4.3028496000000001</v>
      </c>
      <c r="T14" s="10">
        <v>1201</v>
      </c>
      <c r="U14" s="8">
        <v>1015</v>
      </c>
      <c r="V14" s="8">
        <v>0.97</v>
      </c>
      <c r="W14" s="20">
        <f t="shared" si="19"/>
        <v>1804.2</v>
      </c>
      <c r="X14" s="8">
        <v>9.9</v>
      </c>
      <c r="Y14" s="8">
        <v>449</v>
      </c>
      <c r="Z14" s="8">
        <v>44.3</v>
      </c>
      <c r="AA14" s="8">
        <v>20</v>
      </c>
      <c r="AB14" s="8">
        <v>20</v>
      </c>
      <c r="AC14" s="11">
        <v>6</v>
      </c>
      <c r="AD14" s="13">
        <v>3.5</v>
      </c>
      <c r="AE14" s="89">
        <v>-41</v>
      </c>
      <c r="AF14" s="89">
        <v>-45</v>
      </c>
      <c r="AG14" s="89">
        <v>-44</v>
      </c>
      <c r="AH14" s="89"/>
      <c r="AI14" s="110">
        <f t="shared" si="30"/>
        <v>-130</v>
      </c>
      <c r="AJ14" s="108">
        <f t="shared" si="31"/>
        <v>1</v>
      </c>
      <c r="AK14" s="8">
        <v>50</v>
      </c>
      <c r="AL14" s="8">
        <v>50</v>
      </c>
      <c r="AM14" s="8">
        <v>100</v>
      </c>
      <c r="AN14" s="8">
        <v>105</v>
      </c>
      <c r="AO14" s="8">
        <v>3</v>
      </c>
      <c r="AP14" s="8">
        <v>20</v>
      </c>
      <c r="AQ14" s="10">
        <v>1840</v>
      </c>
      <c r="AR14" s="13">
        <v>1840</v>
      </c>
      <c r="AS14" s="20">
        <f t="shared" si="2"/>
        <v>0</v>
      </c>
      <c r="AT14" s="124">
        <f t="shared" si="20"/>
        <v>0</v>
      </c>
      <c r="AU14" s="8">
        <v>77</v>
      </c>
      <c r="AV14" s="8">
        <v>80</v>
      </c>
      <c r="AW14" s="13">
        <v>4.5</v>
      </c>
      <c r="AX14" s="8">
        <v>335</v>
      </c>
      <c r="AY14" s="8">
        <v>1300</v>
      </c>
      <c r="AZ14" s="9">
        <v>40</v>
      </c>
      <c r="BA14" s="10">
        <v>290</v>
      </c>
      <c r="BB14" s="9">
        <v>50</v>
      </c>
      <c r="BC14" s="10">
        <v>182</v>
      </c>
      <c r="BD14" s="11">
        <v>28</v>
      </c>
      <c r="BE14" s="10">
        <v>4600</v>
      </c>
      <c r="BF14" s="8">
        <v>24</v>
      </c>
      <c r="BG14" s="8">
        <v>20</v>
      </c>
      <c r="BH14" s="8">
        <v>1</v>
      </c>
      <c r="BI14" s="11">
        <v>96.6</v>
      </c>
      <c r="BJ14" s="10">
        <v>600</v>
      </c>
      <c r="BK14" s="13">
        <v>249</v>
      </c>
      <c r="BL14" s="8">
        <v>1642</v>
      </c>
      <c r="BM14" s="8">
        <v>140</v>
      </c>
      <c r="BN14" s="9">
        <v>29</v>
      </c>
      <c r="BO14" s="10">
        <v>492</v>
      </c>
      <c r="BP14" s="8">
        <v>1550</v>
      </c>
      <c r="BQ14" s="9">
        <v>239</v>
      </c>
      <c r="BR14" s="10">
        <v>486</v>
      </c>
      <c r="BS14" s="8">
        <v>1600</v>
      </c>
      <c r="BT14" s="9">
        <v>198</v>
      </c>
      <c r="BU14" s="12">
        <v>150</v>
      </c>
      <c r="BV14" s="130">
        <v>520</v>
      </c>
      <c r="BW14" s="126">
        <f t="shared" si="21"/>
        <v>0.97799999999999998</v>
      </c>
      <c r="BX14" s="126">
        <f t="shared" si="22"/>
        <v>0.76923076923076927</v>
      </c>
      <c r="BY14" s="134">
        <f t="shared" si="23"/>
        <v>0.55974288984767095</v>
      </c>
      <c r="BZ14" s="134">
        <f t="shared" si="24"/>
        <v>0.44025711015232893</v>
      </c>
      <c r="CA14" s="10">
        <v>2.8</v>
      </c>
      <c r="CB14" s="8">
        <v>2.8</v>
      </c>
      <c r="CC14" s="8">
        <v>24</v>
      </c>
      <c r="CD14" s="11">
        <v>1.8</v>
      </c>
      <c r="CE14" s="13" t="s">
        <v>227</v>
      </c>
      <c r="CF14" s="13">
        <v>84</v>
      </c>
      <c r="CG14" s="20">
        <f t="shared" si="25"/>
        <v>16.64</v>
      </c>
      <c r="CH14" s="20">
        <f t="shared" si="3"/>
        <v>6286.8</v>
      </c>
      <c r="CI14" s="20">
        <f t="shared" si="4"/>
        <v>14.144</v>
      </c>
      <c r="CJ14" s="8">
        <v>85</v>
      </c>
      <c r="CK14" s="16">
        <f t="shared" si="26"/>
        <v>2.2497932175351529</v>
      </c>
      <c r="CL14" s="10" t="s">
        <v>228</v>
      </c>
      <c r="CM14" s="13">
        <v>83</v>
      </c>
      <c r="CN14" s="8">
        <v>84</v>
      </c>
      <c r="CO14" s="339">
        <v>109</v>
      </c>
      <c r="CP14" s="339">
        <f t="shared" si="5"/>
        <v>6286.8</v>
      </c>
      <c r="CQ14" s="339">
        <f t="shared" si="6"/>
        <v>91.56</v>
      </c>
      <c r="CR14" s="42">
        <f t="shared" si="7"/>
        <v>14.563848062607368</v>
      </c>
      <c r="CS14" s="10" t="s">
        <v>217</v>
      </c>
      <c r="CT14" s="13">
        <v>9</v>
      </c>
      <c r="CU14" s="20">
        <f t="shared" si="27"/>
        <v>16.64</v>
      </c>
      <c r="CV14" s="20">
        <f t="shared" si="8"/>
        <v>-138.57999999999998</v>
      </c>
      <c r="CW14" s="20">
        <f t="shared" si="9"/>
        <v>0</v>
      </c>
      <c r="CX14" s="8"/>
      <c r="CY14" s="16">
        <f t="shared" si="28"/>
        <v>0</v>
      </c>
      <c r="CZ14" s="14">
        <v>650</v>
      </c>
      <c r="DA14" s="14">
        <v>600</v>
      </c>
      <c r="DB14" s="14">
        <v>600</v>
      </c>
      <c r="DC14" s="14">
        <v>600</v>
      </c>
      <c r="DD14" s="14">
        <v>2</v>
      </c>
      <c r="DE14" s="14">
        <v>3</v>
      </c>
      <c r="DF14" s="14">
        <v>0.2</v>
      </c>
      <c r="DG14" s="14">
        <v>70</v>
      </c>
      <c r="DH14" s="14">
        <v>11</v>
      </c>
      <c r="DI14" s="14">
        <v>2</v>
      </c>
      <c r="DJ14" s="14">
        <v>1.3</v>
      </c>
      <c r="DK14" s="10" t="s">
        <v>205</v>
      </c>
      <c r="DL14" s="9">
        <v>1300</v>
      </c>
      <c r="DM14" s="97">
        <f t="shared" si="10"/>
        <v>286.22402869215347</v>
      </c>
      <c r="DN14" s="97">
        <f t="shared" si="11"/>
        <v>302.12536361949532</v>
      </c>
      <c r="DO14" s="10"/>
      <c r="DP14" s="9"/>
      <c r="DQ14" s="10"/>
      <c r="DR14" s="9"/>
      <c r="DS14" s="14">
        <v>60</v>
      </c>
      <c r="DT14" s="10" t="s">
        <v>185</v>
      </c>
      <c r="DU14" s="9">
        <v>4.8</v>
      </c>
      <c r="DV14" s="14">
        <v>25</v>
      </c>
      <c r="DW14" s="10"/>
      <c r="DX14" s="8"/>
      <c r="DY14" s="97">
        <f t="shared" si="12"/>
        <v>0</v>
      </c>
      <c r="DZ14" s="97">
        <f t="shared" si="13"/>
        <v>0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437</v>
      </c>
      <c r="EL14" s="183">
        <f t="shared" si="14"/>
        <v>96.215308106516204</v>
      </c>
      <c r="EM14" s="110">
        <f t="shared" si="15"/>
        <v>101.56060300132266</v>
      </c>
      <c r="EN14" s="8">
        <v>4.3</v>
      </c>
      <c r="EO14" s="184">
        <f t="shared" si="16"/>
        <v>0.94674101798173838</v>
      </c>
      <c r="EP14" s="184">
        <f t="shared" si="17"/>
        <v>0.99933774120294605</v>
      </c>
      <c r="EQ14" s="11">
        <v>500</v>
      </c>
      <c r="ER14" s="43"/>
    </row>
    <row r="15" spans="1:148" s="44" customFormat="1" ht="20.100000000000001" customHeight="1" x14ac:dyDescent="0.25">
      <c r="A15" s="84">
        <v>42431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42432</v>
      </c>
      <c r="B16" s="100"/>
      <c r="C16" s="6">
        <v>2</v>
      </c>
      <c r="D16" s="1" t="s">
        <v>201</v>
      </c>
      <c r="E16" s="1" t="s">
        <v>207</v>
      </c>
      <c r="F16" s="1" t="s">
        <v>203</v>
      </c>
      <c r="G16" s="4" t="s">
        <v>204</v>
      </c>
      <c r="H16" s="3" t="s">
        <v>180</v>
      </c>
      <c r="I16" s="1">
        <v>17</v>
      </c>
      <c r="J16" s="1" t="s">
        <v>199</v>
      </c>
      <c r="K16" s="17">
        <v>15.5</v>
      </c>
      <c r="L16" s="1"/>
      <c r="M16" s="1">
        <v>80</v>
      </c>
      <c r="N16" s="1">
        <v>2750</v>
      </c>
      <c r="O16" s="144"/>
      <c r="P16" s="1">
        <v>1860</v>
      </c>
      <c r="Q16" s="19">
        <f t="shared" si="0"/>
        <v>1571.7</v>
      </c>
      <c r="R16" s="39">
        <f t="shared" si="18"/>
        <v>4.5689318999999999</v>
      </c>
      <c r="S16" s="15">
        <f t="shared" si="1"/>
        <v>4.4086185000000002</v>
      </c>
      <c r="T16" s="3">
        <v>1205</v>
      </c>
      <c r="U16" s="1">
        <v>1015</v>
      </c>
      <c r="V16" s="1">
        <v>0.97199999999999998</v>
      </c>
      <c r="W16" s="19">
        <f t="shared" si="19"/>
        <v>1807.9199999999998</v>
      </c>
      <c r="X16" s="1">
        <v>10</v>
      </c>
      <c r="Y16" s="1">
        <v>453</v>
      </c>
      <c r="Z16" s="1">
        <v>43</v>
      </c>
      <c r="AA16" s="1">
        <v>20</v>
      </c>
      <c r="AB16" s="1">
        <v>20</v>
      </c>
      <c r="AC16" s="4">
        <v>5.9</v>
      </c>
      <c r="AD16" s="6">
        <v>3.5</v>
      </c>
      <c r="AE16" s="88">
        <v>-42</v>
      </c>
      <c r="AF16" s="88">
        <v>-46</v>
      </c>
      <c r="AG16" s="88">
        <v>-46</v>
      </c>
      <c r="AH16" s="88"/>
      <c r="AI16" s="109">
        <f t="shared" si="30"/>
        <v>-134</v>
      </c>
      <c r="AJ16" s="106">
        <f t="shared" si="31"/>
        <v>1</v>
      </c>
      <c r="AK16" s="1">
        <v>50</v>
      </c>
      <c r="AL16" s="1">
        <v>50</v>
      </c>
      <c r="AM16" s="1">
        <v>100</v>
      </c>
      <c r="AN16" s="1">
        <v>105</v>
      </c>
      <c r="AO16" s="1">
        <v>3</v>
      </c>
      <c r="AP16" s="1">
        <v>20</v>
      </c>
      <c r="AQ16" s="3">
        <v>1844</v>
      </c>
      <c r="AR16" s="6"/>
      <c r="AS16" s="19">
        <f t="shared" si="2"/>
        <v>1844</v>
      </c>
      <c r="AT16" s="123">
        <f t="shared" si="20"/>
        <v>1</v>
      </c>
      <c r="AU16" s="1">
        <v>77</v>
      </c>
      <c r="AV16" s="1">
        <v>80</v>
      </c>
      <c r="AW16" s="6">
        <v>4.5</v>
      </c>
      <c r="AX16" s="1">
        <v>500</v>
      </c>
      <c r="AY16" s="1">
        <v>1250</v>
      </c>
      <c r="AZ16" s="2">
        <v>35</v>
      </c>
      <c r="BA16" s="3">
        <v>320</v>
      </c>
      <c r="BB16" s="2">
        <v>55</v>
      </c>
      <c r="BC16" s="3">
        <v>182</v>
      </c>
      <c r="BD16" s="4">
        <v>22</v>
      </c>
      <c r="BE16" s="3">
        <v>4660</v>
      </c>
      <c r="BF16" s="1">
        <v>24</v>
      </c>
      <c r="BG16" s="1">
        <v>20</v>
      </c>
      <c r="BH16" s="1">
        <v>1</v>
      </c>
      <c r="BI16" s="4">
        <v>96.6</v>
      </c>
      <c r="BJ16" s="3">
        <v>600</v>
      </c>
      <c r="BK16" s="6">
        <v>258</v>
      </c>
      <c r="BL16" s="1">
        <v>1652</v>
      </c>
      <c r="BM16" s="1">
        <v>139</v>
      </c>
      <c r="BN16" s="2">
        <v>30.1</v>
      </c>
      <c r="BO16" s="3">
        <v>485</v>
      </c>
      <c r="BP16" s="1">
        <v>1700</v>
      </c>
      <c r="BQ16" s="2">
        <v>234</v>
      </c>
      <c r="BR16" s="3">
        <v>480</v>
      </c>
      <c r="BS16" s="1">
        <v>1700</v>
      </c>
      <c r="BT16" s="2">
        <v>214</v>
      </c>
      <c r="BU16" s="5">
        <v>1500</v>
      </c>
      <c r="BV16" s="129">
        <v>587</v>
      </c>
      <c r="BW16" s="125">
        <f t="shared" si="21"/>
        <v>0.96499999999999997</v>
      </c>
      <c r="BX16" s="125">
        <f t="shared" si="22"/>
        <v>0.76923076923076927</v>
      </c>
      <c r="BY16" s="133">
        <f t="shared" si="23"/>
        <v>0.55644267021512528</v>
      </c>
      <c r="BZ16" s="133">
        <f t="shared" si="24"/>
        <v>0.44355732978487472</v>
      </c>
      <c r="CA16" s="3">
        <v>2.8</v>
      </c>
      <c r="CB16" s="1">
        <v>2.8</v>
      </c>
      <c r="CC16" s="1">
        <v>24</v>
      </c>
      <c r="CD16" s="4">
        <v>1.8</v>
      </c>
      <c r="CE16" s="6" t="s">
        <v>227</v>
      </c>
      <c r="CF16" s="6">
        <v>84.2</v>
      </c>
      <c r="CG16" s="19">
        <f t="shared" si="25"/>
        <v>16.64</v>
      </c>
      <c r="CH16" s="19">
        <f t="shared" si="3"/>
        <v>6286.8</v>
      </c>
      <c r="CI16" s="19">
        <f t="shared" si="4"/>
        <v>14.3104</v>
      </c>
      <c r="CJ16" s="1">
        <v>86</v>
      </c>
      <c r="CK16" s="15">
        <f t="shared" si="26"/>
        <v>2.2762613730355663</v>
      </c>
      <c r="CL16" s="3" t="s">
        <v>228</v>
      </c>
      <c r="CM16" s="6">
        <v>83</v>
      </c>
      <c r="CN16" s="1">
        <v>85</v>
      </c>
      <c r="CO16" s="338">
        <v>109</v>
      </c>
      <c r="CP16" s="338">
        <f t="shared" si="5"/>
        <v>6286.8</v>
      </c>
      <c r="CQ16" s="338">
        <f t="shared" si="6"/>
        <v>92.65</v>
      </c>
      <c r="CR16" s="39">
        <f t="shared" si="7"/>
        <v>14.737227206209838</v>
      </c>
      <c r="CS16" s="3"/>
      <c r="CT16" s="6">
        <v>9</v>
      </c>
      <c r="CU16" s="19" t="e">
        <f t="shared" si="27"/>
        <v>#N/A</v>
      </c>
      <c r="CV16" s="19">
        <f t="shared" si="8"/>
        <v>-141.96</v>
      </c>
      <c r="CW16" s="19" t="e">
        <f t="shared" si="9"/>
        <v>#N/A</v>
      </c>
      <c r="CX16" s="1"/>
      <c r="CY16" s="15" t="e">
        <f t="shared" si="28"/>
        <v>#N/A</v>
      </c>
      <c r="CZ16" s="7">
        <v>650</v>
      </c>
      <c r="DA16" s="7">
        <v>600</v>
      </c>
      <c r="DB16" s="7">
        <v>600</v>
      </c>
      <c r="DC16" s="7">
        <v>600</v>
      </c>
      <c r="DD16" s="7">
        <v>2</v>
      </c>
      <c r="DE16" s="7">
        <v>3</v>
      </c>
      <c r="DF16" s="7">
        <v>0.2</v>
      </c>
      <c r="DG16" s="7">
        <v>70</v>
      </c>
      <c r="DH16" s="7">
        <v>11</v>
      </c>
      <c r="DI16" s="7">
        <v>2</v>
      </c>
      <c r="DJ16" s="7">
        <v>1.3</v>
      </c>
      <c r="DK16" s="3" t="s">
        <v>205</v>
      </c>
      <c r="DL16" s="2">
        <v>1300</v>
      </c>
      <c r="DM16" s="96">
        <f t="shared" si="10"/>
        <v>284.53039538628275</v>
      </c>
      <c r="DN16" s="96">
        <f t="shared" si="11"/>
        <v>294.87695521851117</v>
      </c>
      <c r="DO16" s="3"/>
      <c r="DP16" s="2"/>
      <c r="DQ16" s="3"/>
      <c r="DR16" s="2"/>
      <c r="DS16" s="7">
        <v>60</v>
      </c>
      <c r="DT16" s="3" t="s">
        <v>185</v>
      </c>
      <c r="DU16" s="2">
        <v>4.8</v>
      </c>
      <c r="DV16" s="7">
        <v>20</v>
      </c>
      <c r="DW16" s="3"/>
      <c r="DX16" s="1"/>
      <c r="DY16" s="96">
        <f t="shared" si="12"/>
        <v>0</v>
      </c>
      <c r="DZ16" s="96">
        <f t="shared" si="13"/>
        <v>0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448</v>
      </c>
      <c r="EL16" s="180">
        <f t="shared" si="14"/>
        <v>98.053551640811278</v>
      </c>
      <c r="EM16" s="109">
        <f t="shared" si="15"/>
        <v>101.61913533684077</v>
      </c>
      <c r="EN16" s="1">
        <v>4.46</v>
      </c>
      <c r="EO16" s="181">
        <f t="shared" si="16"/>
        <v>0.97615812570986227</v>
      </c>
      <c r="EP16" s="181">
        <f t="shared" si="17"/>
        <v>1.0116547848265844</v>
      </c>
      <c r="EQ16" s="4">
        <v>513</v>
      </c>
      <c r="ER16" s="40"/>
    </row>
    <row r="17" spans="1:148" s="41" customFormat="1" ht="20.100000000000001" customHeight="1" x14ac:dyDescent="0.25">
      <c r="A17" s="83">
        <v>42432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42432</v>
      </c>
      <c r="B18" s="101">
        <v>0.97916666666666696</v>
      </c>
      <c r="C18" s="13">
        <v>1</v>
      </c>
      <c r="D18" s="8" t="s">
        <v>192</v>
      </c>
      <c r="E18" s="8" t="s">
        <v>193</v>
      </c>
      <c r="F18" s="8" t="s">
        <v>202</v>
      </c>
      <c r="G18" s="11" t="s">
        <v>194</v>
      </c>
      <c r="H18" s="10" t="s">
        <v>180</v>
      </c>
      <c r="I18" s="8">
        <v>17</v>
      </c>
      <c r="J18" s="8" t="s">
        <v>181</v>
      </c>
      <c r="K18" s="18">
        <v>15.5</v>
      </c>
      <c r="L18" s="8"/>
      <c r="M18" s="8">
        <v>80</v>
      </c>
      <c r="N18" s="8">
        <v>2750</v>
      </c>
      <c r="O18" s="145"/>
      <c r="P18" s="8">
        <v>1860</v>
      </c>
      <c r="Q18" s="20">
        <f t="shared" si="0"/>
        <v>1571.7</v>
      </c>
      <c r="R18" s="42">
        <f t="shared" si="18"/>
        <v>4.5689318999999999</v>
      </c>
      <c r="S18" s="16">
        <f t="shared" si="1"/>
        <v>4.4086185000000002</v>
      </c>
      <c r="T18" s="10">
        <v>1171</v>
      </c>
      <c r="U18" s="8">
        <v>1015</v>
      </c>
      <c r="V18" s="8">
        <v>0.97199999999999998</v>
      </c>
      <c r="W18" s="20">
        <f t="shared" si="19"/>
        <v>1807.9199999999998</v>
      </c>
      <c r="X18" s="8">
        <v>9.9</v>
      </c>
      <c r="Y18" s="8">
        <v>429</v>
      </c>
      <c r="Z18" s="8">
        <v>44.7</v>
      </c>
      <c r="AA18" s="8">
        <v>20</v>
      </c>
      <c r="AB18" s="8">
        <v>20</v>
      </c>
      <c r="AC18" s="11">
        <v>5.9</v>
      </c>
      <c r="AD18" s="13">
        <v>3.8</v>
      </c>
      <c r="AE18" s="89">
        <v>-42</v>
      </c>
      <c r="AF18" s="89">
        <v>-45</v>
      </c>
      <c r="AG18" s="89">
        <v>-45</v>
      </c>
      <c r="AH18" s="89"/>
      <c r="AI18" s="110">
        <f t="shared" si="30"/>
        <v>-132</v>
      </c>
      <c r="AJ18" s="108">
        <f t="shared" si="31"/>
        <v>1</v>
      </c>
      <c r="AK18" s="8">
        <v>50</v>
      </c>
      <c r="AL18" s="8">
        <v>50</v>
      </c>
      <c r="AM18" s="8">
        <v>100</v>
      </c>
      <c r="AN18" s="8">
        <v>105</v>
      </c>
      <c r="AO18" s="8">
        <v>2</v>
      </c>
      <c r="AP18" s="8">
        <v>20</v>
      </c>
      <c r="AQ18" s="10">
        <v>1759</v>
      </c>
      <c r="AR18" s="13">
        <v>1790</v>
      </c>
      <c r="AS18" s="20">
        <f t="shared" si="2"/>
        <v>-31</v>
      </c>
      <c r="AT18" s="124">
        <f t="shared" si="20"/>
        <v>-1.7623649801023308E-2</v>
      </c>
      <c r="AU18" s="8">
        <v>75.599999999999994</v>
      </c>
      <c r="AV18" s="8">
        <v>80</v>
      </c>
      <c r="AW18" s="13">
        <v>4.5</v>
      </c>
      <c r="AX18" s="8">
        <v>490</v>
      </c>
      <c r="AY18" s="8">
        <v>960</v>
      </c>
      <c r="AZ18" s="9">
        <v>35</v>
      </c>
      <c r="BA18" s="10">
        <v>272</v>
      </c>
      <c r="BB18" s="9">
        <v>48</v>
      </c>
      <c r="BC18" s="10">
        <v>182</v>
      </c>
      <c r="BD18" s="11">
        <v>22</v>
      </c>
      <c r="BE18" s="10">
        <v>4533</v>
      </c>
      <c r="BF18" s="8">
        <v>24</v>
      </c>
      <c r="BG18" s="8">
        <v>20</v>
      </c>
      <c r="BH18" s="8">
        <v>1</v>
      </c>
      <c r="BI18" s="11">
        <v>97</v>
      </c>
      <c r="BJ18" s="10">
        <v>590</v>
      </c>
      <c r="BK18" s="13">
        <v>253</v>
      </c>
      <c r="BL18" s="8">
        <v>1647</v>
      </c>
      <c r="BM18" s="8">
        <v>139</v>
      </c>
      <c r="BN18" s="9">
        <v>31.1</v>
      </c>
      <c r="BO18" s="10">
        <v>462</v>
      </c>
      <c r="BP18" s="8">
        <v>1550</v>
      </c>
      <c r="BQ18" s="9">
        <v>219</v>
      </c>
      <c r="BR18" s="10">
        <v>457</v>
      </c>
      <c r="BS18" s="8">
        <v>1600</v>
      </c>
      <c r="BT18" s="9">
        <v>200</v>
      </c>
      <c r="BU18" s="12">
        <v>1500</v>
      </c>
      <c r="BV18" s="130">
        <v>517</v>
      </c>
      <c r="BW18" s="126">
        <f t="shared" si="21"/>
        <v>0.91900000000000004</v>
      </c>
      <c r="BX18" s="126">
        <f t="shared" si="22"/>
        <v>0.75641025641025639</v>
      </c>
      <c r="BY18" s="134">
        <f t="shared" si="23"/>
        <v>0.54852236727322812</v>
      </c>
      <c r="BZ18" s="134">
        <f t="shared" si="24"/>
        <v>0.45147763272677183</v>
      </c>
      <c r="CA18" s="10">
        <v>2.8</v>
      </c>
      <c r="CB18" s="8">
        <v>2.8</v>
      </c>
      <c r="CC18" s="8">
        <v>24</v>
      </c>
      <c r="CD18" s="11">
        <v>1.8</v>
      </c>
      <c r="CE18" s="13" t="s">
        <v>227</v>
      </c>
      <c r="CF18" s="13">
        <v>84</v>
      </c>
      <c r="CG18" s="20">
        <f t="shared" si="25"/>
        <v>16.64</v>
      </c>
      <c r="CH18" s="20">
        <f t="shared" si="3"/>
        <v>6286.8</v>
      </c>
      <c r="CI18" s="20">
        <f t="shared" si="4"/>
        <v>14.144</v>
      </c>
      <c r="CJ18" s="8">
        <v>85</v>
      </c>
      <c r="CK18" s="16">
        <f t="shared" si="26"/>
        <v>2.2497932175351529</v>
      </c>
      <c r="CL18" s="10" t="s">
        <v>228</v>
      </c>
      <c r="CM18" s="13">
        <v>83</v>
      </c>
      <c r="CN18" s="8">
        <v>74</v>
      </c>
      <c r="CO18" s="339">
        <v>109</v>
      </c>
      <c r="CP18" s="339">
        <f t="shared" si="5"/>
        <v>6286.8</v>
      </c>
      <c r="CQ18" s="339">
        <f t="shared" si="6"/>
        <v>80.66</v>
      </c>
      <c r="CR18" s="42">
        <f t="shared" si="7"/>
        <v>12.830056626582682</v>
      </c>
      <c r="CS18" s="10" t="s">
        <v>217</v>
      </c>
      <c r="CT18" s="13">
        <v>9</v>
      </c>
      <c r="CU18" s="20">
        <f t="shared" si="27"/>
        <v>16.64</v>
      </c>
      <c r="CV18" s="20">
        <f t="shared" si="8"/>
        <v>-141.96</v>
      </c>
      <c r="CW18" s="20">
        <f t="shared" si="9"/>
        <v>0</v>
      </c>
      <c r="CX18" s="8"/>
      <c r="CY18" s="16">
        <f t="shared" si="28"/>
        <v>0</v>
      </c>
      <c r="CZ18" s="14">
        <v>650</v>
      </c>
      <c r="DA18" s="14">
        <v>600</v>
      </c>
      <c r="DB18" s="14">
        <v>600</v>
      </c>
      <c r="DC18" s="14">
        <v>600</v>
      </c>
      <c r="DD18" s="14">
        <v>2</v>
      </c>
      <c r="DE18" s="14">
        <v>3</v>
      </c>
      <c r="DF18" s="14">
        <v>0.2</v>
      </c>
      <c r="DG18" s="14">
        <v>60</v>
      </c>
      <c r="DH18" s="14">
        <v>11</v>
      </c>
      <c r="DI18" s="14">
        <v>2</v>
      </c>
      <c r="DJ18" s="14">
        <v>1.3</v>
      </c>
      <c r="DK18" s="10" t="s">
        <v>205</v>
      </c>
      <c r="DL18" s="9">
        <v>1300</v>
      </c>
      <c r="DM18" s="97">
        <f t="shared" si="10"/>
        <v>284.53039538628275</v>
      </c>
      <c r="DN18" s="97">
        <f t="shared" si="11"/>
        <v>294.87695521851117</v>
      </c>
      <c r="DO18" s="10"/>
      <c r="DP18" s="9"/>
      <c r="DQ18" s="10"/>
      <c r="DR18" s="9"/>
      <c r="DS18" s="14">
        <v>60</v>
      </c>
      <c r="DT18" s="10" t="s">
        <v>185</v>
      </c>
      <c r="DU18" s="9">
        <v>4.8</v>
      </c>
      <c r="DV18" s="14">
        <v>20</v>
      </c>
      <c r="DW18" s="10"/>
      <c r="DX18" s="8"/>
      <c r="DY18" s="97">
        <f t="shared" si="12"/>
        <v>0</v>
      </c>
      <c r="DZ18" s="97">
        <f t="shared" si="13"/>
        <v>0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419</v>
      </c>
      <c r="EL18" s="183">
        <f t="shared" si="14"/>
        <v>91.706335128348044</v>
      </c>
      <c r="EM18" s="110">
        <f t="shared" si="15"/>
        <v>95.041110951197069</v>
      </c>
      <c r="EN18" s="8"/>
      <c r="EO18" s="184">
        <f t="shared" si="16"/>
        <v>0</v>
      </c>
      <c r="EP18" s="184">
        <f t="shared" si="17"/>
        <v>0</v>
      </c>
      <c r="EQ18" s="11"/>
      <c r="ER18" s="43"/>
    </row>
    <row r="19" spans="1:148" s="44" customFormat="1" ht="20.100000000000001" customHeight="1" x14ac:dyDescent="0.25">
      <c r="A19" s="84">
        <v>42432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42433</v>
      </c>
      <c r="B20" s="100">
        <v>0.61376157407407406</v>
      </c>
      <c r="C20" s="6">
        <v>3</v>
      </c>
      <c r="D20" s="1" t="s">
        <v>186</v>
      </c>
      <c r="E20" s="1" t="s">
        <v>187</v>
      </c>
      <c r="F20" s="1" t="s">
        <v>188</v>
      </c>
      <c r="G20" s="4" t="s">
        <v>189</v>
      </c>
      <c r="H20" s="3" t="s">
        <v>180</v>
      </c>
      <c r="I20" s="1">
        <v>17</v>
      </c>
      <c r="J20" s="1" t="s">
        <v>199</v>
      </c>
      <c r="K20" s="17">
        <v>16.7</v>
      </c>
      <c r="L20" s="1"/>
      <c r="M20" s="1">
        <v>80</v>
      </c>
      <c r="N20" s="1">
        <v>2750</v>
      </c>
      <c r="O20" s="144"/>
      <c r="P20" s="1">
        <v>1850</v>
      </c>
      <c r="Q20" s="19">
        <f t="shared" si="0"/>
        <v>1541.05</v>
      </c>
      <c r="R20" s="39">
        <f t="shared" si="18"/>
        <v>4.4798323499999997</v>
      </c>
      <c r="S20" s="15">
        <f t="shared" si="1"/>
        <v>4.3226452499999999</v>
      </c>
      <c r="T20" s="3">
        <v>1198</v>
      </c>
      <c r="U20" s="1">
        <v>1015</v>
      </c>
      <c r="V20" s="1">
        <v>0.96799999999999997</v>
      </c>
      <c r="W20" s="19">
        <f t="shared" si="19"/>
        <v>1790.8</v>
      </c>
      <c r="X20" s="1">
        <v>10</v>
      </c>
      <c r="Y20" s="1">
        <v>444</v>
      </c>
      <c r="Z20" s="1">
        <v>44.9</v>
      </c>
      <c r="AA20" s="1">
        <v>20</v>
      </c>
      <c r="AB20" s="1">
        <v>20</v>
      </c>
      <c r="AC20" s="4">
        <v>5.9</v>
      </c>
      <c r="AD20" s="6">
        <v>3.7</v>
      </c>
      <c r="AE20" s="88">
        <v>-42</v>
      </c>
      <c r="AF20" s="88">
        <v>-45</v>
      </c>
      <c r="AG20" s="88">
        <v>-49</v>
      </c>
      <c r="AH20" s="88"/>
      <c r="AI20" s="109">
        <f t="shared" si="30"/>
        <v>-136</v>
      </c>
      <c r="AJ20" s="106">
        <f t="shared" si="31"/>
        <v>1</v>
      </c>
      <c r="AK20" s="1">
        <v>50</v>
      </c>
      <c r="AL20" s="1">
        <v>50</v>
      </c>
      <c r="AM20" s="1">
        <v>100</v>
      </c>
      <c r="AN20" s="1">
        <v>105</v>
      </c>
      <c r="AO20" s="1">
        <v>2</v>
      </c>
      <c r="AP20" s="1">
        <v>20</v>
      </c>
      <c r="AQ20" s="3">
        <v>1806</v>
      </c>
      <c r="AR20" s="6">
        <v>1820</v>
      </c>
      <c r="AS20" s="19">
        <f t="shared" si="2"/>
        <v>-14</v>
      </c>
      <c r="AT20" s="123">
        <f t="shared" si="20"/>
        <v>-7.7519379844961239E-3</v>
      </c>
      <c r="AU20" s="1">
        <v>75</v>
      </c>
      <c r="AV20" s="1">
        <v>80</v>
      </c>
      <c r="AW20" s="6">
        <v>4.5</v>
      </c>
      <c r="AX20" s="1">
        <v>333</v>
      </c>
      <c r="AY20" s="1">
        <v>1414</v>
      </c>
      <c r="AZ20" s="2">
        <v>25</v>
      </c>
      <c r="BA20" s="3">
        <v>246</v>
      </c>
      <c r="BB20" s="2">
        <v>41</v>
      </c>
      <c r="BC20" s="3">
        <v>182</v>
      </c>
      <c r="BD20" s="4">
        <v>28</v>
      </c>
      <c r="BE20" s="3">
        <v>4526</v>
      </c>
      <c r="BF20" s="1">
        <v>24</v>
      </c>
      <c r="BG20" s="1">
        <v>20</v>
      </c>
      <c r="BH20" s="1">
        <v>1</v>
      </c>
      <c r="BI20" s="4">
        <v>97</v>
      </c>
      <c r="BJ20" s="3">
        <v>590</v>
      </c>
      <c r="BK20" s="6">
        <v>254</v>
      </c>
      <c r="BL20" s="1">
        <v>1644</v>
      </c>
      <c r="BM20" s="1">
        <v>139</v>
      </c>
      <c r="BN20" s="2">
        <v>29.2</v>
      </c>
      <c r="BO20" s="3">
        <v>466</v>
      </c>
      <c r="BP20" s="1">
        <v>1550</v>
      </c>
      <c r="BQ20" s="2">
        <v>220</v>
      </c>
      <c r="BR20" s="3">
        <v>456</v>
      </c>
      <c r="BS20" s="1">
        <v>1600</v>
      </c>
      <c r="BT20" s="2">
        <v>203</v>
      </c>
      <c r="BU20" s="5">
        <v>1500</v>
      </c>
      <c r="BV20" s="129">
        <v>508</v>
      </c>
      <c r="BW20" s="125">
        <f t="shared" si="21"/>
        <v>0.92200000000000004</v>
      </c>
      <c r="BX20" s="125">
        <f t="shared" si="22"/>
        <v>0.75641025641025639</v>
      </c>
      <c r="BY20" s="133">
        <f t="shared" si="23"/>
        <v>0.54932934095144981</v>
      </c>
      <c r="BZ20" s="133">
        <f t="shared" si="24"/>
        <v>0.45067065904855019</v>
      </c>
      <c r="CA20" s="3">
        <v>2.8</v>
      </c>
      <c r="CB20" s="1">
        <v>2.8</v>
      </c>
      <c r="CC20" s="1">
        <v>25</v>
      </c>
      <c r="CD20" s="4">
        <v>1.8</v>
      </c>
      <c r="CE20" s="6" t="s">
        <v>227</v>
      </c>
      <c r="CF20" s="6">
        <v>83.7</v>
      </c>
      <c r="CG20" s="19">
        <f t="shared" si="25"/>
        <v>16.64</v>
      </c>
      <c r="CH20" s="19">
        <f t="shared" si="3"/>
        <v>6253</v>
      </c>
      <c r="CI20" s="19">
        <f t="shared" si="4"/>
        <v>14.144</v>
      </c>
      <c r="CJ20" s="1">
        <v>85</v>
      </c>
      <c r="CK20" s="15">
        <f t="shared" si="26"/>
        <v>2.2619542619542621</v>
      </c>
      <c r="CL20" s="3" t="s">
        <v>228</v>
      </c>
      <c r="CM20" s="6">
        <v>83</v>
      </c>
      <c r="CN20" s="1">
        <v>78</v>
      </c>
      <c r="CO20" s="338">
        <v>109</v>
      </c>
      <c r="CP20" s="338">
        <f t="shared" si="5"/>
        <v>6253</v>
      </c>
      <c r="CQ20" s="338">
        <f t="shared" si="6"/>
        <v>85.02</v>
      </c>
      <c r="CR20" s="39">
        <f t="shared" si="7"/>
        <v>13.596673596673597</v>
      </c>
      <c r="CS20" s="3" t="s">
        <v>217</v>
      </c>
      <c r="CT20" s="6">
        <v>10</v>
      </c>
      <c r="CU20" s="19">
        <f t="shared" si="27"/>
        <v>16.64</v>
      </c>
      <c r="CV20" s="19">
        <f t="shared" si="8"/>
        <v>-141.96</v>
      </c>
      <c r="CW20" s="19">
        <f t="shared" si="9"/>
        <v>0</v>
      </c>
      <c r="CX20" s="1"/>
      <c r="CY20" s="15">
        <f t="shared" si="28"/>
        <v>0</v>
      </c>
      <c r="CZ20" s="7">
        <v>650</v>
      </c>
      <c r="DA20" s="7">
        <v>620</v>
      </c>
      <c r="DB20" s="7">
        <v>630</v>
      </c>
      <c r="DC20" s="7">
        <v>650</v>
      </c>
      <c r="DD20" s="7">
        <v>2</v>
      </c>
      <c r="DE20" s="7">
        <v>3</v>
      </c>
      <c r="DF20" s="7">
        <v>0.2</v>
      </c>
      <c r="DG20" s="7">
        <v>60</v>
      </c>
      <c r="DH20" s="7">
        <v>11</v>
      </c>
      <c r="DI20" s="7">
        <v>2</v>
      </c>
      <c r="DJ20" s="7">
        <v>1.3</v>
      </c>
      <c r="DK20" s="3" t="s">
        <v>211</v>
      </c>
      <c r="DL20" s="2">
        <v>1000</v>
      </c>
      <c r="DM20" s="96">
        <f t="shared" si="10"/>
        <v>223.22263912398421</v>
      </c>
      <c r="DN20" s="96">
        <f t="shared" si="11"/>
        <v>231.33982600121999</v>
      </c>
      <c r="DO20" s="3"/>
      <c r="DP20" s="2"/>
      <c r="DQ20" s="3"/>
      <c r="DR20" s="2"/>
      <c r="DS20" s="7">
        <v>60</v>
      </c>
      <c r="DT20" s="3" t="s">
        <v>185</v>
      </c>
      <c r="DU20" s="2">
        <v>4.8</v>
      </c>
      <c r="DV20" s="7">
        <v>20</v>
      </c>
      <c r="DW20" s="3"/>
      <c r="DX20" s="1"/>
      <c r="DY20" s="96">
        <f t="shared" si="12"/>
        <v>0</v>
      </c>
      <c r="DZ20" s="96">
        <f t="shared" si="13"/>
        <v>0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423</v>
      </c>
      <c r="EL20" s="180">
        <f t="shared" si="14"/>
        <v>94.423176349445313</v>
      </c>
      <c r="EM20" s="109">
        <f t="shared" si="15"/>
        <v>97.856746398516051</v>
      </c>
      <c r="EN20" s="1">
        <v>4.34</v>
      </c>
      <c r="EO20" s="181">
        <f t="shared" si="16"/>
        <v>0.96878625379809136</v>
      </c>
      <c r="EP20" s="181">
        <f t="shared" si="17"/>
        <v>1.0040148448452946</v>
      </c>
      <c r="EQ20" s="4">
        <v>752</v>
      </c>
      <c r="ER20" s="40"/>
    </row>
    <row r="21" spans="1:148" s="41" customFormat="1" ht="20.100000000000001" customHeight="1" x14ac:dyDescent="0.25">
      <c r="A21" s="83">
        <v>42433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42433</v>
      </c>
      <c r="B22" s="101">
        <v>0.24438657407407408</v>
      </c>
      <c r="C22" s="13">
        <v>2</v>
      </c>
      <c r="D22" s="8" t="s">
        <v>201</v>
      </c>
      <c r="E22" s="8" t="s">
        <v>207</v>
      </c>
      <c r="F22" s="8" t="s">
        <v>203</v>
      </c>
      <c r="G22" s="11" t="s">
        <v>204</v>
      </c>
      <c r="H22" s="10" t="s">
        <v>180</v>
      </c>
      <c r="I22" s="8">
        <v>17</v>
      </c>
      <c r="J22" s="8" t="s">
        <v>190</v>
      </c>
      <c r="K22" s="18">
        <v>15.5</v>
      </c>
      <c r="L22" s="8"/>
      <c r="M22" s="8">
        <v>80</v>
      </c>
      <c r="N22" s="8">
        <v>2700</v>
      </c>
      <c r="O22" s="145"/>
      <c r="P22" s="8">
        <v>1850</v>
      </c>
      <c r="Q22" s="20">
        <f t="shared" si="0"/>
        <v>1563.25</v>
      </c>
      <c r="R22" s="42">
        <f t="shared" si="18"/>
        <v>4.5443677500000002</v>
      </c>
      <c r="S22" s="16">
        <f t="shared" si="1"/>
        <v>4.3051905000000001</v>
      </c>
      <c r="T22" s="10">
        <v>1198</v>
      </c>
      <c r="U22" s="8">
        <v>1015</v>
      </c>
      <c r="V22" s="8">
        <v>0.97099999999999997</v>
      </c>
      <c r="W22" s="20">
        <f t="shared" si="19"/>
        <v>1796.35</v>
      </c>
      <c r="X22" s="8">
        <v>10</v>
      </c>
      <c r="Y22" s="8">
        <v>448</v>
      </c>
      <c r="Z22" s="8">
        <v>43.9</v>
      </c>
      <c r="AA22" s="8">
        <v>20</v>
      </c>
      <c r="AB22" s="8">
        <v>20</v>
      </c>
      <c r="AC22" s="11">
        <v>6</v>
      </c>
      <c r="AD22" s="13">
        <v>4</v>
      </c>
      <c r="AE22" s="89">
        <v>-43</v>
      </c>
      <c r="AF22" s="89">
        <v>-49</v>
      </c>
      <c r="AG22" s="89">
        <v>-46</v>
      </c>
      <c r="AH22" s="89"/>
      <c r="AI22" s="110">
        <f t="shared" si="30"/>
        <v>-138</v>
      </c>
      <c r="AJ22" s="108">
        <f t="shared" si="31"/>
        <v>1</v>
      </c>
      <c r="AK22" s="8">
        <v>50</v>
      </c>
      <c r="AL22" s="8">
        <v>50</v>
      </c>
      <c r="AM22" s="8">
        <v>100</v>
      </c>
      <c r="AN22" s="8">
        <v>105</v>
      </c>
      <c r="AO22" s="8">
        <v>2</v>
      </c>
      <c r="AP22" s="8">
        <v>20</v>
      </c>
      <c r="AQ22" s="10">
        <v>1820</v>
      </c>
      <c r="AR22" s="13">
        <v>1820</v>
      </c>
      <c r="AS22" s="20">
        <f t="shared" si="2"/>
        <v>0</v>
      </c>
      <c r="AT22" s="124">
        <f t="shared" si="20"/>
        <v>0</v>
      </c>
      <c r="AU22" s="8">
        <v>76</v>
      </c>
      <c r="AV22" s="8">
        <v>80</v>
      </c>
      <c r="AW22" s="13">
        <v>4.5</v>
      </c>
      <c r="AX22" s="8">
        <v>350</v>
      </c>
      <c r="AY22" s="8">
        <v>1200</v>
      </c>
      <c r="AZ22" s="9">
        <v>35</v>
      </c>
      <c r="BA22" s="10">
        <v>302</v>
      </c>
      <c r="BB22" s="9">
        <v>52</v>
      </c>
      <c r="BC22" s="10">
        <v>182</v>
      </c>
      <c r="BD22" s="11">
        <v>27</v>
      </c>
      <c r="BE22" s="10">
        <v>4800</v>
      </c>
      <c r="BF22" s="8">
        <v>24</v>
      </c>
      <c r="BG22" s="8">
        <v>20</v>
      </c>
      <c r="BH22" s="8">
        <v>1</v>
      </c>
      <c r="BI22" s="11">
        <v>96.6</v>
      </c>
      <c r="BJ22" s="10">
        <v>590</v>
      </c>
      <c r="BK22" s="13">
        <v>260</v>
      </c>
      <c r="BL22" s="8">
        <v>1642</v>
      </c>
      <c r="BM22" s="8">
        <v>138</v>
      </c>
      <c r="BN22" s="9">
        <v>30.2</v>
      </c>
      <c r="BO22" s="10">
        <v>475</v>
      </c>
      <c r="BP22" s="8">
        <v>1700</v>
      </c>
      <c r="BQ22" s="9">
        <v>218</v>
      </c>
      <c r="BR22" s="10">
        <v>465</v>
      </c>
      <c r="BS22" s="8">
        <v>1700</v>
      </c>
      <c r="BT22" s="9">
        <v>198</v>
      </c>
      <c r="BU22" s="12">
        <v>1500</v>
      </c>
      <c r="BV22" s="130">
        <v>551</v>
      </c>
      <c r="BW22" s="126">
        <f t="shared" si="21"/>
        <v>0.94</v>
      </c>
      <c r="BX22" s="126">
        <f t="shared" si="22"/>
        <v>0.75641025641025639</v>
      </c>
      <c r="BY22" s="134">
        <f t="shared" si="23"/>
        <v>0.55411124546553814</v>
      </c>
      <c r="BZ22" s="134">
        <f t="shared" si="24"/>
        <v>0.44588875453446192</v>
      </c>
      <c r="CA22" s="10">
        <v>2.8</v>
      </c>
      <c r="CB22" s="8">
        <v>2.8</v>
      </c>
      <c r="CC22" s="8">
        <v>25</v>
      </c>
      <c r="CD22" s="11">
        <v>1.8</v>
      </c>
      <c r="CE22" s="13" t="s">
        <v>227</v>
      </c>
      <c r="CF22" s="13">
        <v>83.7</v>
      </c>
      <c r="CG22" s="20">
        <f t="shared" si="25"/>
        <v>16.64</v>
      </c>
      <c r="CH22" s="20">
        <f t="shared" si="3"/>
        <v>6253</v>
      </c>
      <c r="CI22" s="20">
        <f t="shared" si="4"/>
        <v>14.144</v>
      </c>
      <c r="CJ22" s="8">
        <v>85</v>
      </c>
      <c r="CK22" s="16">
        <f t="shared" si="26"/>
        <v>2.2619542619542621</v>
      </c>
      <c r="CL22" s="10" t="s">
        <v>228</v>
      </c>
      <c r="CM22" s="13">
        <v>84</v>
      </c>
      <c r="CN22" s="8">
        <v>87</v>
      </c>
      <c r="CO22" s="339">
        <v>109</v>
      </c>
      <c r="CP22" s="339">
        <f t="shared" si="5"/>
        <v>6253</v>
      </c>
      <c r="CQ22" s="339">
        <f t="shared" si="6"/>
        <v>94.83</v>
      </c>
      <c r="CR22" s="42">
        <f t="shared" si="7"/>
        <v>15.165520550135936</v>
      </c>
      <c r="CS22" s="10" t="s">
        <v>217</v>
      </c>
      <c r="CT22" s="13">
        <v>10</v>
      </c>
      <c r="CU22" s="20">
        <f t="shared" si="27"/>
        <v>16.64</v>
      </c>
      <c r="CV22" s="20">
        <f t="shared" si="8"/>
        <v>-145.34</v>
      </c>
      <c r="CW22" s="20">
        <f t="shared" si="9"/>
        <v>0</v>
      </c>
      <c r="CX22" s="8"/>
      <c r="CY22" s="16">
        <f t="shared" si="28"/>
        <v>0</v>
      </c>
      <c r="CZ22" s="14">
        <v>650</v>
      </c>
      <c r="DA22" s="14">
        <v>700</v>
      </c>
      <c r="DB22" s="14">
        <v>710</v>
      </c>
      <c r="DC22" s="14">
        <v>720</v>
      </c>
      <c r="DD22" s="14">
        <v>2</v>
      </c>
      <c r="DE22" s="14">
        <v>3</v>
      </c>
      <c r="DF22" s="14">
        <v>0.2</v>
      </c>
      <c r="DG22" s="14">
        <v>60</v>
      </c>
      <c r="DH22" s="14">
        <v>11</v>
      </c>
      <c r="DI22" s="14">
        <v>2</v>
      </c>
      <c r="DJ22" s="14">
        <v>1.3</v>
      </c>
      <c r="DK22" s="10" t="s">
        <v>211</v>
      </c>
      <c r="DL22" s="9">
        <v>1000</v>
      </c>
      <c r="DM22" s="97">
        <f t="shared" si="10"/>
        <v>220.05261347961991</v>
      </c>
      <c r="DN22" s="97">
        <f t="shared" si="11"/>
        <v>232.27775867293212</v>
      </c>
      <c r="DO22" s="10"/>
      <c r="DP22" s="9"/>
      <c r="DQ22" s="10"/>
      <c r="DR22" s="9"/>
      <c r="DS22" s="14">
        <v>60</v>
      </c>
      <c r="DT22" s="10" t="s">
        <v>185</v>
      </c>
      <c r="DU22" s="9">
        <v>4.8</v>
      </c>
      <c r="DV22" s="14">
        <v>20</v>
      </c>
      <c r="DW22" s="10"/>
      <c r="DX22" s="8"/>
      <c r="DY22" s="97">
        <f t="shared" si="12"/>
        <v>0</v>
      </c>
      <c r="DZ22" s="97">
        <f t="shared" si="13"/>
        <v>0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416</v>
      </c>
      <c r="EL22" s="183">
        <f t="shared" si="14"/>
        <v>91.541887207521881</v>
      </c>
      <c r="EM22" s="110">
        <f t="shared" si="15"/>
        <v>96.627547607939761</v>
      </c>
      <c r="EN22" s="8">
        <v>4.46</v>
      </c>
      <c r="EO22" s="184">
        <f t="shared" si="16"/>
        <v>0.98143465611910474</v>
      </c>
      <c r="EP22" s="184">
        <f t="shared" si="17"/>
        <v>1.0359588036812772</v>
      </c>
      <c r="EQ22" s="11">
        <v>748</v>
      </c>
      <c r="ER22" s="43"/>
    </row>
    <row r="23" spans="1:148" s="44" customFormat="1" ht="20.100000000000001" customHeight="1" x14ac:dyDescent="0.25">
      <c r="A23" s="84">
        <v>42433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42434</v>
      </c>
      <c r="B24" s="100">
        <v>0.52899305555555554</v>
      </c>
      <c r="C24" s="6">
        <v>4</v>
      </c>
      <c r="D24" s="1" t="s">
        <v>176</v>
      </c>
      <c r="E24" s="1" t="s">
        <v>177</v>
      </c>
      <c r="F24" s="1" t="s">
        <v>178</v>
      </c>
      <c r="G24" s="4" t="s">
        <v>179</v>
      </c>
      <c r="H24" s="3" t="s">
        <v>180</v>
      </c>
      <c r="I24" s="1">
        <v>17</v>
      </c>
      <c r="J24" s="1" t="s">
        <v>190</v>
      </c>
      <c r="K24" s="17">
        <v>15.5</v>
      </c>
      <c r="L24" s="1"/>
      <c r="M24" s="1">
        <v>80</v>
      </c>
      <c r="N24" s="1">
        <v>2700</v>
      </c>
      <c r="O24" s="144"/>
      <c r="P24" s="1">
        <v>1850</v>
      </c>
      <c r="Q24" s="19">
        <f t="shared" si="0"/>
        <v>1563.25</v>
      </c>
      <c r="R24" s="39">
        <f t="shared" si="18"/>
        <v>4.5443677500000002</v>
      </c>
      <c r="S24" s="15">
        <f t="shared" si="1"/>
        <v>4.3051905000000001</v>
      </c>
      <c r="T24" s="3">
        <v>1201</v>
      </c>
      <c r="U24" s="1">
        <v>1015</v>
      </c>
      <c r="V24" s="1">
        <v>0.97199999999999998</v>
      </c>
      <c r="W24" s="19">
        <f t="shared" si="19"/>
        <v>1798.2</v>
      </c>
      <c r="X24" s="1">
        <v>10</v>
      </c>
      <c r="Y24" s="1">
        <v>448</v>
      </c>
      <c r="Z24" s="1">
        <v>44</v>
      </c>
      <c r="AA24" s="1">
        <v>20</v>
      </c>
      <c r="AB24" s="1">
        <v>20</v>
      </c>
      <c r="AC24" s="4">
        <v>6</v>
      </c>
      <c r="AD24" s="6">
        <v>4</v>
      </c>
      <c r="AE24" s="88">
        <v>-42</v>
      </c>
      <c r="AF24" s="88">
        <v>-47</v>
      </c>
      <c r="AG24" s="88">
        <v>-47</v>
      </c>
      <c r="AH24" s="88"/>
      <c r="AI24" s="109">
        <f t="shared" si="30"/>
        <v>-136</v>
      </c>
      <c r="AJ24" s="106">
        <f t="shared" si="31"/>
        <v>1</v>
      </c>
      <c r="AK24" s="1">
        <v>50</v>
      </c>
      <c r="AL24" s="1">
        <v>50</v>
      </c>
      <c r="AM24" s="1">
        <v>100</v>
      </c>
      <c r="AN24" s="1">
        <v>105</v>
      </c>
      <c r="AO24" s="1">
        <v>2</v>
      </c>
      <c r="AP24" s="1">
        <v>20</v>
      </c>
      <c r="AQ24" s="3">
        <v>1820</v>
      </c>
      <c r="AR24" s="6">
        <v>1820</v>
      </c>
      <c r="AS24" s="19">
        <f t="shared" si="2"/>
        <v>0</v>
      </c>
      <c r="AT24" s="123">
        <f t="shared" si="20"/>
        <v>0</v>
      </c>
      <c r="AU24" s="1">
        <v>77.400000000000006</v>
      </c>
      <c r="AV24" s="1">
        <v>80</v>
      </c>
      <c r="AW24" s="6">
        <v>4.5</v>
      </c>
      <c r="AX24" s="1">
        <v>500</v>
      </c>
      <c r="AY24" s="1">
        <v>1000</v>
      </c>
      <c r="AZ24" s="2">
        <v>50</v>
      </c>
      <c r="BA24" s="3">
        <v>284</v>
      </c>
      <c r="BB24" s="2">
        <v>48</v>
      </c>
      <c r="BC24" s="3">
        <v>185</v>
      </c>
      <c r="BD24" s="4">
        <v>28</v>
      </c>
      <c r="BE24" s="3">
        <v>4500</v>
      </c>
      <c r="BF24" s="1">
        <v>24</v>
      </c>
      <c r="BG24" s="1">
        <v>20</v>
      </c>
      <c r="BH24" s="1">
        <v>1</v>
      </c>
      <c r="BI24" s="4">
        <v>96.6</v>
      </c>
      <c r="BJ24" s="3">
        <v>590</v>
      </c>
      <c r="BK24" s="6">
        <v>257</v>
      </c>
      <c r="BL24" s="1">
        <v>1647</v>
      </c>
      <c r="BM24" s="1">
        <v>138</v>
      </c>
      <c r="BN24" s="2">
        <v>30</v>
      </c>
      <c r="BO24" s="3">
        <v>475</v>
      </c>
      <c r="BP24" s="1">
        <v>1550</v>
      </c>
      <c r="BQ24" s="2">
        <v>225</v>
      </c>
      <c r="BR24" s="3">
        <v>464</v>
      </c>
      <c r="BS24" s="1">
        <v>1600</v>
      </c>
      <c r="BT24" s="2">
        <v>198</v>
      </c>
      <c r="BU24" s="5">
        <v>1500</v>
      </c>
      <c r="BV24" s="129">
        <v>547</v>
      </c>
      <c r="BW24" s="125">
        <f t="shared" si="21"/>
        <v>0.93899999999999995</v>
      </c>
      <c r="BX24" s="125">
        <f t="shared" si="22"/>
        <v>0.75641025641025639</v>
      </c>
      <c r="BY24" s="133">
        <f t="shared" si="23"/>
        <v>0.55384824790913623</v>
      </c>
      <c r="BZ24" s="133">
        <f t="shared" si="24"/>
        <v>0.44615175209086372</v>
      </c>
      <c r="CA24" s="3">
        <v>2.8</v>
      </c>
      <c r="CB24" s="1">
        <v>2.8</v>
      </c>
      <c r="CC24" s="1">
        <v>25</v>
      </c>
      <c r="CD24" s="4">
        <v>1.8</v>
      </c>
      <c r="CE24" s="6" t="s">
        <v>227</v>
      </c>
      <c r="CF24" s="6">
        <v>87</v>
      </c>
      <c r="CG24" s="19">
        <f t="shared" si="25"/>
        <v>16.64</v>
      </c>
      <c r="CH24" s="19">
        <f t="shared" si="3"/>
        <v>6253</v>
      </c>
      <c r="CI24" s="19">
        <f t="shared" si="4"/>
        <v>14.643200000000002</v>
      </c>
      <c r="CJ24" s="1">
        <v>88</v>
      </c>
      <c r="CK24" s="15">
        <f t="shared" si="26"/>
        <v>2.3417879417879419</v>
      </c>
      <c r="CL24" s="3" t="s">
        <v>228</v>
      </c>
      <c r="CM24" s="6">
        <v>84</v>
      </c>
      <c r="CN24" s="1">
        <v>86</v>
      </c>
      <c r="CO24" s="338">
        <v>109</v>
      </c>
      <c r="CP24" s="338">
        <f t="shared" si="5"/>
        <v>6253</v>
      </c>
      <c r="CQ24" s="338">
        <f t="shared" si="6"/>
        <v>93.74</v>
      </c>
      <c r="CR24" s="39">
        <f t="shared" si="7"/>
        <v>14.991204221973451</v>
      </c>
      <c r="CS24" s="3" t="s">
        <v>217</v>
      </c>
      <c r="CT24" s="6">
        <v>10</v>
      </c>
      <c r="CU24" s="19">
        <f t="shared" si="27"/>
        <v>16.64</v>
      </c>
      <c r="CV24" s="19">
        <f t="shared" si="8"/>
        <v>-141.96</v>
      </c>
      <c r="CW24" s="19">
        <f t="shared" si="9"/>
        <v>0</v>
      </c>
      <c r="CX24" s="1"/>
      <c r="CY24" s="15">
        <f t="shared" si="28"/>
        <v>0</v>
      </c>
      <c r="CZ24" s="14">
        <v>650</v>
      </c>
      <c r="DA24" s="14">
        <v>700</v>
      </c>
      <c r="DB24" s="14">
        <v>710</v>
      </c>
      <c r="DC24" s="14">
        <v>720</v>
      </c>
      <c r="DD24" s="14">
        <v>2</v>
      </c>
      <c r="DE24" s="14">
        <v>3</v>
      </c>
      <c r="DF24" s="14">
        <v>0.2</v>
      </c>
      <c r="DG24" s="14">
        <v>60</v>
      </c>
      <c r="DH24" s="14">
        <v>11</v>
      </c>
      <c r="DI24" s="14">
        <v>2</v>
      </c>
      <c r="DJ24" s="14">
        <v>1.3</v>
      </c>
      <c r="DK24" s="3" t="s">
        <v>211</v>
      </c>
      <c r="DL24" s="2">
        <v>1000</v>
      </c>
      <c r="DM24" s="96">
        <f t="shared" si="10"/>
        <v>220.05261347961991</v>
      </c>
      <c r="DN24" s="96">
        <f t="shared" si="11"/>
        <v>232.27775867293212</v>
      </c>
      <c r="DO24" s="3"/>
      <c r="DP24" s="2"/>
      <c r="DQ24" s="3"/>
      <c r="DR24" s="2"/>
      <c r="DS24" s="7">
        <v>60</v>
      </c>
      <c r="DT24" s="3" t="s">
        <v>185</v>
      </c>
      <c r="DU24" s="2">
        <v>4.7</v>
      </c>
      <c r="DV24" s="7">
        <v>20</v>
      </c>
      <c r="DW24" s="3"/>
      <c r="DX24" s="1"/>
      <c r="DY24" s="96">
        <f t="shared" si="12"/>
        <v>0</v>
      </c>
      <c r="DZ24" s="96">
        <f t="shared" si="13"/>
        <v>0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423</v>
      </c>
      <c r="EL24" s="180">
        <f t="shared" si="14"/>
        <v>93.082255501879217</v>
      </c>
      <c r="EM24" s="109">
        <f t="shared" si="15"/>
        <v>98.253491918650283</v>
      </c>
      <c r="EN24" s="1">
        <v>4.37</v>
      </c>
      <c r="EO24" s="181">
        <f t="shared" si="16"/>
        <v>0.96162992090593902</v>
      </c>
      <c r="EP24" s="181">
        <f t="shared" si="17"/>
        <v>1.0150538054007134</v>
      </c>
      <c r="EQ24" s="4">
        <v>820</v>
      </c>
      <c r="ER24" s="40"/>
    </row>
    <row r="25" spans="1:148" s="41" customFormat="1" ht="20.100000000000001" customHeight="1" x14ac:dyDescent="0.25">
      <c r="A25" s="83">
        <v>42434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42434</v>
      </c>
      <c r="B26" s="101">
        <v>0.9853587962962963</v>
      </c>
      <c r="C26" s="13">
        <v>3</v>
      </c>
      <c r="D26" s="8" t="s">
        <v>186</v>
      </c>
      <c r="E26" s="8" t="s">
        <v>187</v>
      </c>
      <c r="F26" s="8" t="s">
        <v>188</v>
      </c>
      <c r="G26" s="11" t="s">
        <v>189</v>
      </c>
      <c r="H26" s="10" t="s">
        <v>180</v>
      </c>
      <c r="I26" s="8">
        <v>17</v>
      </c>
      <c r="J26" s="8" t="s">
        <v>190</v>
      </c>
      <c r="K26" s="18">
        <v>15.5</v>
      </c>
      <c r="L26" s="8"/>
      <c r="M26" s="8">
        <v>80</v>
      </c>
      <c r="N26" s="8">
        <v>2700</v>
      </c>
      <c r="O26" s="145"/>
      <c r="P26" s="8">
        <v>1850</v>
      </c>
      <c r="Q26" s="20">
        <f t="shared" si="0"/>
        <v>1563.25</v>
      </c>
      <c r="R26" s="42">
        <f t="shared" si="18"/>
        <v>4.5443677500000002</v>
      </c>
      <c r="S26" s="16">
        <f t="shared" si="1"/>
        <v>4.3051905000000001</v>
      </c>
      <c r="T26" s="10">
        <v>1201</v>
      </c>
      <c r="U26" s="8">
        <v>1015</v>
      </c>
      <c r="V26" s="8">
        <v>0.97199999999999998</v>
      </c>
      <c r="W26" s="20">
        <f t="shared" si="19"/>
        <v>1798.2</v>
      </c>
      <c r="X26" s="8">
        <v>10</v>
      </c>
      <c r="Y26" s="8">
        <v>448</v>
      </c>
      <c r="Z26" s="8">
        <v>44.3</v>
      </c>
      <c r="AA26" s="8">
        <v>20</v>
      </c>
      <c r="AB26" s="8">
        <v>20</v>
      </c>
      <c r="AC26" s="11">
        <v>5.9</v>
      </c>
      <c r="AD26" s="13">
        <v>3.6</v>
      </c>
      <c r="AE26" s="89">
        <v>-43</v>
      </c>
      <c r="AF26" s="89">
        <v>-46</v>
      </c>
      <c r="AG26" s="89">
        <v>-49</v>
      </c>
      <c r="AH26" s="89"/>
      <c r="AI26" s="110">
        <f t="shared" si="30"/>
        <v>-138</v>
      </c>
      <c r="AJ26" s="108">
        <f t="shared" si="31"/>
        <v>1</v>
      </c>
      <c r="AK26" s="8">
        <v>50</v>
      </c>
      <c r="AL26" s="8">
        <v>50</v>
      </c>
      <c r="AM26" s="8">
        <v>100</v>
      </c>
      <c r="AN26" s="8">
        <v>105</v>
      </c>
      <c r="AO26" s="8">
        <v>2</v>
      </c>
      <c r="AP26" s="8">
        <v>20</v>
      </c>
      <c r="AQ26" s="10">
        <v>1856</v>
      </c>
      <c r="AR26" s="13">
        <v>1830</v>
      </c>
      <c r="AS26" s="20">
        <f t="shared" si="2"/>
        <v>26</v>
      </c>
      <c r="AT26" s="124">
        <f t="shared" si="20"/>
        <v>1.4008620689655173E-2</v>
      </c>
      <c r="AU26" s="8">
        <v>77.400000000000006</v>
      </c>
      <c r="AV26" s="8">
        <v>80</v>
      </c>
      <c r="AW26" s="13">
        <v>4.5</v>
      </c>
      <c r="AX26" s="8">
        <v>334</v>
      </c>
      <c r="AY26" s="8">
        <v>1162</v>
      </c>
      <c r="AZ26" s="9">
        <v>30</v>
      </c>
      <c r="BA26" s="10">
        <v>279</v>
      </c>
      <c r="BB26" s="9">
        <v>46</v>
      </c>
      <c r="BC26" s="10">
        <v>185</v>
      </c>
      <c r="BD26" s="11">
        <v>27</v>
      </c>
      <c r="BE26" s="10">
        <v>4568</v>
      </c>
      <c r="BF26" s="8">
        <v>24</v>
      </c>
      <c r="BG26" s="8">
        <v>20</v>
      </c>
      <c r="BH26" s="8">
        <v>1</v>
      </c>
      <c r="BI26" s="11">
        <v>96.6</v>
      </c>
      <c r="BJ26" s="10">
        <v>590</v>
      </c>
      <c r="BK26" s="13">
        <v>257</v>
      </c>
      <c r="BL26" s="8">
        <v>1644</v>
      </c>
      <c r="BM26" s="8">
        <v>138</v>
      </c>
      <c r="BN26" s="9">
        <v>29.5</v>
      </c>
      <c r="BO26" s="10">
        <v>488</v>
      </c>
      <c r="BP26" s="8">
        <v>1550</v>
      </c>
      <c r="BQ26" s="9">
        <v>235</v>
      </c>
      <c r="BR26" s="10">
        <v>478</v>
      </c>
      <c r="BS26" s="8">
        <v>1600</v>
      </c>
      <c r="BT26" s="9">
        <v>214</v>
      </c>
      <c r="BU26" s="12">
        <v>1500</v>
      </c>
      <c r="BV26" s="130">
        <v>583</v>
      </c>
      <c r="BW26" s="126">
        <f t="shared" si="21"/>
        <v>0.96599999999999997</v>
      </c>
      <c r="BX26" s="126">
        <f t="shared" si="22"/>
        <v>0.75641025641025639</v>
      </c>
      <c r="BY26" s="134">
        <f t="shared" si="23"/>
        <v>0.56084199243755029</v>
      </c>
      <c r="BZ26" s="134">
        <f t="shared" si="24"/>
        <v>0.43915800756244977</v>
      </c>
      <c r="CA26" s="10">
        <v>2.8</v>
      </c>
      <c r="CB26" s="8">
        <v>2.8</v>
      </c>
      <c r="CC26" s="8">
        <v>25</v>
      </c>
      <c r="CD26" s="11">
        <v>1.8</v>
      </c>
      <c r="CE26" s="13" t="s">
        <v>227</v>
      </c>
      <c r="CF26" s="13">
        <v>87.5</v>
      </c>
      <c r="CG26" s="20">
        <f t="shared" si="25"/>
        <v>16.64</v>
      </c>
      <c r="CH26" s="20">
        <f t="shared" si="3"/>
        <v>6253</v>
      </c>
      <c r="CI26" s="20">
        <f t="shared" si="4"/>
        <v>14.643200000000002</v>
      </c>
      <c r="CJ26" s="8">
        <v>88</v>
      </c>
      <c r="CK26" s="16">
        <f t="shared" si="26"/>
        <v>2.3417879417879419</v>
      </c>
      <c r="CL26" s="10" t="s">
        <v>228</v>
      </c>
      <c r="CM26" s="13">
        <v>84</v>
      </c>
      <c r="CN26" s="8">
        <v>86</v>
      </c>
      <c r="CO26" s="339">
        <v>109</v>
      </c>
      <c r="CP26" s="339">
        <f t="shared" si="5"/>
        <v>6253</v>
      </c>
      <c r="CQ26" s="339">
        <f t="shared" si="6"/>
        <v>93.74</v>
      </c>
      <c r="CR26" s="42">
        <f t="shared" si="7"/>
        <v>14.991204221973451</v>
      </c>
      <c r="CS26" s="10" t="s">
        <v>217</v>
      </c>
      <c r="CT26" s="13">
        <v>10</v>
      </c>
      <c r="CU26" s="20">
        <f t="shared" si="27"/>
        <v>16.64</v>
      </c>
      <c r="CV26" s="20">
        <f t="shared" si="8"/>
        <v>-145.34</v>
      </c>
      <c r="CW26" s="20">
        <f t="shared" si="9"/>
        <v>0</v>
      </c>
      <c r="CX26" s="8"/>
      <c r="CY26" s="16">
        <f t="shared" si="28"/>
        <v>0</v>
      </c>
      <c r="CZ26" s="14">
        <v>650</v>
      </c>
      <c r="DA26" s="14">
        <v>710</v>
      </c>
      <c r="DB26" s="14">
        <v>720</v>
      </c>
      <c r="DC26" s="14">
        <v>730</v>
      </c>
      <c r="DD26" s="14">
        <v>2</v>
      </c>
      <c r="DE26" s="14">
        <v>3</v>
      </c>
      <c r="DF26" s="14">
        <v>0.2</v>
      </c>
      <c r="DG26" s="14">
        <v>60</v>
      </c>
      <c r="DH26" s="14">
        <v>11</v>
      </c>
      <c r="DI26" s="14">
        <v>2</v>
      </c>
      <c r="DJ26" s="14">
        <v>1.3</v>
      </c>
      <c r="DK26" s="10" t="s">
        <v>211</v>
      </c>
      <c r="DL26" s="9">
        <v>1000</v>
      </c>
      <c r="DM26" s="97">
        <f t="shared" si="10"/>
        <v>220.05261347961991</v>
      </c>
      <c r="DN26" s="97">
        <f t="shared" si="11"/>
        <v>232.27775867293212</v>
      </c>
      <c r="DO26" s="10"/>
      <c r="DP26" s="9"/>
      <c r="DQ26" s="10"/>
      <c r="DR26" s="9"/>
      <c r="DS26" s="14">
        <v>60</v>
      </c>
      <c r="DT26" s="10" t="s">
        <v>185</v>
      </c>
      <c r="DU26" s="9">
        <v>4.8</v>
      </c>
      <c r="DV26" s="14">
        <v>20</v>
      </c>
      <c r="DW26" s="10"/>
      <c r="DX26" s="8"/>
      <c r="DY26" s="97">
        <f t="shared" si="12"/>
        <v>0</v>
      </c>
      <c r="DZ26" s="97">
        <f t="shared" si="13"/>
        <v>0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449</v>
      </c>
      <c r="EL26" s="183">
        <f t="shared" si="14"/>
        <v>98.803623452349342</v>
      </c>
      <c r="EM26" s="110">
        <f t="shared" si="15"/>
        <v>104.29271364414652</v>
      </c>
      <c r="EN26" s="8">
        <v>4.41</v>
      </c>
      <c r="EO26" s="184">
        <f t="shared" si="16"/>
        <v>0.97043202544512375</v>
      </c>
      <c r="EP26" s="184">
        <f t="shared" si="17"/>
        <v>1.0243449157476308</v>
      </c>
      <c r="EQ26" s="11">
        <v>812</v>
      </c>
      <c r="ER26" s="43"/>
    </row>
    <row r="27" spans="1:148" s="44" customFormat="1" ht="20.100000000000001" customHeight="1" x14ac:dyDescent="0.25">
      <c r="A27" s="84">
        <v>42434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42435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42435</v>
      </c>
      <c r="B29" s="100">
        <v>0.54166666666666696</v>
      </c>
      <c r="C29" s="6">
        <v>1</v>
      </c>
      <c r="D29" s="1" t="s">
        <v>192</v>
      </c>
      <c r="E29" s="1" t="s">
        <v>193</v>
      </c>
      <c r="F29" s="1" t="s">
        <v>202</v>
      </c>
      <c r="G29" s="4" t="s">
        <v>194</v>
      </c>
      <c r="H29" s="3" t="s">
        <v>180</v>
      </c>
      <c r="I29" s="1">
        <v>17</v>
      </c>
      <c r="J29" s="1" t="s">
        <v>190</v>
      </c>
      <c r="K29" s="17">
        <v>15.5</v>
      </c>
      <c r="L29" s="1"/>
      <c r="M29" s="1">
        <v>80</v>
      </c>
      <c r="N29" s="1">
        <v>2700</v>
      </c>
      <c r="O29" s="144"/>
      <c r="P29" s="1">
        <v>1850</v>
      </c>
      <c r="Q29" s="19">
        <f t="shared" si="0"/>
        <v>1563.25</v>
      </c>
      <c r="R29" s="39">
        <f t="shared" si="18"/>
        <v>4.5443677500000002</v>
      </c>
      <c r="S29" s="15">
        <f t="shared" si="1"/>
        <v>4.3051905000000001</v>
      </c>
      <c r="T29" s="3">
        <v>1201</v>
      </c>
      <c r="U29" s="1">
        <v>1015</v>
      </c>
      <c r="V29" s="1">
        <v>0.97199999999999998</v>
      </c>
      <c r="W29" s="19">
        <f t="shared" si="19"/>
        <v>1798.2</v>
      </c>
      <c r="X29" s="1">
        <v>10</v>
      </c>
      <c r="Y29" s="1">
        <v>448</v>
      </c>
      <c r="Z29" s="1">
        <v>43.7</v>
      </c>
      <c r="AA29" s="1">
        <v>20</v>
      </c>
      <c r="AB29" s="1">
        <v>20</v>
      </c>
      <c r="AC29" s="4">
        <v>5.8</v>
      </c>
      <c r="AD29" s="6">
        <v>3.6</v>
      </c>
      <c r="AE29" s="88">
        <v>-43</v>
      </c>
      <c r="AF29" s="88">
        <v>-46</v>
      </c>
      <c r="AG29" s="88">
        <v>-48</v>
      </c>
      <c r="AH29" s="88"/>
      <c r="AI29" s="109">
        <f t="shared" si="30"/>
        <v>-137</v>
      </c>
      <c r="AJ29" s="106">
        <f t="shared" si="31"/>
        <v>1</v>
      </c>
      <c r="AK29" s="1">
        <v>50</v>
      </c>
      <c r="AL29" s="1">
        <v>50</v>
      </c>
      <c r="AM29" s="1">
        <v>100</v>
      </c>
      <c r="AN29" s="1">
        <v>105</v>
      </c>
      <c r="AO29" s="1">
        <v>2</v>
      </c>
      <c r="AP29" s="1">
        <v>20</v>
      </c>
      <c r="AQ29" s="3">
        <v>1790</v>
      </c>
      <c r="AR29" s="6">
        <v>1800</v>
      </c>
      <c r="AS29" s="19">
        <f t="shared" si="2"/>
        <v>-10</v>
      </c>
      <c r="AT29" s="123">
        <f t="shared" si="20"/>
        <v>-5.5865921787709499E-3</v>
      </c>
      <c r="AU29" s="1">
        <v>77</v>
      </c>
      <c r="AV29" s="1">
        <v>80</v>
      </c>
      <c r="AW29" s="6">
        <v>4.5</v>
      </c>
      <c r="AX29" s="1">
        <v>490</v>
      </c>
      <c r="AY29" s="1">
        <v>1120</v>
      </c>
      <c r="AZ29" s="2">
        <v>35</v>
      </c>
      <c r="BA29" s="3">
        <v>232</v>
      </c>
      <c r="BB29" s="2">
        <v>38</v>
      </c>
      <c r="BC29" s="3">
        <v>180</v>
      </c>
      <c r="BD29" s="4">
        <v>22</v>
      </c>
      <c r="BE29" s="3">
        <v>4539</v>
      </c>
      <c r="BF29" s="1">
        <v>24</v>
      </c>
      <c r="BG29" s="1">
        <v>20</v>
      </c>
      <c r="BH29" s="1">
        <v>1</v>
      </c>
      <c r="BI29" s="4">
        <v>97</v>
      </c>
      <c r="BJ29" s="3">
        <v>590</v>
      </c>
      <c r="BK29" s="6">
        <v>254</v>
      </c>
      <c r="BL29" s="1">
        <v>1644</v>
      </c>
      <c r="BM29" s="1">
        <v>138</v>
      </c>
      <c r="BN29" s="2">
        <v>29.1</v>
      </c>
      <c r="BO29" s="3">
        <v>470</v>
      </c>
      <c r="BP29" s="1">
        <v>1550</v>
      </c>
      <c r="BQ29" s="2">
        <v>220</v>
      </c>
      <c r="BR29" s="3">
        <v>460</v>
      </c>
      <c r="BS29" s="1">
        <v>1600</v>
      </c>
      <c r="BT29" s="2">
        <v>200</v>
      </c>
      <c r="BU29" s="5">
        <v>1500</v>
      </c>
      <c r="BV29" s="129">
        <v>526</v>
      </c>
      <c r="BW29" s="125">
        <f t="shared" si="21"/>
        <v>0.93</v>
      </c>
      <c r="BX29" s="125">
        <f t="shared" si="22"/>
        <v>0.75641025641025639</v>
      </c>
      <c r="BY29" s="133">
        <f t="shared" si="23"/>
        <v>0.55146723430135314</v>
      </c>
      <c r="BZ29" s="133">
        <f t="shared" si="24"/>
        <v>0.44853276569864675</v>
      </c>
      <c r="CA29" s="3">
        <v>2.8</v>
      </c>
      <c r="CB29" s="1">
        <v>2.8</v>
      </c>
      <c r="CC29" s="1">
        <v>24</v>
      </c>
      <c r="CD29" s="4">
        <v>1.8</v>
      </c>
      <c r="CE29" s="6" t="s">
        <v>227</v>
      </c>
      <c r="CF29" s="6">
        <v>87.5</v>
      </c>
      <c r="CG29" s="19">
        <f t="shared" si="25"/>
        <v>16.64</v>
      </c>
      <c r="CH29" s="19">
        <f t="shared" si="3"/>
        <v>6253</v>
      </c>
      <c r="CI29" s="19">
        <f t="shared" si="4"/>
        <v>15.808</v>
      </c>
      <c r="CJ29" s="1">
        <v>95</v>
      </c>
      <c r="CK29" s="15">
        <f t="shared" si="26"/>
        <v>2.5280665280665278</v>
      </c>
      <c r="CL29" s="3" t="s">
        <v>184</v>
      </c>
      <c r="CM29" s="6">
        <v>85</v>
      </c>
      <c r="CN29" s="1">
        <v>93</v>
      </c>
      <c r="CO29" s="338">
        <v>109</v>
      </c>
      <c r="CP29" s="338">
        <f t="shared" si="5"/>
        <v>6253</v>
      </c>
      <c r="CQ29" s="338">
        <f t="shared" si="6"/>
        <v>101.37</v>
      </c>
      <c r="CR29" s="39">
        <f t="shared" si="7"/>
        <v>16.211418519110829</v>
      </c>
      <c r="CS29" s="3" t="s">
        <v>217</v>
      </c>
      <c r="CT29" s="6">
        <v>10</v>
      </c>
      <c r="CU29" s="19">
        <f t="shared" si="27"/>
        <v>16.64</v>
      </c>
      <c r="CV29" s="19">
        <f t="shared" si="8"/>
        <v>-145.34</v>
      </c>
      <c r="CW29" s="19">
        <f t="shared" si="9"/>
        <v>0</v>
      </c>
      <c r="CX29" s="1"/>
      <c r="CY29" s="15">
        <f t="shared" ref="CY29:CY92" si="32">CW29/CV29*1000</f>
        <v>0</v>
      </c>
      <c r="CZ29" s="7">
        <v>650</v>
      </c>
      <c r="DA29" s="7">
        <v>710</v>
      </c>
      <c r="DB29" s="7">
        <v>720</v>
      </c>
      <c r="DC29" s="7">
        <v>730</v>
      </c>
      <c r="DD29" s="7">
        <v>2</v>
      </c>
      <c r="DE29" s="7">
        <v>3</v>
      </c>
      <c r="DF29" s="7">
        <v>0.2</v>
      </c>
      <c r="DG29" s="7">
        <v>50</v>
      </c>
      <c r="DH29" s="7">
        <v>11</v>
      </c>
      <c r="DI29" s="7">
        <v>2</v>
      </c>
      <c r="DJ29" s="7">
        <v>1.3</v>
      </c>
      <c r="DK29" s="3" t="s">
        <v>211</v>
      </c>
      <c r="DL29" s="2">
        <v>1000</v>
      </c>
      <c r="DM29" s="96">
        <f t="shared" si="10"/>
        <v>220.05261347961991</v>
      </c>
      <c r="DN29" s="96">
        <f t="shared" si="11"/>
        <v>232.27775867293212</v>
      </c>
      <c r="DO29" s="3"/>
      <c r="DP29" s="2"/>
      <c r="DQ29" s="3"/>
      <c r="DR29" s="2"/>
      <c r="DS29" s="7">
        <v>60</v>
      </c>
      <c r="DT29" s="3" t="s">
        <v>185</v>
      </c>
      <c r="DU29" s="2">
        <v>4.8</v>
      </c>
      <c r="DV29" s="7">
        <v>20</v>
      </c>
      <c r="DW29" s="3"/>
      <c r="DX29" s="1"/>
      <c r="DY29" s="96">
        <f t="shared" si="12"/>
        <v>0</v>
      </c>
      <c r="DZ29" s="96">
        <f t="shared" si="13"/>
        <v>0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420</v>
      </c>
      <c r="EL29" s="180">
        <f t="shared" si="14"/>
        <v>92.422097661440361</v>
      </c>
      <c r="EM29" s="109">
        <f t="shared" si="15"/>
        <v>97.55665864263149</v>
      </c>
      <c r="EN29" s="1"/>
      <c r="EO29" s="181">
        <f t="shared" si="16"/>
        <v>0</v>
      </c>
      <c r="EP29" s="181">
        <f t="shared" si="17"/>
        <v>0</v>
      </c>
      <c r="EQ29" s="4"/>
      <c r="ER29" s="40"/>
    </row>
    <row r="30" spans="1:148" s="44" customFormat="1" ht="20.100000000000001" customHeight="1" x14ac:dyDescent="0.25">
      <c r="A30" s="84">
        <v>42435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42435</v>
      </c>
      <c r="B31" s="101">
        <v>1.0625</v>
      </c>
      <c r="C31" s="13">
        <v>4</v>
      </c>
      <c r="D31" s="8" t="s">
        <v>176</v>
      </c>
      <c r="E31" s="8" t="s">
        <v>177</v>
      </c>
      <c r="F31" s="8" t="s">
        <v>178</v>
      </c>
      <c r="G31" s="11" t="s">
        <v>179</v>
      </c>
      <c r="H31" s="10" t="s">
        <v>180</v>
      </c>
      <c r="I31" s="8">
        <v>17</v>
      </c>
      <c r="J31" s="8" t="s">
        <v>191</v>
      </c>
      <c r="K31" s="18">
        <v>15.5</v>
      </c>
      <c r="L31" s="8"/>
      <c r="M31" s="8">
        <v>80</v>
      </c>
      <c r="N31" s="8">
        <v>2700</v>
      </c>
      <c r="O31" s="145"/>
      <c r="P31" s="8">
        <v>1850</v>
      </c>
      <c r="Q31" s="20">
        <f t="shared" si="0"/>
        <v>1563.25</v>
      </c>
      <c r="R31" s="42">
        <f t="shared" si="18"/>
        <v>4.5443677500000002</v>
      </c>
      <c r="S31" s="16">
        <f t="shared" si="1"/>
        <v>4.3051905000000001</v>
      </c>
      <c r="T31" s="10">
        <v>1202</v>
      </c>
      <c r="U31" s="8">
        <v>1015</v>
      </c>
      <c r="V31" s="8">
        <v>0.97299999999999998</v>
      </c>
      <c r="W31" s="20">
        <f t="shared" si="19"/>
        <v>1800.05</v>
      </c>
      <c r="X31" s="8">
        <v>10</v>
      </c>
      <c r="Y31" s="8">
        <v>449</v>
      </c>
      <c r="Z31" s="8">
        <v>43.9</v>
      </c>
      <c r="AA31" s="8">
        <v>20</v>
      </c>
      <c r="AB31" s="8">
        <v>20</v>
      </c>
      <c r="AC31" s="11">
        <v>5.8</v>
      </c>
      <c r="AD31" s="13">
        <v>3.6</v>
      </c>
      <c r="AE31" s="89">
        <v>-43</v>
      </c>
      <c r="AF31" s="89">
        <v>-47</v>
      </c>
      <c r="AG31" s="89">
        <v>-47</v>
      </c>
      <c r="AH31" s="89"/>
      <c r="AI31" s="110">
        <f t="shared" si="30"/>
        <v>-137</v>
      </c>
      <c r="AJ31" s="108">
        <f t="shared" si="31"/>
        <v>1</v>
      </c>
      <c r="AK31" s="8">
        <v>50</v>
      </c>
      <c r="AL31" s="8">
        <v>50</v>
      </c>
      <c r="AM31" s="8">
        <v>100</v>
      </c>
      <c r="AN31" s="8">
        <v>105</v>
      </c>
      <c r="AO31" s="8">
        <v>2</v>
      </c>
      <c r="AP31" s="8">
        <v>20</v>
      </c>
      <c r="AQ31" s="10">
        <v>1820</v>
      </c>
      <c r="AR31" s="13">
        <v>1820</v>
      </c>
      <c r="AS31" s="20">
        <v>0</v>
      </c>
      <c r="AT31" s="124">
        <f t="shared" si="20"/>
        <v>0</v>
      </c>
      <c r="AU31" s="8">
        <v>77</v>
      </c>
      <c r="AV31" s="8">
        <v>80</v>
      </c>
      <c r="AW31" s="13">
        <v>4.5</v>
      </c>
      <c r="AX31" s="8">
        <v>525</v>
      </c>
      <c r="AY31" s="8">
        <v>1150</v>
      </c>
      <c r="AZ31" s="9">
        <v>70</v>
      </c>
      <c r="BA31" s="10">
        <v>237</v>
      </c>
      <c r="BB31" s="9">
        <v>39</v>
      </c>
      <c r="BC31" s="10">
        <v>182</v>
      </c>
      <c r="BD31" s="11">
        <v>28</v>
      </c>
      <c r="BE31" s="10">
        <v>4600</v>
      </c>
      <c r="BF31" s="8">
        <v>24</v>
      </c>
      <c r="BG31" s="8">
        <v>20</v>
      </c>
      <c r="BH31" s="8">
        <v>1</v>
      </c>
      <c r="BI31" s="11">
        <v>97</v>
      </c>
      <c r="BJ31" s="10">
        <v>570</v>
      </c>
      <c r="BK31" s="13">
        <v>252</v>
      </c>
      <c r="BL31" s="8">
        <v>1650</v>
      </c>
      <c r="BM31" s="8">
        <v>137</v>
      </c>
      <c r="BN31" s="9">
        <v>29.3</v>
      </c>
      <c r="BO31" s="10">
        <v>496</v>
      </c>
      <c r="BP31" s="8">
        <v>1550</v>
      </c>
      <c r="BQ31" s="9">
        <v>236</v>
      </c>
      <c r="BR31" s="10">
        <v>485</v>
      </c>
      <c r="BS31" s="8">
        <v>1600</v>
      </c>
      <c r="BT31" s="9">
        <v>211</v>
      </c>
      <c r="BU31" s="12">
        <v>1500</v>
      </c>
      <c r="BV31" s="130">
        <v>591</v>
      </c>
      <c r="BW31" s="126">
        <f t="shared" si="21"/>
        <v>0.98099999999999998</v>
      </c>
      <c r="BX31" s="126">
        <f t="shared" si="22"/>
        <v>0.73076923076923073</v>
      </c>
      <c r="BY31" s="134">
        <f t="shared" si="23"/>
        <v>0.57309126859299875</v>
      </c>
      <c r="BZ31" s="134">
        <f t="shared" si="24"/>
        <v>0.42690873140700131</v>
      </c>
      <c r="CA31" s="10">
        <v>2.8</v>
      </c>
      <c r="CB31" s="8">
        <v>2.8</v>
      </c>
      <c r="CC31" s="8">
        <v>25</v>
      </c>
      <c r="CD31" s="11">
        <v>1.8</v>
      </c>
      <c r="CE31" s="13" t="s">
        <v>227</v>
      </c>
      <c r="CF31" s="13">
        <v>91</v>
      </c>
      <c r="CG31" s="20">
        <f t="shared" si="25"/>
        <v>16.64</v>
      </c>
      <c r="CH31" s="20">
        <f t="shared" si="3"/>
        <v>6253</v>
      </c>
      <c r="CI31" s="20">
        <f t="shared" si="4"/>
        <v>15.308800000000002</v>
      </c>
      <c r="CJ31" s="8">
        <v>92</v>
      </c>
      <c r="CK31" s="16">
        <f t="shared" si="26"/>
        <v>2.4482328482328484</v>
      </c>
      <c r="CL31" s="10" t="s">
        <v>184</v>
      </c>
      <c r="CM31" s="13">
        <v>79</v>
      </c>
      <c r="CN31" s="8">
        <v>81</v>
      </c>
      <c r="CO31" s="339">
        <v>109</v>
      </c>
      <c r="CP31" s="339">
        <f t="shared" si="5"/>
        <v>6253</v>
      </c>
      <c r="CQ31" s="339">
        <f t="shared" si="6"/>
        <v>88.29</v>
      </c>
      <c r="CR31" s="42">
        <f t="shared" si="7"/>
        <v>14.119622581161043</v>
      </c>
      <c r="CS31" s="10" t="s">
        <v>217</v>
      </c>
      <c r="CT31" s="13">
        <v>15</v>
      </c>
      <c r="CU31" s="20">
        <f t="shared" ref="CU31:CU71" si="33">VLOOKUP(CS31:CS154,$CE$150:$CG$151,3)</f>
        <v>16.64</v>
      </c>
      <c r="CV31" s="20">
        <f t="shared" si="8"/>
        <v>-145.34</v>
      </c>
      <c r="CW31" s="20">
        <f t="shared" si="9"/>
        <v>0</v>
      </c>
      <c r="CX31" s="8"/>
      <c r="CY31" s="16">
        <f t="shared" si="32"/>
        <v>0</v>
      </c>
      <c r="CZ31" s="14">
        <v>650</v>
      </c>
      <c r="DA31" s="14">
        <v>710</v>
      </c>
      <c r="DB31" s="14">
        <v>720</v>
      </c>
      <c r="DC31" s="14">
        <v>730</v>
      </c>
      <c r="DD31" s="14">
        <v>2</v>
      </c>
      <c r="DE31" s="14">
        <v>3</v>
      </c>
      <c r="DF31" s="14">
        <v>0.2</v>
      </c>
      <c r="DG31" s="14">
        <v>60</v>
      </c>
      <c r="DH31" s="14">
        <v>11</v>
      </c>
      <c r="DI31" s="14">
        <v>2</v>
      </c>
      <c r="DJ31" s="14">
        <v>1.3</v>
      </c>
      <c r="DK31" s="10" t="s">
        <v>211</v>
      </c>
      <c r="DL31" s="9">
        <v>1000</v>
      </c>
      <c r="DM31" s="97">
        <f t="shared" si="10"/>
        <v>220.05261347961991</v>
      </c>
      <c r="DN31" s="97">
        <f t="shared" si="11"/>
        <v>232.27775867293212</v>
      </c>
      <c r="DO31" s="10"/>
      <c r="DP31" s="9"/>
      <c r="DQ31" s="10"/>
      <c r="DR31" s="9"/>
      <c r="DS31" s="14">
        <v>60</v>
      </c>
      <c r="DT31" s="10" t="s">
        <v>185</v>
      </c>
      <c r="DU31" s="9">
        <v>4.7</v>
      </c>
      <c r="DV31" s="14">
        <v>20</v>
      </c>
      <c r="DW31" s="10"/>
      <c r="DX31" s="8"/>
      <c r="DY31" s="97">
        <f t="shared" si="12"/>
        <v>0</v>
      </c>
      <c r="DZ31" s="97">
        <f t="shared" si="13"/>
        <v>0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447</v>
      </c>
      <c r="EL31" s="183">
        <f t="shared" si="14"/>
        <v>98.363518225390095</v>
      </c>
      <c r="EM31" s="110">
        <f t="shared" si="15"/>
        <v>103.82815812680066</v>
      </c>
      <c r="EN31" s="8">
        <v>4.21</v>
      </c>
      <c r="EO31" s="184">
        <f t="shared" si="16"/>
        <v>0.92642150274919977</v>
      </c>
      <c r="EP31" s="184">
        <f t="shared" si="17"/>
        <v>0.97788936401304416</v>
      </c>
      <c r="EQ31" s="11">
        <v>771</v>
      </c>
      <c r="ER31" s="43"/>
    </row>
    <row r="32" spans="1:148" s="41" customFormat="1" ht="20.100000000000001" customHeight="1" x14ac:dyDescent="0.25">
      <c r="A32" s="83">
        <v>42436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42436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42436</v>
      </c>
      <c r="B34" s="101">
        <v>1.0833333333333299</v>
      </c>
      <c r="C34" s="13">
        <v>1</v>
      </c>
      <c r="D34" s="8" t="s">
        <v>192</v>
      </c>
      <c r="E34" s="8" t="s">
        <v>193</v>
      </c>
      <c r="F34" s="8" t="s">
        <v>202</v>
      </c>
      <c r="G34" s="11" t="s">
        <v>194</v>
      </c>
      <c r="H34" s="10" t="s">
        <v>196</v>
      </c>
      <c r="I34" s="8">
        <v>21</v>
      </c>
      <c r="J34" s="8" t="s">
        <v>191</v>
      </c>
      <c r="K34" s="18">
        <v>12.3</v>
      </c>
      <c r="L34" s="8"/>
      <c r="M34" s="8">
        <v>80</v>
      </c>
      <c r="N34" s="8">
        <v>2700</v>
      </c>
      <c r="O34" s="145" t="s">
        <v>206</v>
      </c>
      <c r="P34" s="8">
        <v>1460</v>
      </c>
      <c r="Q34" s="20">
        <f t="shared" si="0"/>
        <v>1280.42</v>
      </c>
      <c r="R34" s="42">
        <f t="shared" si="18"/>
        <v>4.5979882200000004</v>
      </c>
      <c r="S34" s="16">
        <f t="shared" si="1"/>
        <v>4.3559888400000002</v>
      </c>
      <c r="T34" s="10">
        <v>942</v>
      </c>
      <c r="U34" s="8">
        <v>1015</v>
      </c>
      <c r="V34" s="8">
        <v>0.98299999999999998</v>
      </c>
      <c r="W34" s="20">
        <f t="shared" si="19"/>
        <v>1435.18</v>
      </c>
      <c r="X34" s="8">
        <v>9.1999999999999993</v>
      </c>
      <c r="Y34" s="8">
        <v>286</v>
      </c>
      <c r="Z34" s="8">
        <v>40.4</v>
      </c>
      <c r="AA34" s="8">
        <v>20</v>
      </c>
      <c r="AB34" s="8">
        <v>20</v>
      </c>
      <c r="AC34" s="11">
        <v>5.7</v>
      </c>
      <c r="AD34" s="13">
        <v>4.0999999999999996</v>
      </c>
      <c r="AE34" s="89">
        <v>-41</v>
      </c>
      <c r="AF34" s="89">
        <v>-44</v>
      </c>
      <c r="AG34" s="89">
        <v>-44</v>
      </c>
      <c r="AH34" s="89"/>
      <c r="AI34" s="110">
        <f t="shared" si="30"/>
        <v>-129</v>
      </c>
      <c r="AJ34" s="108">
        <f t="shared" si="31"/>
        <v>1</v>
      </c>
      <c r="AK34" s="8">
        <v>50</v>
      </c>
      <c r="AL34" s="8">
        <v>50</v>
      </c>
      <c r="AM34" s="8">
        <v>100</v>
      </c>
      <c r="AN34" s="8">
        <v>105</v>
      </c>
      <c r="AO34" s="8">
        <v>2</v>
      </c>
      <c r="AP34" s="8">
        <v>20</v>
      </c>
      <c r="AQ34" s="10">
        <v>1850</v>
      </c>
      <c r="AR34" s="13"/>
      <c r="AS34" s="20">
        <f t="shared" si="34"/>
        <v>1850</v>
      </c>
      <c r="AT34" s="124">
        <f t="shared" si="20"/>
        <v>1</v>
      </c>
      <c r="AU34" s="8">
        <v>77</v>
      </c>
      <c r="AV34" s="8">
        <v>80</v>
      </c>
      <c r="AW34" s="13">
        <v>4.5</v>
      </c>
      <c r="AX34" s="8">
        <v>350</v>
      </c>
      <c r="AY34" s="8">
        <v>1200</v>
      </c>
      <c r="AZ34" s="9">
        <v>30</v>
      </c>
      <c r="BA34" s="10">
        <v>166</v>
      </c>
      <c r="BB34" s="9">
        <v>24</v>
      </c>
      <c r="BC34" s="10">
        <v>180</v>
      </c>
      <c r="BD34" s="11">
        <v>22</v>
      </c>
      <c r="BE34" s="10">
        <v>4601</v>
      </c>
      <c r="BF34" s="8">
        <v>32</v>
      </c>
      <c r="BG34" s="8">
        <v>32</v>
      </c>
      <c r="BH34" s="8">
        <v>1</v>
      </c>
      <c r="BI34" s="11">
        <v>97</v>
      </c>
      <c r="BJ34" s="10">
        <v>580</v>
      </c>
      <c r="BK34" s="13">
        <v>266</v>
      </c>
      <c r="BL34" s="8">
        <v>1635</v>
      </c>
      <c r="BM34" s="8">
        <v>137</v>
      </c>
      <c r="BN34" s="9">
        <v>34.9</v>
      </c>
      <c r="BO34" s="10">
        <v>400</v>
      </c>
      <c r="BP34" s="8">
        <v>1497</v>
      </c>
      <c r="BQ34" s="9">
        <v>170</v>
      </c>
      <c r="BR34" s="10">
        <v>390</v>
      </c>
      <c r="BS34" s="8">
        <v>1444</v>
      </c>
      <c r="BT34" s="9">
        <v>161</v>
      </c>
      <c r="BU34" s="12">
        <v>1500</v>
      </c>
      <c r="BV34" s="130">
        <v>365</v>
      </c>
      <c r="BW34" s="126">
        <f t="shared" si="21"/>
        <v>0.79</v>
      </c>
      <c r="BX34" s="126">
        <f t="shared" si="22"/>
        <v>0.74358974358974361</v>
      </c>
      <c r="BY34" s="134">
        <f t="shared" si="23"/>
        <v>0.51513124895502427</v>
      </c>
      <c r="BZ34" s="134">
        <f t="shared" si="24"/>
        <v>0.48486875104497573</v>
      </c>
      <c r="CA34" s="10">
        <v>2.8</v>
      </c>
      <c r="CB34" s="8">
        <v>2.8</v>
      </c>
      <c r="CC34" s="8">
        <v>25</v>
      </c>
      <c r="CD34" s="11">
        <v>1.8</v>
      </c>
      <c r="CE34" s="13" t="s">
        <v>227</v>
      </c>
      <c r="CF34" s="13">
        <v>67</v>
      </c>
      <c r="CG34" s="20">
        <f t="shared" si="25"/>
        <v>16.64</v>
      </c>
      <c r="CH34" s="20">
        <f t="shared" si="3"/>
        <v>4934.8</v>
      </c>
      <c r="CI34" s="20">
        <f t="shared" si="4"/>
        <v>11.648</v>
      </c>
      <c r="CJ34" s="8">
        <v>70</v>
      </c>
      <c r="CK34" s="16">
        <f t="shared" si="26"/>
        <v>2.3603793466807166</v>
      </c>
      <c r="CL34" s="10" t="s">
        <v>184</v>
      </c>
      <c r="CM34" s="13">
        <v>44</v>
      </c>
      <c r="CN34" s="8">
        <v>47</v>
      </c>
      <c r="CO34" s="339">
        <v>109</v>
      </c>
      <c r="CP34" s="339">
        <f t="shared" si="35"/>
        <v>4934.8</v>
      </c>
      <c r="CQ34" s="339">
        <f t="shared" si="36"/>
        <v>51.23</v>
      </c>
      <c r="CR34" s="42">
        <f t="shared" si="37"/>
        <v>10.38137310529302</v>
      </c>
      <c r="CS34" s="10" t="s">
        <v>217</v>
      </c>
      <c r="CT34" s="13">
        <v>4</v>
      </c>
      <c r="CU34" s="20">
        <f t="shared" si="33"/>
        <v>16.64</v>
      </c>
      <c r="CV34" s="20">
        <f t="shared" si="8"/>
        <v>-138.57999999999998</v>
      </c>
      <c r="CW34" s="20">
        <f t="shared" si="9"/>
        <v>0</v>
      </c>
      <c r="CX34" s="8"/>
      <c r="CY34" s="16">
        <f t="shared" si="32"/>
        <v>0</v>
      </c>
      <c r="CZ34" s="14">
        <v>650</v>
      </c>
      <c r="DA34" s="14">
        <v>710</v>
      </c>
      <c r="DB34" s="14">
        <v>720</v>
      </c>
      <c r="DC34" s="14">
        <v>730</v>
      </c>
      <c r="DD34" s="14">
        <v>2</v>
      </c>
      <c r="DE34" s="14">
        <v>3</v>
      </c>
      <c r="DF34" s="14">
        <v>0.2</v>
      </c>
      <c r="DG34" s="14">
        <v>50</v>
      </c>
      <c r="DH34" s="14">
        <v>11</v>
      </c>
      <c r="DI34" s="14">
        <v>2</v>
      </c>
      <c r="DJ34" s="14">
        <v>1.3</v>
      </c>
      <c r="DK34" s="10" t="s">
        <v>211</v>
      </c>
      <c r="DL34" s="9">
        <v>550</v>
      </c>
      <c r="DM34" s="97">
        <f t="shared" si="10"/>
        <v>119.61753133852091</v>
      </c>
      <c r="DN34" s="97">
        <f t="shared" si="11"/>
        <v>126.26294974621652</v>
      </c>
      <c r="DO34" s="10"/>
      <c r="DP34" s="9"/>
      <c r="DQ34" s="10"/>
      <c r="DR34" s="9"/>
      <c r="DS34" s="14">
        <v>60</v>
      </c>
      <c r="DT34" s="10" t="s">
        <v>185</v>
      </c>
      <c r="DU34" s="9">
        <v>4.7</v>
      </c>
      <c r="DV34" s="14">
        <v>20</v>
      </c>
      <c r="DW34" s="10" t="s">
        <v>198</v>
      </c>
      <c r="DX34" s="8">
        <v>200</v>
      </c>
      <c r="DY34" s="97">
        <f t="shared" si="12"/>
        <v>43.49728412309851</v>
      </c>
      <c r="DZ34" s="97">
        <f t="shared" si="13"/>
        <v>45.913799907715095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331</v>
      </c>
      <c r="EL34" s="183">
        <f t="shared" si="14"/>
        <v>71.988005223728038</v>
      </c>
      <c r="EM34" s="110">
        <f t="shared" si="15"/>
        <v>75.987338847268489</v>
      </c>
      <c r="EN34" s="8"/>
      <c r="EO34" s="184">
        <f t="shared" si="16"/>
        <v>0</v>
      </c>
      <c r="EP34" s="184">
        <f t="shared" si="17"/>
        <v>0</v>
      </c>
      <c r="EQ34" s="11"/>
      <c r="ER34" s="43"/>
    </row>
    <row r="35" spans="1:148" s="44" customFormat="1" ht="20.100000000000001" customHeight="1" x14ac:dyDescent="0.25">
      <c r="A35" s="84">
        <v>42436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42437</v>
      </c>
      <c r="B36" s="100">
        <v>0.56519675925925927</v>
      </c>
      <c r="C36" s="6">
        <v>3</v>
      </c>
      <c r="D36" s="1" t="s">
        <v>186</v>
      </c>
      <c r="E36" s="1" t="s">
        <v>187</v>
      </c>
      <c r="F36" s="1" t="s">
        <v>189</v>
      </c>
      <c r="G36" s="4" t="s">
        <v>226</v>
      </c>
      <c r="H36" s="3" t="s">
        <v>196</v>
      </c>
      <c r="I36" s="1">
        <v>21</v>
      </c>
      <c r="J36" s="1" t="s">
        <v>190</v>
      </c>
      <c r="K36" s="17">
        <v>12.3</v>
      </c>
      <c r="L36" s="1"/>
      <c r="M36" s="1">
        <v>80</v>
      </c>
      <c r="N36" s="1">
        <v>2700</v>
      </c>
      <c r="O36" s="144" t="s">
        <v>206</v>
      </c>
      <c r="P36" s="1">
        <v>1460</v>
      </c>
      <c r="Q36" s="19">
        <f t="shared" si="0"/>
        <v>1280.42</v>
      </c>
      <c r="R36" s="39">
        <f t="shared" si="18"/>
        <v>4.5979882200000004</v>
      </c>
      <c r="S36" s="15">
        <f t="shared" si="1"/>
        <v>4.3559888400000002</v>
      </c>
      <c r="T36" s="3">
        <v>942.2</v>
      </c>
      <c r="U36" s="1">
        <v>1015</v>
      </c>
      <c r="V36" s="1">
        <v>0.98299999999999998</v>
      </c>
      <c r="W36" s="19">
        <f t="shared" si="19"/>
        <v>1435.18</v>
      </c>
      <c r="X36" s="1">
        <v>9.1999999999999993</v>
      </c>
      <c r="Y36" s="1">
        <v>286</v>
      </c>
      <c r="Z36" s="1">
        <v>41.5</v>
      </c>
      <c r="AA36" s="1">
        <v>20</v>
      </c>
      <c r="AB36" s="1">
        <v>20</v>
      </c>
      <c r="AC36" s="4">
        <v>5.7</v>
      </c>
      <c r="AD36" s="6">
        <v>4.3</v>
      </c>
      <c r="AE36" s="88">
        <v>-41</v>
      </c>
      <c r="AF36" s="88">
        <v>-44</v>
      </c>
      <c r="AG36" s="88">
        <v>-44</v>
      </c>
      <c r="AH36" s="88"/>
      <c r="AI36" s="109">
        <f t="shared" si="30"/>
        <v>-129</v>
      </c>
      <c r="AJ36" s="106">
        <f t="shared" si="31"/>
        <v>1</v>
      </c>
      <c r="AK36" s="1">
        <v>50</v>
      </c>
      <c r="AL36" s="1">
        <v>50</v>
      </c>
      <c r="AM36" s="1">
        <v>100</v>
      </c>
      <c r="AN36" s="1">
        <v>105</v>
      </c>
      <c r="AO36" s="1">
        <v>2</v>
      </c>
      <c r="AP36" s="1">
        <v>20</v>
      </c>
      <c r="AQ36" s="3">
        <v>1854</v>
      </c>
      <c r="AR36" s="6"/>
      <c r="AS36" s="19">
        <f t="shared" si="34"/>
        <v>1854</v>
      </c>
      <c r="AT36" s="123">
        <f t="shared" si="20"/>
        <v>1</v>
      </c>
      <c r="AU36" s="1">
        <v>77</v>
      </c>
      <c r="AV36" s="1">
        <v>80</v>
      </c>
      <c r="AW36" s="6">
        <v>4.5</v>
      </c>
      <c r="AX36" s="1">
        <v>674</v>
      </c>
      <c r="AY36" s="1">
        <v>806</v>
      </c>
      <c r="AZ36" s="2">
        <v>45</v>
      </c>
      <c r="BA36" s="3">
        <v>167</v>
      </c>
      <c r="BB36" s="2">
        <v>24</v>
      </c>
      <c r="BC36" s="3">
        <v>163</v>
      </c>
      <c r="BD36" s="4">
        <v>22</v>
      </c>
      <c r="BE36" s="3">
        <v>4490</v>
      </c>
      <c r="BF36" s="1">
        <v>32</v>
      </c>
      <c r="BG36" s="1">
        <v>30</v>
      </c>
      <c r="BH36" s="1">
        <v>1</v>
      </c>
      <c r="BI36" s="4">
        <v>97.5</v>
      </c>
      <c r="BJ36" s="3">
        <v>580</v>
      </c>
      <c r="BK36" s="6">
        <v>268</v>
      </c>
      <c r="BL36" s="1">
        <v>1628</v>
      </c>
      <c r="BM36" s="1">
        <v>136</v>
      </c>
      <c r="BN36" s="2">
        <v>34.799999999999997</v>
      </c>
      <c r="BO36" s="3">
        <v>392</v>
      </c>
      <c r="BP36" s="1">
        <v>1474</v>
      </c>
      <c r="BQ36" s="2">
        <v>177</v>
      </c>
      <c r="BR36" s="3">
        <v>382</v>
      </c>
      <c r="BS36" s="1">
        <v>1431</v>
      </c>
      <c r="BT36" s="2">
        <v>158</v>
      </c>
      <c r="BU36" s="5">
        <v>1500</v>
      </c>
      <c r="BV36" s="129">
        <v>347</v>
      </c>
      <c r="BW36" s="125">
        <f t="shared" si="21"/>
        <v>0.77400000000000002</v>
      </c>
      <c r="BX36" s="125">
        <f t="shared" si="22"/>
        <v>0.74358974358974361</v>
      </c>
      <c r="BY36" s="133">
        <f t="shared" si="23"/>
        <v>0.51001926131179676</v>
      </c>
      <c r="BZ36" s="133">
        <f t="shared" si="24"/>
        <v>0.4899807386882033</v>
      </c>
      <c r="CA36" s="3">
        <v>2.8</v>
      </c>
      <c r="CB36" s="1">
        <v>2.8</v>
      </c>
      <c r="CC36" s="1">
        <v>26</v>
      </c>
      <c r="CD36" s="4">
        <v>1.8</v>
      </c>
      <c r="CE36" s="6" t="s">
        <v>227</v>
      </c>
      <c r="CF36" s="6">
        <v>67</v>
      </c>
      <c r="CG36" s="19">
        <f t="shared" si="25"/>
        <v>16.64</v>
      </c>
      <c r="CH36" s="19">
        <f t="shared" si="3"/>
        <v>4934.8</v>
      </c>
      <c r="CI36" s="19">
        <f t="shared" si="4"/>
        <v>11.648</v>
      </c>
      <c r="CJ36" s="1">
        <v>70</v>
      </c>
      <c r="CK36" s="16">
        <f t="shared" si="26"/>
        <v>2.3603793466807166</v>
      </c>
      <c r="CL36" s="3" t="s">
        <v>184</v>
      </c>
      <c r="CM36" s="6">
        <v>47</v>
      </c>
      <c r="CN36" s="1">
        <v>50</v>
      </c>
      <c r="CO36" s="338">
        <v>109</v>
      </c>
      <c r="CP36" s="338">
        <f t="shared" si="35"/>
        <v>4934.8</v>
      </c>
      <c r="CQ36" s="338">
        <f t="shared" si="36"/>
        <v>54.5</v>
      </c>
      <c r="CR36" s="39">
        <f t="shared" si="37"/>
        <v>11.044013941801085</v>
      </c>
      <c r="CS36" s="3" t="s">
        <v>217</v>
      </c>
      <c r="CT36" s="6">
        <v>4</v>
      </c>
      <c r="CU36" s="19">
        <f t="shared" si="33"/>
        <v>16.64</v>
      </c>
      <c r="CV36" s="19">
        <f t="shared" si="8"/>
        <v>-138.57999999999998</v>
      </c>
      <c r="CW36" s="19">
        <f t="shared" si="9"/>
        <v>0</v>
      </c>
      <c r="CX36" s="1"/>
      <c r="CY36" s="16">
        <f t="shared" si="32"/>
        <v>0</v>
      </c>
      <c r="CZ36" s="7">
        <v>650</v>
      </c>
      <c r="DA36" s="7">
        <v>710</v>
      </c>
      <c r="DB36" s="7">
        <v>720</v>
      </c>
      <c r="DC36" s="7">
        <v>730</v>
      </c>
      <c r="DD36" s="7">
        <v>2</v>
      </c>
      <c r="DE36" s="7">
        <v>3</v>
      </c>
      <c r="DF36" s="7">
        <v>0.2</v>
      </c>
      <c r="DG36" s="7">
        <v>50</v>
      </c>
      <c r="DH36" s="7">
        <v>11</v>
      </c>
      <c r="DI36" s="7">
        <v>2</v>
      </c>
      <c r="DJ36" s="7">
        <v>1.3</v>
      </c>
      <c r="DK36" s="3" t="s">
        <v>211</v>
      </c>
      <c r="DL36" s="2">
        <v>550</v>
      </c>
      <c r="DM36" s="96">
        <f t="shared" si="10"/>
        <v>119.61753133852091</v>
      </c>
      <c r="DN36" s="96">
        <f t="shared" si="11"/>
        <v>126.26294974621652</v>
      </c>
      <c r="DO36" s="3"/>
      <c r="DP36" s="2"/>
      <c r="DQ36" s="3"/>
      <c r="DR36" s="2"/>
      <c r="DS36" s="7">
        <v>60</v>
      </c>
      <c r="DT36" s="3" t="s">
        <v>200</v>
      </c>
      <c r="DU36" s="2">
        <v>4.5</v>
      </c>
      <c r="DV36" s="7">
        <v>20</v>
      </c>
      <c r="DW36" s="3" t="s">
        <v>198</v>
      </c>
      <c r="DX36" s="1">
        <v>200</v>
      </c>
      <c r="DY36" s="96">
        <f t="shared" si="12"/>
        <v>43.49728412309851</v>
      </c>
      <c r="DZ36" s="96">
        <f t="shared" si="13"/>
        <v>45.913799907715095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335</v>
      </c>
      <c r="EL36" s="180">
        <f t="shared" si="14"/>
        <v>72.857950906190013</v>
      </c>
      <c r="EM36" s="109">
        <f t="shared" si="15"/>
        <v>76.905614845422789</v>
      </c>
      <c r="EN36" s="1">
        <v>4.7</v>
      </c>
      <c r="EO36" s="181">
        <f t="shared" si="16"/>
        <v>1.0221861768928151</v>
      </c>
      <c r="EP36" s="181">
        <f t="shared" si="17"/>
        <v>1.0789742978313048</v>
      </c>
      <c r="EQ36" s="4">
        <v>374</v>
      </c>
      <c r="ER36" s="40"/>
    </row>
    <row r="37" spans="1:148" s="41" customFormat="1" ht="20.100000000000001" customHeight="1" x14ac:dyDescent="0.25">
      <c r="A37" s="83">
        <v>42437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42437</v>
      </c>
      <c r="B38" s="101">
        <v>0.10603009259259259</v>
      </c>
      <c r="C38" s="13">
        <v>2</v>
      </c>
      <c r="D38" s="8" t="s">
        <v>201</v>
      </c>
      <c r="E38" s="8" t="s">
        <v>207</v>
      </c>
      <c r="F38" s="8" t="s">
        <v>203</v>
      </c>
      <c r="G38" s="11"/>
      <c r="H38" s="10" t="s">
        <v>196</v>
      </c>
      <c r="I38" s="8">
        <v>21</v>
      </c>
      <c r="J38" s="8" t="s">
        <v>190</v>
      </c>
      <c r="K38" s="18">
        <v>12.3</v>
      </c>
      <c r="L38" s="8"/>
      <c r="M38" s="8">
        <v>80</v>
      </c>
      <c r="N38" s="8">
        <v>2700</v>
      </c>
      <c r="O38" s="145" t="s">
        <v>206</v>
      </c>
      <c r="P38" s="8">
        <v>1500</v>
      </c>
      <c r="Q38" s="20">
        <f t="shared" si="0"/>
        <v>1315.5</v>
      </c>
      <c r="R38" s="42">
        <f t="shared" si="18"/>
        <v>4.7239604999999996</v>
      </c>
      <c r="S38" s="16">
        <f t="shared" si="1"/>
        <v>4.4753309999999997</v>
      </c>
      <c r="T38" s="10">
        <v>970</v>
      </c>
      <c r="U38" s="8">
        <v>1015</v>
      </c>
      <c r="V38" s="8">
        <v>0.98399999999999999</v>
      </c>
      <c r="W38" s="20">
        <f t="shared" si="19"/>
        <v>1476</v>
      </c>
      <c r="X38" s="8">
        <v>9.3000000000000007</v>
      </c>
      <c r="Y38" s="8">
        <v>303</v>
      </c>
      <c r="Z38" s="8">
        <v>40.799999999999997</v>
      </c>
      <c r="AA38" s="8">
        <v>20</v>
      </c>
      <c r="AB38" s="8">
        <v>20</v>
      </c>
      <c r="AC38" s="11">
        <v>5.7</v>
      </c>
      <c r="AD38" s="13">
        <v>4.0999999999999996</v>
      </c>
      <c r="AE38" s="89">
        <v>-42</v>
      </c>
      <c r="AF38" s="89">
        <v>-44</v>
      </c>
      <c r="AG38" s="89">
        <v>-45</v>
      </c>
      <c r="AH38" s="89"/>
      <c r="AI38" s="110">
        <f t="shared" si="30"/>
        <v>-131</v>
      </c>
      <c r="AJ38" s="108">
        <f t="shared" si="31"/>
        <v>1</v>
      </c>
      <c r="AK38" s="8">
        <v>50</v>
      </c>
      <c r="AL38" s="8">
        <v>50</v>
      </c>
      <c r="AM38" s="8">
        <v>100</v>
      </c>
      <c r="AN38" s="8">
        <v>105</v>
      </c>
      <c r="AO38" s="8">
        <v>2</v>
      </c>
      <c r="AP38" s="8">
        <v>20</v>
      </c>
      <c r="AQ38" s="10">
        <v>1900</v>
      </c>
      <c r="AR38" s="13"/>
      <c r="AS38" s="20">
        <f t="shared" si="34"/>
        <v>1900</v>
      </c>
      <c r="AT38" s="124">
        <f t="shared" si="20"/>
        <v>1</v>
      </c>
      <c r="AU38" s="8">
        <v>79</v>
      </c>
      <c r="AV38" s="8">
        <v>80</v>
      </c>
      <c r="AW38" s="13">
        <v>4.5</v>
      </c>
      <c r="AX38" s="8">
        <v>410</v>
      </c>
      <c r="AY38" s="8">
        <v>1300</v>
      </c>
      <c r="AZ38" s="9">
        <v>30</v>
      </c>
      <c r="BA38" s="10">
        <v>204</v>
      </c>
      <c r="BB38" s="9">
        <v>31</v>
      </c>
      <c r="BC38" s="10">
        <v>160</v>
      </c>
      <c r="BD38" s="11">
        <v>22</v>
      </c>
      <c r="BE38" s="10">
        <v>4700</v>
      </c>
      <c r="BF38" s="8">
        <v>38</v>
      </c>
      <c r="BG38" s="8">
        <v>38</v>
      </c>
      <c r="BH38" s="8">
        <v>1</v>
      </c>
      <c r="BI38" s="11">
        <v>97.5</v>
      </c>
      <c r="BJ38" s="10">
        <v>582</v>
      </c>
      <c r="BK38" s="13">
        <v>262</v>
      </c>
      <c r="BL38" s="8">
        <v>1640</v>
      </c>
      <c r="BM38" s="8">
        <v>137</v>
      </c>
      <c r="BN38" s="9">
        <v>33.799999999999997</v>
      </c>
      <c r="BO38" s="10">
        <v>420</v>
      </c>
      <c r="BP38" s="8">
        <v>1579</v>
      </c>
      <c r="BQ38" s="9">
        <v>195</v>
      </c>
      <c r="BR38" s="10">
        <v>410</v>
      </c>
      <c r="BS38" s="8">
        <v>1548</v>
      </c>
      <c r="BT38" s="9">
        <v>178</v>
      </c>
      <c r="BU38" s="12">
        <v>1500</v>
      </c>
      <c r="BV38" s="130">
        <v>406</v>
      </c>
      <c r="BW38" s="126">
        <f t="shared" si="21"/>
        <v>0.83</v>
      </c>
      <c r="BX38" s="126">
        <f t="shared" si="22"/>
        <v>0.74615384615384617</v>
      </c>
      <c r="BY38" s="134">
        <f t="shared" si="23"/>
        <v>0.52659834065397748</v>
      </c>
      <c r="BZ38" s="134">
        <f t="shared" si="24"/>
        <v>0.47340165934602241</v>
      </c>
      <c r="CA38" s="10">
        <v>2.8</v>
      </c>
      <c r="CB38" s="8">
        <v>2.8</v>
      </c>
      <c r="CC38" s="8">
        <v>27</v>
      </c>
      <c r="CD38" s="11">
        <v>1.8</v>
      </c>
      <c r="CE38" s="13" t="s">
        <v>227</v>
      </c>
      <c r="CF38" s="13">
        <v>68</v>
      </c>
      <c r="CG38" s="20">
        <f t="shared" si="25"/>
        <v>16.64</v>
      </c>
      <c r="CH38" s="20">
        <f t="shared" si="3"/>
        <v>5070</v>
      </c>
      <c r="CI38" s="20">
        <f t="shared" si="4"/>
        <v>11.648</v>
      </c>
      <c r="CJ38" s="8">
        <v>70</v>
      </c>
      <c r="CK38" s="16">
        <f t="shared" si="26"/>
        <v>2.2974358974358973</v>
      </c>
      <c r="CL38" s="10" t="s">
        <v>184</v>
      </c>
      <c r="CM38" s="13">
        <v>47</v>
      </c>
      <c r="CN38" s="8">
        <v>50</v>
      </c>
      <c r="CO38" s="339">
        <v>109</v>
      </c>
      <c r="CP38" s="339">
        <f t="shared" si="35"/>
        <v>5070</v>
      </c>
      <c r="CQ38" s="339">
        <f t="shared" si="36"/>
        <v>54.5</v>
      </c>
      <c r="CR38" s="42">
        <f t="shared" si="37"/>
        <v>10.749506903353058</v>
      </c>
      <c r="CS38" s="10" t="s">
        <v>217</v>
      </c>
      <c r="CT38" s="13">
        <v>4</v>
      </c>
      <c r="CU38" s="20">
        <f t="shared" si="33"/>
        <v>16.64</v>
      </c>
      <c r="CV38" s="20">
        <f t="shared" si="8"/>
        <v>-141.96</v>
      </c>
      <c r="CW38" s="20">
        <f t="shared" si="9"/>
        <v>0</v>
      </c>
      <c r="CX38" s="8"/>
      <c r="CY38" s="16">
        <f t="shared" si="32"/>
        <v>0</v>
      </c>
      <c r="CZ38" s="14">
        <v>670</v>
      </c>
      <c r="DA38" s="14">
        <v>720</v>
      </c>
      <c r="DB38" s="14">
        <v>740</v>
      </c>
      <c r="DC38" s="14">
        <v>740</v>
      </c>
      <c r="DD38" s="14">
        <v>2</v>
      </c>
      <c r="DE38" s="14">
        <v>3</v>
      </c>
      <c r="DF38" s="14">
        <v>0.2</v>
      </c>
      <c r="DG38" s="14">
        <v>40</v>
      </c>
      <c r="DH38" s="14">
        <v>11</v>
      </c>
      <c r="DI38" s="14">
        <v>2</v>
      </c>
      <c r="DJ38" s="14">
        <v>1.3</v>
      </c>
      <c r="DK38" s="10" t="s">
        <v>211</v>
      </c>
      <c r="DL38" s="9">
        <v>550</v>
      </c>
      <c r="DM38" s="97">
        <f t="shared" si="10"/>
        <v>116.42773050282703</v>
      </c>
      <c r="DN38" s="97">
        <f t="shared" si="11"/>
        <v>122.89593775298408</v>
      </c>
      <c r="DO38" s="10"/>
      <c r="DP38" s="9"/>
      <c r="DQ38" s="10"/>
      <c r="DR38" s="9"/>
      <c r="DS38" s="14">
        <v>70</v>
      </c>
      <c r="DT38" s="10" t="s">
        <v>200</v>
      </c>
      <c r="DU38" s="9">
        <v>6.3</v>
      </c>
      <c r="DV38" s="14">
        <v>25</v>
      </c>
      <c r="DW38" s="10" t="s">
        <v>198</v>
      </c>
      <c r="DX38" s="8">
        <v>220</v>
      </c>
      <c r="DY38" s="97">
        <f t="shared" si="12"/>
        <v>46.571092201130817</v>
      </c>
      <c r="DZ38" s="97">
        <f t="shared" si="13"/>
        <v>49.158375101193634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373</v>
      </c>
      <c r="EL38" s="183">
        <f t="shared" si="14"/>
        <v>78.959169959189964</v>
      </c>
      <c r="EM38" s="110">
        <f t="shared" si="15"/>
        <v>83.345790512478303</v>
      </c>
      <c r="EN38" s="8">
        <v>4.53</v>
      </c>
      <c r="EO38" s="184">
        <f t="shared" si="16"/>
        <v>0.95894112577782997</v>
      </c>
      <c r="EP38" s="184">
        <f t="shared" si="17"/>
        <v>1.0122156327654872</v>
      </c>
      <c r="EQ38" s="11">
        <v>720</v>
      </c>
      <c r="ER38" s="43"/>
    </row>
    <row r="39" spans="1:148" s="44" customFormat="1" ht="20.100000000000001" customHeight="1" x14ac:dyDescent="0.25">
      <c r="A39" s="84">
        <v>42437</v>
      </c>
      <c r="B39" s="101">
        <v>0.23793981481481483</v>
      </c>
      <c r="C39" s="13">
        <v>2</v>
      </c>
      <c r="D39" s="8" t="s">
        <v>201</v>
      </c>
      <c r="E39" s="8" t="s">
        <v>207</v>
      </c>
      <c r="F39" s="8" t="s">
        <v>203</v>
      </c>
      <c r="G39" s="11"/>
      <c r="H39" s="10" t="s">
        <v>196</v>
      </c>
      <c r="I39" s="8">
        <v>21</v>
      </c>
      <c r="J39" s="8" t="s">
        <v>190</v>
      </c>
      <c r="K39" s="18">
        <v>12.3</v>
      </c>
      <c r="L39" s="8"/>
      <c r="M39" s="8">
        <v>80</v>
      </c>
      <c r="N39" s="8">
        <v>2700</v>
      </c>
      <c r="O39" s="145" t="s">
        <v>206</v>
      </c>
      <c r="P39" s="8">
        <v>1500</v>
      </c>
      <c r="Q39" s="20">
        <f t="shared" si="0"/>
        <v>1315.5</v>
      </c>
      <c r="R39" s="42">
        <f t="shared" si="18"/>
        <v>4.7239604999999996</v>
      </c>
      <c r="S39" s="16">
        <f t="shared" si="1"/>
        <v>4.4753309999999997</v>
      </c>
      <c r="T39" s="10">
        <v>971</v>
      </c>
      <c r="U39" s="8">
        <v>1015</v>
      </c>
      <c r="V39" s="8">
        <v>0.98399999999999999</v>
      </c>
      <c r="W39" s="20">
        <f t="shared" si="19"/>
        <v>1476</v>
      </c>
      <c r="X39" s="8">
        <v>9.3000000000000007</v>
      </c>
      <c r="Y39" s="8">
        <v>305</v>
      </c>
      <c r="Z39" s="8">
        <v>41</v>
      </c>
      <c r="AA39" s="8">
        <v>20</v>
      </c>
      <c r="AB39" s="8">
        <v>20</v>
      </c>
      <c r="AC39" s="11">
        <v>5.7</v>
      </c>
      <c r="AD39" s="13">
        <v>4.0999999999999996</v>
      </c>
      <c r="AE39" s="89">
        <v>-42</v>
      </c>
      <c r="AF39" s="89">
        <v>-44</v>
      </c>
      <c r="AG39" s="89">
        <v>-44</v>
      </c>
      <c r="AH39" s="89"/>
      <c r="AI39" s="110">
        <f t="shared" si="30"/>
        <v>-130</v>
      </c>
      <c r="AJ39" s="108">
        <f t="shared" si="31"/>
        <v>-7.6923076923076927E-3</v>
      </c>
      <c r="AK39" s="8">
        <v>50</v>
      </c>
      <c r="AL39" s="8">
        <v>50</v>
      </c>
      <c r="AM39" s="8">
        <v>100</v>
      </c>
      <c r="AN39" s="8">
        <v>105</v>
      </c>
      <c r="AO39" s="8">
        <v>2</v>
      </c>
      <c r="AP39" s="8">
        <v>20</v>
      </c>
      <c r="AQ39" s="10">
        <v>1910</v>
      </c>
      <c r="AR39" s="13"/>
      <c r="AS39" s="20">
        <f t="shared" si="34"/>
        <v>1910</v>
      </c>
      <c r="AT39" s="124">
        <f t="shared" si="20"/>
        <v>1</v>
      </c>
      <c r="AU39" s="8">
        <v>79</v>
      </c>
      <c r="AV39" s="8">
        <v>80</v>
      </c>
      <c r="AW39" s="13">
        <v>4.5</v>
      </c>
      <c r="AX39" s="8">
        <v>415</v>
      </c>
      <c r="AY39" s="8">
        <v>1355</v>
      </c>
      <c r="AZ39" s="9">
        <v>30</v>
      </c>
      <c r="BA39" s="10">
        <v>205</v>
      </c>
      <c r="BB39" s="9">
        <v>33</v>
      </c>
      <c r="BC39" s="10">
        <v>160</v>
      </c>
      <c r="BD39" s="11">
        <v>23</v>
      </c>
      <c r="BE39" s="10">
        <v>4801</v>
      </c>
      <c r="BF39" s="8">
        <v>38</v>
      </c>
      <c r="BG39" s="8">
        <v>38</v>
      </c>
      <c r="BH39" s="8">
        <v>1</v>
      </c>
      <c r="BI39" s="11">
        <v>97.5</v>
      </c>
      <c r="BJ39" s="10">
        <v>580</v>
      </c>
      <c r="BK39" s="13">
        <v>265</v>
      </c>
      <c r="BL39" s="8">
        <v>1660</v>
      </c>
      <c r="BM39" s="8">
        <v>139</v>
      </c>
      <c r="BN39" s="9">
        <v>32.700000000000003</v>
      </c>
      <c r="BO39" s="10">
        <v>420</v>
      </c>
      <c r="BP39" s="8">
        <v>1585</v>
      </c>
      <c r="BQ39" s="9">
        <v>198</v>
      </c>
      <c r="BR39" s="10">
        <v>410</v>
      </c>
      <c r="BS39" s="8">
        <v>1547</v>
      </c>
      <c r="BT39" s="9">
        <v>177</v>
      </c>
      <c r="BU39" s="12">
        <v>1500</v>
      </c>
      <c r="BV39" s="130">
        <v>409</v>
      </c>
      <c r="BW39" s="126">
        <f t="shared" si="21"/>
        <v>0.83</v>
      </c>
      <c r="BX39" s="126">
        <f t="shared" si="22"/>
        <v>0.74358974358974361</v>
      </c>
      <c r="BY39" s="134">
        <f t="shared" si="23"/>
        <v>0.52745641192765191</v>
      </c>
      <c r="BZ39" s="134">
        <f t="shared" si="24"/>
        <v>0.47254358807234803</v>
      </c>
      <c r="CA39" s="10">
        <v>2.8</v>
      </c>
      <c r="CB39" s="8">
        <v>2.8</v>
      </c>
      <c r="CC39" s="8">
        <v>27</v>
      </c>
      <c r="CD39" s="11">
        <v>1.8</v>
      </c>
      <c r="CE39" s="13" t="s">
        <v>227</v>
      </c>
      <c r="CF39" s="13">
        <v>69</v>
      </c>
      <c r="CG39" s="20">
        <f t="shared" si="25"/>
        <v>16.64</v>
      </c>
      <c r="CH39" s="20">
        <f t="shared" si="3"/>
        <v>5070</v>
      </c>
      <c r="CI39" s="20">
        <f t="shared" si="4"/>
        <v>11.980799999999999</v>
      </c>
      <c r="CJ39" s="8">
        <v>72</v>
      </c>
      <c r="CK39" s="16">
        <f t="shared" si="26"/>
        <v>2.3630769230769224</v>
      </c>
      <c r="CL39" s="10" t="s">
        <v>184</v>
      </c>
      <c r="CM39" s="13">
        <v>48</v>
      </c>
      <c r="CN39" s="8">
        <v>51</v>
      </c>
      <c r="CO39" s="339">
        <v>109</v>
      </c>
      <c r="CP39" s="339">
        <f t="shared" si="35"/>
        <v>5070</v>
      </c>
      <c r="CQ39" s="339">
        <f t="shared" si="36"/>
        <v>55.59</v>
      </c>
      <c r="CR39" s="42">
        <f t="shared" si="37"/>
        <v>10.964497041420119</v>
      </c>
      <c r="CS39" s="10" t="s">
        <v>217</v>
      </c>
      <c r="CT39" s="13">
        <v>4</v>
      </c>
      <c r="CU39" s="20">
        <f t="shared" si="33"/>
        <v>16.64</v>
      </c>
      <c r="CV39" s="20">
        <f t="shared" si="8"/>
        <v>-141.96</v>
      </c>
      <c r="CW39" s="20">
        <f t="shared" si="9"/>
        <v>0</v>
      </c>
      <c r="CX39" s="8"/>
      <c r="CY39" s="16">
        <f t="shared" si="32"/>
        <v>0</v>
      </c>
      <c r="CZ39" s="14">
        <v>670</v>
      </c>
      <c r="DA39" s="14">
        <v>720</v>
      </c>
      <c r="DB39" s="14">
        <v>740</v>
      </c>
      <c r="DC39" s="14">
        <v>740</v>
      </c>
      <c r="DD39" s="14">
        <v>2</v>
      </c>
      <c r="DE39" s="14">
        <v>3</v>
      </c>
      <c r="DF39" s="14">
        <v>0.2</v>
      </c>
      <c r="DG39" s="14">
        <v>40</v>
      </c>
      <c r="DH39" s="14">
        <v>11</v>
      </c>
      <c r="DI39" s="14">
        <v>2</v>
      </c>
      <c r="DJ39" s="14">
        <v>1.3</v>
      </c>
      <c r="DK39" s="10" t="s">
        <v>211</v>
      </c>
      <c r="DL39" s="9">
        <v>550</v>
      </c>
      <c r="DM39" s="97">
        <f t="shared" si="10"/>
        <v>116.42773050282703</v>
      </c>
      <c r="DN39" s="97">
        <f t="shared" si="11"/>
        <v>122.89593775298408</v>
      </c>
      <c r="DO39" s="10"/>
      <c r="DP39" s="9"/>
      <c r="DQ39" s="10"/>
      <c r="DR39" s="9"/>
      <c r="DS39" s="14">
        <v>70</v>
      </c>
      <c r="DT39" s="10" t="s">
        <v>200</v>
      </c>
      <c r="DU39" s="9">
        <v>6.3</v>
      </c>
      <c r="DV39" s="14">
        <v>25</v>
      </c>
      <c r="DW39" s="10" t="s">
        <v>198</v>
      </c>
      <c r="DX39" s="8">
        <v>220</v>
      </c>
      <c r="DY39" s="97">
        <f t="shared" si="12"/>
        <v>46.571092201130817</v>
      </c>
      <c r="DZ39" s="97">
        <f t="shared" si="13"/>
        <v>49.158375101193634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375</v>
      </c>
      <c r="EL39" s="183">
        <f t="shared" si="14"/>
        <v>79.382543524654793</v>
      </c>
      <c r="EM39" s="110">
        <f t="shared" si="15"/>
        <v>83.792684831580061</v>
      </c>
      <c r="EN39" s="8">
        <v>4.55</v>
      </c>
      <c r="EO39" s="184">
        <f t="shared" si="16"/>
        <v>0.96317486143247821</v>
      </c>
      <c r="EP39" s="184">
        <f t="shared" si="17"/>
        <v>1.0166845759565046</v>
      </c>
      <c r="EQ39" s="11">
        <v>731</v>
      </c>
      <c r="ER39" s="43"/>
    </row>
    <row r="40" spans="1:148" s="41" customFormat="1" ht="20.100000000000001" customHeight="1" x14ac:dyDescent="0.25">
      <c r="A40" s="83">
        <v>42438</v>
      </c>
      <c r="B40" s="100">
        <v>0.39583333333333298</v>
      </c>
      <c r="C40" s="6">
        <v>4</v>
      </c>
      <c r="D40" s="1" t="s">
        <v>176</v>
      </c>
      <c r="E40" s="1" t="s">
        <v>177</v>
      </c>
      <c r="F40" s="1" t="s">
        <v>178</v>
      </c>
      <c r="G40" s="4" t="s">
        <v>179</v>
      </c>
      <c r="H40" s="3" t="s">
        <v>196</v>
      </c>
      <c r="I40" s="1">
        <v>21</v>
      </c>
      <c r="J40" s="1" t="s">
        <v>190</v>
      </c>
      <c r="K40" s="17">
        <v>12.7</v>
      </c>
      <c r="L40" s="1"/>
      <c r="M40" s="1">
        <v>80</v>
      </c>
      <c r="N40" s="1">
        <v>2700</v>
      </c>
      <c r="O40" s="144"/>
      <c r="P40" s="1">
        <v>1500</v>
      </c>
      <c r="Q40" s="19">
        <f t="shared" si="0"/>
        <v>1309.5</v>
      </c>
      <c r="R40" s="39">
        <f t="shared" si="18"/>
        <v>4.7024144999999997</v>
      </c>
      <c r="S40" s="15">
        <f t="shared" si="1"/>
        <v>4.4549190000000003</v>
      </c>
      <c r="T40" s="3">
        <v>970</v>
      </c>
      <c r="U40" s="1">
        <v>1015</v>
      </c>
      <c r="V40" s="1">
        <v>0.98399999999999999</v>
      </c>
      <c r="W40" s="19">
        <f t="shared" si="19"/>
        <v>1476</v>
      </c>
      <c r="X40" s="1">
        <v>9.3000000000000007</v>
      </c>
      <c r="Y40" s="1">
        <v>304</v>
      </c>
      <c r="Z40" s="1">
        <v>41.2</v>
      </c>
      <c r="AA40" s="1">
        <v>20</v>
      </c>
      <c r="AB40" s="1">
        <v>20</v>
      </c>
      <c r="AC40" s="4">
        <v>5.7</v>
      </c>
      <c r="AD40" s="6">
        <v>4.0999999999999996</v>
      </c>
      <c r="AE40" s="88">
        <v>-42</v>
      </c>
      <c r="AF40" s="88">
        <v>-44</v>
      </c>
      <c r="AG40" s="88">
        <v>-44</v>
      </c>
      <c r="AH40" s="88"/>
      <c r="AI40" s="109">
        <f t="shared" si="30"/>
        <v>-130</v>
      </c>
      <c r="AJ40" s="106">
        <f t="shared" si="31"/>
        <v>0</v>
      </c>
      <c r="AK40" s="1">
        <v>50</v>
      </c>
      <c r="AL40" s="1">
        <v>50</v>
      </c>
      <c r="AM40" s="1">
        <v>100</v>
      </c>
      <c r="AN40" s="1">
        <v>105</v>
      </c>
      <c r="AO40" s="1">
        <v>2</v>
      </c>
      <c r="AP40" s="1">
        <v>20</v>
      </c>
      <c r="AQ40" s="3">
        <v>1900</v>
      </c>
      <c r="AR40" s="6">
        <v>1900</v>
      </c>
      <c r="AS40" s="19">
        <f t="shared" si="34"/>
        <v>0</v>
      </c>
      <c r="AT40" s="123">
        <f t="shared" si="20"/>
        <v>0</v>
      </c>
      <c r="AU40" s="1">
        <v>80.3</v>
      </c>
      <c r="AV40" s="1">
        <v>80</v>
      </c>
      <c r="AW40" s="6">
        <v>4.5</v>
      </c>
      <c r="AX40" s="1">
        <v>420</v>
      </c>
      <c r="AY40" s="1">
        <v>1300</v>
      </c>
      <c r="AZ40" s="2">
        <v>30</v>
      </c>
      <c r="BA40" s="3">
        <v>266</v>
      </c>
      <c r="BB40" s="2">
        <v>43</v>
      </c>
      <c r="BC40" s="3">
        <v>157</v>
      </c>
      <c r="BD40" s="4">
        <v>22</v>
      </c>
      <c r="BE40" s="3">
        <v>4700</v>
      </c>
      <c r="BF40" s="1">
        <v>38</v>
      </c>
      <c r="BG40" s="1">
        <v>38</v>
      </c>
      <c r="BH40" s="1">
        <v>1</v>
      </c>
      <c r="BI40" s="4">
        <v>97.5</v>
      </c>
      <c r="BJ40" s="3">
        <v>580</v>
      </c>
      <c r="BK40" s="6">
        <v>265</v>
      </c>
      <c r="BL40" s="1">
        <v>1660</v>
      </c>
      <c r="BM40" s="1">
        <v>140</v>
      </c>
      <c r="BN40" s="2">
        <v>32</v>
      </c>
      <c r="BO40" s="3">
        <v>420</v>
      </c>
      <c r="BP40" s="1">
        <v>1585</v>
      </c>
      <c r="BQ40" s="2">
        <v>198</v>
      </c>
      <c r="BR40" s="3">
        <v>410</v>
      </c>
      <c r="BS40" s="1">
        <v>1550</v>
      </c>
      <c r="BT40" s="2">
        <v>177</v>
      </c>
      <c r="BU40" s="5">
        <v>1500</v>
      </c>
      <c r="BV40" s="129">
        <v>410</v>
      </c>
      <c r="BW40" s="125">
        <f t="shared" si="21"/>
        <v>0.83</v>
      </c>
      <c r="BX40" s="125">
        <f t="shared" si="22"/>
        <v>0.74358974358974361</v>
      </c>
      <c r="BY40" s="133">
        <f t="shared" si="23"/>
        <v>0.52745641192765191</v>
      </c>
      <c r="BZ40" s="133">
        <f t="shared" si="24"/>
        <v>0.47254358807234803</v>
      </c>
      <c r="CA40" s="3">
        <v>2.8</v>
      </c>
      <c r="CB40" s="1">
        <v>2.8</v>
      </c>
      <c r="CC40" s="1">
        <v>27</v>
      </c>
      <c r="CD40" s="4">
        <v>1.8</v>
      </c>
      <c r="CE40" s="6" t="s">
        <v>227</v>
      </c>
      <c r="CF40" s="6">
        <v>69</v>
      </c>
      <c r="CG40" s="19">
        <f t="shared" si="25"/>
        <v>16.64</v>
      </c>
      <c r="CH40" s="19">
        <f t="shared" si="3"/>
        <v>5070</v>
      </c>
      <c r="CI40" s="19">
        <f t="shared" si="4"/>
        <v>11.980799999999999</v>
      </c>
      <c r="CJ40" s="1">
        <v>72</v>
      </c>
      <c r="CK40" s="15">
        <f t="shared" si="26"/>
        <v>2.3630769230769224</v>
      </c>
      <c r="CL40" s="3" t="s">
        <v>184</v>
      </c>
      <c r="CM40" s="6">
        <v>48</v>
      </c>
      <c r="CN40" s="1">
        <v>51</v>
      </c>
      <c r="CO40" s="338">
        <v>109</v>
      </c>
      <c r="CP40" s="338">
        <f t="shared" si="35"/>
        <v>5070</v>
      </c>
      <c r="CQ40" s="338">
        <f t="shared" si="36"/>
        <v>55.59</v>
      </c>
      <c r="CR40" s="39">
        <f t="shared" si="37"/>
        <v>10.964497041420119</v>
      </c>
      <c r="CS40" s="3" t="s">
        <v>217</v>
      </c>
      <c r="CT40" s="6">
        <v>4</v>
      </c>
      <c r="CU40" s="19">
        <f t="shared" si="33"/>
        <v>16.64</v>
      </c>
      <c r="CV40" s="19">
        <f t="shared" si="8"/>
        <v>-141.96</v>
      </c>
      <c r="CW40" s="19">
        <f t="shared" si="9"/>
        <v>0</v>
      </c>
      <c r="CX40" s="1"/>
      <c r="CY40" s="15">
        <f t="shared" si="32"/>
        <v>0</v>
      </c>
      <c r="CZ40" s="7">
        <v>670</v>
      </c>
      <c r="DA40" s="7">
        <v>720</v>
      </c>
      <c r="DB40" s="7">
        <v>740</v>
      </c>
      <c r="DC40" s="7">
        <v>740</v>
      </c>
      <c r="DD40" s="7">
        <v>2</v>
      </c>
      <c r="DE40" s="7">
        <v>3</v>
      </c>
      <c r="DF40" s="7">
        <v>0.2</v>
      </c>
      <c r="DG40" s="7">
        <v>40</v>
      </c>
      <c r="DH40" s="7">
        <v>11</v>
      </c>
      <c r="DI40" s="7">
        <v>2</v>
      </c>
      <c r="DJ40" s="7">
        <v>1.3</v>
      </c>
      <c r="DK40" s="3" t="s">
        <v>211</v>
      </c>
      <c r="DL40" s="2">
        <v>550</v>
      </c>
      <c r="DM40" s="96">
        <f t="shared" si="10"/>
        <v>116.96119089459256</v>
      </c>
      <c r="DN40" s="96">
        <f t="shared" si="11"/>
        <v>123.45903483318102</v>
      </c>
      <c r="DO40" s="3"/>
      <c r="DP40" s="2"/>
      <c r="DQ40" s="3"/>
      <c r="DR40" s="2"/>
      <c r="DS40" s="7">
        <v>70</v>
      </c>
      <c r="DT40" s="3" t="s">
        <v>200</v>
      </c>
      <c r="DU40" s="2">
        <v>6.3</v>
      </c>
      <c r="DV40" s="7">
        <v>25</v>
      </c>
      <c r="DW40" s="3" t="s">
        <v>198</v>
      </c>
      <c r="DX40" s="1">
        <v>220</v>
      </c>
      <c r="DY40" s="96">
        <f t="shared" si="12"/>
        <v>46.784476357837022</v>
      </c>
      <c r="DZ40" s="96">
        <f t="shared" si="13"/>
        <v>49.383613933272407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375</v>
      </c>
      <c r="EL40" s="180">
        <f t="shared" si="14"/>
        <v>79.74626651904039</v>
      </c>
      <c r="EM40" s="109">
        <f t="shared" si="15"/>
        <v>84.176614658987063</v>
      </c>
      <c r="EN40" s="1">
        <v>4.5</v>
      </c>
      <c r="EO40" s="181">
        <f t="shared" si="16"/>
        <v>0.95695519822848463</v>
      </c>
      <c r="EP40" s="181">
        <f t="shared" si="17"/>
        <v>1.0101193759078446</v>
      </c>
      <c r="EQ40" s="4">
        <v>733</v>
      </c>
      <c r="ER40" s="40"/>
    </row>
    <row r="41" spans="1:148" s="41" customFormat="1" ht="20.100000000000001" customHeight="1" x14ac:dyDescent="0.25">
      <c r="A41" s="83">
        <v>42438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42438</v>
      </c>
      <c r="B42" s="101">
        <v>0.18292824074074074</v>
      </c>
      <c r="C42" s="13">
        <v>3</v>
      </c>
      <c r="D42" s="8" t="s">
        <v>186</v>
      </c>
      <c r="E42" s="8" t="s">
        <v>187</v>
      </c>
      <c r="F42" s="8" t="s">
        <v>189</v>
      </c>
      <c r="G42" s="11" t="s">
        <v>226</v>
      </c>
      <c r="H42" s="10" t="s">
        <v>196</v>
      </c>
      <c r="I42" s="8">
        <v>18</v>
      </c>
      <c r="J42" s="8" t="s">
        <v>190</v>
      </c>
      <c r="K42" s="18">
        <v>19</v>
      </c>
      <c r="L42" s="8"/>
      <c r="M42" s="8">
        <v>80</v>
      </c>
      <c r="N42" s="8">
        <v>2700</v>
      </c>
      <c r="O42" s="145"/>
      <c r="P42" s="8">
        <v>1760</v>
      </c>
      <c r="Q42" s="20">
        <f t="shared" si="0"/>
        <v>1425.6000000000001</v>
      </c>
      <c r="R42" s="42">
        <f t="shared" si="18"/>
        <v>4.3879968000000007</v>
      </c>
      <c r="S42" s="16">
        <f t="shared" si="1"/>
        <v>4.1570496000000006</v>
      </c>
      <c r="T42" s="10">
        <v>1120</v>
      </c>
      <c r="U42" s="8">
        <v>1015</v>
      </c>
      <c r="V42" s="8">
        <v>0.97099999999999997</v>
      </c>
      <c r="W42" s="20">
        <f t="shared" si="19"/>
        <v>1708.96</v>
      </c>
      <c r="X42" s="8">
        <v>9.4</v>
      </c>
      <c r="Y42" s="8">
        <v>405</v>
      </c>
      <c r="Z42" s="8">
        <v>40.799999999999997</v>
      </c>
      <c r="AA42" s="8">
        <v>20</v>
      </c>
      <c r="AB42" s="8">
        <v>15</v>
      </c>
      <c r="AC42" s="11">
        <v>5.6</v>
      </c>
      <c r="AD42" s="13">
        <v>3.8</v>
      </c>
      <c r="AE42" s="89">
        <v>-43</v>
      </c>
      <c r="AF42" s="89">
        <v>-46</v>
      </c>
      <c r="AG42" s="89">
        <v>-46</v>
      </c>
      <c r="AH42" s="89"/>
      <c r="AI42" s="110">
        <f t="shared" si="30"/>
        <v>-135</v>
      </c>
      <c r="AJ42" s="108">
        <f t="shared" si="31"/>
        <v>1</v>
      </c>
      <c r="AK42" s="8">
        <v>50</v>
      </c>
      <c r="AL42" s="8">
        <v>50</v>
      </c>
      <c r="AM42" s="8">
        <v>100</v>
      </c>
      <c r="AN42" s="8">
        <v>105</v>
      </c>
      <c r="AO42" s="8">
        <v>2</v>
      </c>
      <c r="AP42" s="8">
        <v>20</v>
      </c>
      <c r="AQ42" s="10">
        <v>1751</v>
      </c>
      <c r="AR42" s="13"/>
      <c r="AS42" s="20">
        <f t="shared" si="34"/>
        <v>1751</v>
      </c>
      <c r="AT42" s="124">
        <f t="shared" si="20"/>
        <v>1</v>
      </c>
      <c r="AU42" s="8">
        <v>76.5</v>
      </c>
      <c r="AV42" s="8">
        <v>80</v>
      </c>
      <c r="AW42" s="13">
        <v>4.5</v>
      </c>
      <c r="AX42" s="8">
        <v>406</v>
      </c>
      <c r="AY42" s="8">
        <v>1112</v>
      </c>
      <c r="AZ42" s="9">
        <v>30</v>
      </c>
      <c r="BA42" s="10">
        <v>285</v>
      </c>
      <c r="BB42" s="9">
        <v>51</v>
      </c>
      <c r="BC42" s="10">
        <v>160</v>
      </c>
      <c r="BD42" s="11">
        <v>24</v>
      </c>
      <c r="BE42" s="10">
        <v>4448</v>
      </c>
      <c r="BF42" s="8">
        <v>45</v>
      </c>
      <c r="BG42" s="8">
        <v>20</v>
      </c>
      <c r="BH42" s="8">
        <v>1</v>
      </c>
      <c r="BI42" s="11">
        <v>97.5</v>
      </c>
      <c r="BJ42" s="10">
        <v>550</v>
      </c>
      <c r="BK42" s="13">
        <v>250</v>
      </c>
      <c r="BL42" s="8">
        <v>1645</v>
      </c>
      <c r="BM42" s="8">
        <v>136</v>
      </c>
      <c r="BN42" s="9">
        <v>31.5</v>
      </c>
      <c r="BO42" s="10">
        <v>423</v>
      </c>
      <c r="BP42" s="8">
        <v>1550</v>
      </c>
      <c r="BQ42" s="9">
        <v>192</v>
      </c>
      <c r="BR42" s="10">
        <v>413</v>
      </c>
      <c r="BS42" s="8">
        <v>1556</v>
      </c>
      <c r="BT42" s="9">
        <v>177</v>
      </c>
      <c r="BU42" s="12">
        <v>1500</v>
      </c>
      <c r="BV42" s="130">
        <v>419</v>
      </c>
      <c r="BW42" s="126">
        <f t="shared" si="21"/>
        <v>0.83599999999999997</v>
      </c>
      <c r="BX42" s="126">
        <f t="shared" si="22"/>
        <v>0.70512820512820518</v>
      </c>
      <c r="BY42" s="134">
        <f t="shared" si="23"/>
        <v>0.54245973645680812</v>
      </c>
      <c r="BZ42" s="134">
        <f t="shared" si="24"/>
        <v>0.45754026354319183</v>
      </c>
      <c r="CA42" s="10">
        <v>2.8</v>
      </c>
      <c r="CB42" s="8">
        <v>2.8</v>
      </c>
      <c r="CC42" s="8">
        <v>26</v>
      </c>
      <c r="CD42" s="11">
        <v>1.8</v>
      </c>
      <c r="CE42" s="13" t="s">
        <v>227</v>
      </c>
      <c r="CF42" s="13">
        <v>83.3</v>
      </c>
      <c r="CG42" s="20">
        <f t="shared" si="25"/>
        <v>16.64</v>
      </c>
      <c r="CH42" s="20">
        <f t="shared" si="3"/>
        <v>5948.8</v>
      </c>
      <c r="CI42" s="20">
        <f t="shared" si="4"/>
        <v>14.144</v>
      </c>
      <c r="CJ42" s="8">
        <v>85</v>
      </c>
      <c r="CK42" s="16">
        <f t="shared" si="26"/>
        <v>2.3776223776223775</v>
      </c>
      <c r="CL42" s="10" t="s">
        <v>184</v>
      </c>
      <c r="CM42" s="13">
        <v>60</v>
      </c>
      <c r="CN42" s="8">
        <v>63</v>
      </c>
      <c r="CO42" s="339">
        <v>109</v>
      </c>
      <c r="CP42" s="339">
        <f t="shared" si="35"/>
        <v>5948.8</v>
      </c>
      <c r="CQ42" s="339">
        <f t="shared" si="36"/>
        <v>68.67</v>
      </c>
      <c r="CR42" s="42">
        <f t="shared" si="37"/>
        <v>11.543504572350725</v>
      </c>
      <c r="CS42" s="10" t="s">
        <v>217</v>
      </c>
      <c r="CT42" s="13">
        <v>4</v>
      </c>
      <c r="CU42" s="20">
        <f t="shared" si="33"/>
        <v>16.64</v>
      </c>
      <c r="CV42" s="20">
        <f t="shared" si="8"/>
        <v>-145.34</v>
      </c>
      <c r="CW42" s="20">
        <f t="shared" si="9"/>
        <v>0</v>
      </c>
      <c r="CX42" s="8"/>
      <c r="CY42" s="16">
        <f t="shared" si="32"/>
        <v>0</v>
      </c>
      <c r="CZ42" s="14">
        <v>670</v>
      </c>
      <c r="DA42" s="14">
        <v>720</v>
      </c>
      <c r="DB42" s="14">
        <v>730</v>
      </c>
      <c r="DC42" s="14">
        <v>740</v>
      </c>
      <c r="DD42" s="14">
        <v>2</v>
      </c>
      <c r="DE42" s="14">
        <v>3</v>
      </c>
      <c r="DF42" s="14">
        <v>0.2</v>
      </c>
      <c r="DG42" s="14">
        <v>40</v>
      </c>
      <c r="DH42" s="14">
        <v>11</v>
      </c>
      <c r="DI42" s="14">
        <v>2</v>
      </c>
      <c r="DJ42" s="14">
        <v>1.3</v>
      </c>
      <c r="DK42" s="10" t="s">
        <v>211</v>
      </c>
      <c r="DL42" s="9">
        <v>550</v>
      </c>
      <c r="DM42" s="97">
        <f t="shared" si="10"/>
        <v>125.34193279265835</v>
      </c>
      <c r="DN42" s="97">
        <f t="shared" si="11"/>
        <v>132.30537350336161</v>
      </c>
      <c r="DO42" s="10"/>
      <c r="DP42" s="9"/>
      <c r="DQ42" s="10"/>
      <c r="DR42" s="9"/>
      <c r="DS42" s="14">
        <v>70</v>
      </c>
      <c r="DT42" s="10" t="s">
        <v>200</v>
      </c>
      <c r="DU42" s="9">
        <v>6.3</v>
      </c>
      <c r="DV42" s="14"/>
      <c r="DW42" s="10" t="s">
        <v>198</v>
      </c>
      <c r="DX42" s="8">
        <v>210</v>
      </c>
      <c r="DY42" s="97">
        <f t="shared" si="12"/>
        <v>47.857828884469555</v>
      </c>
      <c r="DZ42" s="97">
        <f t="shared" si="13"/>
        <v>50.516597155828975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369</v>
      </c>
      <c r="EL42" s="183">
        <f t="shared" si="14"/>
        <v>84.093042182710789</v>
      </c>
      <c r="EM42" s="110">
        <f t="shared" si="15"/>
        <v>88.764877859528056</v>
      </c>
      <c r="EN42" s="8">
        <v>4.2300000000000004</v>
      </c>
      <c r="EO42" s="184">
        <f t="shared" si="16"/>
        <v>0.96399341038717257</v>
      </c>
      <c r="EP42" s="184">
        <f t="shared" si="17"/>
        <v>1.0175485998531266</v>
      </c>
      <c r="EQ42" s="11">
        <v>365</v>
      </c>
      <c r="ER42" s="43"/>
    </row>
    <row r="43" spans="1:148" s="44" customFormat="1" ht="20.100000000000001" customHeight="1" x14ac:dyDescent="0.25">
      <c r="A43" s="84">
        <v>42438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42439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42439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42439</v>
      </c>
      <c r="B46" s="101">
        <v>1.0729166666666701</v>
      </c>
      <c r="C46" s="13">
        <v>4</v>
      </c>
      <c r="D46" s="8" t="s">
        <v>176</v>
      </c>
      <c r="E46" s="8" t="s">
        <v>177</v>
      </c>
      <c r="F46" s="8" t="s">
        <v>178</v>
      </c>
      <c r="G46" s="11" t="s">
        <v>179</v>
      </c>
      <c r="H46" s="10" t="s">
        <v>196</v>
      </c>
      <c r="I46" s="8">
        <v>21</v>
      </c>
      <c r="J46" s="8" t="s">
        <v>191</v>
      </c>
      <c r="K46" s="18">
        <v>12</v>
      </c>
      <c r="L46" s="8"/>
      <c r="M46" s="8">
        <v>80</v>
      </c>
      <c r="N46" s="8">
        <v>2720</v>
      </c>
      <c r="O46" s="145"/>
      <c r="P46" s="8">
        <v>1500</v>
      </c>
      <c r="Q46" s="20">
        <f t="shared" si="0"/>
        <v>1320</v>
      </c>
      <c r="R46" s="42">
        <f t="shared" si="18"/>
        <v>4.7401200000000001</v>
      </c>
      <c r="S46" s="16">
        <f t="shared" si="1"/>
        <v>4.5239039999999999</v>
      </c>
      <c r="T46" s="10">
        <v>963</v>
      </c>
      <c r="U46" s="8">
        <v>1015</v>
      </c>
      <c r="V46" s="8">
        <v>0.98699999999999999</v>
      </c>
      <c r="W46" s="20">
        <f t="shared" si="19"/>
        <v>1480.5</v>
      </c>
      <c r="X46" s="8">
        <v>9</v>
      </c>
      <c r="Y46" s="8">
        <v>304</v>
      </c>
      <c r="Z46" s="8">
        <v>41.5</v>
      </c>
      <c r="AA46" s="8">
        <v>20</v>
      </c>
      <c r="AB46" s="8">
        <v>15</v>
      </c>
      <c r="AC46" s="11">
        <v>5.6</v>
      </c>
      <c r="AD46" s="13">
        <v>3.8</v>
      </c>
      <c r="AE46" s="89">
        <v>-43</v>
      </c>
      <c r="AF46" s="89">
        <v>-46</v>
      </c>
      <c r="AG46" s="89">
        <v>-46</v>
      </c>
      <c r="AH46" s="89"/>
      <c r="AI46" s="110">
        <f t="shared" si="30"/>
        <v>-135</v>
      </c>
      <c r="AJ46" s="108">
        <f t="shared" si="31"/>
        <v>1</v>
      </c>
      <c r="AK46" s="8">
        <v>50</v>
      </c>
      <c r="AL46" s="8">
        <v>50</v>
      </c>
      <c r="AM46" s="8">
        <v>100</v>
      </c>
      <c r="AN46" s="8">
        <v>105</v>
      </c>
      <c r="AO46" s="8">
        <v>2</v>
      </c>
      <c r="AP46" s="8">
        <v>20</v>
      </c>
      <c r="AQ46" s="10">
        <v>1860</v>
      </c>
      <c r="AR46" s="13">
        <v>1860</v>
      </c>
      <c r="AS46" s="20">
        <f t="shared" si="34"/>
        <v>0</v>
      </c>
      <c r="AT46" s="124">
        <f t="shared" si="20"/>
        <v>0</v>
      </c>
      <c r="AU46" s="8">
        <v>80</v>
      </c>
      <c r="AV46" s="8">
        <v>80</v>
      </c>
      <c r="AW46" s="13">
        <v>4.5</v>
      </c>
      <c r="AX46" s="8">
        <v>450</v>
      </c>
      <c r="AY46" s="8">
        <v>1200</v>
      </c>
      <c r="AZ46" s="9">
        <v>30</v>
      </c>
      <c r="BA46" s="10">
        <v>218</v>
      </c>
      <c r="BB46" s="9">
        <v>33</v>
      </c>
      <c r="BC46" s="10">
        <v>175</v>
      </c>
      <c r="BD46" s="11">
        <v>26</v>
      </c>
      <c r="BE46" s="10">
        <v>4500</v>
      </c>
      <c r="BF46" s="8">
        <v>45</v>
      </c>
      <c r="BG46" s="8">
        <v>20</v>
      </c>
      <c r="BH46" s="8">
        <v>1</v>
      </c>
      <c r="BI46" s="11">
        <v>97.8</v>
      </c>
      <c r="BJ46" s="10">
        <v>550</v>
      </c>
      <c r="BK46" s="13">
        <v>250</v>
      </c>
      <c r="BL46" s="8">
        <v>1650</v>
      </c>
      <c r="BM46" s="8">
        <v>138</v>
      </c>
      <c r="BN46" s="9">
        <v>31</v>
      </c>
      <c r="BO46" s="10">
        <v>421</v>
      </c>
      <c r="BP46" s="8">
        <v>1550</v>
      </c>
      <c r="BQ46" s="9">
        <v>193</v>
      </c>
      <c r="BR46" s="10">
        <v>410</v>
      </c>
      <c r="BS46" s="8">
        <v>1540</v>
      </c>
      <c r="BT46" s="9">
        <v>174</v>
      </c>
      <c r="BU46" s="12">
        <v>1500</v>
      </c>
      <c r="BV46" s="130">
        <v>422</v>
      </c>
      <c r="BW46" s="126">
        <f t="shared" si="21"/>
        <v>0.83099999999999996</v>
      </c>
      <c r="BX46" s="126">
        <f t="shared" si="22"/>
        <v>0.70512820512820518</v>
      </c>
      <c r="BY46" s="134">
        <f t="shared" si="23"/>
        <v>0.54097047188235481</v>
      </c>
      <c r="BZ46" s="134">
        <f t="shared" si="24"/>
        <v>0.45902952811764508</v>
      </c>
      <c r="CA46" s="10">
        <v>2.8</v>
      </c>
      <c r="CB46" s="8">
        <v>2.8</v>
      </c>
      <c r="CC46" s="8">
        <v>27</v>
      </c>
      <c r="CD46" s="11">
        <v>1.8</v>
      </c>
      <c r="CE46" s="13" t="s">
        <v>227</v>
      </c>
      <c r="CF46" s="13">
        <v>67</v>
      </c>
      <c r="CG46" s="20">
        <f t="shared" si="25"/>
        <v>16.64</v>
      </c>
      <c r="CH46" s="20">
        <f t="shared" si="3"/>
        <v>5070</v>
      </c>
      <c r="CI46" s="20">
        <f t="shared" si="4"/>
        <v>11.315199999999999</v>
      </c>
      <c r="CJ46" s="8">
        <v>68</v>
      </c>
      <c r="CK46" s="16">
        <f t="shared" si="26"/>
        <v>2.2317948717948717</v>
      </c>
      <c r="CL46" s="10" t="s">
        <v>184</v>
      </c>
      <c r="CM46" s="13">
        <v>47</v>
      </c>
      <c r="CN46" s="8">
        <v>49</v>
      </c>
      <c r="CO46" s="339">
        <v>109</v>
      </c>
      <c r="CP46" s="339">
        <f t="shared" si="35"/>
        <v>5070</v>
      </c>
      <c r="CQ46" s="339">
        <f t="shared" si="36"/>
        <v>53.41</v>
      </c>
      <c r="CR46" s="42">
        <f t="shared" si="37"/>
        <v>10.534516765285995</v>
      </c>
      <c r="CS46" s="10" t="s">
        <v>217</v>
      </c>
      <c r="CT46" s="13">
        <v>4</v>
      </c>
      <c r="CU46" s="20">
        <f t="shared" si="33"/>
        <v>16.64</v>
      </c>
      <c r="CV46" s="20">
        <f t="shared" si="8"/>
        <v>-145.34</v>
      </c>
      <c r="CW46" s="20">
        <f t="shared" si="9"/>
        <v>0</v>
      </c>
      <c r="CX46" s="8"/>
      <c r="CY46" s="16">
        <f t="shared" si="32"/>
        <v>0</v>
      </c>
      <c r="CZ46" s="14">
        <v>670</v>
      </c>
      <c r="DA46" s="14">
        <v>720</v>
      </c>
      <c r="DB46" s="14">
        <v>730</v>
      </c>
      <c r="DC46" s="14">
        <v>740</v>
      </c>
      <c r="DD46" s="14">
        <v>2</v>
      </c>
      <c r="DE46" s="14">
        <v>3</v>
      </c>
      <c r="DF46" s="14">
        <v>0.2</v>
      </c>
      <c r="DG46" s="14">
        <v>40</v>
      </c>
      <c r="DH46" s="14">
        <v>11</v>
      </c>
      <c r="DI46" s="14">
        <v>2</v>
      </c>
      <c r="DJ46" s="14">
        <v>1.3</v>
      </c>
      <c r="DK46" s="10" t="s">
        <v>211</v>
      </c>
      <c r="DL46" s="9">
        <v>550</v>
      </c>
      <c r="DM46" s="97">
        <f t="shared" si="10"/>
        <v>116.03081778520375</v>
      </c>
      <c r="DN46" s="97">
        <f t="shared" si="11"/>
        <v>121.57640834111423</v>
      </c>
      <c r="DO46" s="10"/>
      <c r="DP46" s="9"/>
      <c r="DQ46" s="10"/>
      <c r="DR46" s="9"/>
      <c r="DS46" s="14">
        <v>70</v>
      </c>
      <c r="DT46" s="10" t="s">
        <v>200</v>
      </c>
      <c r="DU46" s="9">
        <v>6.3</v>
      </c>
      <c r="DV46" s="14"/>
      <c r="DW46" s="10" t="s">
        <v>198</v>
      </c>
      <c r="DX46" s="8">
        <v>216</v>
      </c>
      <c r="DY46" s="97">
        <f t="shared" si="12"/>
        <v>45.568466621098196</v>
      </c>
      <c r="DZ46" s="97">
        <f t="shared" si="13"/>
        <v>47.746371275783041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367</v>
      </c>
      <c r="EL46" s="183">
        <f t="shared" si="14"/>
        <v>77.424200231217768</v>
      </c>
      <c r="EM46" s="110">
        <f t="shared" si="15"/>
        <v>81.124621565798037</v>
      </c>
      <c r="EN46" s="8">
        <v>4.5</v>
      </c>
      <c r="EO46" s="184">
        <f t="shared" si="16"/>
        <v>0.94934305460621249</v>
      </c>
      <c r="EP46" s="184">
        <f t="shared" si="17"/>
        <v>0.99471606824547998</v>
      </c>
      <c r="EQ46" s="11">
        <v>688</v>
      </c>
      <c r="ER46" s="43"/>
    </row>
    <row r="47" spans="1:148" s="44" customFormat="1" ht="20.100000000000001" customHeight="1" x14ac:dyDescent="0.25">
      <c r="A47" s="84">
        <v>42439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42440</v>
      </c>
      <c r="B48" s="100"/>
      <c r="C48" s="6">
        <v>2</v>
      </c>
      <c r="D48" s="1" t="s">
        <v>201</v>
      </c>
      <c r="E48" s="1" t="s">
        <v>207</v>
      </c>
      <c r="F48" s="1" t="s">
        <v>203</v>
      </c>
      <c r="G48" s="4"/>
      <c r="H48" s="3" t="s">
        <v>196</v>
      </c>
      <c r="I48" s="1"/>
      <c r="J48" s="1"/>
      <c r="K48" s="17"/>
      <c r="L48" s="1"/>
      <c r="M48" s="1">
        <v>80</v>
      </c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42440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42440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42440</v>
      </c>
      <c r="B51" s="101">
        <v>1.1666666666666701</v>
      </c>
      <c r="C51" s="13">
        <v>1</v>
      </c>
      <c r="D51" s="8" t="s">
        <v>192</v>
      </c>
      <c r="E51" s="8" t="s">
        <v>193</v>
      </c>
      <c r="F51" s="8" t="s">
        <v>202</v>
      </c>
      <c r="G51" s="11" t="s">
        <v>194</v>
      </c>
      <c r="H51" s="10" t="s">
        <v>196</v>
      </c>
      <c r="I51" s="8">
        <v>32</v>
      </c>
      <c r="J51" s="8" t="s">
        <v>191</v>
      </c>
      <c r="K51" s="18">
        <v>12</v>
      </c>
      <c r="L51" s="8"/>
      <c r="M51" s="8">
        <v>80</v>
      </c>
      <c r="N51" s="8">
        <v>2720</v>
      </c>
      <c r="O51" s="145"/>
      <c r="P51" s="8">
        <v>710</v>
      </c>
      <c r="Q51" s="20">
        <f t="shared" si="0"/>
        <v>624.79999999999995</v>
      </c>
      <c r="R51" s="42">
        <f t="shared" si="18"/>
        <v>3.4189055999999995</v>
      </c>
      <c r="S51" s="16">
        <f t="shared" si="1"/>
        <v>3.2629555199999993</v>
      </c>
      <c r="T51" s="10">
        <v>490</v>
      </c>
      <c r="U51" s="8">
        <v>1015</v>
      </c>
      <c r="V51" s="8">
        <v>1.01</v>
      </c>
      <c r="W51" s="20">
        <f t="shared" si="19"/>
        <v>717.1</v>
      </c>
      <c r="X51" s="8">
        <v>9.1999999999999993</v>
      </c>
      <c r="Y51" s="8"/>
      <c r="Z51" s="8">
        <v>42</v>
      </c>
      <c r="AA51" s="8">
        <v>20</v>
      </c>
      <c r="AB51" s="8">
        <v>15</v>
      </c>
      <c r="AC51" s="11">
        <v>5.4</v>
      </c>
      <c r="AD51" s="13">
        <v>5</v>
      </c>
      <c r="AE51" s="89">
        <v>-43</v>
      </c>
      <c r="AF51" s="89">
        <v>-46</v>
      </c>
      <c r="AG51" s="89">
        <v>-46</v>
      </c>
      <c r="AH51" s="89"/>
      <c r="AI51" s="110">
        <f t="shared" si="30"/>
        <v>-135</v>
      </c>
      <c r="AJ51" s="108">
        <f t="shared" si="31"/>
        <v>1</v>
      </c>
      <c r="AK51" s="8">
        <v>50</v>
      </c>
      <c r="AL51" s="8">
        <v>50</v>
      </c>
      <c r="AM51" s="8">
        <v>100</v>
      </c>
      <c r="AN51" s="8">
        <v>105</v>
      </c>
      <c r="AO51" s="8">
        <v>2</v>
      </c>
      <c r="AP51" s="8">
        <v>20</v>
      </c>
      <c r="AQ51" s="10">
        <v>1424</v>
      </c>
      <c r="AR51" s="13">
        <v>1424</v>
      </c>
      <c r="AS51" s="20">
        <f t="shared" si="34"/>
        <v>0</v>
      </c>
      <c r="AT51" s="124">
        <f t="shared" si="20"/>
        <v>0</v>
      </c>
      <c r="AU51" s="8">
        <v>66</v>
      </c>
      <c r="AV51" s="8">
        <v>80</v>
      </c>
      <c r="AW51" s="13">
        <v>4.5</v>
      </c>
      <c r="AX51" s="8">
        <v>470</v>
      </c>
      <c r="AY51" s="8">
        <v>1000</v>
      </c>
      <c r="AZ51" s="9">
        <v>30</v>
      </c>
      <c r="BA51" s="10">
        <v>163</v>
      </c>
      <c r="BB51" s="9">
        <v>30</v>
      </c>
      <c r="BC51" s="10">
        <v>163</v>
      </c>
      <c r="BD51" s="11">
        <v>24</v>
      </c>
      <c r="BE51" s="10">
        <v>4240</v>
      </c>
      <c r="BF51" s="8">
        <v>45</v>
      </c>
      <c r="BG51" s="8">
        <v>24</v>
      </c>
      <c r="BH51" s="8">
        <v>1</v>
      </c>
      <c r="BI51" s="11">
        <v>97</v>
      </c>
      <c r="BJ51" s="10">
        <v>526</v>
      </c>
      <c r="BK51" s="13">
        <v>270</v>
      </c>
      <c r="BL51" s="8">
        <v>1640</v>
      </c>
      <c r="BM51" s="8">
        <v>119</v>
      </c>
      <c r="BN51" s="9">
        <v>58</v>
      </c>
      <c r="BO51" s="10">
        <v>283</v>
      </c>
      <c r="BP51" s="8">
        <v>1033</v>
      </c>
      <c r="BQ51" s="9">
        <v>106</v>
      </c>
      <c r="BR51" s="10">
        <v>280</v>
      </c>
      <c r="BS51" s="8">
        <v>1019</v>
      </c>
      <c r="BT51" s="9">
        <v>90</v>
      </c>
      <c r="BU51" s="12">
        <v>1500</v>
      </c>
      <c r="BV51" s="130">
        <v>179</v>
      </c>
      <c r="BW51" s="126">
        <f t="shared" si="21"/>
        <v>0.56299999999999994</v>
      </c>
      <c r="BX51" s="126">
        <f t="shared" si="22"/>
        <v>0.67435897435897441</v>
      </c>
      <c r="BY51" s="134">
        <f t="shared" si="23"/>
        <v>0.4550013469548459</v>
      </c>
      <c r="BZ51" s="134">
        <f t="shared" si="24"/>
        <v>0.54499865304515416</v>
      </c>
      <c r="CA51" s="10">
        <v>2.8</v>
      </c>
      <c r="CB51" s="8">
        <v>2.8</v>
      </c>
      <c r="CC51" s="8">
        <v>24</v>
      </c>
      <c r="CD51" s="11">
        <v>1.8</v>
      </c>
      <c r="CE51" s="13" t="s">
        <v>227</v>
      </c>
      <c r="CF51" s="13">
        <v>30</v>
      </c>
      <c r="CG51" s="20">
        <f t="shared" si="25"/>
        <v>16.64</v>
      </c>
      <c r="CH51" s="20">
        <f t="shared" si="3"/>
        <v>2399.7999999999997</v>
      </c>
      <c r="CI51" s="20">
        <f t="shared" si="4"/>
        <v>5.3247999999999998</v>
      </c>
      <c r="CJ51" s="8">
        <v>32</v>
      </c>
      <c r="CK51" s="16">
        <f t="shared" si="26"/>
        <v>2.2188515709642473</v>
      </c>
      <c r="CL51" s="10" t="s">
        <v>184</v>
      </c>
      <c r="CM51" s="13">
        <v>30</v>
      </c>
      <c r="CN51" s="8">
        <v>30</v>
      </c>
      <c r="CO51" s="339">
        <v>109</v>
      </c>
      <c r="CP51" s="339">
        <f t="shared" si="35"/>
        <v>2399.7999999999997</v>
      </c>
      <c r="CQ51" s="339">
        <f t="shared" si="36"/>
        <v>32.700000000000003</v>
      </c>
      <c r="CR51" s="42">
        <f t="shared" si="37"/>
        <v>13.62613551129261</v>
      </c>
      <c r="CS51" s="10" t="s">
        <v>217</v>
      </c>
      <c r="CT51" s="13">
        <v>4</v>
      </c>
      <c r="CU51" s="20">
        <f t="shared" si="33"/>
        <v>16.64</v>
      </c>
      <c r="CV51" s="20">
        <f t="shared" si="8"/>
        <v>-145.34</v>
      </c>
      <c r="CW51" s="20">
        <f t="shared" si="9"/>
        <v>0</v>
      </c>
      <c r="CX51" s="8"/>
      <c r="CY51" s="16">
        <f t="shared" si="32"/>
        <v>0</v>
      </c>
      <c r="CZ51" s="14">
        <v>670</v>
      </c>
      <c r="DA51" s="14">
        <v>720</v>
      </c>
      <c r="DB51" s="14">
        <v>730</v>
      </c>
      <c r="DC51" s="14">
        <v>740</v>
      </c>
      <c r="DD51" s="14">
        <v>2</v>
      </c>
      <c r="DE51" s="14">
        <v>3</v>
      </c>
      <c r="DF51" s="14">
        <v>0.2</v>
      </c>
      <c r="DG51" s="14">
        <v>40</v>
      </c>
      <c r="DH51" s="14">
        <v>11</v>
      </c>
      <c r="DI51" s="14">
        <v>2</v>
      </c>
      <c r="DJ51" s="14">
        <v>1.3</v>
      </c>
      <c r="DK51" s="10" t="s">
        <v>211</v>
      </c>
      <c r="DL51" s="9">
        <v>550</v>
      </c>
      <c r="DM51" s="97">
        <f t="shared" si="10"/>
        <v>160.87019191170415</v>
      </c>
      <c r="DN51" s="97">
        <f t="shared" si="11"/>
        <v>168.55884078983709</v>
      </c>
      <c r="DO51" s="10"/>
      <c r="DP51" s="9"/>
      <c r="DQ51" s="10"/>
      <c r="DR51" s="9"/>
      <c r="DS51" s="14">
        <v>70</v>
      </c>
      <c r="DT51" s="10" t="s">
        <v>200</v>
      </c>
      <c r="DU51" s="9">
        <v>6.3</v>
      </c>
      <c r="DV51" s="14"/>
      <c r="DW51" s="10" t="s">
        <v>198</v>
      </c>
      <c r="DX51" s="8">
        <v>100</v>
      </c>
      <c r="DY51" s="97">
        <f t="shared" si="12"/>
        <v>29.249125802128031</v>
      </c>
      <c r="DZ51" s="97">
        <f t="shared" si="13"/>
        <v>30.647061961788562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196</v>
      </c>
      <c r="EL51" s="183">
        <f t="shared" si="14"/>
        <v>57.328286572170938</v>
      </c>
      <c r="EM51" s="110">
        <f t="shared" si="15"/>
        <v>60.068241445105585</v>
      </c>
      <c r="EN51" s="8"/>
      <c r="EO51" s="184">
        <f t="shared" si="16"/>
        <v>0</v>
      </c>
      <c r="EP51" s="184">
        <f t="shared" si="17"/>
        <v>0</v>
      </c>
      <c r="EQ51" s="11"/>
      <c r="ER51" s="43"/>
    </row>
    <row r="52" spans="1:148" s="41" customFormat="1" ht="20.100000000000001" customHeight="1" x14ac:dyDescent="0.25">
      <c r="A52" s="83">
        <v>42441</v>
      </c>
      <c r="B52" s="100">
        <v>0.49249999999999999</v>
      </c>
      <c r="C52" s="6">
        <v>3</v>
      </c>
      <c r="D52" s="1" t="s">
        <v>186</v>
      </c>
      <c r="E52" s="1" t="s">
        <v>187</v>
      </c>
      <c r="F52" s="1" t="s">
        <v>178</v>
      </c>
      <c r="G52" s="4" t="s">
        <v>189</v>
      </c>
      <c r="H52" s="3" t="s">
        <v>196</v>
      </c>
      <c r="I52" s="1">
        <v>21</v>
      </c>
      <c r="J52" s="1" t="s">
        <v>191</v>
      </c>
      <c r="K52" s="17">
        <v>12</v>
      </c>
      <c r="L52" s="1"/>
      <c r="M52" s="1">
        <v>80</v>
      </c>
      <c r="N52" s="1">
        <v>2720</v>
      </c>
      <c r="O52" s="144"/>
      <c r="P52" s="1">
        <v>1500</v>
      </c>
      <c r="Q52" s="19">
        <f>(P52/100)*(100-K52)</f>
        <v>1320</v>
      </c>
      <c r="R52" s="39">
        <f t="shared" si="18"/>
        <v>4.7401200000000001</v>
      </c>
      <c r="S52" s="15">
        <f t="shared" si="1"/>
        <v>4.5239039999999999</v>
      </c>
      <c r="T52" s="3">
        <v>1001</v>
      </c>
      <c r="U52" s="1">
        <v>1015</v>
      </c>
      <c r="V52" s="1">
        <v>0.98399999999999999</v>
      </c>
      <c r="W52" s="19">
        <f t="shared" si="19"/>
        <v>1476</v>
      </c>
      <c r="X52" s="1">
        <v>10.7</v>
      </c>
      <c r="Y52" s="1">
        <v>302</v>
      </c>
      <c r="Z52" s="1">
        <v>41.5</v>
      </c>
      <c r="AA52" s="1">
        <v>20</v>
      </c>
      <c r="AB52" s="1">
        <v>15</v>
      </c>
      <c r="AC52" s="4">
        <v>5.0999999999999996</v>
      </c>
      <c r="AD52" s="6">
        <v>4</v>
      </c>
      <c r="AE52" s="88">
        <v>-43</v>
      </c>
      <c r="AF52" s="88">
        <v>-46</v>
      </c>
      <c r="AG52" s="88">
        <v>-46</v>
      </c>
      <c r="AH52" s="88"/>
      <c r="AI52" s="109">
        <f t="shared" si="30"/>
        <v>-135</v>
      </c>
      <c r="AJ52" s="106">
        <f t="shared" si="31"/>
        <v>0</v>
      </c>
      <c r="AK52" s="1">
        <v>50</v>
      </c>
      <c r="AL52" s="1">
        <v>50</v>
      </c>
      <c r="AM52" s="1">
        <v>105</v>
      </c>
      <c r="AN52" s="1">
        <v>105</v>
      </c>
      <c r="AO52" s="1">
        <v>2</v>
      </c>
      <c r="AP52" s="1">
        <v>20</v>
      </c>
      <c r="AQ52" s="3">
        <v>1909</v>
      </c>
      <c r="AR52" s="6"/>
      <c r="AS52" s="19">
        <f t="shared" si="34"/>
        <v>1909</v>
      </c>
      <c r="AT52" s="123">
        <f t="shared" si="20"/>
        <v>1</v>
      </c>
      <c r="AU52" s="1">
        <v>80</v>
      </c>
      <c r="AV52" s="1">
        <v>80</v>
      </c>
      <c r="AW52" s="6">
        <v>4.5</v>
      </c>
      <c r="AX52" s="1">
        <v>397</v>
      </c>
      <c r="AY52" s="1">
        <v>1194</v>
      </c>
      <c r="AZ52" s="2">
        <v>25</v>
      </c>
      <c r="BA52" s="3">
        <v>182</v>
      </c>
      <c r="BB52" s="2">
        <v>26</v>
      </c>
      <c r="BC52" s="3">
        <v>160</v>
      </c>
      <c r="BD52" s="4">
        <v>22</v>
      </c>
      <c r="BE52" s="3">
        <v>4629</v>
      </c>
      <c r="BF52" s="1">
        <v>45</v>
      </c>
      <c r="BG52" s="1">
        <v>24</v>
      </c>
      <c r="BH52" s="1">
        <v>1</v>
      </c>
      <c r="BI52" s="4">
        <v>97.8</v>
      </c>
      <c r="BJ52" s="3">
        <v>460</v>
      </c>
      <c r="BK52" s="6">
        <v>253</v>
      </c>
      <c r="BL52" s="1">
        <v>1656</v>
      </c>
      <c r="BM52" s="1">
        <v>126</v>
      </c>
      <c r="BN52" s="2">
        <v>42.8</v>
      </c>
      <c r="BO52" s="3">
        <v>443</v>
      </c>
      <c r="BP52" s="1">
        <v>1550</v>
      </c>
      <c r="BQ52" s="2">
        <v>217</v>
      </c>
      <c r="BR52" s="3">
        <v>433</v>
      </c>
      <c r="BS52" s="1">
        <v>1600</v>
      </c>
      <c r="BT52" s="2">
        <v>183</v>
      </c>
      <c r="BU52" s="5">
        <v>1500</v>
      </c>
      <c r="BV52" s="129">
        <v>444</v>
      </c>
      <c r="BW52" s="125">
        <f t="shared" si="21"/>
        <v>0.876</v>
      </c>
      <c r="BX52" s="125">
        <f t="shared" si="22"/>
        <v>0.58974358974358976</v>
      </c>
      <c r="BY52" s="133">
        <f t="shared" si="23"/>
        <v>0.59764886991813027</v>
      </c>
      <c r="BZ52" s="133">
        <f t="shared" si="24"/>
        <v>0.40235113008186973</v>
      </c>
      <c r="CA52" s="3">
        <v>2.8</v>
      </c>
      <c r="CB52" s="1">
        <v>2.8</v>
      </c>
      <c r="CC52" s="1">
        <v>26</v>
      </c>
      <c r="CD52" s="4">
        <v>1.8</v>
      </c>
      <c r="CE52" s="6" t="s">
        <v>227</v>
      </c>
      <c r="CF52" s="6">
        <v>68</v>
      </c>
      <c r="CG52" s="19">
        <f t="shared" si="25"/>
        <v>16.64</v>
      </c>
      <c r="CH52" s="19">
        <f t="shared" si="3"/>
        <v>5070</v>
      </c>
      <c r="CI52" s="19">
        <f t="shared" si="4"/>
        <v>11.648</v>
      </c>
      <c r="CJ52" s="1">
        <v>70</v>
      </c>
      <c r="CK52" s="15">
        <f t="shared" si="26"/>
        <v>2.2974358974358973</v>
      </c>
      <c r="CL52" s="3" t="s">
        <v>184</v>
      </c>
      <c r="CM52" s="6">
        <v>49</v>
      </c>
      <c r="CN52" s="1">
        <v>49</v>
      </c>
      <c r="CO52" s="338">
        <v>109</v>
      </c>
      <c r="CP52" s="338">
        <f t="shared" si="35"/>
        <v>5070</v>
      </c>
      <c r="CQ52" s="338">
        <f t="shared" si="36"/>
        <v>53.41</v>
      </c>
      <c r="CR52" s="39">
        <f t="shared" si="37"/>
        <v>10.534516765285995</v>
      </c>
      <c r="CS52" s="3" t="s">
        <v>217</v>
      </c>
      <c r="CT52" s="6">
        <v>5</v>
      </c>
      <c r="CU52" s="19">
        <f t="shared" si="33"/>
        <v>16.64</v>
      </c>
      <c r="CV52" s="19">
        <f t="shared" si="8"/>
        <v>-145.34</v>
      </c>
      <c r="CW52" s="19">
        <f t="shared" si="9"/>
        <v>0</v>
      </c>
      <c r="CX52" s="1"/>
      <c r="CY52" s="15">
        <f t="shared" si="32"/>
        <v>0</v>
      </c>
      <c r="CZ52" s="7">
        <v>670</v>
      </c>
      <c r="DA52" s="7">
        <v>710</v>
      </c>
      <c r="DB52" s="7">
        <v>730</v>
      </c>
      <c r="DC52" s="7">
        <v>740</v>
      </c>
      <c r="DD52" s="7">
        <v>2</v>
      </c>
      <c r="DE52" s="7">
        <v>3</v>
      </c>
      <c r="DF52" s="7">
        <v>0.2</v>
      </c>
      <c r="DG52" s="7">
        <v>40</v>
      </c>
      <c r="DH52" s="7">
        <v>11</v>
      </c>
      <c r="DI52" s="7">
        <v>2</v>
      </c>
      <c r="DJ52" s="7">
        <v>1.3</v>
      </c>
      <c r="DK52" s="3" t="s">
        <v>211</v>
      </c>
      <c r="DL52" s="2">
        <v>550</v>
      </c>
      <c r="DM52" s="96">
        <f t="shared" si="10"/>
        <v>116.03081778520375</v>
      </c>
      <c r="DN52" s="96">
        <f t="shared" si="11"/>
        <v>121.57640834111423</v>
      </c>
      <c r="DO52" s="3"/>
      <c r="DP52" s="2"/>
      <c r="DQ52" s="3"/>
      <c r="DR52" s="2"/>
      <c r="DS52" s="7">
        <v>70</v>
      </c>
      <c r="DT52" s="3" t="s">
        <v>200</v>
      </c>
      <c r="DU52" s="2">
        <v>6.3</v>
      </c>
      <c r="DV52" s="7"/>
      <c r="DW52" s="3" t="s">
        <v>198</v>
      </c>
      <c r="DX52" s="1">
        <v>215</v>
      </c>
      <c r="DY52" s="96">
        <f t="shared" si="12"/>
        <v>45.357501497852375</v>
      </c>
      <c r="DZ52" s="96">
        <f t="shared" si="13"/>
        <v>47.525323260617377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400</v>
      </c>
      <c r="EL52" s="180">
        <f t="shared" si="14"/>
        <v>84.386049298329993</v>
      </c>
      <c r="EM52" s="109">
        <f t="shared" si="15"/>
        <v>88.419206066264891</v>
      </c>
      <c r="EN52" s="1">
        <v>3.92</v>
      </c>
      <c r="EO52" s="181">
        <f t="shared" si="16"/>
        <v>0.82698328312363401</v>
      </c>
      <c r="EP52" s="181">
        <f t="shared" si="17"/>
        <v>0.86650821944939593</v>
      </c>
      <c r="EQ52" s="4">
        <v>369</v>
      </c>
      <c r="ER52" s="40"/>
    </row>
    <row r="53" spans="1:148" s="41" customFormat="1" ht="20.100000000000001" customHeight="1" x14ac:dyDescent="0.25">
      <c r="A53" s="83">
        <v>42441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42441</v>
      </c>
      <c r="B54" s="101">
        <v>7.5798611111111108E-2</v>
      </c>
      <c r="C54" s="13">
        <v>2</v>
      </c>
      <c r="D54" s="8" t="s">
        <v>201</v>
      </c>
      <c r="E54" s="8" t="s">
        <v>177</v>
      </c>
      <c r="F54" s="8" t="s">
        <v>203</v>
      </c>
      <c r="G54" s="11"/>
      <c r="H54" s="10" t="s">
        <v>196</v>
      </c>
      <c r="I54" s="8">
        <v>21</v>
      </c>
      <c r="J54" s="8" t="s">
        <v>190</v>
      </c>
      <c r="K54" s="18">
        <v>12.5</v>
      </c>
      <c r="L54" s="8"/>
      <c r="M54" s="8">
        <v>80</v>
      </c>
      <c r="N54" s="8">
        <v>2720</v>
      </c>
      <c r="O54" s="145" t="s">
        <v>206</v>
      </c>
      <c r="P54" s="8">
        <v>1500</v>
      </c>
      <c r="Q54" s="19">
        <f>(P54/100)*(100-K54)</f>
        <v>1312.5</v>
      </c>
      <c r="R54" s="42">
        <f t="shared" si="18"/>
        <v>4.7131875000000001</v>
      </c>
      <c r="S54" s="16">
        <f t="shared" si="1"/>
        <v>4.4981999999999998</v>
      </c>
      <c r="T54" s="10">
        <v>989</v>
      </c>
      <c r="U54" s="8">
        <v>1015</v>
      </c>
      <c r="V54" s="8">
        <v>0.98199999999999998</v>
      </c>
      <c r="W54" s="20">
        <f t="shared" si="19"/>
        <v>1473</v>
      </c>
      <c r="X54" s="8">
        <v>10.1</v>
      </c>
      <c r="Y54" s="8">
        <v>301</v>
      </c>
      <c r="Z54" s="8">
        <v>42.3</v>
      </c>
      <c r="AA54" s="8">
        <v>20</v>
      </c>
      <c r="AB54" s="8">
        <v>15</v>
      </c>
      <c r="AC54" s="11">
        <v>5.2</v>
      </c>
      <c r="AD54" s="13">
        <v>4</v>
      </c>
      <c r="AE54" s="89">
        <v>-44</v>
      </c>
      <c r="AF54" s="89">
        <v>-46</v>
      </c>
      <c r="AG54" s="89">
        <v>-46</v>
      </c>
      <c r="AH54" s="89"/>
      <c r="AI54" s="110">
        <f t="shared" si="30"/>
        <v>-136</v>
      </c>
      <c r="AJ54" s="108">
        <f t="shared" si="31"/>
        <v>1</v>
      </c>
      <c r="AK54" s="8">
        <v>50</v>
      </c>
      <c r="AL54" s="8">
        <v>50</v>
      </c>
      <c r="AM54" s="8">
        <v>105</v>
      </c>
      <c r="AN54" s="8">
        <v>105</v>
      </c>
      <c r="AO54" s="8">
        <v>2</v>
      </c>
      <c r="AP54" s="8">
        <v>20</v>
      </c>
      <c r="AQ54" s="10">
        <v>1900</v>
      </c>
      <c r="AR54" s="13"/>
      <c r="AS54" s="20">
        <f t="shared" si="34"/>
        <v>1900</v>
      </c>
      <c r="AT54" s="124">
        <v>7.0000000000000001E-3</v>
      </c>
      <c r="AU54" s="8">
        <v>80.7</v>
      </c>
      <c r="AV54" s="8">
        <v>80</v>
      </c>
      <c r="AW54" s="13">
        <v>4.5</v>
      </c>
      <c r="AX54" s="8">
        <v>520</v>
      </c>
      <c r="AY54" s="8">
        <v>960</v>
      </c>
      <c r="AZ54" s="9">
        <v>40</v>
      </c>
      <c r="BA54" s="10">
        <v>247</v>
      </c>
      <c r="BB54" s="9">
        <v>39</v>
      </c>
      <c r="BC54" s="10">
        <v>160</v>
      </c>
      <c r="BD54" s="11">
        <v>22</v>
      </c>
      <c r="BE54" s="10">
        <v>4900</v>
      </c>
      <c r="BF54" s="8">
        <v>45</v>
      </c>
      <c r="BG54" s="8">
        <v>24</v>
      </c>
      <c r="BH54" s="8">
        <v>1</v>
      </c>
      <c r="BI54" s="11">
        <v>97.8</v>
      </c>
      <c r="BJ54" s="10">
        <v>460</v>
      </c>
      <c r="BK54" s="13">
        <v>255</v>
      </c>
      <c r="BL54" s="8">
        <v>1656</v>
      </c>
      <c r="BM54" s="8">
        <v>126</v>
      </c>
      <c r="BN54" s="9">
        <v>43</v>
      </c>
      <c r="BO54" s="10">
        <v>460</v>
      </c>
      <c r="BP54" s="8">
        <v>1550</v>
      </c>
      <c r="BQ54" s="9">
        <v>222</v>
      </c>
      <c r="BR54" s="10">
        <v>451</v>
      </c>
      <c r="BS54" s="8">
        <v>1600</v>
      </c>
      <c r="BT54" s="9">
        <v>196</v>
      </c>
      <c r="BU54" s="12">
        <v>1500</v>
      </c>
      <c r="BV54" s="130">
        <v>469</v>
      </c>
      <c r="BW54" s="126">
        <f t="shared" si="21"/>
        <v>0.91100000000000003</v>
      </c>
      <c r="BX54" s="126">
        <f t="shared" si="22"/>
        <v>0.58974358974358976</v>
      </c>
      <c r="BY54" s="134">
        <f t="shared" si="23"/>
        <v>0.60703241128329544</v>
      </c>
      <c r="BZ54" s="134">
        <f t="shared" si="24"/>
        <v>0.39296758871670451</v>
      </c>
      <c r="CA54" s="10">
        <v>2.8</v>
      </c>
      <c r="CB54" s="8">
        <v>2.8</v>
      </c>
      <c r="CC54" s="8">
        <v>26</v>
      </c>
      <c r="CD54" s="11">
        <v>1.8</v>
      </c>
      <c r="CE54" s="13" t="s">
        <v>227</v>
      </c>
      <c r="CF54" s="13">
        <v>68</v>
      </c>
      <c r="CG54" s="20">
        <f t="shared" si="25"/>
        <v>16.64</v>
      </c>
      <c r="CH54" s="20">
        <f t="shared" si="3"/>
        <v>5070</v>
      </c>
      <c r="CI54" s="20">
        <f t="shared" si="4"/>
        <v>11.648</v>
      </c>
      <c r="CJ54" s="8">
        <v>70</v>
      </c>
      <c r="CK54" s="16">
        <f t="shared" si="26"/>
        <v>2.2974358974358973</v>
      </c>
      <c r="CL54" s="10" t="s">
        <v>184</v>
      </c>
      <c r="CM54" s="13">
        <v>46</v>
      </c>
      <c r="CN54" s="8">
        <v>47</v>
      </c>
      <c r="CO54" s="339">
        <v>109</v>
      </c>
      <c r="CP54" s="339">
        <f t="shared" si="35"/>
        <v>5070</v>
      </c>
      <c r="CQ54" s="339">
        <f t="shared" si="36"/>
        <v>51.23</v>
      </c>
      <c r="CR54" s="42">
        <f t="shared" si="37"/>
        <v>10.104536489151872</v>
      </c>
      <c r="CS54" s="10" t="s">
        <v>217</v>
      </c>
      <c r="CT54" s="13">
        <v>5</v>
      </c>
      <c r="CU54" s="20">
        <f t="shared" si="33"/>
        <v>16.64</v>
      </c>
      <c r="CV54" s="20">
        <f t="shared" si="8"/>
        <v>-148.72</v>
      </c>
      <c r="CW54" s="20">
        <f t="shared" si="9"/>
        <v>0</v>
      </c>
      <c r="CX54" s="8"/>
      <c r="CY54" s="16">
        <f t="shared" si="32"/>
        <v>0</v>
      </c>
      <c r="CZ54" s="14">
        <v>670</v>
      </c>
      <c r="DA54" s="14">
        <v>710</v>
      </c>
      <c r="DB54" s="14">
        <v>730</v>
      </c>
      <c r="DC54" s="14">
        <v>740</v>
      </c>
      <c r="DD54" s="14">
        <v>2</v>
      </c>
      <c r="DE54" s="14">
        <v>3</v>
      </c>
      <c r="DF54" s="14">
        <v>0.2</v>
      </c>
      <c r="DG54" s="14">
        <v>40</v>
      </c>
      <c r="DH54" s="14">
        <v>11</v>
      </c>
      <c r="DI54" s="14">
        <v>2</v>
      </c>
      <c r="DJ54" s="14">
        <v>1.3</v>
      </c>
      <c r="DK54" s="10" t="s">
        <v>211</v>
      </c>
      <c r="DL54" s="9">
        <v>550</v>
      </c>
      <c r="DM54" s="97">
        <f t="shared" si="10"/>
        <v>116.69385102969062</v>
      </c>
      <c r="DN54" s="97">
        <f t="shared" si="11"/>
        <v>122.27113067449203</v>
      </c>
      <c r="DO54" s="10"/>
      <c r="DP54" s="9"/>
      <c r="DQ54" s="10"/>
      <c r="DR54" s="9"/>
      <c r="DS54" s="14">
        <v>70</v>
      </c>
      <c r="DT54" s="10" t="s">
        <v>200</v>
      </c>
      <c r="DU54" s="9">
        <v>6.7</v>
      </c>
      <c r="DV54" s="14"/>
      <c r="DW54" s="10" t="s">
        <v>198</v>
      </c>
      <c r="DX54" s="8">
        <v>232</v>
      </c>
      <c r="DY54" s="97">
        <f t="shared" si="12"/>
        <v>49.223588070705866</v>
      </c>
      <c r="DZ54" s="97">
        <f t="shared" si="13"/>
        <v>51.576186029967545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418</v>
      </c>
      <c r="EL54" s="183">
        <f t="shared" si="14"/>
        <v>88.687326782564881</v>
      </c>
      <c r="EM54" s="110">
        <f t="shared" si="15"/>
        <v>92.926059312613944</v>
      </c>
      <c r="EN54" s="8">
        <v>3.9</v>
      </c>
      <c r="EO54" s="184">
        <f t="shared" si="16"/>
        <v>0.82746548911962448</v>
      </c>
      <c r="EP54" s="184">
        <f t="shared" si="17"/>
        <v>0.86701347205548884</v>
      </c>
      <c r="EQ54" s="11">
        <v>400</v>
      </c>
      <c r="ER54" s="43"/>
    </row>
    <row r="55" spans="1:148" s="44" customFormat="1" ht="20.100000000000001" customHeight="1" x14ac:dyDescent="0.25">
      <c r="A55" s="84">
        <v>42441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42442</v>
      </c>
      <c r="B56" s="100"/>
      <c r="C56" s="6"/>
      <c r="D56" s="1" t="s">
        <v>176</v>
      </c>
      <c r="E56" s="1" t="s">
        <v>207</v>
      </c>
      <c r="F56" s="1" t="s">
        <v>194</v>
      </c>
      <c r="G56" s="4" t="s">
        <v>179</v>
      </c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42442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42442</v>
      </c>
      <c r="B58" s="101">
        <v>0.89583333333333404</v>
      </c>
      <c r="C58" s="13">
        <v>3</v>
      </c>
      <c r="D58" s="8" t="s">
        <v>186</v>
      </c>
      <c r="E58" s="8" t="s">
        <v>178</v>
      </c>
      <c r="F58" s="8" t="s">
        <v>189</v>
      </c>
      <c r="G58" s="11" t="s">
        <v>213</v>
      </c>
      <c r="H58" s="10" t="s">
        <v>180</v>
      </c>
      <c r="I58" s="8">
        <v>17</v>
      </c>
      <c r="J58" s="8" t="s">
        <v>191</v>
      </c>
      <c r="K58" s="18">
        <v>17.8</v>
      </c>
      <c r="L58" s="8"/>
      <c r="M58" s="8">
        <v>80</v>
      </c>
      <c r="N58" s="8">
        <v>2720</v>
      </c>
      <c r="O58" s="145"/>
      <c r="P58" s="8">
        <v>1810</v>
      </c>
      <c r="Q58" s="20">
        <f t="shared" si="0"/>
        <v>1487.8200000000002</v>
      </c>
      <c r="R58" s="42">
        <f t="shared" si="18"/>
        <v>4.3250927400000005</v>
      </c>
      <c r="S58" s="16">
        <f t="shared" si="1"/>
        <v>4.1278078080000009</v>
      </c>
      <c r="T58" s="10">
        <v>1172</v>
      </c>
      <c r="U58" s="8">
        <v>1015</v>
      </c>
      <c r="V58" s="8">
        <v>0.97</v>
      </c>
      <c r="W58" s="20">
        <f t="shared" si="19"/>
        <v>1755.7</v>
      </c>
      <c r="X58" s="8">
        <v>10.1</v>
      </c>
      <c r="Y58" s="8">
        <v>427</v>
      </c>
      <c r="Z58" s="8">
        <v>43.4</v>
      </c>
      <c r="AA58" s="8">
        <v>20</v>
      </c>
      <c r="AB58" s="8">
        <v>15</v>
      </c>
      <c r="AC58" s="11">
        <v>5.2</v>
      </c>
      <c r="AD58" s="13">
        <v>4</v>
      </c>
      <c r="AE58" s="89">
        <v>-19</v>
      </c>
      <c r="AF58" s="89">
        <v>-27</v>
      </c>
      <c r="AG58" s="89">
        <v>-24</v>
      </c>
      <c r="AH58" s="89"/>
      <c r="AI58" s="110">
        <f t="shared" si="30"/>
        <v>-70</v>
      </c>
      <c r="AJ58" s="108">
        <f t="shared" si="31"/>
        <v>1</v>
      </c>
      <c r="AK58" s="8">
        <v>50</v>
      </c>
      <c r="AL58" s="8">
        <v>60</v>
      </c>
      <c r="AM58" s="8">
        <v>100</v>
      </c>
      <c r="AN58" s="8">
        <v>105</v>
      </c>
      <c r="AO58" s="8">
        <v>2</v>
      </c>
      <c r="AP58" s="8">
        <v>20</v>
      </c>
      <c r="AQ58" s="10">
        <v>1752</v>
      </c>
      <c r="AR58" s="13">
        <v>1738</v>
      </c>
      <c r="AS58" s="20">
        <f t="shared" si="34"/>
        <v>14</v>
      </c>
      <c r="AT58" s="124">
        <f t="shared" si="20"/>
        <v>7.9908675799086754E-3</v>
      </c>
      <c r="AU58" s="8">
        <v>76</v>
      </c>
      <c r="AV58" s="8">
        <v>80</v>
      </c>
      <c r="AW58" s="13">
        <v>4.5</v>
      </c>
      <c r="AX58" s="8">
        <v>503</v>
      </c>
      <c r="AY58" s="8">
        <v>1080</v>
      </c>
      <c r="AZ58" s="9">
        <v>45</v>
      </c>
      <c r="BA58" s="10">
        <v>288</v>
      </c>
      <c r="BB58" s="9">
        <v>52</v>
      </c>
      <c r="BC58" s="10">
        <v>182</v>
      </c>
      <c r="BD58" s="11">
        <v>22</v>
      </c>
      <c r="BE58" s="10">
        <v>4197</v>
      </c>
      <c r="BF58" s="8">
        <v>32</v>
      </c>
      <c r="BG58" s="8">
        <v>22</v>
      </c>
      <c r="BH58" s="8">
        <v>1</v>
      </c>
      <c r="BI58" s="11">
        <v>98</v>
      </c>
      <c r="BJ58" s="10">
        <v>600</v>
      </c>
      <c r="BK58" s="13">
        <v>250</v>
      </c>
      <c r="BL58" s="8">
        <v>1642</v>
      </c>
      <c r="BM58" s="8">
        <v>140</v>
      </c>
      <c r="BN58" s="9">
        <v>27.2</v>
      </c>
      <c r="BO58" s="10">
        <v>488</v>
      </c>
      <c r="BP58" s="8">
        <v>1550</v>
      </c>
      <c r="BQ58" s="9">
        <v>233</v>
      </c>
      <c r="BR58" s="10">
        <v>481</v>
      </c>
      <c r="BS58" s="8">
        <v>1600</v>
      </c>
      <c r="BT58" s="9">
        <v>213</v>
      </c>
      <c r="BU58" s="12">
        <v>1500</v>
      </c>
      <c r="BV58" s="130">
        <v>599</v>
      </c>
      <c r="BW58" s="126">
        <f t="shared" si="21"/>
        <v>0.96899999999999997</v>
      </c>
      <c r="BX58" s="126">
        <f t="shared" si="22"/>
        <v>0.76923076923076927</v>
      </c>
      <c r="BY58" s="134">
        <f t="shared" si="23"/>
        <v>0.55746338009470287</v>
      </c>
      <c r="BZ58" s="134">
        <f t="shared" si="24"/>
        <v>0.44253661990529719</v>
      </c>
      <c r="CA58" s="10">
        <v>2.8</v>
      </c>
      <c r="CB58" s="8">
        <v>2.8</v>
      </c>
      <c r="CC58" s="8">
        <v>26</v>
      </c>
      <c r="CD58" s="11">
        <v>1.8</v>
      </c>
      <c r="CE58" s="13" t="s">
        <v>183</v>
      </c>
      <c r="CF58" s="13">
        <v>93.1</v>
      </c>
      <c r="CG58" s="20">
        <f t="shared" si="25"/>
        <v>15.6</v>
      </c>
      <c r="CH58" s="20">
        <f t="shared" si="3"/>
        <v>6117.8</v>
      </c>
      <c r="CI58" s="20">
        <f t="shared" si="4"/>
        <v>0</v>
      </c>
      <c r="CJ58" s="8"/>
      <c r="CK58" s="16">
        <f t="shared" si="26"/>
        <v>0</v>
      </c>
      <c r="CL58" s="10" t="s">
        <v>184</v>
      </c>
      <c r="CM58" s="13">
        <v>94</v>
      </c>
      <c r="CN58" s="8">
        <v>95</v>
      </c>
      <c r="CO58" s="339">
        <v>109</v>
      </c>
      <c r="CP58" s="339">
        <f t="shared" si="35"/>
        <v>6117.8</v>
      </c>
      <c r="CQ58" s="339">
        <f t="shared" si="36"/>
        <v>103.55</v>
      </c>
      <c r="CR58" s="42">
        <f t="shared" si="37"/>
        <v>16.926019157213375</v>
      </c>
      <c r="CS58" s="10" t="s">
        <v>217</v>
      </c>
      <c r="CT58" s="13">
        <v>5</v>
      </c>
      <c r="CU58" s="20">
        <f t="shared" si="33"/>
        <v>16.64</v>
      </c>
      <c r="CV58" s="20">
        <f t="shared" si="8"/>
        <v>-64.22</v>
      </c>
      <c r="CW58" s="20">
        <f t="shared" si="9"/>
        <v>0</v>
      </c>
      <c r="CX58" s="8"/>
      <c r="CY58" s="16">
        <f t="shared" si="32"/>
        <v>0</v>
      </c>
      <c r="CZ58" s="14">
        <v>670</v>
      </c>
      <c r="DA58" s="14">
        <v>710</v>
      </c>
      <c r="DB58" s="14">
        <v>730</v>
      </c>
      <c r="DC58" s="14">
        <v>740</v>
      </c>
      <c r="DD58" s="14">
        <v>2</v>
      </c>
      <c r="DE58" s="14">
        <v>3</v>
      </c>
      <c r="DF58" s="14">
        <v>0.2</v>
      </c>
      <c r="DG58" s="14">
        <v>40</v>
      </c>
      <c r="DH58" s="14">
        <v>11</v>
      </c>
      <c r="DI58" s="14">
        <v>2</v>
      </c>
      <c r="DJ58" s="14">
        <v>1.3</v>
      </c>
      <c r="DK58" s="10" t="s">
        <v>211</v>
      </c>
      <c r="DL58" s="9">
        <v>550</v>
      </c>
      <c r="DM58" s="97">
        <f t="shared" si="10"/>
        <v>127.16490328944946</v>
      </c>
      <c r="DN58" s="97">
        <f t="shared" si="11"/>
        <v>133.24263763784225</v>
      </c>
      <c r="DO58" s="10"/>
      <c r="DP58" s="9"/>
      <c r="DQ58" s="10"/>
      <c r="DR58" s="9"/>
      <c r="DS58" s="14">
        <v>70</v>
      </c>
      <c r="DT58" s="10" t="s">
        <v>185</v>
      </c>
      <c r="DU58" s="9">
        <v>6.7</v>
      </c>
      <c r="DV58" s="14"/>
      <c r="DW58" s="10"/>
      <c r="DX58" s="8"/>
      <c r="DY58" s="97">
        <f t="shared" si="12"/>
        <v>0</v>
      </c>
      <c r="DZ58" s="97">
        <f t="shared" si="13"/>
        <v>0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446</v>
      </c>
      <c r="EL58" s="183">
        <f t="shared" si="14"/>
        <v>103.11917612198992</v>
      </c>
      <c r="EM58" s="110">
        <f t="shared" si="15"/>
        <v>108.04766615723207</v>
      </c>
      <c r="EN58" s="8">
        <v>4.3499999999999996</v>
      </c>
      <c r="EO58" s="184">
        <f t="shared" si="16"/>
        <v>1.0057587805620092</v>
      </c>
      <c r="EP58" s="184">
        <f t="shared" si="17"/>
        <v>1.0538281340447522</v>
      </c>
      <c r="EQ58" s="11">
        <v>311</v>
      </c>
      <c r="ER58" s="43"/>
    </row>
    <row r="59" spans="1:148" s="44" customFormat="1" ht="18.75" customHeight="1" x14ac:dyDescent="0.25">
      <c r="A59" s="84">
        <v>42442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42443</v>
      </c>
      <c r="B60" s="100">
        <v>0.4253587962962963</v>
      </c>
      <c r="C60" s="6">
        <v>1</v>
      </c>
      <c r="D60" s="1" t="s">
        <v>187</v>
      </c>
      <c r="E60" s="1" t="s">
        <v>193</v>
      </c>
      <c r="F60" s="1" t="s">
        <v>202</v>
      </c>
      <c r="G60" s="4" t="s">
        <v>195</v>
      </c>
      <c r="H60" s="3" t="s">
        <v>180</v>
      </c>
      <c r="I60" s="1">
        <v>17</v>
      </c>
      <c r="J60" s="1" t="s">
        <v>190</v>
      </c>
      <c r="K60" s="17">
        <v>17</v>
      </c>
      <c r="L60" s="1"/>
      <c r="M60" s="1">
        <v>80</v>
      </c>
      <c r="N60" s="1">
        <v>2720</v>
      </c>
      <c r="O60" s="144"/>
      <c r="P60" s="1">
        <v>1830</v>
      </c>
      <c r="Q60" s="19">
        <f t="shared" si="0"/>
        <v>1518.9</v>
      </c>
      <c r="R60" s="39">
        <f t="shared" si="18"/>
        <v>4.4154422999999996</v>
      </c>
      <c r="S60" s="15">
        <f t="shared" si="1"/>
        <v>4.2140361600000009</v>
      </c>
      <c r="T60" s="3">
        <v>1194</v>
      </c>
      <c r="U60" s="1">
        <v>1015</v>
      </c>
      <c r="V60" s="1">
        <v>0.97199999999999998</v>
      </c>
      <c r="W60" s="19">
        <f t="shared" si="19"/>
        <v>1778.76</v>
      </c>
      <c r="X60" s="1">
        <v>10.1</v>
      </c>
      <c r="Y60" s="1">
        <v>438</v>
      </c>
      <c r="Z60" s="1">
        <v>42.7</v>
      </c>
      <c r="AA60" s="1">
        <v>20</v>
      </c>
      <c r="AB60" s="1">
        <v>15</v>
      </c>
      <c r="AC60" s="4">
        <v>6.5</v>
      </c>
      <c r="AD60" s="6">
        <v>4.0999999999999996</v>
      </c>
      <c r="AE60" s="88">
        <v>-22</v>
      </c>
      <c r="AF60" s="88">
        <v>-27</v>
      </c>
      <c r="AG60" s="88">
        <v>-30</v>
      </c>
      <c r="AH60" s="88"/>
      <c r="AI60" s="109">
        <f t="shared" si="30"/>
        <v>-79</v>
      </c>
      <c r="AJ60" s="106">
        <f t="shared" si="31"/>
        <v>1</v>
      </c>
      <c r="AK60" s="1">
        <v>50</v>
      </c>
      <c r="AL60" s="1">
        <v>75</v>
      </c>
      <c r="AM60" s="1">
        <v>100</v>
      </c>
      <c r="AN60" s="1">
        <v>105</v>
      </c>
      <c r="AO60" s="1">
        <v>2</v>
      </c>
      <c r="AP60" s="1">
        <v>20</v>
      </c>
      <c r="AQ60" s="3">
        <v>1746</v>
      </c>
      <c r="AR60" s="6">
        <v>1748</v>
      </c>
      <c r="AS60" s="19">
        <f t="shared" si="34"/>
        <v>-2</v>
      </c>
      <c r="AT60" s="123">
        <f t="shared" si="20"/>
        <v>-1.145475372279496E-3</v>
      </c>
      <c r="AU60" s="1">
        <v>75</v>
      </c>
      <c r="AV60" s="1">
        <v>80</v>
      </c>
      <c r="AW60" s="6">
        <v>4.5</v>
      </c>
      <c r="AX60" s="1">
        <v>368</v>
      </c>
      <c r="AY60" s="1">
        <v>1163</v>
      </c>
      <c r="AZ60" s="2">
        <v>30</v>
      </c>
      <c r="BA60" s="3">
        <v>290</v>
      </c>
      <c r="BB60" s="2">
        <v>52</v>
      </c>
      <c r="BC60" s="3">
        <v>182</v>
      </c>
      <c r="BD60" s="4">
        <v>29</v>
      </c>
      <c r="BE60" s="3">
        <v>4191</v>
      </c>
      <c r="BF60" s="1">
        <v>32</v>
      </c>
      <c r="BG60" s="1">
        <v>22</v>
      </c>
      <c r="BH60" s="1">
        <v>1</v>
      </c>
      <c r="BI60" s="4">
        <v>98</v>
      </c>
      <c r="BJ60" s="3">
        <v>605</v>
      </c>
      <c r="BK60" s="6">
        <v>251</v>
      </c>
      <c r="BL60" s="1">
        <v>1646</v>
      </c>
      <c r="BM60" s="1">
        <v>140</v>
      </c>
      <c r="BN60" s="2">
        <v>26.6</v>
      </c>
      <c r="BO60" s="3">
        <v>480</v>
      </c>
      <c r="BP60" s="1">
        <v>1550</v>
      </c>
      <c r="BQ60" s="2">
        <v>226</v>
      </c>
      <c r="BR60" s="3">
        <v>470</v>
      </c>
      <c r="BS60" s="1">
        <v>1600</v>
      </c>
      <c r="BT60" s="2">
        <v>211</v>
      </c>
      <c r="BU60" s="5">
        <v>1500</v>
      </c>
      <c r="BV60" s="129">
        <v>582</v>
      </c>
      <c r="BW60" s="125">
        <f t="shared" si="21"/>
        <v>0.95</v>
      </c>
      <c r="BX60" s="125">
        <f t="shared" si="22"/>
        <v>0.77564102564102566</v>
      </c>
      <c r="BY60" s="133">
        <f t="shared" si="23"/>
        <v>0.55052005943536397</v>
      </c>
      <c r="BZ60" s="133">
        <f t="shared" si="24"/>
        <v>0.44947994056463597</v>
      </c>
      <c r="CA60" s="3">
        <v>2.8</v>
      </c>
      <c r="CB60" s="1">
        <v>2.8</v>
      </c>
      <c r="CC60" s="1">
        <v>26</v>
      </c>
      <c r="CD60" s="4">
        <v>1.8</v>
      </c>
      <c r="CE60" s="6" t="s">
        <v>183</v>
      </c>
      <c r="CF60" s="6">
        <v>94.1</v>
      </c>
      <c r="CG60" s="19">
        <f t="shared" si="25"/>
        <v>15.6</v>
      </c>
      <c r="CH60" s="19">
        <f t="shared" si="3"/>
        <v>6185.4</v>
      </c>
      <c r="CI60" s="19">
        <f t="shared" si="4"/>
        <v>15.6</v>
      </c>
      <c r="CJ60" s="1">
        <v>100</v>
      </c>
      <c r="CK60" s="15">
        <f t="shared" si="26"/>
        <v>2.5220680958385877</v>
      </c>
      <c r="CL60" s="3" t="s">
        <v>184</v>
      </c>
      <c r="CM60" s="6">
        <v>94</v>
      </c>
      <c r="CN60" s="1">
        <v>95</v>
      </c>
      <c r="CO60" s="338">
        <v>109</v>
      </c>
      <c r="CP60" s="338">
        <f t="shared" si="35"/>
        <v>6185.4</v>
      </c>
      <c r="CQ60" s="338">
        <f t="shared" si="36"/>
        <v>103.55</v>
      </c>
      <c r="CR60" s="39">
        <f t="shared" si="37"/>
        <v>16.741035341287549</v>
      </c>
      <c r="CS60" s="3" t="s">
        <v>217</v>
      </c>
      <c r="CT60" s="6">
        <v>12</v>
      </c>
      <c r="CU60" s="19">
        <f t="shared" si="33"/>
        <v>16.64</v>
      </c>
      <c r="CV60" s="19">
        <f t="shared" si="8"/>
        <v>-74.36</v>
      </c>
      <c r="CW60" s="19">
        <f t="shared" si="9"/>
        <v>0</v>
      </c>
      <c r="CX60" s="1"/>
      <c r="CY60" s="15">
        <f t="shared" si="32"/>
        <v>0</v>
      </c>
      <c r="CZ60" s="7">
        <v>718</v>
      </c>
      <c r="DA60" s="7">
        <v>710</v>
      </c>
      <c r="DB60" s="7">
        <v>730</v>
      </c>
      <c r="DC60" s="7">
        <v>740</v>
      </c>
      <c r="DD60" s="7">
        <v>2</v>
      </c>
      <c r="DE60" s="7">
        <v>3</v>
      </c>
      <c r="DF60" s="7">
        <v>0.2</v>
      </c>
      <c r="DG60" s="7">
        <v>40</v>
      </c>
      <c r="DH60" s="7">
        <v>11</v>
      </c>
      <c r="DI60" s="7">
        <v>2</v>
      </c>
      <c r="DJ60" s="7">
        <v>1.3</v>
      </c>
      <c r="DK60" s="3" t="s">
        <v>211</v>
      </c>
      <c r="DL60" s="2">
        <v>550</v>
      </c>
      <c r="DM60" s="96">
        <f t="shared" si="10"/>
        <v>124.56283258417849</v>
      </c>
      <c r="DN60" s="96">
        <f t="shared" si="11"/>
        <v>130.51620325915758</v>
      </c>
      <c r="DO60" s="3"/>
      <c r="DP60" s="2"/>
      <c r="DQ60" s="3"/>
      <c r="DR60" s="2"/>
      <c r="DS60" s="7">
        <v>70</v>
      </c>
      <c r="DT60" s="3" t="s">
        <v>185</v>
      </c>
      <c r="DU60" s="2">
        <v>6.7</v>
      </c>
      <c r="DV60" s="7"/>
      <c r="DW60" s="3"/>
      <c r="DX60" s="1"/>
      <c r="DY60" s="96">
        <f t="shared" si="12"/>
        <v>0</v>
      </c>
      <c r="DZ60" s="96">
        <f t="shared" si="13"/>
        <v>0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437</v>
      </c>
      <c r="EL60" s="180">
        <f t="shared" si="14"/>
        <v>98.970832435065461</v>
      </c>
      <c r="EM60" s="109">
        <f t="shared" si="15"/>
        <v>103.70105604409429</v>
      </c>
      <c r="EN60" s="1">
        <v>4.3899999999999997</v>
      </c>
      <c r="EO60" s="181">
        <f t="shared" si="16"/>
        <v>0.99423788189917017</v>
      </c>
      <c r="EP60" s="181">
        <f t="shared" si="17"/>
        <v>1.0417566041958213</v>
      </c>
      <c r="EQ60" s="4">
        <v>335</v>
      </c>
      <c r="ER60" s="40"/>
    </row>
    <row r="61" spans="1:148" s="41" customFormat="1" ht="20.100000000000001" customHeight="1" x14ac:dyDescent="0.25">
      <c r="A61" s="83">
        <v>42443</v>
      </c>
      <c r="B61" s="100">
        <v>0.64212962962962961</v>
      </c>
      <c r="C61" s="6">
        <v>1</v>
      </c>
      <c r="D61" s="1" t="s">
        <v>187</v>
      </c>
      <c r="E61" s="1" t="s">
        <v>193</v>
      </c>
      <c r="F61" s="1" t="s">
        <v>202</v>
      </c>
      <c r="G61" s="4"/>
      <c r="H61" s="3" t="s">
        <v>180</v>
      </c>
      <c r="I61" s="1">
        <v>17</v>
      </c>
      <c r="J61" s="1" t="s">
        <v>190</v>
      </c>
      <c r="K61" s="17">
        <v>17</v>
      </c>
      <c r="L61" s="1"/>
      <c r="M61" s="1">
        <v>80</v>
      </c>
      <c r="N61" s="1">
        <v>2720</v>
      </c>
      <c r="O61" s="144"/>
      <c r="P61" s="1">
        <v>1830</v>
      </c>
      <c r="Q61" s="19">
        <f t="shared" si="0"/>
        <v>1518.9</v>
      </c>
      <c r="R61" s="39">
        <f t="shared" si="18"/>
        <v>4.4154422999999996</v>
      </c>
      <c r="S61" s="15">
        <f t="shared" si="1"/>
        <v>4.2140361600000009</v>
      </c>
      <c r="T61" s="3">
        <v>1177</v>
      </c>
      <c r="U61" s="1">
        <v>1015</v>
      </c>
      <c r="V61" s="1">
        <v>0.97199999999999998</v>
      </c>
      <c r="W61" s="19">
        <f t="shared" si="19"/>
        <v>1778.76</v>
      </c>
      <c r="X61" s="1">
        <v>9.6</v>
      </c>
      <c r="Y61" s="1">
        <v>439</v>
      </c>
      <c r="Z61" s="1">
        <v>43.2</v>
      </c>
      <c r="AA61" s="1">
        <v>20</v>
      </c>
      <c r="AB61" s="1">
        <v>15</v>
      </c>
      <c r="AC61" s="4">
        <v>6.4</v>
      </c>
      <c r="AD61" s="6">
        <v>3.8</v>
      </c>
      <c r="AE61" s="88">
        <v>-42</v>
      </c>
      <c r="AF61" s="88">
        <v>-45</v>
      </c>
      <c r="AG61" s="88">
        <v>-47</v>
      </c>
      <c r="AH61" s="88"/>
      <c r="AI61" s="109">
        <f t="shared" si="30"/>
        <v>-134</v>
      </c>
      <c r="AJ61" s="106">
        <f t="shared" si="31"/>
        <v>0.41044776119402987</v>
      </c>
      <c r="AK61" s="1">
        <v>50</v>
      </c>
      <c r="AL61" s="1">
        <v>60</v>
      </c>
      <c r="AM61" s="1">
        <v>100</v>
      </c>
      <c r="AN61" s="1">
        <v>105</v>
      </c>
      <c r="AO61" s="1">
        <v>2</v>
      </c>
      <c r="AP61" s="1">
        <v>20</v>
      </c>
      <c r="AQ61" s="3">
        <v>1770</v>
      </c>
      <c r="AR61" s="6">
        <v>1740</v>
      </c>
      <c r="AS61" s="19">
        <f t="shared" si="34"/>
        <v>30</v>
      </c>
      <c r="AT61" s="123">
        <f t="shared" si="20"/>
        <v>1.6949152542372881E-2</v>
      </c>
      <c r="AU61" s="1">
        <v>75</v>
      </c>
      <c r="AV61" s="1">
        <v>80</v>
      </c>
      <c r="AW61" s="6">
        <v>4.5</v>
      </c>
      <c r="AX61" s="1">
        <v>465</v>
      </c>
      <c r="AY61" s="1">
        <v>986</v>
      </c>
      <c r="AZ61" s="2">
        <v>35</v>
      </c>
      <c r="BA61" s="3">
        <v>294</v>
      </c>
      <c r="BB61" s="2">
        <v>52</v>
      </c>
      <c r="BC61" s="3">
        <v>175</v>
      </c>
      <c r="BD61" s="4">
        <v>26</v>
      </c>
      <c r="BE61" s="3">
        <v>4150</v>
      </c>
      <c r="BF61" s="1">
        <v>32</v>
      </c>
      <c r="BG61" s="1">
        <v>22</v>
      </c>
      <c r="BH61" s="1">
        <v>1</v>
      </c>
      <c r="BI61" s="4">
        <v>98</v>
      </c>
      <c r="BJ61" s="3">
        <v>605</v>
      </c>
      <c r="BK61" s="6">
        <v>248</v>
      </c>
      <c r="BL61" s="1">
        <v>1651</v>
      </c>
      <c r="BM61" s="1">
        <v>141</v>
      </c>
      <c r="BN61" s="2">
        <v>25.2</v>
      </c>
      <c r="BO61" s="3">
        <v>475</v>
      </c>
      <c r="BP61" s="1">
        <v>1550</v>
      </c>
      <c r="BQ61" s="2">
        <v>228</v>
      </c>
      <c r="BR61" s="3">
        <v>465</v>
      </c>
      <c r="BS61" s="1">
        <v>1600</v>
      </c>
      <c r="BT61" s="2">
        <v>198</v>
      </c>
      <c r="BU61" s="5">
        <v>1500</v>
      </c>
      <c r="BV61" s="129">
        <v>537</v>
      </c>
      <c r="BW61" s="125">
        <f t="shared" si="21"/>
        <v>0.94</v>
      </c>
      <c r="BX61" s="125">
        <f t="shared" si="22"/>
        <v>0.77564102564102566</v>
      </c>
      <c r="BY61" s="133">
        <f t="shared" si="23"/>
        <v>0.54790016439994027</v>
      </c>
      <c r="BZ61" s="133">
        <f t="shared" si="24"/>
        <v>0.45209983560005984</v>
      </c>
      <c r="CA61" s="3">
        <v>2.8</v>
      </c>
      <c r="CB61" s="1">
        <v>2.8</v>
      </c>
      <c r="CC61" s="1">
        <v>26</v>
      </c>
      <c r="CD61" s="4">
        <v>1.8</v>
      </c>
      <c r="CE61" s="6" t="s">
        <v>183</v>
      </c>
      <c r="CF61" s="6">
        <v>94.1</v>
      </c>
      <c r="CG61" s="19">
        <f t="shared" si="25"/>
        <v>15.6</v>
      </c>
      <c r="CH61" s="19">
        <f t="shared" si="3"/>
        <v>6185.4</v>
      </c>
      <c r="CI61" s="19">
        <f t="shared" si="4"/>
        <v>15.6</v>
      </c>
      <c r="CJ61" s="1">
        <v>100</v>
      </c>
      <c r="CK61" s="15">
        <f t="shared" si="26"/>
        <v>2.5220680958385877</v>
      </c>
      <c r="CL61" s="3" t="s">
        <v>184</v>
      </c>
      <c r="CM61" s="6">
        <v>69</v>
      </c>
      <c r="CN61" s="1">
        <v>70</v>
      </c>
      <c r="CO61" s="338">
        <v>109</v>
      </c>
      <c r="CP61" s="338">
        <f t="shared" si="35"/>
        <v>6185.4</v>
      </c>
      <c r="CQ61" s="338">
        <f t="shared" si="36"/>
        <v>76.3</v>
      </c>
      <c r="CR61" s="39">
        <f t="shared" si="37"/>
        <v>12.335499725159247</v>
      </c>
      <c r="CS61" s="3" t="s">
        <v>217</v>
      </c>
      <c r="CT61" s="6">
        <v>15</v>
      </c>
      <c r="CU61" s="19">
        <f t="shared" si="33"/>
        <v>16.64</v>
      </c>
      <c r="CV61" s="19">
        <f t="shared" si="8"/>
        <v>-141.96</v>
      </c>
      <c r="CW61" s="19">
        <f t="shared" si="9"/>
        <v>0</v>
      </c>
      <c r="CX61" s="1"/>
      <c r="CY61" s="15">
        <f t="shared" si="32"/>
        <v>0</v>
      </c>
      <c r="CZ61" s="7">
        <v>650</v>
      </c>
      <c r="DA61" s="7">
        <v>710</v>
      </c>
      <c r="DB61" s="7">
        <v>730</v>
      </c>
      <c r="DC61" s="7">
        <v>740</v>
      </c>
      <c r="DD61" s="7">
        <v>2</v>
      </c>
      <c r="DE61" s="7">
        <v>3</v>
      </c>
      <c r="DF61" s="7">
        <v>0.2</v>
      </c>
      <c r="DG61" s="7">
        <v>40</v>
      </c>
      <c r="DH61" s="7">
        <v>11</v>
      </c>
      <c r="DI61" s="7">
        <v>2</v>
      </c>
      <c r="DJ61" s="7">
        <v>1.3</v>
      </c>
      <c r="DK61" s="3" t="s">
        <v>211</v>
      </c>
      <c r="DL61" s="2">
        <v>550</v>
      </c>
      <c r="DM61" s="96">
        <f t="shared" si="10"/>
        <v>124.56283258417849</v>
      </c>
      <c r="DN61" s="96">
        <f t="shared" si="11"/>
        <v>130.51620325915758</v>
      </c>
      <c r="DO61" s="3"/>
      <c r="DP61" s="2"/>
      <c r="DQ61" s="3"/>
      <c r="DR61" s="2"/>
      <c r="DS61" s="7">
        <v>70</v>
      </c>
      <c r="DT61" s="3" t="s">
        <v>185</v>
      </c>
      <c r="DU61" s="2">
        <v>6.7</v>
      </c>
      <c r="DV61" s="7"/>
      <c r="DW61" s="3"/>
      <c r="DX61" s="1"/>
      <c r="DY61" s="96">
        <f t="shared" si="12"/>
        <v>0</v>
      </c>
      <c r="DZ61" s="96">
        <f t="shared" si="13"/>
        <v>0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426</v>
      </c>
      <c r="EL61" s="180">
        <f t="shared" si="14"/>
        <v>96.47957578338189</v>
      </c>
      <c r="EM61" s="109">
        <f t="shared" si="15"/>
        <v>101.09073197891114</v>
      </c>
      <c r="EN61" s="1">
        <v>4.24</v>
      </c>
      <c r="EO61" s="181">
        <f t="shared" si="16"/>
        <v>0.96026620028530341</v>
      </c>
      <c r="EP61" s="181">
        <f t="shared" si="17"/>
        <v>1.0061612760342331</v>
      </c>
      <c r="EQ61" s="4">
        <v>299</v>
      </c>
      <c r="ER61" s="40"/>
    </row>
    <row r="62" spans="1:148" s="44" customFormat="1" ht="20.100000000000001" customHeight="1" x14ac:dyDescent="0.25">
      <c r="A62" s="84">
        <v>42443</v>
      </c>
      <c r="B62" s="101">
        <v>0.92634259259259266</v>
      </c>
      <c r="C62" s="13">
        <v>4</v>
      </c>
      <c r="D62" s="8" t="s">
        <v>176</v>
      </c>
      <c r="E62" s="8" t="s">
        <v>177</v>
      </c>
      <c r="F62" s="8" t="s">
        <v>194</v>
      </c>
      <c r="G62" s="11" t="s">
        <v>179</v>
      </c>
      <c r="H62" s="10" t="s">
        <v>180</v>
      </c>
      <c r="I62" s="8">
        <v>17</v>
      </c>
      <c r="J62" s="8" t="s">
        <v>190</v>
      </c>
      <c r="K62" s="18">
        <v>17.5</v>
      </c>
      <c r="L62" s="8"/>
      <c r="M62" s="8">
        <v>80</v>
      </c>
      <c r="N62" s="8">
        <v>2720</v>
      </c>
      <c r="O62" s="145"/>
      <c r="P62" s="8">
        <v>1830</v>
      </c>
      <c r="Q62" s="20">
        <f t="shared" si="0"/>
        <v>1509.75</v>
      </c>
      <c r="R62" s="42">
        <f t="shared" si="18"/>
        <v>4.3888432499999999</v>
      </c>
      <c r="S62" s="16">
        <f t="shared" si="1"/>
        <v>4.1886504000000002</v>
      </c>
      <c r="T62" s="10">
        <v>1174</v>
      </c>
      <c r="U62" s="8">
        <v>1015</v>
      </c>
      <c r="V62" s="8">
        <v>0.97199999999999998</v>
      </c>
      <c r="W62" s="20">
        <f t="shared" si="19"/>
        <v>1778.76</v>
      </c>
      <c r="X62" s="8">
        <v>9.6</v>
      </c>
      <c r="Y62" s="8">
        <v>439</v>
      </c>
      <c r="Z62" s="8">
        <v>42.5</v>
      </c>
      <c r="AA62" s="8">
        <v>20</v>
      </c>
      <c r="AB62" s="8">
        <v>15</v>
      </c>
      <c r="AC62" s="11">
        <v>6.4</v>
      </c>
      <c r="AD62" s="13">
        <v>3.8</v>
      </c>
      <c r="AE62" s="89">
        <v>-44</v>
      </c>
      <c r="AF62" s="89">
        <v>-46</v>
      </c>
      <c r="AG62" s="89">
        <v>-46</v>
      </c>
      <c r="AH62" s="89"/>
      <c r="AI62" s="110">
        <f t="shared" si="30"/>
        <v>-136</v>
      </c>
      <c r="AJ62" s="108">
        <f t="shared" si="31"/>
        <v>1.4705882352941176E-2</v>
      </c>
      <c r="AK62" s="8">
        <v>50</v>
      </c>
      <c r="AL62" s="8">
        <v>60</v>
      </c>
      <c r="AM62" s="8">
        <v>100</v>
      </c>
      <c r="AN62" s="8">
        <v>105</v>
      </c>
      <c r="AO62" s="8">
        <v>2</v>
      </c>
      <c r="AP62" s="8">
        <v>20</v>
      </c>
      <c r="AQ62" s="10">
        <v>1760</v>
      </c>
      <c r="AR62" s="13">
        <v>1760</v>
      </c>
      <c r="AS62" s="20">
        <f t="shared" si="34"/>
        <v>0</v>
      </c>
      <c r="AT62" s="124">
        <f t="shared" si="20"/>
        <v>0</v>
      </c>
      <c r="AU62" s="8">
        <v>75.5</v>
      </c>
      <c r="AV62" s="8">
        <v>80</v>
      </c>
      <c r="AW62" s="13">
        <v>4.5</v>
      </c>
      <c r="AX62" s="8">
        <v>480</v>
      </c>
      <c r="AY62" s="8">
        <v>1100</v>
      </c>
      <c r="AZ62" s="9">
        <v>50</v>
      </c>
      <c r="BA62" s="10">
        <v>297</v>
      </c>
      <c r="BB62" s="9">
        <v>54</v>
      </c>
      <c r="BC62" s="10">
        <v>178</v>
      </c>
      <c r="BD62" s="11">
        <v>28</v>
      </c>
      <c r="BE62" s="10">
        <v>4300</v>
      </c>
      <c r="BF62" s="8">
        <v>32</v>
      </c>
      <c r="BG62" s="8">
        <v>22</v>
      </c>
      <c r="BH62" s="8">
        <v>1</v>
      </c>
      <c r="BI62" s="11">
        <v>98</v>
      </c>
      <c r="BJ62" s="10">
        <v>600</v>
      </c>
      <c r="BK62" s="13">
        <v>245</v>
      </c>
      <c r="BL62" s="8">
        <v>1648</v>
      </c>
      <c r="BM62" s="8">
        <v>140</v>
      </c>
      <c r="BN62" s="9">
        <v>26</v>
      </c>
      <c r="BO62" s="10">
        <v>471</v>
      </c>
      <c r="BP62" s="8">
        <v>1550</v>
      </c>
      <c r="BQ62" s="9">
        <v>220</v>
      </c>
      <c r="BR62" s="10">
        <v>457</v>
      </c>
      <c r="BS62" s="8">
        <v>1600</v>
      </c>
      <c r="BT62" s="9">
        <v>193</v>
      </c>
      <c r="BU62" s="12">
        <v>1500</v>
      </c>
      <c r="BV62" s="130">
        <v>525</v>
      </c>
      <c r="BW62" s="126">
        <f t="shared" si="21"/>
        <v>0.92800000000000005</v>
      </c>
      <c r="BX62" s="126">
        <f t="shared" si="22"/>
        <v>0.76923076923076927</v>
      </c>
      <c r="BY62" s="134">
        <f t="shared" si="23"/>
        <v>0.54677302393038429</v>
      </c>
      <c r="BZ62" s="134">
        <f t="shared" si="24"/>
        <v>0.45322697606961565</v>
      </c>
      <c r="CA62" s="10">
        <v>2.8</v>
      </c>
      <c r="CB62" s="8">
        <v>2.8</v>
      </c>
      <c r="CC62" s="8">
        <v>26</v>
      </c>
      <c r="CD62" s="11">
        <v>1.8</v>
      </c>
      <c r="CE62" s="13" t="s">
        <v>183</v>
      </c>
      <c r="CF62" s="13">
        <v>94</v>
      </c>
      <c r="CG62" s="20">
        <f t="shared" si="25"/>
        <v>15.6</v>
      </c>
      <c r="CH62" s="20">
        <f t="shared" si="3"/>
        <v>6185.4</v>
      </c>
      <c r="CI62" s="20">
        <f t="shared" si="4"/>
        <v>14.82</v>
      </c>
      <c r="CJ62" s="8">
        <v>95</v>
      </c>
      <c r="CK62" s="16">
        <f t="shared" si="26"/>
        <v>2.3959646910466583</v>
      </c>
      <c r="CL62" s="10" t="s">
        <v>184</v>
      </c>
      <c r="CM62" s="13">
        <v>70</v>
      </c>
      <c r="CN62" s="8">
        <v>71</v>
      </c>
      <c r="CO62" s="339">
        <v>109</v>
      </c>
      <c r="CP62" s="339">
        <f t="shared" si="35"/>
        <v>6185.4</v>
      </c>
      <c r="CQ62" s="339">
        <f t="shared" si="36"/>
        <v>77.39</v>
      </c>
      <c r="CR62" s="42">
        <f t="shared" si="37"/>
        <v>12.511721149804378</v>
      </c>
      <c r="CS62" s="10" t="s">
        <v>217</v>
      </c>
      <c r="CT62" s="13">
        <v>15</v>
      </c>
      <c r="CU62" s="20">
        <f t="shared" si="33"/>
        <v>16.64</v>
      </c>
      <c r="CV62" s="20">
        <f t="shared" si="8"/>
        <v>-148.72</v>
      </c>
      <c r="CW62" s="20">
        <f t="shared" si="9"/>
        <v>0</v>
      </c>
      <c r="CX62" s="8"/>
      <c r="CY62" s="16">
        <f t="shared" si="32"/>
        <v>0</v>
      </c>
      <c r="CZ62" s="7">
        <v>650</v>
      </c>
      <c r="DA62" s="7">
        <v>710</v>
      </c>
      <c r="DB62" s="7">
        <v>730</v>
      </c>
      <c r="DC62" s="7">
        <v>740</v>
      </c>
      <c r="DD62" s="7">
        <v>2</v>
      </c>
      <c r="DE62" s="7">
        <v>3</v>
      </c>
      <c r="DF62" s="7">
        <v>0.2</v>
      </c>
      <c r="DG62" s="7">
        <v>40</v>
      </c>
      <c r="DH62" s="7">
        <v>11</v>
      </c>
      <c r="DI62" s="7">
        <v>2</v>
      </c>
      <c r="DJ62" s="7">
        <v>1.3</v>
      </c>
      <c r="DK62" s="10" t="s">
        <v>211</v>
      </c>
      <c r="DL62" s="9">
        <v>550</v>
      </c>
      <c r="DM62" s="97">
        <f t="shared" si="10"/>
        <v>125.31775884226442</v>
      </c>
      <c r="DN62" s="97">
        <f t="shared" si="11"/>
        <v>131.30721055163735</v>
      </c>
      <c r="DO62" s="10"/>
      <c r="DP62" s="9"/>
      <c r="DQ62" s="10"/>
      <c r="DR62" s="9"/>
      <c r="DS62" s="14">
        <v>50</v>
      </c>
      <c r="DT62" s="10" t="s">
        <v>185</v>
      </c>
      <c r="DU62" s="9">
        <v>4.8</v>
      </c>
      <c r="DV62" s="14"/>
      <c r="DW62" s="10"/>
      <c r="DX62" s="8"/>
      <c r="DY62" s="97">
        <f t="shared" si="12"/>
        <v>0</v>
      </c>
      <c r="DZ62" s="97">
        <f t="shared" si="13"/>
        <v>0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413</v>
      </c>
      <c r="EL62" s="183">
        <f t="shared" si="14"/>
        <v>94.102244367009462</v>
      </c>
      <c r="EM62" s="110">
        <f t="shared" si="15"/>
        <v>98.599778105138583</v>
      </c>
      <c r="EN62" s="8">
        <v>4.28</v>
      </c>
      <c r="EO62" s="184">
        <f t="shared" si="16"/>
        <v>0.9752000142634395</v>
      </c>
      <c r="EP62" s="184">
        <f t="shared" si="17"/>
        <v>1.0218088384745598</v>
      </c>
      <c r="EQ62" s="11">
        <v>400</v>
      </c>
      <c r="ER62" s="43"/>
    </row>
    <row r="63" spans="1:148" s="44" customFormat="1" ht="20.100000000000001" customHeight="1" x14ac:dyDescent="0.25">
      <c r="A63" s="84">
        <v>42443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42444</v>
      </c>
      <c r="B64" s="100"/>
      <c r="C64" s="6"/>
      <c r="D64" s="1"/>
      <c r="E64" s="1"/>
      <c r="F64" s="1"/>
      <c r="G64" s="4"/>
      <c r="H64" s="3" t="s">
        <v>180</v>
      </c>
      <c r="I64" s="1">
        <v>30</v>
      </c>
      <c r="J64" s="1"/>
      <c r="K64" s="17">
        <v>17</v>
      </c>
      <c r="L64" s="1"/>
      <c r="M64" s="1">
        <v>80</v>
      </c>
      <c r="N64" s="1">
        <v>2650</v>
      </c>
      <c r="O64" s="144"/>
      <c r="P64" s="1">
        <v>1000</v>
      </c>
      <c r="Q64" s="19">
        <f t="shared" si="0"/>
        <v>830</v>
      </c>
      <c r="R64" s="39">
        <f t="shared" si="18"/>
        <v>4.2579000000000002</v>
      </c>
      <c r="S64" s="15">
        <f t="shared" si="1"/>
        <v>3.9590999999999998</v>
      </c>
      <c r="T64" s="3"/>
      <c r="U64" s="1">
        <v>1015</v>
      </c>
      <c r="V64" s="1">
        <v>0.98599999999999999</v>
      </c>
      <c r="W64" s="19">
        <f t="shared" si="19"/>
        <v>986</v>
      </c>
      <c r="X64" s="1">
        <v>7.8</v>
      </c>
      <c r="Y64" s="1">
        <v>133</v>
      </c>
      <c r="Z64" s="1">
        <v>42</v>
      </c>
      <c r="AA64" s="1">
        <v>20</v>
      </c>
      <c r="AB64" s="1">
        <v>15</v>
      </c>
      <c r="AC64" s="4">
        <v>6.4</v>
      </c>
      <c r="AD64" s="6">
        <v>3.8</v>
      </c>
      <c r="AE64" s="88">
        <v>-43</v>
      </c>
      <c r="AF64" s="88">
        <v>-46</v>
      </c>
      <c r="AG64" s="88">
        <v>-46</v>
      </c>
      <c r="AH64" s="88"/>
      <c r="AI64" s="109">
        <f t="shared" si="30"/>
        <v>-135</v>
      </c>
      <c r="AJ64" s="106">
        <f t="shared" si="31"/>
        <v>1</v>
      </c>
      <c r="AK64" s="1">
        <v>50</v>
      </c>
      <c r="AL64" s="1">
        <v>60</v>
      </c>
      <c r="AM64" s="1">
        <v>100</v>
      </c>
      <c r="AN64" s="1">
        <v>105</v>
      </c>
      <c r="AO64" s="1">
        <v>2</v>
      </c>
      <c r="AP64" s="1">
        <v>20</v>
      </c>
      <c r="AQ64" s="3">
        <v>1750</v>
      </c>
      <c r="AR64" s="6">
        <v>1750</v>
      </c>
      <c r="AS64" s="19">
        <f t="shared" si="34"/>
        <v>0</v>
      </c>
      <c r="AT64" s="123">
        <f t="shared" si="20"/>
        <v>0</v>
      </c>
      <c r="AU64" s="1">
        <v>73.8</v>
      </c>
      <c r="AV64" s="1">
        <v>80</v>
      </c>
      <c r="AW64" s="6">
        <v>4.5</v>
      </c>
      <c r="AX64" s="1">
        <v>500</v>
      </c>
      <c r="AY64" s="1">
        <v>1100</v>
      </c>
      <c r="AZ64" s="2">
        <v>40</v>
      </c>
      <c r="BA64" s="3">
        <v>84</v>
      </c>
      <c r="BB64" s="2">
        <v>10</v>
      </c>
      <c r="BC64" s="3">
        <v>175</v>
      </c>
      <c r="BD64" s="4"/>
      <c r="BE64" s="3">
        <v>4400</v>
      </c>
      <c r="BF64" s="1">
        <v>32</v>
      </c>
      <c r="BG64" s="1">
        <v>22</v>
      </c>
      <c r="BH64" s="1">
        <v>1</v>
      </c>
      <c r="BI64" s="4">
        <v>98</v>
      </c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>
        <v>1500</v>
      </c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>
        <v>2.8</v>
      </c>
      <c r="CB64" s="1">
        <v>2.8</v>
      </c>
      <c r="CC64" s="1">
        <v>26</v>
      </c>
      <c r="CD64" s="4">
        <v>1.8</v>
      </c>
      <c r="CE64" s="6" t="s">
        <v>183</v>
      </c>
      <c r="CF64" s="6">
        <v>52</v>
      </c>
      <c r="CG64" s="19">
        <f t="shared" si="25"/>
        <v>15.6</v>
      </c>
      <c r="CH64" s="19">
        <f t="shared" si="3"/>
        <v>3380</v>
      </c>
      <c r="CI64" s="19">
        <f t="shared" si="4"/>
        <v>8.2679999999999989</v>
      </c>
      <c r="CJ64" s="1">
        <v>53</v>
      </c>
      <c r="CK64" s="15">
        <f t="shared" si="26"/>
        <v>2.4461538461538459</v>
      </c>
      <c r="CL64" s="3" t="s">
        <v>184</v>
      </c>
      <c r="CM64" s="6">
        <v>34</v>
      </c>
      <c r="CN64" s="1">
        <v>35</v>
      </c>
      <c r="CO64" s="338">
        <v>109</v>
      </c>
      <c r="CP64" s="338">
        <f t="shared" si="35"/>
        <v>3380</v>
      </c>
      <c r="CQ64" s="338">
        <f t="shared" si="36"/>
        <v>38.15</v>
      </c>
      <c r="CR64" s="39">
        <f t="shared" si="37"/>
        <v>11.28698224852071</v>
      </c>
      <c r="CS64" s="3" t="s">
        <v>217</v>
      </c>
      <c r="CT64" s="6">
        <v>5</v>
      </c>
      <c r="CU64" s="19">
        <f t="shared" si="33"/>
        <v>16.64</v>
      </c>
      <c r="CV64" s="19">
        <f t="shared" si="8"/>
        <v>-145.34</v>
      </c>
      <c r="CW64" s="19">
        <f t="shared" si="9"/>
        <v>0</v>
      </c>
      <c r="CX64" s="1"/>
      <c r="CY64" s="15">
        <f t="shared" si="32"/>
        <v>0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>
        <f t="shared" si="10"/>
        <v>0</v>
      </c>
      <c r="DN64" s="96">
        <f t="shared" si="11"/>
        <v>0</v>
      </c>
      <c r="DO64" s="3"/>
      <c r="DP64" s="2"/>
      <c r="DQ64" s="3"/>
      <c r="DR64" s="2"/>
      <c r="DS64" s="7">
        <v>50</v>
      </c>
      <c r="DT64" s="3" t="s">
        <v>185</v>
      </c>
      <c r="DU64" s="2">
        <v>4.8</v>
      </c>
      <c r="DV64" s="7"/>
      <c r="DW64" s="3"/>
      <c r="DX64" s="1"/>
      <c r="DY64" s="96">
        <f t="shared" si="12"/>
        <v>0</v>
      </c>
      <c r="DZ64" s="96">
        <f t="shared" si="13"/>
        <v>0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>
        <f t="shared" si="14"/>
        <v>0</v>
      </c>
      <c r="EM64" s="109">
        <f t="shared" si="15"/>
        <v>0</v>
      </c>
      <c r="EN64" s="1"/>
      <c r="EO64" s="181">
        <f t="shared" si="16"/>
        <v>0</v>
      </c>
      <c r="EP64" s="181">
        <f t="shared" si="17"/>
        <v>0</v>
      </c>
      <c r="EQ64" s="4">
        <v>379</v>
      </c>
      <c r="ER64" s="40"/>
    </row>
    <row r="65" spans="1:148" s="41" customFormat="1" ht="20.100000000000001" customHeight="1" x14ac:dyDescent="0.25">
      <c r="A65" s="83">
        <v>42444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42444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42444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42445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42445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42445</v>
      </c>
      <c r="B70" s="101">
        <v>0.26202546296296297</v>
      </c>
      <c r="C70" s="13">
        <v>2</v>
      </c>
      <c r="D70" s="8" t="s">
        <v>201</v>
      </c>
      <c r="E70" s="8" t="s">
        <v>207</v>
      </c>
      <c r="F70" s="8" t="s">
        <v>203</v>
      </c>
      <c r="G70" s="11"/>
      <c r="H70" s="10" t="s">
        <v>180</v>
      </c>
      <c r="I70" s="8">
        <v>16</v>
      </c>
      <c r="J70" s="8" t="s">
        <v>199</v>
      </c>
      <c r="K70" s="18">
        <v>21</v>
      </c>
      <c r="L70" s="8" t="s">
        <v>182</v>
      </c>
      <c r="M70" s="8">
        <v>84</v>
      </c>
      <c r="N70" s="8">
        <v>2650</v>
      </c>
      <c r="O70" s="145"/>
      <c r="P70" s="8">
        <v>1780</v>
      </c>
      <c r="Q70" s="20">
        <f t="shared" si="0"/>
        <v>1406.2</v>
      </c>
      <c r="R70" s="42">
        <f t="shared" si="18"/>
        <v>3.8473632000000002</v>
      </c>
      <c r="S70" s="16">
        <f t="shared" si="1"/>
        <v>3.5773728</v>
      </c>
      <c r="T70" s="10">
        <v>1130</v>
      </c>
      <c r="U70" s="8">
        <v>1015</v>
      </c>
      <c r="V70" s="8">
        <v>0.94899999999999995</v>
      </c>
      <c r="W70" s="20">
        <f t="shared" si="19"/>
        <v>1689.22</v>
      </c>
      <c r="X70" s="8">
        <v>10.6</v>
      </c>
      <c r="Y70" s="8">
        <v>387</v>
      </c>
      <c r="Z70" s="8">
        <v>42.4</v>
      </c>
      <c r="AA70" s="8">
        <v>20</v>
      </c>
      <c r="AB70" s="8">
        <v>15</v>
      </c>
      <c r="AC70" s="11">
        <v>6.1</v>
      </c>
      <c r="AD70" s="13">
        <v>4</v>
      </c>
      <c r="AE70" s="89">
        <v>-41</v>
      </c>
      <c r="AF70" s="89">
        <v>-44</v>
      </c>
      <c r="AG70" s="89">
        <v>-47</v>
      </c>
      <c r="AH70" s="89"/>
      <c r="AI70" s="110">
        <f t="shared" si="30"/>
        <v>-132</v>
      </c>
      <c r="AJ70" s="108">
        <f t="shared" si="31"/>
        <v>1</v>
      </c>
      <c r="AK70" s="8">
        <v>50</v>
      </c>
      <c r="AL70" s="8">
        <v>60</v>
      </c>
      <c r="AM70" s="8">
        <v>100</v>
      </c>
      <c r="AN70" s="8">
        <v>105</v>
      </c>
      <c r="AO70" s="8">
        <v>1</v>
      </c>
      <c r="AP70" s="8">
        <v>20</v>
      </c>
      <c r="AQ70" s="10">
        <v>1600</v>
      </c>
      <c r="AR70" s="13">
        <v>1600</v>
      </c>
      <c r="AS70" s="20">
        <f t="shared" ref="AS70" si="38">AQ70-AR70</f>
        <v>0</v>
      </c>
      <c r="AT70" s="124">
        <f t="shared" si="20"/>
        <v>0</v>
      </c>
      <c r="AU70" s="8">
        <v>74</v>
      </c>
      <c r="AV70" s="8">
        <v>80</v>
      </c>
      <c r="AW70" s="13">
        <v>4.4000000000000004</v>
      </c>
      <c r="AX70" s="8">
        <v>520</v>
      </c>
      <c r="AY70" s="8">
        <v>1000</v>
      </c>
      <c r="AZ70" s="9">
        <v>30</v>
      </c>
      <c r="BA70" s="10">
        <v>325</v>
      </c>
      <c r="BB70" s="9">
        <v>67</v>
      </c>
      <c r="BC70" s="10">
        <v>210</v>
      </c>
      <c r="BD70" s="11"/>
      <c r="BE70" s="10">
        <v>3700</v>
      </c>
      <c r="BF70" s="8">
        <v>33</v>
      </c>
      <c r="BG70" s="8">
        <v>22</v>
      </c>
      <c r="BH70" s="8">
        <v>1</v>
      </c>
      <c r="BI70" s="11">
        <v>97.6</v>
      </c>
      <c r="BJ70" s="10">
        <v>660</v>
      </c>
      <c r="BK70" s="13">
        <v>260</v>
      </c>
      <c r="BL70" s="8">
        <v>1640</v>
      </c>
      <c r="BM70" s="8">
        <v>143</v>
      </c>
      <c r="BN70" s="9">
        <v>25</v>
      </c>
      <c r="BO70" s="10">
        <v>480</v>
      </c>
      <c r="BP70" s="8">
        <v>1500</v>
      </c>
      <c r="BQ70" s="9">
        <v>221</v>
      </c>
      <c r="BR70" s="10">
        <v>470</v>
      </c>
      <c r="BS70" s="8">
        <v>1600</v>
      </c>
      <c r="BT70" s="9">
        <v>221</v>
      </c>
      <c r="BU70" s="12">
        <v>1500</v>
      </c>
      <c r="BV70" s="130">
        <v>425</v>
      </c>
      <c r="BW70" s="126">
        <f t="shared" si="21"/>
        <v>0.95</v>
      </c>
      <c r="BX70" s="126">
        <f t="shared" si="22"/>
        <v>0.84615384615384615</v>
      </c>
      <c r="BY70" s="134">
        <f t="shared" si="23"/>
        <v>0.52890792291220556</v>
      </c>
      <c r="BZ70" s="134">
        <f t="shared" si="24"/>
        <v>0.47109207708779449</v>
      </c>
      <c r="CA70" s="10">
        <v>2.8</v>
      </c>
      <c r="CB70" s="8">
        <v>2.8</v>
      </c>
      <c r="CC70" s="8">
        <v>25</v>
      </c>
      <c r="CD70" s="11"/>
      <c r="CE70" s="13" t="s">
        <v>183</v>
      </c>
      <c r="CF70" s="13">
        <v>126</v>
      </c>
      <c r="CG70" s="20">
        <f t="shared" si="25"/>
        <v>15.6</v>
      </c>
      <c r="CH70" s="20">
        <f t="shared" si="3"/>
        <v>6016.4</v>
      </c>
      <c r="CI70" s="20">
        <f t="shared" si="4"/>
        <v>21.995999999999999</v>
      </c>
      <c r="CJ70" s="8">
        <v>141</v>
      </c>
      <c r="CK70" s="16">
        <f t="shared" si="26"/>
        <v>3.6560069144338807</v>
      </c>
      <c r="CL70" s="10" t="s">
        <v>184</v>
      </c>
      <c r="CM70" s="13">
        <v>60</v>
      </c>
      <c r="CN70" s="8">
        <v>62</v>
      </c>
      <c r="CO70" s="339">
        <v>109</v>
      </c>
      <c r="CP70" s="339">
        <f t="shared" ref="CP70" si="39">P70*3.38</f>
        <v>6016.4</v>
      </c>
      <c r="CQ70" s="339">
        <f t="shared" ref="CQ70" si="40">CO70*CN70/100</f>
        <v>67.58</v>
      </c>
      <c r="CR70" s="42">
        <f t="shared" ref="CR70" si="41">CQ70/CP70*1000</f>
        <v>11.232630809121734</v>
      </c>
      <c r="CS70" s="10" t="s">
        <v>217</v>
      </c>
      <c r="CT70" s="13">
        <v>15</v>
      </c>
      <c r="CU70" s="20">
        <f t="shared" si="33"/>
        <v>16.64</v>
      </c>
      <c r="CV70" s="20">
        <f t="shared" si="8"/>
        <v>-138.57999999999998</v>
      </c>
      <c r="CW70" s="20">
        <f t="shared" si="9"/>
        <v>0</v>
      </c>
      <c r="CX70" s="8"/>
      <c r="CY70" s="16">
        <f t="shared" ref="CY70" si="42">CW70/CV70*1000</f>
        <v>0</v>
      </c>
      <c r="CZ70" s="14">
        <v>850</v>
      </c>
      <c r="DA70" s="14">
        <v>720</v>
      </c>
      <c r="DB70" s="14">
        <v>730</v>
      </c>
      <c r="DC70" s="14">
        <v>740</v>
      </c>
      <c r="DD70" s="14">
        <v>2</v>
      </c>
      <c r="DE70" s="14">
        <v>3</v>
      </c>
      <c r="DF70" s="14">
        <v>0.2</v>
      </c>
      <c r="DG70" s="14">
        <v>40</v>
      </c>
      <c r="DH70" s="14">
        <v>11</v>
      </c>
      <c r="DI70" s="14">
        <v>2</v>
      </c>
      <c r="DJ70" s="14">
        <v>1.3</v>
      </c>
      <c r="DK70" s="10" t="s">
        <v>211</v>
      </c>
      <c r="DL70" s="9">
        <v>550</v>
      </c>
      <c r="DM70" s="97">
        <f t="shared" si="10"/>
        <v>142.95505035760596</v>
      </c>
      <c r="DN70" s="97">
        <f t="shared" si="11"/>
        <v>153.74411076195358</v>
      </c>
      <c r="DO70" s="10"/>
      <c r="DP70" s="9"/>
      <c r="DQ70" s="10"/>
      <c r="DR70" s="9"/>
      <c r="DS70" s="14">
        <v>60</v>
      </c>
      <c r="DT70" s="10" t="s">
        <v>185</v>
      </c>
      <c r="DU70" s="9">
        <v>4.8</v>
      </c>
      <c r="DV70" s="14">
        <v>25</v>
      </c>
      <c r="DW70" s="10"/>
      <c r="DX70" s="8"/>
      <c r="DY70" s="97">
        <f t="shared" si="12"/>
        <v>0</v>
      </c>
      <c r="DZ70" s="97">
        <f t="shared" si="13"/>
        <v>0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442</v>
      </c>
      <c r="EL70" s="183">
        <f t="shared" si="14"/>
        <v>114.88387683283969</v>
      </c>
      <c r="EM70" s="110">
        <f t="shared" si="15"/>
        <v>123.55435810324269</v>
      </c>
      <c r="EN70" s="8">
        <v>4.7</v>
      </c>
      <c r="EO70" s="184">
        <f t="shared" si="16"/>
        <v>1.2216158848740872</v>
      </c>
      <c r="EP70" s="184">
        <f t="shared" si="17"/>
        <v>1.3138133101476033</v>
      </c>
      <c r="EQ70" s="11">
        <v>298</v>
      </c>
      <c r="ER70" s="43"/>
    </row>
    <row r="71" spans="1:148" s="44" customFormat="1" ht="20.100000000000001" customHeight="1" x14ac:dyDescent="0.25">
      <c r="A71" s="84">
        <v>42445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 t="s">
        <v>183</v>
      </c>
      <c r="CF71" s="13"/>
      <c r="CG71" s="20">
        <f t="shared" si="25"/>
        <v>15.6</v>
      </c>
      <c r="CH71" s="20">
        <f t="shared" si="3"/>
        <v>0</v>
      </c>
      <c r="CI71" s="20">
        <f t="shared" si="4"/>
        <v>0</v>
      </c>
      <c r="CJ71" s="8"/>
      <c r="CK71" s="16" t="e">
        <f t="shared" si="26"/>
        <v>#DIV/0!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42446</v>
      </c>
      <c r="B72" s="100">
        <v>0.77021990740740742</v>
      </c>
      <c r="C72" s="6">
        <v>4</v>
      </c>
      <c r="D72" s="1" t="s">
        <v>176</v>
      </c>
      <c r="E72" s="1" t="s">
        <v>177</v>
      </c>
      <c r="F72" s="1" t="s">
        <v>189</v>
      </c>
      <c r="G72" s="4" t="s">
        <v>179</v>
      </c>
      <c r="H72" s="3" t="s">
        <v>180</v>
      </c>
      <c r="I72" s="1">
        <v>17</v>
      </c>
      <c r="J72" s="1" t="s">
        <v>199</v>
      </c>
      <c r="K72" s="17">
        <v>21</v>
      </c>
      <c r="L72" s="1" t="s">
        <v>182</v>
      </c>
      <c r="M72" s="1">
        <v>84</v>
      </c>
      <c r="N72" s="1">
        <v>2750</v>
      </c>
      <c r="O72" s="144"/>
      <c r="P72" s="1">
        <v>1800</v>
      </c>
      <c r="Q72" s="19">
        <f t="shared" ref="Q72:Q131" si="43">(P72/100)*(100-K72)</f>
        <v>1422</v>
      </c>
      <c r="R72" s="39">
        <f t="shared" si="18"/>
        <v>4.1337539999999997</v>
      </c>
      <c r="S72" s="15">
        <f t="shared" ref="S72:S131" si="44">Q72*N72*I72*60/1000000000</f>
        <v>3.9887100000000002</v>
      </c>
      <c r="T72" s="3">
        <v>1172</v>
      </c>
      <c r="U72" s="1">
        <v>1015</v>
      </c>
      <c r="V72" s="1">
        <v>0.94899999999999995</v>
      </c>
      <c r="W72" s="19">
        <f t="shared" si="19"/>
        <v>1708.1999999999998</v>
      </c>
      <c r="X72" s="1">
        <v>10.9</v>
      </c>
      <c r="Y72" s="1">
        <v>404</v>
      </c>
      <c r="Z72" s="1">
        <v>45.7</v>
      </c>
      <c r="AA72" s="1">
        <v>20</v>
      </c>
      <c r="AB72" s="1">
        <v>15</v>
      </c>
      <c r="AC72" s="4">
        <v>6.3</v>
      </c>
      <c r="AD72" s="6">
        <v>4.4000000000000004</v>
      </c>
      <c r="AE72" s="88">
        <v>-41</v>
      </c>
      <c r="AF72" s="88">
        <v>-46</v>
      </c>
      <c r="AG72" s="88">
        <v>-46</v>
      </c>
      <c r="AH72" s="88"/>
      <c r="AI72" s="109">
        <f t="shared" si="30"/>
        <v>-133</v>
      </c>
      <c r="AJ72" s="106">
        <f t="shared" si="31"/>
        <v>1</v>
      </c>
      <c r="AK72" s="1">
        <v>50</v>
      </c>
      <c r="AL72" s="1">
        <v>60</v>
      </c>
      <c r="AM72" s="1">
        <v>100</v>
      </c>
      <c r="AN72" s="1">
        <v>105</v>
      </c>
      <c r="AO72" s="1">
        <v>1.2</v>
      </c>
      <c r="AP72" s="1">
        <v>20</v>
      </c>
      <c r="AQ72" s="3">
        <v>1670</v>
      </c>
      <c r="AR72" s="6">
        <v>1670</v>
      </c>
      <c r="AS72" s="19">
        <f t="shared" si="34"/>
        <v>0</v>
      </c>
      <c r="AT72" s="123">
        <f t="shared" si="20"/>
        <v>0</v>
      </c>
      <c r="AU72" s="1">
        <v>74.3</v>
      </c>
      <c r="AV72" s="1">
        <v>80</v>
      </c>
      <c r="AW72" s="6">
        <v>4.4000000000000004</v>
      </c>
      <c r="AX72" s="1">
        <v>673</v>
      </c>
      <c r="AY72" s="1">
        <v>900</v>
      </c>
      <c r="AZ72" s="2">
        <v>80</v>
      </c>
      <c r="BA72" s="3">
        <v>297</v>
      </c>
      <c r="BB72" s="2">
        <v>57</v>
      </c>
      <c r="BC72" s="3">
        <v>194</v>
      </c>
      <c r="BD72" s="4">
        <v>33</v>
      </c>
      <c r="BE72" s="3">
        <v>3800</v>
      </c>
      <c r="BF72" s="1">
        <v>33</v>
      </c>
      <c r="BG72" s="1">
        <v>22</v>
      </c>
      <c r="BH72" s="1">
        <v>1</v>
      </c>
      <c r="BI72" s="4">
        <v>98</v>
      </c>
      <c r="BJ72" s="3">
        <v>690</v>
      </c>
      <c r="BK72" s="6">
        <v>263</v>
      </c>
      <c r="BL72" s="1">
        <v>1642</v>
      </c>
      <c r="BM72" s="1">
        <v>145</v>
      </c>
      <c r="BN72" s="2">
        <v>24</v>
      </c>
      <c r="BO72" s="3">
        <v>499</v>
      </c>
      <c r="BP72" s="1">
        <v>1570</v>
      </c>
      <c r="BQ72" s="2">
        <v>230</v>
      </c>
      <c r="BR72" s="3">
        <v>490</v>
      </c>
      <c r="BS72" s="1">
        <v>1600</v>
      </c>
      <c r="BT72" s="2">
        <v>236</v>
      </c>
      <c r="BU72" s="5">
        <v>1500</v>
      </c>
      <c r="BV72" s="129">
        <v>472</v>
      </c>
      <c r="BW72" s="125">
        <f t="shared" si="21"/>
        <v>0.98899999999999999</v>
      </c>
      <c r="BX72" s="125">
        <f t="shared" si="22"/>
        <v>0.88461538461538458</v>
      </c>
      <c r="BY72" s="133">
        <f t="shared" si="23"/>
        <v>0.52785646836638345</v>
      </c>
      <c r="BZ72" s="133">
        <f t="shared" si="24"/>
        <v>0.47214353163361666</v>
      </c>
      <c r="CA72" s="3">
        <v>2.8</v>
      </c>
      <c r="CB72" s="1">
        <v>2.8</v>
      </c>
      <c r="CC72" s="1">
        <v>25</v>
      </c>
      <c r="CD72" s="4"/>
      <c r="CE72" s="6" t="s">
        <v>183</v>
      </c>
      <c r="CF72" s="6">
        <v>129</v>
      </c>
      <c r="CG72" s="19">
        <f t="shared" si="25"/>
        <v>15.6</v>
      </c>
      <c r="CH72" s="19">
        <f t="shared" ref="CH72:CH131" si="45">P72*3.38</f>
        <v>6084</v>
      </c>
      <c r="CI72" s="19">
        <f t="shared" ref="CI72:CI131" si="46">CG72*CJ72/100</f>
        <v>20.747999999999998</v>
      </c>
      <c r="CJ72" s="1">
        <v>133</v>
      </c>
      <c r="CK72" s="15">
        <f t="shared" si="26"/>
        <v>3.4102564102564101</v>
      </c>
      <c r="CL72" s="3" t="s">
        <v>184</v>
      </c>
      <c r="CM72" s="6">
        <v>66</v>
      </c>
      <c r="CN72" s="1">
        <v>66</v>
      </c>
      <c r="CO72" s="338">
        <v>109</v>
      </c>
      <c r="CP72" s="338">
        <f t="shared" si="35"/>
        <v>6084</v>
      </c>
      <c r="CQ72" s="338">
        <f t="shared" si="36"/>
        <v>71.94</v>
      </c>
      <c r="CR72" s="39">
        <f t="shared" si="37"/>
        <v>11.824457593688363</v>
      </c>
      <c r="CS72" s="3" t="s">
        <v>217</v>
      </c>
      <c r="CT72" s="6">
        <v>15</v>
      </c>
      <c r="CU72" s="19">
        <f t="shared" ref="CU72:CU131" si="47">VLOOKUP(CS72:CS195,$CE$150:$CG$151,3)</f>
        <v>16.64</v>
      </c>
      <c r="CV72" s="19">
        <f t="shared" ref="CV72:CV131" si="48">AE72*3.38</f>
        <v>-138.57999999999998</v>
      </c>
      <c r="CW72" s="19">
        <f t="shared" ref="CW72:CW131" si="49">CU72*CX72/100</f>
        <v>0</v>
      </c>
      <c r="CX72" s="1"/>
      <c r="CY72" s="15">
        <f t="shared" si="32"/>
        <v>0</v>
      </c>
      <c r="CZ72" s="7">
        <v>600</v>
      </c>
      <c r="DA72" s="7">
        <v>610</v>
      </c>
      <c r="DB72" s="7">
        <v>620</v>
      </c>
      <c r="DC72" s="7">
        <v>630</v>
      </c>
      <c r="DD72" s="7">
        <v>2</v>
      </c>
      <c r="DE72" s="7">
        <v>3</v>
      </c>
      <c r="DF72" s="7">
        <v>0.2</v>
      </c>
      <c r="DG72" s="7">
        <v>50</v>
      </c>
      <c r="DH72" s="7">
        <v>11</v>
      </c>
      <c r="DI72" s="7">
        <v>2</v>
      </c>
      <c r="DJ72" s="7">
        <v>1.3</v>
      </c>
      <c r="DK72" s="3" t="s">
        <v>211</v>
      </c>
      <c r="DL72" s="2">
        <v>550</v>
      </c>
      <c r="DM72" s="96">
        <f t="shared" ref="DM72:DM131" si="50">DL72/R72</f>
        <v>133.05097497335353</v>
      </c>
      <c r="DN72" s="96">
        <f t="shared" ref="DN72:DN131" si="51">DL72/S72</f>
        <v>137.88919224511181</v>
      </c>
      <c r="DO72" s="3"/>
      <c r="DP72" s="2"/>
      <c r="DQ72" s="3"/>
      <c r="DR72" s="2"/>
      <c r="DS72" s="7">
        <v>65</v>
      </c>
      <c r="DT72" s="3" t="s">
        <v>185</v>
      </c>
      <c r="DU72" s="2">
        <v>4.9000000000000004</v>
      </c>
      <c r="DV72" s="7">
        <v>25</v>
      </c>
      <c r="DW72" s="3"/>
      <c r="DX72" s="1"/>
      <c r="DY72" s="96">
        <f t="shared" ref="DY72:DY131" si="52">DX72/R72</f>
        <v>0</v>
      </c>
      <c r="DZ72" s="96">
        <f t="shared" ref="DZ72:DZ131" si="53">DX72/S72</f>
        <v>0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466</v>
      </c>
      <c r="EL72" s="180">
        <f t="shared" ref="EL72:EL131" si="54">EK72/R72</f>
        <v>112.73046243196862</v>
      </c>
      <c r="EM72" s="109">
        <f t="shared" ref="EM72:EM131" si="55">EK72/S72</f>
        <v>116.82975197494929</v>
      </c>
      <c r="EN72" s="1">
        <v>4.83</v>
      </c>
      <c r="EO72" s="181">
        <f t="shared" ref="EO72:EO131" si="56">EN72/R72</f>
        <v>1.1684294711296319</v>
      </c>
      <c r="EP72" s="181">
        <f t="shared" ref="EP72:EP131" si="57">EN72/S72</f>
        <v>1.2109178155343456</v>
      </c>
      <c r="EQ72" s="4">
        <v>290</v>
      </c>
      <c r="ER72" s="40"/>
    </row>
    <row r="73" spans="1:148" s="41" customFormat="1" ht="20.100000000000001" customHeight="1" x14ac:dyDescent="0.25">
      <c r="A73" s="83">
        <v>42446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43"/>
        <v>0</v>
      </c>
      <c r="R73" s="39">
        <f t="shared" ref="R73:R131" si="58">Q73*2850*I73*60/1000000000</f>
        <v>0</v>
      </c>
      <c r="S73" s="15">
        <f t="shared" si="44"/>
        <v>0</v>
      </c>
      <c r="T73" s="3"/>
      <c r="U73" s="1"/>
      <c r="V73" s="1"/>
      <c r="W73" s="19">
        <f t="shared" ref="W73:W131" si="59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60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61">(((BO73+BR73)/2)/500)</f>
        <v>0</v>
      </c>
      <c r="BX73" s="125">
        <f t="shared" ref="BX73:BX131" si="62">(BJ73/780)</f>
        <v>0</v>
      </c>
      <c r="BY73" s="133" t="e">
        <f t="shared" ref="BY73:BY131" si="63">BW73/((BW73+BX73))</f>
        <v>#DIV/0!</v>
      </c>
      <c r="BZ73" s="133" t="e">
        <f t="shared" ref="BZ73:BZ131" si="64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5">VLOOKUP(CE73:CE196,$CE$150:$CG$151,3)</f>
        <v>#N/A</v>
      </c>
      <c r="CH73" s="19">
        <f t="shared" si="45"/>
        <v>0</v>
      </c>
      <c r="CI73" s="19" t="e">
        <f t="shared" si="46"/>
        <v>#N/A</v>
      </c>
      <c r="CJ73" s="1"/>
      <c r="CK73" s="15" t="e">
        <f t="shared" ref="CK73:CK131" si="66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7"/>
        <v>#N/A</v>
      </c>
      <c r="CV73" s="19">
        <f t="shared" si="48"/>
        <v>0</v>
      </c>
      <c r="CW73" s="19" t="e">
        <f t="shared" si="49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50"/>
        <v>#DIV/0!</v>
      </c>
      <c r="DN73" s="96" t="e">
        <f t="shared" si="51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52"/>
        <v>#DIV/0!</v>
      </c>
      <c r="DZ73" s="96" t="e">
        <f t="shared" si="53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7">BQ73+BT73</f>
        <v>0</v>
      </c>
      <c r="EL73" s="180" t="e">
        <f t="shared" si="54"/>
        <v>#DIV/0!</v>
      </c>
      <c r="EM73" s="109" t="e">
        <f t="shared" si="55"/>
        <v>#DIV/0!</v>
      </c>
      <c r="EN73" s="1"/>
      <c r="EO73" s="181" t="e">
        <f t="shared" si="56"/>
        <v>#DIV/0!</v>
      </c>
      <c r="EP73" s="181" t="e">
        <f t="shared" si="57"/>
        <v>#DIV/0!</v>
      </c>
      <c r="EQ73" s="4"/>
      <c r="ER73" s="40"/>
    </row>
    <row r="74" spans="1:148" s="44" customFormat="1" ht="20.100000000000001" customHeight="1" x14ac:dyDescent="0.25">
      <c r="A74" s="84">
        <v>42446</v>
      </c>
      <c r="B74" s="101">
        <v>1.0729166666666701</v>
      </c>
      <c r="C74" s="13">
        <v>3</v>
      </c>
      <c r="D74" s="8" t="s">
        <v>186</v>
      </c>
      <c r="E74" s="8" t="s">
        <v>178</v>
      </c>
      <c r="F74" s="8" t="s">
        <v>188</v>
      </c>
      <c r="G74" s="11" t="s">
        <v>213</v>
      </c>
      <c r="H74" s="10" t="s">
        <v>180</v>
      </c>
      <c r="I74" s="8">
        <v>18</v>
      </c>
      <c r="J74" s="8" t="s">
        <v>190</v>
      </c>
      <c r="K74" s="18">
        <v>19.5</v>
      </c>
      <c r="L74" s="8"/>
      <c r="M74" s="8">
        <v>84</v>
      </c>
      <c r="N74" s="8">
        <v>2720</v>
      </c>
      <c r="O74" s="145" t="s">
        <v>206</v>
      </c>
      <c r="P74" s="8">
        <v>1780</v>
      </c>
      <c r="Q74" s="19">
        <f t="shared" si="43"/>
        <v>1432.9</v>
      </c>
      <c r="R74" s="39">
        <f t="shared" si="58"/>
        <v>4.410466200000001</v>
      </c>
      <c r="S74" s="15">
        <f t="shared" si="44"/>
        <v>4.2092870400000013</v>
      </c>
      <c r="T74" s="10">
        <v>1178</v>
      </c>
      <c r="U74" s="8">
        <v>1015</v>
      </c>
      <c r="V74" s="8">
        <v>0.96299999999999997</v>
      </c>
      <c r="W74" s="19">
        <f t="shared" si="59"/>
        <v>1714.1399999999999</v>
      </c>
      <c r="X74" s="8">
        <v>10.9</v>
      </c>
      <c r="Y74" s="8">
        <v>407</v>
      </c>
      <c r="Z74" s="8">
        <v>46.3</v>
      </c>
      <c r="AA74" s="8">
        <v>20</v>
      </c>
      <c r="AB74" s="8">
        <v>15</v>
      </c>
      <c r="AC74" s="11">
        <v>6.3</v>
      </c>
      <c r="AD74" s="13">
        <v>4.4000000000000004</v>
      </c>
      <c r="AE74" s="89">
        <v>-41</v>
      </c>
      <c r="AF74" s="89">
        <v>-43</v>
      </c>
      <c r="AG74" s="89">
        <v>-46</v>
      </c>
      <c r="AH74" s="89"/>
      <c r="AI74" s="110"/>
      <c r="AJ74" s="106" t="e">
        <f t="shared" si="31"/>
        <v>#DIV/0!</v>
      </c>
      <c r="AK74" s="8">
        <v>50</v>
      </c>
      <c r="AL74" s="8">
        <v>60</v>
      </c>
      <c r="AM74" s="8">
        <v>100</v>
      </c>
      <c r="AN74" s="8">
        <v>105</v>
      </c>
      <c r="AO74" s="8">
        <v>1</v>
      </c>
      <c r="AP74" s="8">
        <v>20</v>
      </c>
      <c r="AQ74" s="10">
        <v>1716</v>
      </c>
      <c r="AR74" s="13">
        <v>1750</v>
      </c>
      <c r="AS74" s="20"/>
      <c r="AT74" s="124"/>
      <c r="AU74" s="8">
        <v>76</v>
      </c>
      <c r="AV74" s="8">
        <v>80</v>
      </c>
      <c r="AW74" s="13">
        <v>4.4000000000000004</v>
      </c>
      <c r="AX74" s="8">
        <v>694</v>
      </c>
      <c r="AY74" s="8">
        <v>990</v>
      </c>
      <c r="AZ74" s="9">
        <v>80</v>
      </c>
      <c r="BA74" s="10">
        <v>344</v>
      </c>
      <c r="BB74" s="9">
        <v>64</v>
      </c>
      <c r="BC74" s="10">
        <v>190</v>
      </c>
      <c r="BD74" s="11">
        <v>32</v>
      </c>
      <c r="BE74" s="10">
        <v>3888</v>
      </c>
      <c r="BF74" s="8">
        <v>33</v>
      </c>
      <c r="BG74" s="8">
        <v>22</v>
      </c>
      <c r="BH74" s="8">
        <v>1</v>
      </c>
      <c r="BI74" s="11">
        <v>97</v>
      </c>
      <c r="BJ74" s="10">
        <v>750</v>
      </c>
      <c r="BK74" s="13">
        <v>259</v>
      </c>
      <c r="BL74" s="8">
        <v>1619</v>
      </c>
      <c r="BM74" s="8">
        <v>149</v>
      </c>
      <c r="BN74" s="9">
        <v>20.7</v>
      </c>
      <c r="BO74" s="10">
        <v>500</v>
      </c>
      <c r="BP74" s="8">
        <v>1570</v>
      </c>
      <c r="BQ74" s="9">
        <v>230</v>
      </c>
      <c r="BR74" s="10">
        <v>496</v>
      </c>
      <c r="BS74" s="8">
        <v>1600</v>
      </c>
      <c r="BT74" s="9">
        <v>243</v>
      </c>
      <c r="BU74" s="12">
        <v>1500</v>
      </c>
      <c r="BV74" s="130">
        <v>490</v>
      </c>
      <c r="BW74" s="125">
        <f t="shared" si="61"/>
        <v>0.996</v>
      </c>
      <c r="BX74" s="125">
        <f t="shared" si="62"/>
        <v>0.96153846153846156</v>
      </c>
      <c r="BY74" s="133">
        <f t="shared" si="63"/>
        <v>0.50880226343917001</v>
      </c>
      <c r="BZ74" s="133">
        <f t="shared" si="64"/>
        <v>0.49119773656082993</v>
      </c>
      <c r="CA74" s="10">
        <v>2.8</v>
      </c>
      <c r="CB74" s="8">
        <v>2.8</v>
      </c>
      <c r="CC74" s="8">
        <v>25</v>
      </c>
      <c r="CD74" s="11"/>
      <c r="CE74" s="13" t="s">
        <v>183</v>
      </c>
      <c r="CF74" s="13">
        <v>130</v>
      </c>
      <c r="CG74" s="20"/>
      <c r="CH74" s="20"/>
      <c r="CI74" s="20"/>
      <c r="CJ74" s="8"/>
      <c r="CK74" s="16"/>
      <c r="CL74" s="10" t="s">
        <v>184</v>
      </c>
      <c r="CM74" s="13">
        <v>66</v>
      </c>
      <c r="CN74" s="8">
        <v>66</v>
      </c>
      <c r="CO74" s="339"/>
      <c r="CP74" s="339"/>
      <c r="CQ74" s="339"/>
      <c r="CR74" s="42"/>
      <c r="CS74" s="10" t="s">
        <v>217</v>
      </c>
      <c r="CT74" s="13">
        <v>15</v>
      </c>
      <c r="CU74" s="20"/>
      <c r="CV74" s="20"/>
      <c r="CW74" s="20"/>
      <c r="CX74" s="8"/>
      <c r="CY74" s="16"/>
      <c r="CZ74" s="7">
        <v>600</v>
      </c>
      <c r="DA74" s="7">
        <v>610</v>
      </c>
      <c r="DB74" s="7">
        <v>620</v>
      </c>
      <c r="DC74" s="7">
        <v>630</v>
      </c>
      <c r="DD74" s="7">
        <v>2</v>
      </c>
      <c r="DE74" s="7">
        <v>3</v>
      </c>
      <c r="DF74" s="7">
        <v>0.2</v>
      </c>
      <c r="DG74" s="7">
        <v>50</v>
      </c>
      <c r="DH74" s="7">
        <v>11</v>
      </c>
      <c r="DI74" s="7">
        <v>2</v>
      </c>
      <c r="DJ74" s="7">
        <v>1.3</v>
      </c>
      <c r="DK74" s="10" t="s">
        <v>211</v>
      </c>
      <c r="DL74" s="9">
        <v>550</v>
      </c>
      <c r="DM74" s="97"/>
      <c r="DN74" s="97"/>
      <c r="DO74" s="10"/>
      <c r="DP74" s="9"/>
      <c r="DQ74" s="10"/>
      <c r="DR74" s="9"/>
      <c r="DS74" s="14">
        <v>65</v>
      </c>
      <c r="DT74" s="10" t="s">
        <v>185</v>
      </c>
      <c r="DU74" s="9">
        <v>4.9000000000000004</v>
      </c>
      <c r="DV74" s="14">
        <v>25</v>
      </c>
      <c r="DW74" s="10"/>
      <c r="DX74" s="8"/>
      <c r="DY74" s="97"/>
      <c r="DZ74" s="97"/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79">
        <f t="shared" si="67"/>
        <v>473</v>
      </c>
      <c r="EL74" s="180">
        <f t="shared" si="54"/>
        <v>107.24489850982191</v>
      </c>
      <c r="EM74" s="109">
        <f t="shared" si="55"/>
        <v>112.37057380624721</v>
      </c>
      <c r="EN74" s="8">
        <v>5.1100000000000003</v>
      </c>
      <c r="EO74" s="181">
        <f t="shared" si="56"/>
        <v>1.1586076773471248</v>
      </c>
      <c r="EP74" s="181">
        <f t="shared" si="57"/>
        <v>1.2139823089850386</v>
      </c>
      <c r="EQ74" s="11">
        <v>285</v>
      </c>
      <c r="ER74" s="43"/>
    </row>
    <row r="75" spans="1:148" s="44" customFormat="1" ht="20.100000000000001" customHeight="1" x14ac:dyDescent="0.25">
      <c r="A75" s="84">
        <v>42446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43"/>
        <v>0</v>
      </c>
      <c r="R75" s="42">
        <f t="shared" si="58"/>
        <v>0</v>
      </c>
      <c r="S75" s="16">
        <f t="shared" si="44"/>
        <v>0</v>
      </c>
      <c r="T75" s="10"/>
      <c r="U75" s="8"/>
      <c r="V75" s="8"/>
      <c r="W75" s="20">
        <f t="shared" si="59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ref="AI75:AI131" si="68">SUM(AE75:AH75)</f>
        <v>0</v>
      </c>
      <c r="AJ75" s="108" t="e">
        <f t="shared" ref="AJ75:AJ131" si="69">(ABS(AI75)-ABS(AI74))/ABS(AI75)</f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60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61"/>
        <v>0</v>
      </c>
      <c r="BX75" s="126">
        <f t="shared" si="62"/>
        <v>0</v>
      </c>
      <c r="BY75" s="134" t="e">
        <f t="shared" si="63"/>
        <v>#DIV/0!</v>
      </c>
      <c r="BZ75" s="134" t="e">
        <f t="shared" si="64"/>
        <v>#DIV/0!</v>
      </c>
      <c r="CA75" s="10"/>
      <c r="CB75" s="8"/>
      <c r="CC75" s="8"/>
      <c r="CD75" s="11"/>
      <c r="CE75" s="13"/>
      <c r="CF75" s="13"/>
      <c r="CG75" s="20" t="e">
        <f t="shared" si="65"/>
        <v>#N/A</v>
      </c>
      <c r="CH75" s="20">
        <f t="shared" si="45"/>
        <v>0</v>
      </c>
      <c r="CI75" s="20" t="e">
        <f t="shared" si="46"/>
        <v>#N/A</v>
      </c>
      <c r="CJ75" s="8"/>
      <c r="CK75" s="16" t="e">
        <f t="shared" si="66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7"/>
        <v>#N/A</v>
      </c>
      <c r="CV75" s="20">
        <f t="shared" si="48"/>
        <v>0</v>
      </c>
      <c r="CW75" s="20" t="e">
        <f t="shared" si="49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50"/>
        <v>#DIV/0!</v>
      </c>
      <c r="DN75" s="97" t="e">
        <f t="shared" si="51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52"/>
        <v>#DIV/0!</v>
      </c>
      <c r="DZ75" s="97" t="e">
        <f t="shared" si="53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7"/>
        <v>0</v>
      </c>
      <c r="EL75" s="183" t="e">
        <f t="shared" si="54"/>
        <v>#DIV/0!</v>
      </c>
      <c r="EM75" s="110" t="e">
        <f t="shared" si="55"/>
        <v>#DIV/0!</v>
      </c>
      <c r="EN75" s="8"/>
      <c r="EO75" s="184" t="e">
        <f t="shared" si="56"/>
        <v>#DIV/0!</v>
      </c>
      <c r="EP75" s="184" t="e">
        <f t="shared" si="57"/>
        <v>#DIV/0!</v>
      </c>
      <c r="EQ75" s="11"/>
      <c r="ER75" s="43"/>
    </row>
    <row r="76" spans="1:148" s="41" customFormat="1" ht="20.100000000000001" customHeight="1" x14ac:dyDescent="0.25">
      <c r="A76" s="83">
        <v>42447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43"/>
        <v>0</v>
      </c>
      <c r="R76" s="39">
        <f t="shared" si="58"/>
        <v>0</v>
      </c>
      <c r="S76" s="15">
        <f t="shared" si="44"/>
        <v>0</v>
      </c>
      <c r="T76" s="3"/>
      <c r="U76" s="1"/>
      <c r="V76" s="1"/>
      <c r="W76" s="19">
        <f t="shared" si="59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8"/>
        <v>0</v>
      </c>
      <c r="AJ76" s="106" t="e">
        <f t="shared" si="69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60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61"/>
        <v>0</v>
      </c>
      <c r="BX76" s="125">
        <f t="shared" si="62"/>
        <v>0</v>
      </c>
      <c r="BY76" s="133" t="e">
        <f t="shared" si="63"/>
        <v>#DIV/0!</v>
      </c>
      <c r="BZ76" s="133" t="e">
        <f t="shared" si="64"/>
        <v>#DIV/0!</v>
      </c>
      <c r="CA76" s="3"/>
      <c r="CB76" s="1"/>
      <c r="CC76" s="1"/>
      <c r="CD76" s="4"/>
      <c r="CE76" s="6"/>
      <c r="CF76" s="6"/>
      <c r="CG76" s="19" t="e">
        <f t="shared" si="65"/>
        <v>#N/A</v>
      </c>
      <c r="CH76" s="19">
        <f t="shared" si="45"/>
        <v>0</v>
      </c>
      <c r="CI76" s="19" t="e">
        <f t="shared" si="46"/>
        <v>#N/A</v>
      </c>
      <c r="CJ76" s="1"/>
      <c r="CK76" s="15" t="e">
        <f t="shared" si="66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7"/>
        <v>#N/A</v>
      </c>
      <c r="CV76" s="19">
        <f t="shared" si="48"/>
        <v>0</v>
      </c>
      <c r="CW76" s="19" t="e">
        <f t="shared" si="49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50"/>
        <v>#DIV/0!</v>
      </c>
      <c r="DN76" s="96" t="e">
        <f t="shared" si="51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52"/>
        <v>#DIV/0!</v>
      </c>
      <c r="DZ76" s="96" t="e">
        <f t="shared" si="53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7"/>
        <v>0</v>
      </c>
      <c r="EL76" s="180" t="e">
        <f t="shared" si="54"/>
        <v>#DIV/0!</v>
      </c>
      <c r="EM76" s="109" t="e">
        <f t="shared" si="55"/>
        <v>#DIV/0!</v>
      </c>
      <c r="EN76" s="1"/>
      <c r="EO76" s="181" t="e">
        <f t="shared" si="56"/>
        <v>#DIV/0!</v>
      </c>
      <c r="EP76" s="181" t="e">
        <f t="shared" si="57"/>
        <v>#DIV/0!</v>
      </c>
      <c r="EQ76" s="4"/>
      <c r="ER76" s="40"/>
    </row>
    <row r="77" spans="1:148" s="41" customFormat="1" ht="20.100000000000001" customHeight="1" x14ac:dyDescent="0.25">
      <c r="A77" s="83">
        <v>42447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43"/>
        <v>0</v>
      </c>
      <c r="R77" s="39">
        <f t="shared" si="58"/>
        <v>0</v>
      </c>
      <c r="S77" s="15">
        <f t="shared" si="44"/>
        <v>0</v>
      </c>
      <c r="T77" s="3"/>
      <c r="U77" s="1"/>
      <c r="V77" s="1"/>
      <c r="W77" s="19">
        <f t="shared" si="59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8"/>
        <v>0</v>
      </c>
      <c r="AJ77" s="106" t="e">
        <f t="shared" si="69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60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61"/>
        <v>0</v>
      </c>
      <c r="BX77" s="125">
        <f t="shared" si="62"/>
        <v>0</v>
      </c>
      <c r="BY77" s="133" t="e">
        <f t="shared" si="63"/>
        <v>#DIV/0!</v>
      </c>
      <c r="BZ77" s="133" t="e">
        <f t="shared" si="64"/>
        <v>#DIV/0!</v>
      </c>
      <c r="CA77" s="3"/>
      <c r="CB77" s="1"/>
      <c r="CC77" s="1"/>
      <c r="CD77" s="4"/>
      <c r="CE77" s="6"/>
      <c r="CF77" s="6"/>
      <c r="CG77" s="19" t="e">
        <f t="shared" si="65"/>
        <v>#N/A</v>
      </c>
      <c r="CH77" s="19">
        <f t="shared" si="45"/>
        <v>0</v>
      </c>
      <c r="CI77" s="19" t="e">
        <f t="shared" si="46"/>
        <v>#N/A</v>
      </c>
      <c r="CJ77" s="1"/>
      <c r="CK77" s="15" t="e">
        <f t="shared" si="66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7"/>
        <v>#N/A</v>
      </c>
      <c r="CV77" s="19">
        <f t="shared" si="48"/>
        <v>0</v>
      </c>
      <c r="CW77" s="19" t="e">
        <f t="shared" si="49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50"/>
        <v>#DIV/0!</v>
      </c>
      <c r="DN77" s="96" t="e">
        <f t="shared" si="51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52"/>
        <v>#DIV/0!</v>
      </c>
      <c r="DZ77" s="96" t="e">
        <f t="shared" si="53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7"/>
        <v>0</v>
      </c>
      <c r="EL77" s="180" t="e">
        <f t="shared" si="54"/>
        <v>#DIV/0!</v>
      </c>
      <c r="EM77" s="109" t="e">
        <f t="shared" si="55"/>
        <v>#DIV/0!</v>
      </c>
      <c r="EN77" s="1"/>
      <c r="EO77" s="181" t="e">
        <f t="shared" si="56"/>
        <v>#DIV/0!</v>
      </c>
      <c r="EP77" s="181" t="e">
        <f t="shared" si="57"/>
        <v>#DIV/0!</v>
      </c>
      <c r="EQ77" s="4"/>
      <c r="ER77" s="40"/>
    </row>
    <row r="78" spans="1:148" s="44" customFormat="1" ht="20.100000000000001" customHeight="1" x14ac:dyDescent="0.25">
      <c r="A78" s="84">
        <v>42447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43"/>
        <v>0</v>
      </c>
      <c r="R78" s="42">
        <f t="shared" si="58"/>
        <v>0</v>
      </c>
      <c r="S78" s="16">
        <f t="shared" si="44"/>
        <v>0</v>
      </c>
      <c r="T78" s="10"/>
      <c r="U78" s="8"/>
      <c r="V78" s="8"/>
      <c r="W78" s="20">
        <f t="shared" si="59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8"/>
        <v>0</v>
      </c>
      <c r="AJ78" s="108" t="e">
        <f t="shared" si="69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60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61"/>
        <v>0</v>
      </c>
      <c r="BX78" s="126">
        <f t="shared" si="62"/>
        <v>0</v>
      </c>
      <c r="BY78" s="134" t="e">
        <f t="shared" si="63"/>
        <v>#DIV/0!</v>
      </c>
      <c r="BZ78" s="134" t="e">
        <f t="shared" si="64"/>
        <v>#DIV/0!</v>
      </c>
      <c r="CA78" s="10"/>
      <c r="CB78" s="8"/>
      <c r="CC78" s="8"/>
      <c r="CD78" s="11"/>
      <c r="CE78" s="13"/>
      <c r="CF78" s="13"/>
      <c r="CG78" s="20" t="e">
        <f t="shared" si="65"/>
        <v>#N/A</v>
      </c>
      <c r="CH78" s="20">
        <f t="shared" si="45"/>
        <v>0</v>
      </c>
      <c r="CI78" s="20" t="e">
        <f t="shared" si="46"/>
        <v>#N/A</v>
      </c>
      <c r="CJ78" s="8"/>
      <c r="CK78" s="16" t="e">
        <f t="shared" si="66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7"/>
        <v>#N/A</v>
      </c>
      <c r="CV78" s="20">
        <f t="shared" si="48"/>
        <v>0</v>
      </c>
      <c r="CW78" s="20" t="e">
        <f t="shared" si="49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50"/>
        <v>#DIV/0!</v>
      </c>
      <c r="DN78" s="97" t="e">
        <f t="shared" si="51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52"/>
        <v>#DIV/0!</v>
      </c>
      <c r="DZ78" s="97" t="e">
        <f t="shared" si="53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7"/>
        <v>0</v>
      </c>
      <c r="EL78" s="183" t="e">
        <f t="shared" si="54"/>
        <v>#DIV/0!</v>
      </c>
      <c r="EM78" s="110" t="e">
        <f t="shared" si="55"/>
        <v>#DIV/0!</v>
      </c>
      <c r="EN78" s="8"/>
      <c r="EO78" s="184" t="e">
        <f t="shared" si="56"/>
        <v>#DIV/0!</v>
      </c>
      <c r="EP78" s="184" t="e">
        <f t="shared" si="57"/>
        <v>#DIV/0!</v>
      </c>
      <c r="EQ78" s="11"/>
      <c r="ER78" s="43"/>
    </row>
    <row r="79" spans="1:148" s="44" customFormat="1" ht="20.100000000000001" customHeight="1" x14ac:dyDescent="0.25">
      <c r="A79" s="84">
        <v>42447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43"/>
        <v>0</v>
      </c>
      <c r="R79" s="42">
        <f t="shared" si="58"/>
        <v>0</v>
      </c>
      <c r="S79" s="16">
        <f t="shared" si="44"/>
        <v>0</v>
      </c>
      <c r="T79" s="10"/>
      <c r="U79" s="8"/>
      <c r="V79" s="8"/>
      <c r="W79" s="20">
        <f t="shared" si="59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8"/>
        <v>0</v>
      </c>
      <c r="AJ79" s="108" t="e">
        <f t="shared" si="69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60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61"/>
        <v>0</v>
      </c>
      <c r="BX79" s="126">
        <f t="shared" si="62"/>
        <v>0</v>
      </c>
      <c r="BY79" s="134" t="e">
        <f t="shared" si="63"/>
        <v>#DIV/0!</v>
      </c>
      <c r="BZ79" s="134" t="e">
        <f t="shared" si="64"/>
        <v>#DIV/0!</v>
      </c>
      <c r="CA79" s="10"/>
      <c r="CB79" s="8"/>
      <c r="CC79" s="8"/>
      <c r="CD79" s="11"/>
      <c r="CE79" s="13"/>
      <c r="CF79" s="13"/>
      <c r="CG79" s="20" t="e">
        <f t="shared" si="65"/>
        <v>#N/A</v>
      </c>
      <c r="CH79" s="20">
        <f t="shared" si="45"/>
        <v>0</v>
      </c>
      <c r="CI79" s="20" t="e">
        <f t="shared" si="46"/>
        <v>#N/A</v>
      </c>
      <c r="CJ79" s="8"/>
      <c r="CK79" s="16" t="e">
        <f t="shared" si="66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7"/>
        <v>#N/A</v>
      </c>
      <c r="CV79" s="20">
        <f t="shared" si="48"/>
        <v>0</v>
      </c>
      <c r="CW79" s="20" t="e">
        <f t="shared" si="49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50"/>
        <v>#DIV/0!</v>
      </c>
      <c r="DN79" s="97" t="e">
        <f t="shared" si="51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52"/>
        <v>#DIV/0!</v>
      </c>
      <c r="DZ79" s="97" t="e">
        <f t="shared" si="53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7"/>
        <v>0</v>
      </c>
      <c r="EL79" s="183" t="e">
        <f t="shared" si="54"/>
        <v>#DIV/0!</v>
      </c>
      <c r="EM79" s="110" t="e">
        <f t="shared" si="55"/>
        <v>#DIV/0!</v>
      </c>
      <c r="EN79" s="8"/>
      <c r="EO79" s="184" t="e">
        <f t="shared" si="56"/>
        <v>#DIV/0!</v>
      </c>
      <c r="EP79" s="184" t="e">
        <f t="shared" si="57"/>
        <v>#DIV/0!</v>
      </c>
      <c r="EQ79" s="11"/>
      <c r="ER79" s="43"/>
    </row>
    <row r="80" spans="1:148" s="41" customFormat="1" ht="20.100000000000001" customHeight="1" x14ac:dyDescent="0.25">
      <c r="A80" s="83">
        <v>42448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43"/>
        <v>0</v>
      </c>
      <c r="R80" s="39">
        <f t="shared" si="58"/>
        <v>0</v>
      </c>
      <c r="S80" s="15">
        <f t="shared" si="44"/>
        <v>0</v>
      </c>
      <c r="T80" s="3"/>
      <c r="U80" s="1"/>
      <c r="V80" s="1"/>
      <c r="W80" s="19">
        <f t="shared" si="59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8"/>
        <v>0</v>
      </c>
      <c r="AJ80" s="106" t="e">
        <f t="shared" si="69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60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61"/>
        <v>0</v>
      </c>
      <c r="BX80" s="125">
        <f t="shared" si="62"/>
        <v>0</v>
      </c>
      <c r="BY80" s="133" t="e">
        <f t="shared" si="63"/>
        <v>#DIV/0!</v>
      </c>
      <c r="BZ80" s="133" t="e">
        <f t="shared" si="64"/>
        <v>#DIV/0!</v>
      </c>
      <c r="CA80" s="3"/>
      <c r="CB80" s="1"/>
      <c r="CC80" s="1"/>
      <c r="CD80" s="4"/>
      <c r="CE80" s="6"/>
      <c r="CF80" s="6"/>
      <c r="CG80" s="19" t="e">
        <f t="shared" si="65"/>
        <v>#N/A</v>
      </c>
      <c r="CH80" s="19">
        <f t="shared" si="45"/>
        <v>0</v>
      </c>
      <c r="CI80" s="19" t="e">
        <f t="shared" si="46"/>
        <v>#N/A</v>
      </c>
      <c r="CJ80" s="1"/>
      <c r="CK80" s="15" t="e">
        <f t="shared" si="66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7"/>
        <v>#N/A</v>
      </c>
      <c r="CV80" s="19">
        <f t="shared" si="48"/>
        <v>0</v>
      </c>
      <c r="CW80" s="19" t="e">
        <f t="shared" si="49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50"/>
        <v>#DIV/0!</v>
      </c>
      <c r="DN80" s="96" t="e">
        <f t="shared" si="51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52"/>
        <v>#DIV/0!</v>
      </c>
      <c r="DZ80" s="96" t="e">
        <f t="shared" si="53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7"/>
        <v>0</v>
      </c>
      <c r="EL80" s="180" t="e">
        <f t="shared" si="54"/>
        <v>#DIV/0!</v>
      </c>
      <c r="EM80" s="109" t="e">
        <f t="shared" si="55"/>
        <v>#DIV/0!</v>
      </c>
      <c r="EN80" s="1"/>
      <c r="EO80" s="181" t="e">
        <f t="shared" si="56"/>
        <v>#DIV/0!</v>
      </c>
      <c r="EP80" s="181" t="e">
        <f t="shared" si="57"/>
        <v>#DIV/0!</v>
      </c>
      <c r="EQ80" s="4"/>
      <c r="ER80" s="40"/>
    </row>
    <row r="81" spans="1:148" s="41" customFormat="1" ht="20.100000000000001" customHeight="1" x14ac:dyDescent="0.25">
      <c r="A81" s="83">
        <v>42448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43"/>
        <v>0</v>
      </c>
      <c r="R81" s="39">
        <f t="shared" si="58"/>
        <v>0</v>
      </c>
      <c r="S81" s="15">
        <f t="shared" si="44"/>
        <v>0</v>
      </c>
      <c r="T81" s="3"/>
      <c r="U81" s="1"/>
      <c r="V81" s="1"/>
      <c r="W81" s="19">
        <f t="shared" si="59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8"/>
        <v>0</v>
      </c>
      <c r="AJ81" s="106" t="e">
        <f t="shared" si="69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60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61"/>
        <v>0</v>
      </c>
      <c r="BX81" s="125">
        <f t="shared" si="62"/>
        <v>0</v>
      </c>
      <c r="BY81" s="133" t="e">
        <f t="shared" si="63"/>
        <v>#DIV/0!</v>
      </c>
      <c r="BZ81" s="133" t="e">
        <f t="shared" si="64"/>
        <v>#DIV/0!</v>
      </c>
      <c r="CA81" s="3"/>
      <c r="CB81" s="1"/>
      <c r="CC81" s="1"/>
      <c r="CD81" s="4"/>
      <c r="CE81" s="6"/>
      <c r="CF81" s="6"/>
      <c r="CG81" s="19" t="e">
        <f t="shared" si="65"/>
        <v>#N/A</v>
      </c>
      <c r="CH81" s="19">
        <f t="shared" si="45"/>
        <v>0</v>
      </c>
      <c r="CI81" s="19" t="e">
        <f t="shared" si="46"/>
        <v>#N/A</v>
      </c>
      <c r="CJ81" s="1"/>
      <c r="CK81" s="15" t="e">
        <f t="shared" si="66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7"/>
        <v>#N/A</v>
      </c>
      <c r="CV81" s="19">
        <f t="shared" si="48"/>
        <v>0</v>
      </c>
      <c r="CW81" s="19" t="e">
        <f t="shared" si="49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50"/>
        <v>#DIV/0!</v>
      </c>
      <c r="DN81" s="96" t="e">
        <f t="shared" si="51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52"/>
        <v>#DIV/0!</v>
      </c>
      <c r="DZ81" s="96" t="e">
        <f t="shared" si="53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7"/>
        <v>0</v>
      </c>
      <c r="EL81" s="180" t="e">
        <f t="shared" si="54"/>
        <v>#DIV/0!</v>
      </c>
      <c r="EM81" s="109" t="e">
        <f t="shared" si="55"/>
        <v>#DIV/0!</v>
      </c>
      <c r="EN81" s="1"/>
      <c r="EO81" s="181" t="e">
        <f t="shared" si="56"/>
        <v>#DIV/0!</v>
      </c>
      <c r="EP81" s="181" t="e">
        <f t="shared" si="57"/>
        <v>#DIV/0!</v>
      </c>
      <c r="EQ81" s="4"/>
      <c r="ER81" s="40"/>
    </row>
    <row r="82" spans="1:148" s="44" customFormat="1" ht="20.100000000000001" customHeight="1" x14ac:dyDescent="0.25">
      <c r="A82" s="84">
        <v>42448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43"/>
        <v>0</v>
      </c>
      <c r="R82" s="42">
        <f t="shared" si="58"/>
        <v>0</v>
      </c>
      <c r="S82" s="16">
        <f t="shared" si="44"/>
        <v>0</v>
      </c>
      <c r="T82" s="10"/>
      <c r="U82" s="8"/>
      <c r="V82" s="8"/>
      <c r="W82" s="20">
        <f t="shared" si="59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8"/>
        <v>0</v>
      </c>
      <c r="AJ82" s="108" t="e">
        <f t="shared" si="69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60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61"/>
        <v>0</v>
      </c>
      <c r="BX82" s="126">
        <f t="shared" si="62"/>
        <v>0</v>
      </c>
      <c r="BY82" s="134" t="e">
        <f t="shared" si="63"/>
        <v>#DIV/0!</v>
      </c>
      <c r="BZ82" s="134" t="e">
        <f t="shared" si="64"/>
        <v>#DIV/0!</v>
      </c>
      <c r="CA82" s="10"/>
      <c r="CB82" s="8"/>
      <c r="CC82" s="8"/>
      <c r="CD82" s="11"/>
      <c r="CE82" s="13"/>
      <c r="CF82" s="13"/>
      <c r="CG82" s="20" t="e">
        <f t="shared" si="65"/>
        <v>#N/A</v>
      </c>
      <c r="CH82" s="20">
        <f t="shared" si="45"/>
        <v>0</v>
      </c>
      <c r="CI82" s="20" t="e">
        <f t="shared" si="46"/>
        <v>#N/A</v>
      </c>
      <c r="CJ82" s="8"/>
      <c r="CK82" s="16" t="e">
        <f t="shared" si="66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7"/>
        <v>#N/A</v>
      </c>
      <c r="CV82" s="20">
        <f t="shared" si="48"/>
        <v>0</v>
      </c>
      <c r="CW82" s="20" t="e">
        <f t="shared" si="49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50"/>
        <v>#DIV/0!</v>
      </c>
      <c r="DN82" s="97" t="e">
        <f t="shared" si="51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52"/>
        <v>#DIV/0!</v>
      </c>
      <c r="DZ82" s="97" t="e">
        <f t="shared" si="53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7"/>
        <v>0</v>
      </c>
      <c r="EL82" s="183" t="e">
        <f t="shared" si="54"/>
        <v>#DIV/0!</v>
      </c>
      <c r="EM82" s="110" t="e">
        <f t="shared" si="55"/>
        <v>#DIV/0!</v>
      </c>
      <c r="EN82" s="8"/>
      <c r="EO82" s="184" t="e">
        <f t="shared" si="56"/>
        <v>#DIV/0!</v>
      </c>
      <c r="EP82" s="184" t="e">
        <f t="shared" si="57"/>
        <v>#DIV/0!</v>
      </c>
      <c r="EQ82" s="11"/>
      <c r="ER82" s="43"/>
    </row>
    <row r="83" spans="1:148" s="44" customFormat="1" ht="20.100000000000001" customHeight="1" x14ac:dyDescent="0.25">
      <c r="A83" s="84">
        <v>42448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43"/>
        <v>0</v>
      </c>
      <c r="R83" s="42">
        <f t="shared" si="58"/>
        <v>0</v>
      </c>
      <c r="S83" s="16">
        <f t="shared" si="44"/>
        <v>0</v>
      </c>
      <c r="T83" s="10"/>
      <c r="U83" s="8"/>
      <c r="V83" s="8"/>
      <c r="W83" s="20">
        <f t="shared" si="59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8"/>
        <v>0</v>
      </c>
      <c r="AJ83" s="108" t="e">
        <f t="shared" si="69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60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61"/>
        <v>0</v>
      </c>
      <c r="BX83" s="126">
        <f t="shared" si="62"/>
        <v>0</v>
      </c>
      <c r="BY83" s="134" t="e">
        <f t="shared" si="63"/>
        <v>#DIV/0!</v>
      </c>
      <c r="BZ83" s="134" t="e">
        <f t="shared" si="64"/>
        <v>#DIV/0!</v>
      </c>
      <c r="CA83" s="10"/>
      <c r="CB83" s="8"/>
      <c r="CC83" s="8"/>
      <c r="CD83" s="11"/>
      <c r="CE83" s="13"/>
      <c r="CF83" s="13"/>
      <c r="CG83" s="20" t="e">
        <f t="shared" si="65"/>
        <v>#N/A</v>
      </c>
      <c r="CH83" s="20">
        <f t="shared" si="45"/>
        <v>0</v>
      </c>
      <c r="CI83" s="20" t="e">
        <f t="shared" si="46"/>
        <v>#N/A</v>
      </c>
      <c r="CJ83" s="8"/>
      <c r="CK83" s="16" t="e">
        <f t="shared" si="66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7"/>
        <v>#N/A</v>
      </c>
      <c r="CV83" s="20">
        <f t="shared" si="48"/>
        <v>0</v>
      </c>
      <c r="CW83" s="20" t="e">
        <f t="shared" si="49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50"/>
        <v>#DIV/0!</v>
      </c>
      <c r="DN83" s="97" t="e">
        <f t="shared" si="51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52"/>
        <v>#DIV/0!</v>
      </c>
      <c r="DZ83" s="97" t="e">
        <f t="shared" si="53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7"/>
        <v>0</v>
      </c>
      <c r="EL83" s="183" t="e">
        <f t="shared" si="54"/>
        <v>#DIV/0!</v>
      </c>
      <c r="EM83" s="110" t="e">
        <f t="shared" si="55"/>
        <v>#DIV/0!</v>
      </c>
      <c r="EN83" s="8"/>
      <c r="EO83" s="184" t="e">
        <f t="shared" si="56"/>
        <v>#DIV/0!</v>
      </c>
      <c r="EP83" s="184" t="e">
        <f t="shared" si="57"/>
        <v>#DIV/0!</v>
      </c>
      <c r="EQ83" s="11"/>
      <c r="ER83" s="43"/>
    </row>
    <row r="84" spans="1:148" s="41" customFormat="1" ht="20.100000000000001" customHeight="1" x14ac:dyDescent="0.25">
      <c r="A84" s="83">
        <v>42449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43"/>
        <v>0</v>
      </c>
      <c r="R84" s="39">
        <f t="shared" si="58"/>
        <v>0</v>
      </c>
      <c r="S84" s="15">
        <f t="shared" si="44"/>
        <v>0</v>
      </c>
      <c r="T84" s="3"/>
      <c r="U84" s="1"/>
      <c r="V84" s="1"/>
      <c r="W84" s="19">
        <f t="shared" si="59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8"/>
        <v>0</v>
      </c>
      <c r="AJ84" s="106" t="e">
        <f t="shared" si="69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60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61"/>
        <v>0</v>
      </c>
      <c r="BX84" s="125">
        <f t="shared" si="62"/>
        <v>0</v>
      </c>
      <c r="BY84" s="133" t="e">
        <f t="shared" si="63"/>
        <v>#DIV/0!</v>
      </c>
      <c r="BZ84" s="133" t="e">
        <f t="shared" si="64"/>
        <v>#DIV/0!</v>
      </c>
      <c r="CA84" s="3"/>
      <c r="CB84" s="1"/>
      <c r="CC84" s="1"/>
      <c r="CD84" s="4"/>
      <c r="CE84" s="6"/>
      <c r="CF84" s="6"/>
      <c r="CG84" s="19" t="e">
        <f t="shared" si="65"/>
        <v>#N/A</v>
      </c>
      <c r="CH84" s="19">
        <f t="shared" si="45"/>
        <v>0</v>
      </c>
      <c r="CI84" s="19" t="e">
        <f t="shared" si="46"/>
        <v>#N/A</v>
      </c>
      <c r="CJ84" s="1"/>
      <c r="CK84" s="15" t="e">
        <f t="shared" si="66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7"/>
        <v>#N/A</v>
      </c>
      <c r="CV84" s="19">
        <f t="shared" si="48"/>
        <v>0</v>
      </c>
      <c r="CW84" s="19" t="e">
        <f t="shared" si="49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50"/>
        <v>#DIV/0!</v>
      </c>
      <c r="DN84" s="96" t="e">
        <f t="shared" si="51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52"/>
        <v>#DIV/0!</v>
      </c>
      <c r="DZ84" s="96" t="e">
        <f t="shared" si="53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7"/>
        <v>0</v>
      </c>
      <c r="EL84" s="180" t="e">
        <f t="shared" si="54"/>
        <v>#DIV/0!</v>
      </c>
      <c r="EM84" s="109" t="e">
        <f t="shared" si="55"/>
        <v>#DIV/0!</v>
      </c>
      <c r="EN84" s="1"/>
      <c r="EO84" s="181" t="e">
        <f t="shared" si="56"/>
        <v>#DIV/0!</v>
      </c>
      <c r="EP84" s="181" t="e">
        <f t="shared" si="57"/>
        <v>#DIV/0!</v>
      </c>
      <c r="EQ84" s="4"/>
      <c r="ER84" s="40"/>
    </row>
    <row r="85" spans="1:148" s="41" customFormat="1" ht="20.100000000000001" customHeight="1" x14ac:dyDescent="0.25">
      <c r="A85" s="83">
        <v>42449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43"/>
        <v>0</v>
      </c>
      <c r="R85" s="39">
        <f t="shared" si="58"/>
        <v>0</v>
      </c>
      <c r="S85" s="15">
        <f t="shared" si="44"/>
        <v>0</v>
      </c>
      <c r="T85" s="3"/>
      <c r="U85" s="1"/>
      <c r="V85" s="1"/>
      <c r="W85" s="19">
        <f t="shared" si="59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8"/>
        <v>0</v>
      </c>
      <c r="AJ85" s="106" t="e">
        <f t="shared" si="69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60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61"/>
        <v>0</v>
      </c>
      <c r="BX85" s="125">
        <f t="shared" si="62"/>
        <v>0</v>
      </c>
      <c r="BY85" s="133" t="e">
        <f t="shared" si="63"/>
        <v>#DIV/0!</v>
      </c>
      <c r="BZ85" s="133" t="e">
        <f t="shared" si="64"/>
        <v>#DIV/0!</v>
      </c>
      <c r="CA85" s="3"/>
      <c r="CB85" s="1"/>
      <c r="CC85" s="1"/>
      <c r="CD85" s="4"/>
      <c r="CE85" s="6"/>
      <c r="CF85" s="6"/>
      <c r="CG85" s="19" t="e">
        <f t="shared" si="65"/>
        <v>#N/A</v>
      </c>
      <c r="CH85" s="19">
        <f t="shared" si="45"/>
        <v>0</v>
      </c>
      <c r="CI85" s="19" t="e">
        <f t="shared" si="46"/>
        <v>#N/A</v>
      </c>
      <c r="CJ85" s="1"/>
      <c r="CK85" s="15" t="e">
        <f t="shared" si="66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7"/>
        <v>#N/A</v>
      </c>
      <c r="CV85" s="19">
        <f t="shared" si="48"/>
        <v>0</v>
      </c>
      <c r="CW85" s="19" t="e">
        <f t="shared" si="49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50"/>
        <v>#DIV/0!</v>
      </c>
      <c r="DN85" s="96" t="e">
        <f t="shared" si="51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52"/>
        <v>#DIV/0!</v>
      </c>
      <c r="DZ85" s="96" t="e">
        <f t="shared" si="53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7"/>
        <v>0</v>
      </c>
      <c r="EL85" s="180" t="e">
        <f t="shared" si="54"/>
        <v>#DIV/0!</v>
      </c>
      <c r="EM85" s="109" t="e">
        <f t="shared" si="55"/>
        <v>#DIV/0!</v>
      </c>
      <c r="EN85" s="1"/>
      <c r="EO85" s="181" t="e">
        <f t="shared" si="56"/>
        <v>#DIV/0!</v>
      </c>
      <c r="EP85" s="181" t="e">
        <f t="shared" si="57"/>
        <v>#DIV/0!</v>
      </c>
      <c r="EQ85" s="4"/>
      <c r="ER85" s="40"/>
    </row>
    <row r="86" spans="1:148" s="44" customFormat="1" ht="20.100000000000001" customHeight="1" x14ac:dyDescent="0.25">
      <c r="A86" s="84">
        <v>42449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43"/>
        <v>1323.45</v>
      </c>
      <c r="R86" s="42">
        <f t="shared" si="58"/>
        <v>3.8472691499999998</v>
      </c>
      <c r="S86" s="16">
        <f t="shared" si="44"/>
        <v>3.6447813</v>
      </c>
      <c r="T86" s="10"/>
      <c r="U86" s="8"/>
      <c r="V86" s="8"/>
      <c r="W86" s="20">
        <f t="shared" si="59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8"/>
        <v>0</v>
      </c>
      <c r="AJ86" s="108" t="e">
        <f t="shared" si="69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60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61"/>
        <v>0</v>
      </c>
      <c r="BX86" s="126">
        <f t="shared" si="62"/>
        <v>0</v>
      </c>
      <c r="BY86" s="134" t="e">
        <f t="shared" si="63"/>
        <v>#DIV/0!</v>
      </c>
      <c r="BZ86" s="134" t="e">
        <f t="shared" si="64"/>
        <v>#DIV/0!</v>
      </c>
      <c r="CA86" s="10"/>
      <c r="CB86" s="8"/>
      <c r="CC86" s="8"/>
      <c r="CD86" s="11"/>
      <c r="CE86" s="13"/>
      <c r="CF86" s="13"/>
      <c r="CG86" s="20" t="e">
        <f t="shared" si="65"/>
        <v>#N/A</v>
      </c>
      <c r="CH86" s="20">
        <f t="shared" si="45"/>
        <v>5171.3999999999996</v>
      </c>
      <c r="CI86" s="20" t="e">
        <f t="shared" si="46"/>
        <v>#N/A</v>
      </c>
      <c r="CJ86" s="8"/>
      <c r="CK86" s="16" t="e">
        <f t="shared" si="66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7"/>
        <v>#N/A</v>
      </c>
      <c r="CV86" s="20">
        <f t="shared" si="48"/>
        <v>0</v>
      </c>
      <c r="CW86" s="20" t="e">
        <f t="shared" si="49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50"/>
        <v>0</v>
      </c>
      <c r="DN86" s="97">
        <f t="shared" si="51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52"/>
        <v>0</v>
      </c>
      <c r="DZ86" s="97">
        <f t="shared" si="53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7"/>
        <v>0</v>
      </c>
      <c r="EL86" s="183">
        <f t="shared" si="54"/>
        <v>0</v>
      </c>
      <c r="EM86" s="110">
        <f t="shared" si="55"/>
        <v>0</v>
      </c>
      <c r="EN86" s="8"/>
      <c r="EO86" s="184">
        <f t="shared" si="56"/>
        <v>0</v>
      </c>
      <c r="EP86" s="184">
        <f t="shared" si="57"/>
        <v>0</v>
      </c>
      <c r="EQ86" s="11"/>
      <c r="ER86" s="43"/>
    </row>
    <row r="87" spans="1:148" s="44" customFormat="1" ht="20.100000000000001" customHeight="1" x14ac:dyDescent="0.25">
      <c r="A87" s="84">
        <v>42449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43"/>
        <v>0</v>
      </c>
      <c r="R87" s="42">
        <f t="shared" si="58"/>
        <v>0</v>
      </c>
      <c r="S87" s="16">
        <f t="shared" si="44"/>
        <v>0</v>
      </c>
      <c r="T87" s="10"/>
      <c r="U87" s="8"/>
      <c r="V87" s="8"/>
      <c r="W87" s="20">
        <f t="shared" si="59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8"/>
        <v>0</v>
      </c>
      <c r="AJ87" s="108" t="e">
        <f t="shared" si="69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60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61"/>
        <v>0</v>
      </c>
      <c r="BX87" s="126">
        <f t="shared" si="62"/>
        <v>0</v>
      </c>
      <c r="BY87" s="134" t="e">
        <f t="shared" si="63"/>
        <v>#DIV/0!</v>
      </c>
      <c r="BZ87" s="134" t="e">
        <f t="shared" si="64"/>
        <v>#DIV/0!</v>
      </c>
      <c r="CA87" s="10"/>
      <c r="CB87" s="8"/>
      <c r="CC87" s="8"/>
      <c r="CD87" s="11"/>
      <c r="CE87" s="13"/>
      <c r="CF87" s="13"/>
      <c r="CG87" s="20" t="e">
        <f t="shared" si="65"/>
        <v>#N/A</v>
      </c>
      <c r="CH87" s="20">
        <f t="shared" si="45"/>
        <v>0</v>
      </c>
      <c r="CI87" s="20" t="e">
        <f t="shared" si="46"/>
        <v>#N/A</v>
      </c>
      <c r="CJ87" s="8"/>
      <c r="CK87" s="16" t="e">
        <f t="shared" si="66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7"/>
        <v>#N/A</v>
      </c>
      <c r="CV87" s="20">
        <f t="shared" si="48"/>
        <v>0</v>
      </c>
      <c r="CW87" s="20" t="e">
        <f t="shared" si="49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50"/>
        <v>#DIV/0!</v>
      </c>
      <c r="DN87" s="97" t="e">
        <f t="shared" si="51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52"/>
        <v>#DIV/0!</v>
      </c>
      <c r="DZ87" s="97" t="e">
        <f t="shared" si="53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7"/>
        <v>0</v>
      </c>
      <c r="EL87" s="183" t="e">
        <f t="shared" si="54"/>
        <v>#DIV/0!</v>
      </c>
      <c r="EM87" s="110" t="e">
        <f t="shared" si="55"/>
        <v>#DIV/0!</v>
      </c>
      <c r="EN87" s="8"/>
      <c r="EO87" s="184" t="e">
        <f t="shared" si="56"/>
        <v>#DIV/0!</v>
      </c>
      <c r="EP87" s="184" t="e">
        <f t="shared" si="57"/>
        <v>#DIV/0!</v>
      </c>
      <c r="EQ87" s="11"/>
      <c r="ER87" s="43"/>
    </row>
    <row r="88" spans="1:148" s="41" customFormat="1" ht="20.100000000000001" customHeight="1" x14ac:dyDescent="0.25">
      <c r="A88" s="83">
        <v>42450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43"/>
        <v>0</v>
      </c>
      <c r="R88" s="39">
        <f t="shared" si="58"/>
        <v>0</v>
      </c>
      <c r="S88" s="15">
        <f t="shared" si="44"/>
        <v>0</v>
      </c>
      <c r="T88" s="3"/>
      <c r="U88" s="1"/>
      <c r="V88" s="1"/>
      <c r="W88" s="19">
        <f t="shared" si="59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8"/>
        <v>0</v>
      </c>
      <c r="AJ88" s="106" t="e">
        <f t="shared" si="69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60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61"/>
        <v>0</v>
      </c>
      <c r="BX88" s="125">
        <f t="shared" si="62"/>
        <v>0</v>
      </c>
      <c r="BY88" s="133" t="e">
        <f t="shared" si="63"/>
        <v>#DIV/0!</v>
      </c>
      <c r="BZ88" s="133" t="e">
        <f t="shared" si="64"/>
        <v>#DIV/0!</v>
      </c>
      <c r="CA88" s="3"/>
      <c r="CB88" s="1"/>
      <c r="CC88" s="1"/>
      <c r="CD88" s="4"/>
      <c r="CE88" s="6"/>
      <c r="CF88" s="6"/>
      <c r="CG88" s="19" t="e">
        <f t="shared" si="65"/>
        <v>#N/A</v>
      </c>
      <c r="CH88" s="19">
        <f t="shared" si="45"/>
        <v>0</v>
      </c>
      <c r="CI88" s="19" t="e">
        <f t="shared" si="46"/>
        <v>#N/A</v>
      </c>
      <c r="CJ88" s="1"/>
      <c r="CK88" s="15" t="e">
        <f t="shared" si="66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7"/>
        <v>#N/A</v>
      </c>
      <c r="CV88" s="19">
        <f t="shared" si="48"/>
        <v>0</v>
      </c>
      <c r="CW88" s="19" t="e">
        <f t="shared" si="49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50"/>
        <v>#DIV/0!</v>
      </c>
      <c r="DN88" s="96" t="e">
        <f t="shared" si="51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52"/>
        <v>#DIV/0!</v>
      </c>
      <c r="DZ88" s="96" t="e">
        <f t="shared" si="53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7"/>
        <v>0</v>
      </c>
      <c r="EL88" s="180" t="e">
        <f t="shared" si="54"/>
        <v>#DIV/0!</v>
      </c>
      <c r="EM88" s="109" t="e">
        <f t="shared" si="55"/>
        <v>#DIV/0!</v>
      </c>
      <c r="EN88" s="1"/>
      <c r="EO88" s="181" t="e">
        <f t="shared" si="56"/>
        <v>#DIV/0!</v>
      </c>
      <c r="EP88" s="181" t="e">
        <f t="shared" si="57"/>
        <v>#DIV/0!</v>
      </c>
      <c r="EQ88" s="4"/>
      <c r="ER88" s="40"/>
    </row>
    <row r="89" spans="1:148" s="41" customFormat="1" ht="20.100000000000001" customHeight="1" x14ac:dyDescent="0.25">
      <c r="A89" s="83">
        <v>42450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43"/>
        <v>0</v>
      </c>
      <c r="R89" s="39">
        <f t="shared" si="58"/>
        <v>0</v>
      </c>
      <c r="S89" s="15">
        <f t="shared" si="44"/>
        <v>0</v>
      </c>
      <c r="T89" s="3"/>
      <c r="U89" s="1"/>
      <c r="V89" s="1"/>
      <c r="W89" s="19">
        <f t="shared" si="59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8"/>
        <v>0</v>
      </c>
      <c r="AJ89" s="106" t="e">
        <f t="shared" si="69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60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61"/>
        <v>0</v>
      </c>
      <c r="BX89" s="125">
        <f t="shared" si="62"/>
        <v>0</v>
      </c>
      <c r="BY89" s="133" t="e">
        <f t="shared" si="63"/>
        <v>#DIV/0!</v>
      </c>
      <c r="BZ89" s="133" t="e">
        <f t="shared" si="64"/>
        <v>#DIV/0!</v>
      </c>
      <c r="CA89" s="3"/>
      <c r="CB89" s="1"/>
      <c r="CC89" s="1"/>
      <c r="CD89" s="4"/>
      <c r="CE89" s="6"/>
      <c r="CF89" s="6"/>
      <c r="CG89" s="19" t="e">
        <f t="shared" si="65"/>
        <v>#N/A</v>
      </c>
      <c r="CH89" s="19">
        <f t="shared" si="45"/>
        <v>0</v>
      </c>
      <c r="CI89" s="19" t="e">
        <f t="shared" si="46"/>
        <v>#N/A</v>
      </c>
      <c r="CJ89" s="1"/>
      <c r="CK89" s="15" t="e">
        <f t="shared" si="66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7"/>
        <v>#N/A</v>
      </c>
      <c r="CV89" s="19">
        <f t="shared" si="48"/>
        <v>0</v>
      </c>
      <c r="CW89" s="19" t="e">
        <f t="shared" si="49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50"/>
        <v>#DIV/0!</v>
      </c>
      <c r="DN89" s="96" t="e">
        <f t="shared" si="51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52"/>
        <v>#DIV/0!</v>
      </c>
      <c r="DZ89" s="96" t="e">
        <f t="shared" si="53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7"/>
        <v>0</v>
      </c>
      <c r="EL89" s="180" t="e">
        <f t="shared" si="54"/>
        <v>#DIV/0!</v>
      </c>
      <c r="EM89" s="109" t="e">
        <f t="shared" si="55"/>
        <v>#DIV/0!</v>
      </c>
      <c r="EN89" s="1"/>
      <c r="EO89" s="181" t="e">
        <f t="shared" si="56"/>
        <v>#DIV/0!</v>
      </c>
      <c r="EP89" s="181" t="e">
        <f t="shared" si="57"/>
        <v>#DIV/0!</v>
      </c>
      <c r="EQ89" s="4"/>
      <c r="ER89" s="40"/>
    </row>
    <row r="90" spans="1:148" s="44" customFormat="1" ht="20.100000000000001" customHeight="1" x14ac:dyDescent="0.25">
      <c r="A90" s="84">
        <v>42450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43"/>
        <v>0</v>
      </c>
      <c r="R90" s="42">
        <f t="shared" si="58"/>
        <v>0</v>
      </c>
      <c r="S90" s="16">
        <f t="shared" si="44"/>
        <v>0</v>
      </c>
      <c r="T90" s="10"/>
      <c r="U90" s="8"/>
      <c r="V90" s="8"/>
      <c r="W90" s="20">
        <f t="shared" si="59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8"/>
        <v>0</v>
      </c>
      <c r="AJ90" s="108" t="e">
        <f t="shared" si="69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60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61"/>
        <v>0</v>
      </c>
      <c r="BX90" s="126">
        <f t="shared" si="62"/>
        <v>0</v>
      </c>
      <c r="BY90" s="134" t="e">
        <f t="shared" si="63"/>
        <v>#DIV/0!</v>
      </c>
      <c r="BZ90" s="134" t="e">
        <f t="shared" si="64"/>
        <v>#DIV/0!</v>
      </c>
      <c r="CA90" s="10"/>
      <c r="CB90" s="8"/>
      <c r="CC90" s="8"/>
      <c r="CD90" s="11"/>
      <c r="CE90" s="13"/>
      <c r="CF90" s="13"/>
      <c r="CG90" s="20" t="e">
        <f t="shared" si="65"/>
        <v>#N/A</v>
      </c>
      <c r="CH90" s="20">
        <f t="shared" si="45"/>
        <v>0</v>
      </c>
      <c r="CI90" s="20" t="e">
        <f t="shared" si="46"/>
        <v>#N/A</v>
      </c>
      <c r="CJ90" s="8"/>
      <c r="CK90" s="16" t="e">
        <f t="shared" si="66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7"/>
        <v>#N/A</v>
      </c>
      <c r="CV90" s="20">
        <f t="shared" si="48"/>
        <v>0</v>
      </c>
      <c r="CW90" s="20" t="e">
        <f t="shared" si="49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50"/>
        <v>#DIV/0!</v>
      </c>
      <c r="DN90" s="97" t="e">
        <f t="shared" si="51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52"/>
        <v>#DIV/0!</v>
      </c>
      <c r="DZ90" s="97" t="e">
        <f t="shared" si="53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7"/>
        <v>0</v>
      </c>
      <c r="EL90" s="183" t="e">
        <f t="shared" si="54"/>
        <v>#DIV/0!</v>
      </c>
      <c r="EM90" s="110" t="e">
        <f t="shared" si="55"/>
        <v>#DIV/0!</v>
      </c>
      <c r="EN90" s="8"/>
      <c r="EO90" s="184" t="e">
        <f t="shared" si="56"/>
        <v>#DIV/0!</v>
      </c>
      <c r="EP90" s="184" t="e">
        <f t="shared" si="57"/>
        <v>#DIV/0!</v>
      </c>
      <c r="EQ90" s="11"/>
      <c r="ER90" s="43"/>
    </row>
    <row r="91" spans="1:148" s="44" customFormat="1" ht="20.100000000000001" customHeight="1" x14ac:dyDescent="0.25">
      <c r="A91" s="84">
        <v>42450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43"/>
        <v>0</v>
      </c>
      <c r="R91" s="42">
        <f t="shared" si="58"/>
        <v>0</v>
      </c>
      <c r="S91" s="16">
        <f t="shared" si="44"/>
        <v>0</v>
      </c>
      <c r="T91" s="10"/>
      <c r="U91" s="8"/>
      <c r="V91" s="8"/>
      <c r="W91" s="20">
        <f t="shared" si="59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8"/>
        <v>0</v>
      </c>
      <c r="AJ91" s="108" t="e">
        <f t="shared" si="69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60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61"/>
        <v>0</v>
      </c>
      <c r="BX91" s="126">
        <f t="shared" si="62"/>
        <v>0</v>
      </c>
      <c r="BY91" s="134" t="e">
        <f t="shared" si="63"/>
        <v>#DIV/0!</v>
      </c>
      <c r="BZ91" s="134" t="e">
        <f t="shared" si="64"/>
        <v>#DIV/0!</v>
      </c>
      <c r="CA91" s="10"/>
      <c r="CB91" s="8"/>
      <c r="CC91" s="8"/>
      <c r="CD91" s="11"/>
      <c r="CE91" s="13"/>
      <c r="CF91" s="13"/>
      <c r="CG91" s="20" t="e">
        <f t="shared" si="65"/>
        <v>#N/A</v>
      </c>
      <c r="CH91" s="20">
        <f t="shared" si="45"/>
        <v>0</v>
      </c>
      <c r="CI91" s="20" t="e">
        <f t="shared" si="46"/>
        <v>#N/A</v>
      </c>
      <c r="CJ91" s="8"/>
      <c r="CK91" s="16" t="e">
        <f t="shared" si="66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7"/>
        <v>#N/A</v>
      </c>
      <c r="CV91" s="20">
        <f t="shared" si="48"/>
        <v>0</v>
      </c>
      <c r="CW91" s="20" t="e">
        <f t="shared" si="49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50"/>
        <v>#DIV/0!</v>
      </c>
      <c r="DN91" s="97" t="e">
        <f t="shared" si="51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52"/>
        <v>#DIV/0!</v>
      </c>
      <c r="DZ91" s="97" t="e">
        <f t="shared" si="53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7"/>
        <v>0</v>
      </c>
      <c r="EL91" s="183" t="e">
        <f t="shared" si="54"/>
        <v>#DIV/0!</v>
      </c>
      <c r="EM91" s="110" t="e">
        <f t="shared" si="55"/>
        <v>#DIV/0!</v>
      </c>
      <c r="EN91" s="8"/>
      <c r="EO91" s="184" t="e">
        <f t="shared" si="56"/>
        <v>#DIV/0!</v>
      </c>
      <c r="EP91" s="184" t="e">
        <f t="shared" si="57"/>
        <v>#DIV/0!</v>
      </c>
      <c r="EQ91" s="11"/>
      <c r="ER91" s="43"/>
    </row>
    <row r="92" spans="1:148" s="41" customFormat="1" ht="20.100000000000001" customHeight="1" x14ac:dyDescent="0.25">
      <c r="A92" s="83">
        <v>42451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43"/>
        <v>0</v>
      </c>
      <c r="R92" s="39">
        <f t="shared" si="58"/>
        <v>0</v>
      </c>
      <c r="S92" s="15">
        <f t="shared" si="44"/>
        <v>0</v>
      </c>
      <c r="T92" s="3"/>
      <c r="U92" s="1"/>
      <c r="V92" s="1"/>
      <c r="W92" s="19">
        <f t="shared" si="59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8"/>
        <v>0</v>
      </c>
      <c r="AJ92" s="106" t="e">
        <f t="shared" si="69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60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61"/>
        <v>0</v>
      </c>
      <c r="BX92" s="125">
        <f t="shared" si="62"/>
        <v>0</v>
      </c>
      <c r="BY92" s="133" t="e">
        <f t="shared" si="63"/>
        <v>#DIV/0!</v>
      </c>
      <c r="BZ92" s="133" t="e">
        <f t="shared" si="64"/>
        <v>#DIV/0!</v>
      </c>
      <c r="CA92" s="3"/>
      <c r="CB92" s="1"/>
      <c r="CC92" s="1"/>
      <c r="CD92" s="4"/>
      <c r="CE92" s="6"/>
      <c r="CF92" s="6"/>
      <c r="CG92" s="19" t="e">
        <f t="shared" si="65"/>
        <v>#N/A</v>
      </c>
      <c r="CH92" s="19">
        <f t="shared" si="45"/>
        <v>0</v>
      </c>
      <c r="CI92" s="19" t="e">
        <f t="shared" si="46"/>
        <v>#N/A</v>
      </c>
      <c r="CJ92" s="1"/>
      <c r="CK92" s="15" t="e">
        <f t="shared" si="66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7"/>
        <v>#N/A</v>
      </c>
      <c r="CV92" s="19">
        <f t="shared" si="48"/>
        <v>0</v>
      </c>
      <c r="CW92" s="19" t="e">
        <f t="shared" si="49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50"/>
        <v>#DIV/0!</v>
      </c>
      <c r="DN92" s="96" t="e">
        <f t="shared" si="51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52"/>
        <v>#DIV/0!</v>
      </c>
      <c r="DZ92" s="96" t="e">
        <f t="shared" si="53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7"/>
        <v>0</v>
      </c>
      <c r="EL92" s="180" t="e">
        <f t="shared" si="54"/>
        <v>#DIV/0!</v>
      </c>
      <c r="EM92" s="109" t="e">
        <f t="shared" si="55"/>
        <v>#DIV/0!</v>
      </c>
      <c r="EN92" s="1"/>
      <c r="EO92" s="181" t="e">
        <f t="shared" si="56"/>
        <v>#DIV/0!</v>
      </c>
      <c r="EP92" s="181" t="e">
        <f t="shared" si="57"/>
        <v>#DIV/0!</v>
      </c>
      <c r="EQ92" s="4"/>
      <c r="ER92" s="40"/>
    </row>
    <row r="93" spans="1:148" s="41" customFormat="1" ht="20.100000000000001" customHeight="1" x14ac:dyDescent="0.25">
      <c r="A93" s="83">
        <v>42451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43"/>
        <v>0</v>
      </c>
      <c r="R93" s="39">
        <f t="shared" si="58"/>
        <v>0</v>
      </c>
      <c r="S93" s="15">
        <f t="shared" si="44"/>
        <v>0</v>
      </c>
      <c r="T93" s="3"/>
      <c r="U93" s="1"/>
      <c r="V93" s="1"/>
      <c r="W93" s="19">
        <f t="shared" si="59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8"/>
        <v>0</v>
      </c>
      <c r="AJ93" s="106" t="e">
        <f t="shared" si="69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60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61"/>
        <v>0</v>
      </c>
      <c r="BX93" s="125">
        <f t="shared" si="62"/>
        <v>0</v>
      </c>
      <c r="BY93" s="133" t="e">
        <f t="shared" si="63"/>
        <v>#DIV/0!</v>
      </c>
      <c r="BZ93" s="133" t="e">
        <f t="shared" si="64"/>
        <v>#DIV/0!</v>
      </c>
      <c r="CA93" s="3"/>
      <c r="CB93" s="1"/>
      <c r="CC93" s="1"/>
      <c r="CD93" s="4"/>
      <c r="CE93" s="6"/>
      <c r="CF93" s="6"/>
      <c r="CG93" s="19" t="e">
        <f t="shared" si="65"/>
        <v>#N/A</v>
      </c>
      <c r="CH93" s="19">
        <f t="shared" si="45"/>
        <v>0</v>
      </c>
      <c r="CI93" s="19" t="e">
        <f t="shared" si="46"/>
        <v>#N/A</v>
      </c>
      <c r="CJ93" s="1"/>
      <c r="CK93" s="15" t="e">
        <f t="shared" si="66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7"/>
        <v>#N/A</v>
      </c>
      <c r="CV93" s="19">
        <f t="shared" si="48"/>
        <v>0</v>
      </c>
      <c r="CW93" s="19" t="e">
        <f t="shared" si="49"/>
        <v>#N/A</v>
      </c>
      <c r="CX93" s="1"/>
      <c r="CY93" s="15" t="e">
        <f t="shared" ref="CY93:CY131" si="70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50"/>
        <v>#DIV/0!</v>
      </c>
      <c r="DN93" s="96" t="e">
        <f t="shared" si="51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52"/>
        <v>#DIV/0!</v>
      </c>
      <c r="DZ93" s="96" t="e">
        <f t="shared" si="53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7"/>
        <v>0</v>
      </c>
      <c r="EL93" s="180" t="e">
        <f t="shared" si="54"/>
        <v>#DIV/0!</v>
      </c>
      <c r="EM93" s="109" t="e">
        <f t="shared" si="55"/>
        <v>#DIV/0!</v>
      </c>
      <c r="EN93" s="1"/>
      <c r="EO93" s="181" t="e">
        <f t="shared" si="56"/>
        <v>#DIV/0!</v>
      </c>
      <c r="EP93" s="181" t="e">
        <f t="shared" si="57"/>
        <v>#DIV/0!</v>
      </c>
      <c r="EQ93" s="4"/>
      <c r="ER93" s="40"/>
    </row>
    <row r="94" spans="1:148" s="44" customFormat="1" ht="20.100000000000001" customHeight="1" x14ac:dyDescent="0.25">
      <c r="A94" s="84">
        <v>42451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43"/>
        <v>0</v>
      </c>
      <c r="R94" s="42">
        <f t="shared" si="58"/>
        <v>0</v>
      </c>
      <c r="S94" s="16">
        <f t="shared" si="44"/>
        <v>0</v>
      </c>
      <c r="T94" s="10"/>
      <c r="U94" s="8"/>
      <c r="V94" s="8"/>
      <c r="W94" s="20">
        <f t="shared" si="59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8"/>
        <v>0</v>
      </c>
      <c r="AJ94" s="108" t="e">
        <f t="shared" si="69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60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61"/>
        <v>0</v>
      </c>
      <c r="BX94" s="126">
        <f t="shared" si="62"/>
        <v>0</v>
      </c>
      <c r="BY94" s="134" t="e">
        <f t="shared" si="63"/>
        <v>#DIV/0!</v>
      </c>
      <c r="BZ94" s="134" t="e">
        <f t="shared" si="64"/>
        <v>#DIV/0!</v>
      </c>
      <c r="CA94" s="10"/>
      <c r="CB94" s="8"/>
      <c r="CC94" s="8"/>
      <c r="CD94" s="11"/>
      <c r="CE94" s="13"/>
      <c r="CF94" s="13"/>
      <c r="CG94" s="20" t="e">
        <f t="shared" si="65"/>
        <v>#N/A</v>
      </c>
      <c r="CH94" s="20">
        <f t="shared" si="45"/>
        <v>0</v>
      </c>
      <c r="CI94" s="20" t="e">
        <f t="shared" si="46"/>
        <v>#N/A</v>
      </c>
      <c r="CJ94" s="8"/>
      <c r="CK94" s="16" t="e">
        <f t="shared" si="66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7"/>
        <v>#N/A</v>
      </c>
      <c r="CV94" s="20">
        <f t="shared" si="48"/>
        <v>0</v>
      </c>
      <c r="CW94" s="20" t="e">
        <f t="shared" si="49"/>
        <v>#N/A</v>
      </c>
      <c r="CX94" s="8"/>
      <c r="CY94" s="16" t="e">
        <f t="shared" si="70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50"/>
        <v>#DIV/0!</v>
      </c>
      <c r="DN94" s="97" t="e">
        <f t="shared" si="51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52"/>
        <v>#DIV/0!</v>
      </c>
      <c r="DZ94" s="97" t="e">
        <f t="shared" si="53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7"/>
        <v>0</v>
      </c>
      <c r="EL94" s="183" t="e">
        <f t="shared" si="54"/>
        <v>#DIV/0!</v>
      </c>
      <c r="EM94" s="110" t="e">
        <f t="shared" si="55"/>
        <v>#DIV/0!</v>
      </c>
      <c r="EN94" s="8"/>
      <c r="EO94" s="184" t="e">
        <f t="shared" si="56"/>
        <v>#DIV/0!</v>
      </c>
      <c r="EP94" s="184" t="e">
        <f t="shared" si="57"/>
        <v>#DIV/0!</v>
      </c>
      <c r="EQ94" s="11"/>
      <c r="ER94" s="43"/>
    </row>
    <row r="95" spans="1:148" s="44" customFormat="1" ht="20.100000000000001" customHeight="1" x14ac:dyDescent="0.25">
      <c r="A95" s="84">
        <v>42451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43"/>
        <v>0</v>
      </c>
      <c r="R95" s="42">
        <f t="shared" si="58"/>
        <v>0</v>
      </c>
      <c r="S95" s="16">
        <f t="shared" si="44"/>
        <v>0</v>
      </c>
      <c r="T95" s="10"/>
      <c r="U95" s="8"/>
      <c r="V95" s="8"/>
      <c r="W95" s="20">
        <f t="shared" si="59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8"/>
        <v>0</v>
      </c>
      <c r="AJ95" s="108" t="e">
        <f t="shared" si="69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60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61"/>
        <v>0</v>
      </c>
      <c r="BX95" s="126">
        <f t="shared" si="62"/>
        <v>0</v>
      </c>
      <c r="BY95" s="134" t="e">
        <f t="shared" si="63"/>
        <v>#DIV/0!</v>
      </c>
      <c r="BZ95" s="134" t="e">
        <f t="shared" si="64"/>
        <v>#DIV/0!</v>
      </c>
      <c r="CA95" s="10"/>
      <c r="CB95" s="8"/>
      <c r="CC95" s="8"/>
      <c r="CD95" s="11"/>
      <c r="CE95" s="13"/>
      <c r="CF95" s="13"/>
      <c r="CG95" s="20" t="e">
        <f t="shared" si="65"/>
        <v>#N/A</v>
      </c>
      <c r="CH95" s="20">
        <f t="shared" si="45"/>
        <v>0</v>
      </c>
      <c r="CI95" s="20" t="e">
        <f t="shared" si="46"/>
        <v>#N/A</v>
      </c>
      <c r="CJ95" s="8"/>
      <c r="CK95" s="16" t="e">
        <f t="shared" si="66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7"/>
        <v>#N/A</v>
      </c>
      <c r="CV95" s="20">
        <f t="shared" si="48"/>
        <v>0</v>
      </c>
      <c r="CW95" s="20" t="e">
        <f t="shared" si="49"/>
        <v>#N/A</v>
      </c>
      <c r="CX95" s="8"/>
      <c r="CY95" s="16" t="e">
        <f t="shared" si="70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50"/>
        <v>#DIV/0!</v>
      </c>
      <c r="DN95" s="97" t="e">
        <f t="shared" si="51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52"/>
        <v>#DIV/0!</v>
      </c>
      <c r="DZ95" s="97" t="e">
        <f t="shared" si="53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7"/>
        <v>0</v>
      </c>
      <c r="EL95" s="183" t="e">
        <f t="shared" si="54"/>
        <v>#DIV/0!</v>
      </c>
      <c r="EM95" s="110" t="e">
        <f t="shared" si="55"/>
        <v>#DIV/0!</v>
      </c>
      <c r="EN95" s="8"/>
      <c r="EO95" s="184" t="e">
        <f t="shared" si="56"/>
        <v>#DIV/0!</v>
      </c>
      <c r="EP95" s="184" t="e">
        <f t="shared" si="57"/>
        <v>#DIV/0!</v>
      </c>
      <c r="EQ95" s="11"/>
      <c r="ER95" s="43"/>
    </row>
    <row r="96" spans="1:148" s="41" customFormat="1" ht="20.100000000000001" customHeight="1" x14ac:dyDescent="0.25">
      <c r="A96" s="83">
        <v>42452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43"/>
        <v>0</v>
      </c>
      <c r="R96" s="39">
        <f t="shared" si="58"/>
        <v>0</v>
      </c>
      <c r="S96" s="15">
        <f t="shared" si="44"/>
        <v>0</v>
      </c>
      <c r="T96" s="3"/>
      <c r="U96" s="1"/>
      <c r="V96" s="1"/>
      <c r="W96" s="19">
        <f t="shared" si="59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8"/>
        <v>0</v>
      </c>
      <c r="AJ96" s="106" t="e">
        <f t="shared" si="69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60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61"/>
        <v>0</v>
      </c>
      <c r="BX96" s="125">
        <f t="shared" si="62"/>
        <v>0</v>
      </c>
      <c r="BY96" s="133" t="e">
        <f t="shared" si="63"/>
        <v>#DIV/0!</v>
      </c>
      <c r="BZ96" s="133" t="e">
        <f t="shared" si="64"/>
        <v>#DIV/0!</v>
      </c>
      <c r="CA96" s="3"/>
      <c r="CB96" s="1"/>
      <c r="CC96" s="1"/>
      <c r="CD96" s="4"/>
      <c r="CE96" s="6"/>
      <c r="CF96" s="6"/>
      <c r="CG96" s="19" t="e">
        <f t="shared" si="65"/>
        <v>#N/A</v>
      </c>
      <c r="CH96" s="19">
        <f t="shared" si="45"/>
        <v>0</v>
      </c>
      <c r="CI96" s="19" t="e">
        <f t="shared" si="46"/>
        <v>#N/A</v>
      </c>
      <c r="CJ96" s="1"/>
      <c r="CK96" s="15" t="e">
        <f t="shared" si="66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7"/>
        <v>#N/A</v>
      </c>
      <c r="CV96" s="19">
        <f t="shared" si="48"/>
        <v>0</v>
      </c>
      <c r="CW96" s="19" t="e">
        <f t="shared" si="49"/>
        <v>#N/A</v>
      </c>
      <c r="CX96" s="1"/>
      <c r="CY96" s="15" t="e">
        <f t="shared" si="70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50"/>
        <v>#DIV/0!</v>
      </c>
      <c r="DN96" s="96" t="e">
        <f t="shared" si="51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52"/>
        <v>#DIV/0!</v>
      </c>
      <c r="DZ96" s="96" t="e">
        <f t="shared" si="53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7"/>
        <v>0</v>
      </c>
      <c r="EL96" s="180" t="e">
        <f t="shared" si="54"/>
        <v>#DIV/0!</v>
      </c>
      <c r="EM96" s="109" t="e">
        <f t="shared" si="55"/>
        <v>#DIV/0!</v>
      </c>
      <c r="EN96" s="1"/>
      <c r="EO96" s="181" t="e">
        <f t="shared" si="56"/>
        <v>#DIV/0!</v>
      </c>
      <c r="EP96" s="181" t="e">
        <f t="shared" si="57"/>
        <v>#DIV/0!</v>
      </c>
      <c r="EQ96" s="4"/>
      <c r="ER96" s="40"/>
    </row>
    <row r="97" spans="1:148" s="41" customFormat="1" ht="20.100000000000001" customHeight="1" x14ac:dyDescent="0.25">
      <c r="A97" s="83">
        <v>42452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43"/>
        <v>0</v>
      </c>
      <c r="R97" s="39">
        <f t="shared" si="58"/>
        <v>0</v>
      </c>
      <c r="S97" s="15">
        <f t="shared" si="44"/>
        <v>0</v>
      </c>
      <c r="T97" s="3"/>
      <c r="U97" s="1"/>
      <c r="V97" s="1"/>
      <c r="W97" s="19">
        <f t="shared" si="59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8"/>
        <v>0</v>
      </c>
      <c r="AJ97" s="106" t="e">
        <f t="shared" si="69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71">AQ97-AR97</f>
        <v>0</v>
      </c>
      <c r="AT97" s="123" t="e">
        <f t="shared" si="60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61"/>
        <v>0</v>
      </c>
      <c r="BX97" s="125">
        <f t="shared" si="62"/>
        <v>0</v>
      </c>
      <c r="BY97" s="133" t="e">
        <f t="shared" si="63"/>
        <v>#DIV/0!</v>
      </c>
      <c r="BZ97" s="133" t="e">
        <f t="shared" si="64"/>
        <v>#DIV/0!</v>
      </c>
      <c r="CA97" s="3"/>
      <c r="CB97" s="1"/>
      <c r="CC97" s="1"/>
      <c r="CD97" s="4"/>
      <c r="CE97" s="6"/>
      <c r="CF97" s="6"/>
      <c r="CG97" s="19" t="e">
        <f t="shared" si="65"/>
        <v>#N/A</v>
      </c>
      <c r="CH97" s="19">
        <f t="shared" si="45"/>
        <v>0</v>
      </c>
      <c r="CI97" s="19" t="e">
        <f t="shared" si="46"/>
        <v>#N/A</v>
      </c>
      <c r="CJ97" s="1"/>
      <c r="CK97" s="15" t="e">
        <f t="shared" si="66"/>
        <v>#N/A</v>
      </c>
      <c r="CL97" s="3"/>
      <c r="CM97" s="6"/>
      <c r="CN97" s="1"/>
      <c r="CO97" s="338">
        <v>109</v>
      </c>
      <c r="CP97" s="338">
        <f t="shared" ref="CP97:CP131" si="72">P97*3.38</f>
        <v>0</v>
      </c>
      <c r="CQ97" s="338">
        <f t="shared" ref="CQ97:CQ131" si="73">CO97*CN97/100</f>
        <v>0</v>
      </c>
      <c r="CR97" s="39" t="e">
        <f t="shared" ref="CR97:CR131" si="74">CQ97/CP97*1000</f>
        <v>#DIV/0!</v>
      </c>
      <c r="CS97" s="3"/>
      <c r="CT97" s="6"/>
      <c r="CU97" s="19" t="e">
        <f t="shared" si="47"/>
        <v>#N/A</v>
      </c>
      <c r="CV97" s="19">
        <f t="shared" si="48"/>
        <v>0</v>
      </c>
      <c r="CW97" s="19" t="e">
        <f t="shared" si="49"/>
        <v>#N/A</v>
      </c>
      <c r="CX97" s="1"/>
      <c r="CY97" s="15" t="e">
        <f t="shared" si="70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50"/>
        <v>#DIV/0!</v>
      </c>
      <c r="DN97" s="96" t="e">
        <f t="shared" si="51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52"/>
        <v>#DIV/0!</v>
      </c>
      <c r="DZ97" s="96" t="e">
        <f t="shared" si="53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7"/>
        <v>0</v>
      </c>
      <c r="EL97" s="180" t="e">
        <f t="shared" si="54"/>
        <v>#DIV/0!</v>
      </c>
      <c r="EM97" s="109" t="e">
        <f t="shared" si="55"/>
        <v>#DIV/0!</v>
      </c>
      <c r="EN97" s="1"/>
      <c r="EO97" s="181" t="e">
        <f t="shared" si="56"/>
        <v>#DIV/0!</v>
      </c>
      <c r="EP97" s="181" t="e">
        <f t="shared" si="57"/>
        <v>#DIV/0!</v>
      </c>
      <c r="EQ97" s="4"/>
      <c r="ER97" s="40"/>
    </row>
    <row r="98" spans="1:148" s="44" customFormat="1" ht="20.100000000000001" customHeight="1" x14ac:dyDescent="0.25">
      <c r="A98" s="84">
        <v>42452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43"/>
        <v>0</v>
      </c>
      <c r="R98" s="42">
        <f t="shared" si="58"/>
        <v>0</v>
      </c>
      <c r="S98" s="16">
        <f t="shared" si="44"/>
        <v>0</v>
      </c>
      <c r="T98" s="10"/>
      <c r="U98" s="8"/>
      <c r="V98" s="8"/>
      <c r="W98" s="20">
        <f t="shared" si="59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8"/>
        <v>0</v>
      </c>
      <c r="AJ98" s="108" t="e">
        <f t="shared" si="69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71"/>
        <v>0</v>
      </c>
      <c r="AT98" s="124" t="e">
        <f t="shared" si="60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61"/>
        <v>0</v>
      </c>
      <c r="BX98" s="126">
        <f t="shared" si="62"/>
        <v>0</v>
      </c>
      <c r="BY98" s="134" t="e">
        <f t="shared" si="63"/>
        <v>#DIV/0!</v>
      </c>
      <c r="BZ98" s="134" t="e">
        <f t="shared" si="64"/>
        <v>#DIV/0!</v>
      </c>
      <c r="CA98" s="10"/>
      <c r="CB98" s="8"/>
      <c r="CC98" s="8"/>
      <c r="CD98" s="11"/>
      <c r="CE98" s="13"/>
      <c r="CF98" s="13"/>
      <c r="CG98" s="20" t="e">
        <f t="shared" si="65"/>
        <v>#N/A</v>
      </c>
      <c r="CH98" s="20">
        <f t="shared" si="45"/>
        <v>0</v>
      </c>
      <c r="CI98" s="20" t="e">
        <f t="shared" si="46"/>
        <v>#N/A</v>
      </c>
      <c r="CJ98" s="8"/>
      <c r="CK98" s="16" t="e">
        <f t="shared" si="66"/>
        <v>#N/A</v>
      </c>
      <c r="CL98" s="10"/>
      <c r="CM98" s="13"/>
      <c r="CN98" s="8"/>
      <c r="CO98" s="339">
        <v>109</v>
      </c>
      <c r="CP98" s="339">
        <f t="shared" si="72"/>
        <v>0</v>
      </c>
      <c r="CQ98" s="339">
        <f t="shared" si="73"/>
        <v>0</v>
      </c>
      <c r="CR98" s="42" t="e">
        <f t="shared" si="74"/>
        <v>#DIV/0!</v>
      </c>
      <c r="CS98" s="10"/>
      <c r="CT98" s="13"/>
      <c r="CU98" s="20" t="e">
        <f t="shared" si="47"/>
        <v>#N/A</v>
      </c>
      <c r="CV98" s="20">
        <f t="shared" si="48"/>
        <v>0</v>
      </c>
      <c r="CW98" s="20" t="e">
        <f t="shared" si="49"/>
        <v>#N/A</v>
      </c>
      <c r="CX98" s="8"/>
      <c r="CY98" s="16" t="e">
        <f t="shared" si="70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50"/>
        <v>#DIV/0!</v>
      </c>
      <c r="DN98" s="97" t="e">
        <f t="shared" si="51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52"/>
        <v>#DIV/0!</v>
      </c>
      <c r="DZ98" s="97" t="e">
        <f t="shared" si="53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7"/>
        <v>0</v>
      </c>
      <c r="EL98" s="183" t="e">
        <f t="shared" si="54"/>
        <v>#DIV/0!</v>
      </c>
      <c r="EM98" s="110" t="e">
        <f t="shared" si="55"/>
        <v>#DIV/0!</v>
      </c>
      <c r="EN98" s="8"/>
      <c r="EO98" s="184" t="e">
        <f t="shared" si="56"/>
        <v>#DIV/0!</v>
      </c>
      <c r="EP98" s="184" t="e">
        <f t="shared" si="57"/>
        <v>#DIV/0!</v>
      </c>
      <c r="EQ98" s="11"/>
      <c r="ER98" s="43"/>
    </row>
    <row r="99" spans="1:148" s="44" customFormat="1" ht="20.100000000000001" customHeight="1" x14ac:dyDescent="0.25">
      <c r="A99" s="84">
        <v>42452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43"/>
        <v>0</v>
      </c>
      <c r="R99" s="42">
        <f t="shared" si="58"/>
        <v>0</v>
      </c>
      <c r="S99" s="16">
        <f t="shared" si="44"/>
        <v>0</v>
      </c>
      <c r="T99" s="10"/>
      <c r="U99" s="8"/>
      <c r="V99" s="8"/>
      <c r="W99" s="20">
        <f t="shared" si="59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8"/>
        <v>0</v>
      </c>
      <c r="AJ99" s="108" t="e">
        <f t="shared" si="69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71"/>
        <v>0</v>
      </c>
      <c r="AT99" s="124" t="e">
        <f t="shared" si="60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61"/>
        <v>0</v>
      </c>
      <c r="BX99" s="126">
        <f t="shared" si="62"/>
        <v>0</v>
      </c>
      <c r="BY99" s="134" t="e">
        <f t="shared" si="63"/>
        <v>#DIV/0!</v>
      </c>
      <c r="BZ99" s="134" t="e">
        <f t="shared" si="64"/>
        <v>#DIV/0!</v>
      </c>
      <c r="CA99" s="10"/>
      <c r="CB99" s="8"/>
      <c r="CC99" s="8"/>
      <c r="CD99" s="11"/>
      <c r="CE99" s="13"/>
      <c r="CF99" s="13"/>
      <c r="CG99" s="20" t="e">
        <f t="shared" si="65"/>
        <v>#N/A</v>
      </c>
      <c r="CH99" s="20">
        <f t="shared" si="45"/>
        <v>0</v>
      </c>
      <c r="CI99" s="20" t="e">
        <f t="shared" si="46"/>
        <v>#N/A</v>
      </c>
      <c r="CJ99" s="8"/>
      <c r="CK99" s="16" t="e">
        <f t="shared" si="66"/>
        <v>#N/A</v>
      </c>
      <c r="CL99" s="10"/>
      <c r="CM99" s="13"/>
      <c r="CN99" s="8"/>
      <c r="CO99" s="339">
        <v>109</v>
      </c>
      <c r="CP99" s="339">
        <f t="shared" si="72"/>
        <v>0</v>
      </c>
      <c r="CQ99" s="339">
        <f t="shared" si="73"/>
        <v>0</v>
      </c>
      <c r="CR99" s="42" t="e">
        <f t="shared" si="74"/>
        <v>#DIV/0!</v>
      </c>
      <c r="CS99" s="10"/>
      <c r="CT99" s="13"/>
      <c r="CU99" s="20" t="e">
        <f t="shared" si="47"/>
        <v>#N/A</v>
      </c>
      <c r="CV99" s="20">
        <f t="shared" si="48"/>
        <v>0</v>
      </c>
      <c r="CW99" s="20" t="e">
        <f t="shared" si="49"/>
        <v>#N/A</v>
      </c>
      <c r="CX99" s="8"/>
      <c r="CY99" s="16" t="e">
        <f t="shared" si="70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50"/>
        <v>#DIV/0!</v>
      </c>
      <c r="DN99" s="97" t="e">
        <f t="shared" si="51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52"/>
        <v>#DIV/0!</v>
      </c>
      <c r="DZ99" s="97" t="e">
        <f t="shared" si="53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7"/>
        <v>0</v>
      </c>
      <c r="EL99" s="183" t="e">
        <f t="shared" si="54"/>
        <v>#DIV/0!</v>
      </c>
      <c r="EM99" s="110" t="e">
        <f t="shared" si="55"/>
        <v>#DIV/0!</v>
      </c>
      <c r="EN99" s="8"/>
      <c r="EO99" s="184" t="e">
        <f t="shared" si="56"/>
        <v>#DIV/0!</v>
      </c>
      <c r="EP99" s="184" t="e">
        <f t="shared" si="57"/>
        <v>#DIV/0!</v>
      </c>
      <c r="EQ99" s="11"/>
      <c r="ER99" s="43"/>
    </row>
    <row r="100" spans="1:148" s="41" customFormat="1" ht="20.100000000000001" customHeight="1" x14ac:dyDescent="0.25">
      <c r="A100" s="83">
        <v>42453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43"/>
        <v>0</v>
      </c>
      <c r="R100" s="39">
        <f t="shared" si="58"/>
        <v>0</v>
      </c>
      <c r="S100" s="15">
        <f t="shared" si="44"/>
        <v>0</v>
      </c>
      <c r="T100" s="3"/>
      <c r="U100" s="1"/>
      <c r="V100" s="1"/>
      <c r="W100" s="19">
        <f t="shared" si="59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8"/>
        <v>0</v>
      </c>
      <c r="AJ100" s="106" t="e">
        <f t="shared" si="69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71"/>
        <v>0</v>
      </c>
      <c r="AT100" s="123" t="e">
        <f t="shared" si="60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61"/>
        <v>0</v>
      </c>
      <c r="BX100" s="125">
        <f t="shared" si="62"/>
        <v>0</v>
      </c>
      <c r="BY100" s="133" t="e">
        <f t="shared" si="63"/>
        <v>#DIV/0!</v>
      </c>
      <c r="BZ100" s="133" t="e">
        <f t="shared" si="64"/>
        <v>#DIV/0!</v>
      </c>
      <c r="CA100" s="3"/>
      <c r="CB100" s="1"/>
      <c r="CC100" s="1"/>
      <c r="CD100" s="4"/>
      <c r="CE100" s="6"/>
      <c r="CF100" s="6"/>
      <c r="CG100" s="19" t="e">
        <f t="shared" si="65"/>
        <v>#N/A</v>
      </c>
      <c r="CH100" s="19">
        <f t="shared" si="45"/>
        <v>0</v>
      </c>
      <c r="CI100" s="19" t="e">
        <f t="shared" si="46"/>
        <v>#N/A</v>
      </c>
      <c r="CJ100" s="1"/>
      <c r="CK100" s="15" t="e">
        <f t="shared" si="66"/>
        <v>#N/A</v>
      </c>
      <c r="CL100" s="3"/>
      <c r="CM100" s="6"/>
      <c r="CN100" s="1"/>
      <c r="CO100" s="338">
        <v>109</v>
      </c>
      <c r="CP100" s="338">
        <f t="shared" si="72"/>
        <v>0</v>
      </c>
      <c r="CQ100" s="338">
        <f t="shared" si="73"/>
        <v>0</v>
      </c>
      <c r="CR100" s="39" t="e">
        <f t="shared" si="74"/>
        <v>#DIV/0!</v>
      </c>
      <c r="CS100" s="3"/>
      <c r="CT100" s="6"/>
      <c r="CU100" s="19" t="e">
        <f t="shared" si="47"/>
        <v>#N/A</v>
      </c>
      <c r="CV100" s="19">
        <f t="shared" si="48"/>
        <v>0</v>
      </c>
      <c r="CW100" s="19" t="e">
        <f t="shared" si="49"/>
        <v>#N/A</v>
      </c>
      <c r="CX100" s="1"/>
      <c r="CY100" s="15" t="e">
        <f t="shared" si="70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50"/>
        <v>#DIV/0!</v>
      </c>
      <c r="DN100" s="96" t="e">
        <f t="shared" si="51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52"/>
        <v>#DIV/0!</v>
      </c>
      <c r="DZ100" s="96" t="e">
        <f t="shared" si="53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7"/>
        <v>0</v>
      </c>
      <c r="EL100" s="180" t="e">
        <f t="shared" si="54"/>
        <v>#DIV/0!</v>
      </c>
      <c r="EM100" s="109" t="e">
        <f t="shared" si="55"/>
        <v>#DIV/0!</v>
      </c>
      <c r="EN100" s="1"/>
      <c r="EO100" s="181" t="e">
        <f t="shared" si="56"/>
        <v>#DIV/0!</v>
      </c>
      <c r="EP100" s="181" t="e">
        <f t="shared" si="57"/>
        <v>#DIV/0!</v>
      </c>
      <c r="EQ100" s="4"/>
      <c r="ER100" s="40"/>
    </row>
    <row r="101" spans="1:148" s="41" customFormat="1" ht="20.100000000000001" customHeight="1" x14ac:dyDescent="0.25">
      <c r="A101" s="83">
        <v>42453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43"/>
        <v>0</v>
      </c>
      <c r="R101" s="39">
        <f t="shared" si="58"/>
        <v>0</v>
      </c>
      <c r="S101" s="15">
        <f t="shared" si="44"/>
        <v>0</v>
      </c>
      <c r="T101" s="3"/>
      <c r="U101" s="1"/>
      <c r="V101" s="1"/>
      <c r="W101" s="19">
        <f t="shared" si="59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8"/>
        <v>0</v>
      </c>
      <c r="AJ101" s="106" t="e">
        <f t="shared" si="69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71"/>
        <v>0</v>
      </c>
      <c r="AT101" s="123" t="e">
        <f t="shared" si="60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61"/>
        <v>0</v>
      </c>
      <c r="BX101" s="125">
        <f t="shared" si="62"/>
        <v>0</v>
      </c>
      <c r="BY101" s="133" t="e">
        <f t="shared" si="63"/>
        <v>#DIV/0!</v>
      </c>
      <c r="BZ101" s="133" t="e">
        <f t="shared" si="64"/>
        <v>#DIV/0!</v>
      </c>
      <c r="CA101" s="3"/>
      <c r="CB101" s="1"/>
      <c r="CC101" s="1"/>
      <c r="CD101" s="4"/>
      <c r="CE101" s="6"/>
      <c r="CF101" s="6"/>
      <c r="CG101" s="19" t="e">
        <f t="shared" si="65"/>
        <v>#N/A</v>
      </c>
      <c r="CH101" s="19">
        <f t="shared" si="45"/>
        <v>0</v>
      </c>
      <c r="CI101" s="19" t="e">
        <f t="shared" si="46"/>
        <v>#N/A</v>
      </c>
      <c r="CJ101" s="1"/>
      <c r="CK101" s="15" t="e">
        <f t="shared" si="66"/>
        <v>#N/A</v>
      </c>
      <c r="CL101" s="3"/>
      <c r="CM101" s="6"/>
      <c r="CN101" s="1"/>
      <c r="CO101" s="338">
        <v>109</v>
      </c>
      <c r="CP101" s="338">
        <f t="shared" si="72"/>
        <v>0</v>
      </c>
      <c r="CQ101" s="338">
        <f t="shared" si="73"/>
        <v>0</v>
      </c>
      <c r="CR101" s="39" t="e">
        <f t="shared" si="74"/>
        <v>#DIV/0!</v>
      </c>
      <c r="CS101" s="3"/>
      <c r="CT101" s="6"/>
      <c r="CU101" s="19" t="e">
        <f t="shared" si="47"/>
        <v>#N/A</v>
      </c>
      <c r="CV101" s="19">
        <f t="shared" si="48"/>
        <v>0</v>
      </c>
      <c r="CW101" s="19" t="e">
        <f t="shared" si="49"/>
        <v>#N/A</v>
      </c>
      <c r="CX101" s="1"/>
      <c r="CY101" s="15" t="e">
        <f t="shared" si="70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50"/>
        <v>#DIV/0!</v>
      </c>
      <c r="DN101" s="96" t="e">
        <f t="shared" si="51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52"/>
        <v>#DIV/0!</v>
      </c>
      <c r="DZ101" s="96" t="e">
        <f t="shared" si="53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7"/>
        <v>0</v>
      </c>
      <c r="EL101" s="180" t="e">
        <f t="shared" si="54"/>
        <v>#DIV/0!</v>
      </c>
      <c r="EM101" s="109" t="e">
        <f t="shared" si="55"/>
        <v>#DIV/0!</v>
      </c>
      <c r="EN101" s="1"/>
      <c r="EO101" s="181" t="e">
        <f t="shared" si="56"/>
        <v>#DIV/0!</v>
      </c>
      <c r="EP101" s="181" t="e">
        <f t="shared" si="57"/>
        <v>#DIV/0!</v>
      </c>
      <c r="EQ101" s="4"/>
      <c r="ER101" s="40"/>
    </row>
    <row r="102" spans="1:148" s="44" customFormat="1" ht="20.100000000000001" customHeight="1" x14ac:dyDescent="0.25">
      <c r="A102" s="84">
        <v>42453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43"/>
        <v>0</v>
      </c>
      <c r="R102" s="42">
        <f t="shared" si="58"/>
        <v>0</v>
      </c>
      <c r="S102" s="16">
        <f t="shared" si="44"/>
        <v>0</v>
      </c>
      <c r="T102" s="10"/>
      <c r="U102" s="8"/>
      <c r="V102" s="8"/>
      <c r="W102" s="20">
        <f t="shared" si="59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8"/>
        <v>0</v>
      </c>
      <c r="AJ102" s="108" t="e">
        <f t="shared" si="69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71"/>
        <v>0</v>
      </c>
      <c r="AT102" s="124" t="e">
        <f t="shared" si="60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61"/>
        <v>0</v>
      </c>
      <c r="BX102" s="126">
        <f t="shared" si="62"/>
        <v>0</v>
      </c>
      <c r="BY102" s="134" t="e">
        <f t="shared" si="63"/>
        <v>#DIV/0!</v>
      </c>
      <c r="BZ102" s="134" t="e">
        <f t="shared" si="64"/>
        <v>#DIV/0!</v>
      </c>
      <c r="CA102" s="10"/>
      <c r="CB102" s="8"/>
      <c r="CC102" s="8"/>
      <c r="CD102" s="11"/>
      <c r="CE102" s="13"/>
      <c r="CF102" s="13"/>
      <c r="CG102" s="20" t="e">
        <f t="shared" si="65"/>
        <v>#N/A</v>
      </c>
      <c r="CH102" s="20">
        <f t="shared" si="45"/>
        <v>0</v>
      </c>
      <c r="CI102" s="20" t="e">
        <f t="shared" si="46"/>
        <v>#N/A</v>
      </c>
      <c r="CJ102" s="8"/>
      <c r="CK102" s="16" t="e">
        <f t="shared" si="66"/>
        <v>#N/A</v>
      </c>
      <c r="CL102" s="10"/>
      <c r="CM102" s="13"/>
      <c r="CN102" s="8"/>
      <c r="CO102" s="339">
        <v>109</v>
      </c>
      <c r="CP102" s="339">
        <f t="shared" si="72"/>
        <v>0</v>
      </c>
      <c r="CQ102" s="339">
        <f t="shared" si="73"/>
        <v>0</v>
      </c>
      <c r="CR102" s="42" t="e">
        <f t="shared" si="74"/>
        <v>#DIV/0!</v>
      </c>
      <c r="CS102" s="10"/>
      <c r="CT102" s="13"/>
      <c r="CU102" s="20" t="e">
        <f t="shared" si="47"/>
        <v>#N/A</v>
      </c>
      <c r="CV102" s="20">
        <f t="shared" si="48"/>
        <v>0</v>
      </c>
      <c r="CW102" s="20" t="e">
        <f t="shared" si="49"/>
        <v>#N/A</v>
      </c>
      <c r="CX102" s="8"/>
      <c r="CY102" s="16" t="e">
        <f t="shared" si="70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50"/>
        <v>#DIV/0!</v>
      </c>
      <c r="DN102" s="97" t="e">
        <f t="shared" si="51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52"/>
        <v>#DIV/0!</v>
      </c>
      <c r="DZ102" s="97" t="e">
        <f t="shared" si="53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7"/>
        <v>0</v>
      </c>
      <c r="EL102" s="183" t="e">
        <f t="shared" si="54"/>
        <v>#DIV/0!</v>
      </c>
      <c r="EM102" s="110" t="e">
        <f t="shared" si="55"/>
        <v>#DIV/0!</v>
      </c>
      <c r="EN102" s="8"/>
      <c r="EO102" s="184" t="e">
        <f t="shared" si="56"/>
        <v>#DIV/0!</v>
      </c>
      <c r="EP102" s="184" t="e">
        <f t="shared" si="57"/>
        <v>#DIV/0!</v>
      </c>
      <c r="EQ102" s="11"/>
      <c r="ER102" s="43"/>
    </row>
    <row r="103" spans="1:148" s="44" customFormat="1" ht="20.100000000000001" customHeight="1" x14ac:dyDescent="0.25">
      <c r="A103" s="84">
        <v>42453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43"/>
        <v>0</v>
      </c>
      <c r="R103" s="42">
        <f t="shared" si="58"/>
        <v>0</v>
      </c>
      <c r="S103" s="16">
        <f t="shared" si="44"/>
        <v>0</v>
      </c>
      <c r="T103" s="10"/>
      <c r="U103" s="8"/>
      <c r="V103" s="8"/>
      <c r="W103" s="20">
        <f t="shared" si="59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8"/>
        <v>0</v>
      </c>
      <c r="AJ103" s="108" t="e">
        <f t="shared" si="69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71"/>
        <v>0</v>
      </c>
      <c r="AT103" s="124" t="e">
        <f t="shared" si="60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61"/>
        <v>0</v>
      </c>
      <c r="BX103" s="126">
        <f t="shared" si="62"/>
        <v>0</v>
      </c>
      <c r="BY103" s="134" t="e">
        <f t="shared" si="63"/>
        <v>#DIV/0!</v>
      </c>
      <c r="BZ103" s="134" t="e">
        <f t="shared" si="64"/>
        <v>#DIV/0!</v>
      </c>
      <c r="CA103" s="10"/>
      <c r="CB103" s="8"/>
      <c r="CC103" s="8"/>
      <c r="CD103" s="11"/>
      <c r="CE103" s="13"/>
      <c r="CF103" s="13"/>
      <c r="CG103" s="20" t="e">
        <f t="shared" si="65"/>
        <v>#N/A</v>
      </c>
      <c r="CH103" s="20">
        <f t="shared" si="45"/>
        <v>0</v>
      </c>
      <c r="CI103" s="20" t="e">
        <f t="shared" si="46"/>
        <v>#N/A</v>
      </c>
      <c r="CJ103" s="8"/>
      <c r="CK103" s="16" t="e">
        <f t="shared" si="66"/>
        <v>#N/A</v>
      </c>
      <c r="CL103" s="10"/>
      <c r="CM103" s="13"/>
      <c r="CN103" s="8"/>
      <c r="CO103" s="339">
        <v>109</v>
      </c>
      <c r="CP103" s="339">
        <f t="shared" si="72"/>
        <v>0</v>
      </c>
      <c r="CQ103" s="339">
        <f t="shared" si="73"/>
        <v>0</v>
      </c>
      <c r="CR103" s="42" t="e">
        <f t="shared" si="74"/>
        <v>#DIV/0!</v>
      </c>
      <c r="CS103" s="10"/>
      <c r="CT103" s="13"/>
      <c r="CU103" s="20" t="e">
        <f t="shared" si="47"/>
        <v>#N/A</v>
      </c>
      <c r="CV103" s="20">
        <f t="shared" si="48"/>
        <v>0</v>
      </c>
      <c r="CW103" s="20" t="e">
        <f t="shared" si="49"/>
        <v>#N/A</v>
      </c>
      <c r="CX103" s="8"/>
      <c r="CY103" s="16" t="e">
        <f t="shared" si="70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50"/>
        <v>#DIV/0!</v>
      </c>
      <c r="DN103" s="97" t="e">
        <f t="shared" si="51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52"/>
        <v>#DIV/0!</v>
      </c>
      <c r="DZ103" s="97" t="e">
        <f t="shared" si="53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7"/>
        <v>0</v>
      </c>
      <c r="EL103" s="183" t="e">
        <f t="shared" si="54"/>
        <v>#DIV/0!</v>
      </c>
      <c r="EM103" s="110" t="e">
        <f t="shared" si="55"/>
        <v>#DIV/0!</v>
      </c>
      <c r="EN103" s="8"/>
      <c r="EO103" s="184" t="e">
        <f t="shared" si="56"/>
        <v>#DIV/0!</v>
      </c>
      <c r="EP103" s="184" t="e">
        <f t="shared" si="57"/>
        <v>#DIV/0!</v>
      </c>
      <c r="EQ103" s="11"/>
      <c r="ER103" s="43"/>
    </row>
    <row r="104" spans="1:148" s="41" customFormat="1" ht="20.100000000000001" customHeight="1" x14ac:dyDescent="0.25">
      <c r="A104" s="83">
        <v>42454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43"/>
        <v>0</v>
      </c>
      <c r="R104" s="39">
        <f t="shared" si="58"/>
        <v>0</v>
      </c>
      <c r="S104" s="15">
        <f t="shared" si="44"/>
        <v>0</v>
      </c>
      <c r="T104" s="3"/>
      <c r="U104" s="1"/>
      <c r="V104" s="1"/>
      <c r="W104" s="19">
        <f t="shared" si="59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8"/>
        <v>0</v>
      </c>
      <c r="AJ104" s="106" t="e">
        <f t="shared" si="69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71"/>
        <v>0</v>
      </c>
      <c r="AT104" s="123" t="e">
        <f t="shared" si="60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61"/>
        <v>0</v>
      </c>
      <c r="BX104" s="125">
        <f t="shared" si="62"/>
        <v>0</v>
      </c>
      <c r="BY104" s="133" t="e">
        <f t="shared" si="63"/>
        <v>#DIV/0!</v>
      </c>
      <c r="BZ104" s="133" t="e">
        <f t="shared" si="64"/>
        <v>#DIV/0!</v>
      </c>
      <c r="CA104" s="3"/>
      <c r="CB104" s="1"/>
      <c r="CC104" s="1"/>
      <c r="CD104" s="4"/>
      <c r="CE104" s="6"/>
      <c r="CF104" s="6"/>
      <c r="CG104" s="19" t="e">
        <f t="shared" si="65"/>
        <v>#N/A</v>
      </c>
      <c r="CH104" s="19">
        <f t="shared" si="45"/>
        <v>0</v>
      </c>
      <c r="CI104" s="19" t="e">
        <f t="shared" si="46"/>
        <v>#N/A</v>
      </c>
      <c r="CJ104" s="1"/>
      <c r="CK104" s="15" t="e">
        <f t="shared" si="66"/>
        <v>#N/A</v>
      </c>
      <c r="CL104" s="3"/>
      <c r="CM104" s="6"/>
      <c r="CN104" s="1"/>
      <c r="CO104" s="338">
        <v>109</v>
      </c>
      <c r="CP104" s="338">
        <f t="shared" si="72"/>
        <v>0</v>
      </c>
      <c r="CQ104" s="338">
        <f t="shared" si="73"/>
        <v>0</v>
      </c>
      <c r="CR104" s="39" t="e">
        <f t="shared" si="74"/>
        <v>#DIV/0!</v>
      </c>
      <c r="CS104" s="3"/>
      <c r="CT104" s="6"/>
      <c r="CU104" s="19" t="e">
        <f t="shared" si="47"/>
        <v>#N/A</v>
      </c>
      <c r="CV104" s="19">
        <f t="shared" si="48"/>
        <v>0</v>
      </c>
      <c r="CW104" s="19" t="e">
        <f t="shared" si="49"/>
        <v>#N/A</v>
      </c>
      <c r="CX104" s="1"/>
      <c r="CY104" s="15" t="e">
        <f t="shared" si="70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50"/>
        <v>#DIV/0!</v>
      </c>
      <c r="DN104" s="96" t="e">
        <f t="shared" si="51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52"/>
        <v>#DIV/0!</v>
      </c>
      <c r="DZ104" s="96" t="e">
        <f t="shared" si="53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7"/>
        <v>0</v>
      </c>
      <c r="EL104" s="180" t="e">
        <f t="shared" si="54"/>
        <v>#DIV/0!</v>
      </c>
      <c r="EM104" s="109" t="e">
        <f t="shared" si="55"/>
        <v>#DIV/0!</v>
      </c>
      <c r="EN104" s="1"/>
      <c r="EO104" s="181" t="e">
        <f t="shared" si="56"/>
        <v>#DIV/0!</v>
      </c>
      <c r="EP104" s="181" t="e">
        <f t="shared" si="57"/>
        <v>#DIV/0!</v>
      </c>
      <c r="EQ104" s="4"/>
      <c r="ER104" s="40"/>
    </row>
    <row r="105" spans="1:148" s="41" customFormat="1" ht="20.100000000000001" customHeight="1" x14ac:dyDescent="0.25">
      <c r="A105" s="83">
        <v>42454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43"/>
        <v>0</v>
      </c>
      <c r="R105" s="39">
        <f t="shared" si="58"/>
        <v>0</v>
      </c>
      <c r="S105" s="15">
        <f t="shared" si="44"/>
        <v>0</v>
      </c>
      <c r="T105" s="3"/>
      <c r="U105" s="1"/>
      <c r="V105" s="1"/>
      <c r="W105" s="19">
        <f t="shared" si="59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8"/>
        <v>0</v>
      </c>
      <c r="AJ105" s="106" t="e">
        <f t="shared" si="69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71"/>
        <v>0</v>
      </c>
      <c r="AT105" s="123" t="e">
        <f t="shared" si="60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61"/>
        <v>0</v>
      </c>
      <c r="BX105" s="125">
        <f t="shared" si="62"/>
        <v>0</v>
      </c>
      <c r="BY105" s="133" t="e">
        <f t="shared" si="63"/>
        <v>#DIV/0!</v>
      </c>
      <c r="BZ105" s="133" t="e">
        <f t="shared" si="64"/>
        <v>#DIV/0!</v>
      </c>
      <c r="CA105" s="3"/>
      <c r="CB105" s="1"/>
      <c r="CC105" s="1"/>
      <c r="CD105" s="4"/>
      <c r="CE105" s="6"/>
      <c r="CF105" s="6"/>
      <c r="CG105" s="19" t="e">
        <f t="shared" si="65"/>
        <v>#N/A</v>
      </c>
      <c r="CH105" s="19">
        <f t="shared" si="45"/>
        <v>0</v>
      </c>
      <c r="CI105" s="19" t="e">
        <f t="shared" si="46"/>
        <v>#N/A</v>
      </c>
      <c r="CJ105" s="1"/>
      <c r="CK105" s="15" t="e">
        <f t="shared" si="66"/>
        <v>#N/A</v>
      </c>
      <c r="CL105" s="3"/>
      <c r="CM105" s="6"/>
      <c r="CN105" s="1"/>
      <c r="CO105" s="338">
        <v>109</v>
      </c>
      <c r="CP105" s="338">
        <f t="shared" si="72"/>
        <v>0</v>
      </c>
      <c r="CQ105" s="338">
        <f t="shared" si="73"/>
        <v>0</v>
      </c>
      <c r="CR105" s="39" t="e">
        <f t="shared" si="74"/>
        <v>#DIV/0!</v>
      </c>
      <c r="CS105" s="3"/>
      <c r="CT105" s="6"/>
      <c r="CU105" s="19" t="e">
        <f t="shared" si="47"/>
        <v>#N/A</v>
      </c>
      <c r="CV105" s="19">
        <f t="shared" si="48"/>
        <v>0</v>
      </c>
      <c r="CW105" s="19" t="e">
        <f t="shared" si="49"/>
        <v>#N/A</v>
      </c>
      <c r="CX105" s="1"/>
      <c r="CY105" s="15" t="e">
        <f t="shared" si="70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50"/>
        <v>#DIV/0!</v>
      </c>
      <c r="DN105" s="96" t="e">
        <f t="shared" si="51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52"/>
        <v>#DIV/0!</v>
      </c>
      <c r="DZ105" s="96" t="e">
        <f t="shared" si="53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7"/>
        <v>0</v>
      </c>
      <c r="EL105" s="180" t="e">
        <f t="shared" si="54"/>
        <v>#DIV/0!</v>
      </c>
      <c r="EM105" s="109" t="e">
        <f t="shared" si="55"/>
        <v>#DIV/0!</v>
      </c>
      <c r="EN105" s="1"/>
      <c r="EO105" s="181" t="e">
        <f t="shared" si="56"/>
        <v>#DIV/0!</v>
      </c>
      <c r="EP105" s="181" t="e">
        <f t="shared" si="57"/>
        <v>#DIV/0!</v>
      </c>
      <c r="EQ105" s="4"/>
      <c r="ER105" s="40"/>
    </row>
    <row r="106" spans="1:148" s="44" customFormat="1" ht="20.100000000000001" customHeight="1" x14ac:dyDescent="0.25">
      <c r="A106" s="84">
        <v>42454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43"/>
        <v>0</v>
      </c>
      <c r="R106" s="42">
        <f t="shared" si="58"/>
        <v>0</v>
      </c>
      <c r="S106" s="16">
        <f t="shared" si="44"/>
        <v>0</v>
      </c>
      <c r="T106" s="10"/>
      <c r="U106" s="8"/>
      <c r="V106" s="8"/>
      <c r="W106" s="20">
        <f t="shared" si="59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8"/>
        <v>0</v>
      </c>
      <c r="AJ106" s="108" t="e">
        <f t="shared" si="69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71"/>
        <v>0</v>
      </c>
      <c r="AT106" s="124" t="e">
        <f t="shared" si="60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61"/>
        <v>0</v>
      </c>
      <c r="BX106" s="126">
        <f t="shared" si="62"/>
        <v>0</v>
      </c>
      <c r="BY106" s="134" t="e">
        <f t="shared" si="63"/>
        <v>#DIV/0!</v>
      </c>
      <c r="BZ106" s="134" t="e">
        <f t="shared" si="64"/>
        <v>#DIV/0!</v>
      </c>
      <c r="CA106" s="10"/>
      <c r="CB106" s="8"/>
      <c r="CC106" s="8"/>
      <c r="CD106" s="11"/>
      <c r="CE106" s="13"/>
      <c r="CF106" s="13"/>
      <c r="CG106" s="20" t="e">
        <f t="shared" si="65"/>
        <v>#N/A</v>
      </c>
      <c r="CH106" s="20">
        <f t="shared" si="45"/>
        <v>0</v>
      </c>
      <c r="CI106" s="20" t="e">
        <f t="shared" si="46"/>
        <v>#N/A</v>
      </c>
      <c r="CJ106" s="8"/>
      <c r="CK106" s="16" t="e">
        <f t="shared" si="66"/>
        <v>#N/A</v>
      </c>
      <c r="CL106" s="10"/>
      <c r="CM106" s="13"/>
      <c r="CN106" s="8"/>
      <c r="CO106" s="339">
        <v>109</v>
      </c>
      <c r="CP106" s="339">
        <f t="shared" si="72"/>
        <v>0</v>
      </c>
      <c r="CQ106" s="339">
        <f t="shared" si="73"/>
        <v>0</v>
      </c>
      <c r="CR106" s="42" t="e">
        <f t="shared" si="74"/>
        <v>#DIV/0!</v>
      </c>
      <c r="CS106" s="10"/>
      <c r="CT106" s="13"/>
      <c r="CU106" s="20" t="e">
        <f t="shared" si="47"/>
        <v>#N/A</v>
      </c>
      <c r="CV106" s="20">
        <f t="shared" si="48"/>
        <v>0</v>
      </c>
      <c r="CW106" s="20" t="e">
        <f t="shared" si="49"/>
        <v>#N/A</v>
      </c>
      <c r="CX106" s="8"/>
      <c r="CY106" s="16" t="e">
        <f t="shared" si="70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50"/>
        <v>#DIV/0!</v>
      </c>
      <c r="DN106" s="97" t="e">
        <f t="shared" si="51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52"/>
        <v>#DIV/0!</v>
      </c>
      <c r="DZ106" s="97" t="e">
        <f t="shared" si="53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7"/>
        <v>0</v>
      </c>
      <c r="EL106" s="183" t="e">
        <f t="shared" si="54"/>
        <v>#DIV/0!</v>
      </c>
      <c r="EM106" s="110" t="e">
        <f t="shared" si="55"/>
        <v>#DIV/0!</v>
      </c>
      <c r="EN106" s="8"/>
      <c r="EO106" s="184" t="e">
        <f t="shared" si="56"/>
        <v>#DIV/0!</v>
      </c>
      <c r="EP106" s="184" t="e">
        <f t="shared" si="57"/>
        <v>#DIV/0!</v>
      </c>
      <c r="EQ106" s="11"/>
      <c r="ER106" s="43"/>
    </row>
    <row r="107" spans="1:148" s="44" customFormat="1" ht="20.100000000000001" customHeight="1" x14ac:dyDescent="0.25">
      <c r="A107" s="84">
        <v>42454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43"/>
        <v>0</v>
      </c>
      <c r="R107" s="42">
        <f t="shared" si="58"/>
        <v>0</v>
      </c>
      <c r="S107" s="16">
        <f t="shared" si="44"/>
        <v>0</v>
      </c>
      <c r="T107" s="10"/>
      <c r="U107" s="8"/>
      <c r="V107" s="8"/>
      <c r="W107" s="20">
        <f t="shared" si="59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8"/>
        <v>0</v>
      </c>
      <c r="AJ107" s="108" t="e">
        <f t="shared" si="69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71"/>
        <v>0</v>
      </c>
      <c r="AT107" s="124" t="e">
        <f t="shared" si="60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61"/>
        <v>0</v>
      </c>
      <c r="BX107" s="126">
        <f t="shared" si="62"/>
        <v>0</v>
      </c>
      <c r="BY107" s="134" t="e">
        <f t="shared" si="63"/>
        <v>#DIV/0!</v>
      </c>
      <c r="BZ107" s="134" t="e">
        <f t="shared" si="64"/>
        <v>#DIV/0!</v>
      </c>
      <c r="CA107" s="10"/>
      <c r="CB107" s="8"/>
      <c r="CC107" s="8"/>
      <c r="CD107" s="11"/>
      <c r="CE107" s="13"/>
      <c r="CF107" s="13"/>
      <c r="CG107" s="20" t="e">
        <f t="shared" si="65"/>
        <v>#N/A</v>
      </c>
      <c r="CH107" s="20">
        <f t="shared" si="45"/>
        <v>0</v>
      </c>
      <c r="CI107" s="20" t="e">
        <f t="shared" si="46"/>
        <v>#N/A</v>
      </c>
      <c r="CJ107" s="8"/>
      <c r="CK107" s="16" t="e">
        <f t="shared" si="66"/>
        <v>#N/A</v>
      </c>
      <c r="CL107" s="10"/>
      <c r="CM107" s="13"/>
      <c r="CN107" s="8"/>
      <c r="CO107" s="339">
        <v>109</v>
      </c>
      <c r="CP107" s="339">
        <f t="shared" si="72"/>
        <v>0</v>
      </c>
      <c r="CQ107" s="339">
        <f t="shared" si="73"/>
        <v>0</v>
      </c>
      <c r="CR107" s="42" t="e">
        <f t="shared" si="74"/>
        <v>#DIV/0!</v>
      </c>
      <c r="CS107" s="10"/>
      <c r="CT107" s="13"/>
      <c r="CU107" s="20" t="e">
        <f t="shared" si="47"/>
        <v>#N/A</v>
      </c>
      <c r="CV107" s="20">
        <f t="shared" si="48"/>
        <v>0</v>
      </c>
      <c r="CW107" s="20" t="e">
        <f t="shared" si="49"/>
        <v>#N/A</v>
      </c>
      <c r="CX107" s="8"/>
      <c r="CY107" s="16" t="e">
        <f t="shared" si="70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50"/>
        <v>#DIV/0!</v>
      </c>
      <c r="DN107" s="97" t="e">
        <f t="shared" si="51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52"/>
        <v>#DIV/0!</v>
      </c>
      <c r="DZ107" s="97" t="e">
        <f t="shared" si="53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7"/>
        <v>0</v>
      </c>
      <c r="EL107" s="183" t="e">
        <f t="shared" si="54"/>
        <v>#DIV/0!</v>
      </c>
      <c r="EM107" s="110" t="e">
        <f t="shared" si="55"/>
        <v>#DIV/0!</v>
      </c>
      <c r="EN107" s="8"/>
      <c r="EO107" s="184" t="e">
        <f t="shared" si="56"/>
        <v>#DIV/0!</v>
      </c>
      <c r="EP107" s="184" t="e">
        <f t="shared" si="57"/>
        <v>#DIV/0!</v>
      </c>
      <c r="EQ107" s="11"/>
      <c r="ER107" s="43"/>
    </row>
    <row r="108" spans="1:148" s="41" customFormat="1" ht="20.100000000000001" customHeight="1" x14ac:dyDescent="0.25">
      <c r="A108" s="83">
        <v>42455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43"/>
        <v>0</v>
      </c>
      <c r="R108" s="39">
        <f t="shared" si="58"/>
        <v>0</v>
      </c>
      <c r="S108" s="15">
        <f t="shared" si="44"/>
        <v>0</v>
      </c>
      <c r="T108" s="3"/>
      <c r="U108" s="1"/>
      <c r="V108" s="1"/>
      <c r="W108" s="19">
        <f t="shared" si="59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8"/>
        <v>0</v>
      </c>
      <c r="AJ108" s="106" t="e">
        <f t="shared" si="69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71"/>
        <v>0</v>
      </c>
      <c r="AT108" s="123" t="e">
        <f t="shared" si="60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61"/>
        <v>0</v>
      </c>
      <c r="BX108" s="125">
        <f t="shared" si="62"/>
        <v>0</v>
      </c>
      <c r="BY108" s="133" t="e">
        <f t="shared" si="63"/>
        <v>#DIV/0!</v>
      </c>
      <c r="BZ108" s="133" t="e">
        <f t="shared" si="64"/>
        <v>#DIV/0!</v>
      </c>
      <c r="CA108" s="3"/>
      <c r="CB108" s="1"/>
      <c r="CC108" s="1"/>
      <c r="CD108" s="4"/>
      <c r="CE108" s="6"/>
      <c r="CF108" s="6"/>
      <c r="CG108" s="19" t="e">
        <f t="shared" si="65"/>
        <v>#N/A</v>
      </c>
      <c r="CH108" s="19">
        <f t="shared" si="45"/>
        <v>0</v>
      </c>
      <c r="CI108" s="19" t="e">
        <f t="shared" si="46"/>
        <v>#N/A</v>
      </c>
      <c r="CJ108" s="1"/>
      <c r="CK108" s="15" t="e">
        <f t="shared" si="66"/>
        <v>#N/A</v>
      </c>
      <c r="CL108" s="3"/>
      <c r="CM108" s="6"/>
      <c r="CN108" s="1"/>
      <c r="CO108" s="338">
        <v>109</v>
      </c>
      <c r="CP108" s="338">
        <f t="shared" si="72"/>
        <v>0</v>
      </c>
      <c r="CQ108" s="338">
        <f t="shared" si="73"/>
        <v>0</v>
      </c>
      <c r="CR108" s="39" t="e">
        <f t="shared" si="74"/>
        <v>#DIV/0!</v>
      </c>
      <c r="CS108" s="3"/>
      <c r="CT108" s="6"/>
      <c r="CU108" s="19" t="e">
        <f t="shared" si="47"/>
        <v>#N/A</v>
      </c>
      <c r="CV108" s="19">
        <f t="shared" si="48"/>
        <v>0</v>
      </c>
      <c r="CW108" s="19" t="e">
        <f t="shared" si="49"/>
        <v>#N/A</v>
      </c>
      <c r="CX108" s="1"/>
      <c r="CY108" s="15" t="e">
        <f t="shared" si="70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50"/>
        <v>#DIV/0!</v>
      </c>
      <c r="DN108" s="96" t="e">
        <f t="shared" si="51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52"/>
        <v>#DIV/0!</v>
      </c>
      <c r="DZ108" s="96" t="e">
        <f t="shared" si="53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7"/>
        <v>0</v>
      </c>
      <c r="EL108" s="180" t="e">
        <f t="shared" si="54"/>
        <v>#DIV/0!</v>
      </c>
      <c r="EM108" s="109" t="e">
        <f t="shared" si="55"/>
        <v>#DIV/0!</v>
      </c>
      <c r="EN108" s="1"/>
      <c r="EO108" s="181" t="e">
        <f t="shared" si="56"/>
        <v>#DIV/0!</v>
      </c>
      <c r="EP108" s="181" t="e">
        <f t="shared" si="57"/>
        <v>#DIV/0!</v>
      </c>
      <c r="EQ108" s="4"/>
      <c r="ER108" s="40"/>
    </row>
    <row r="109" spans="1:148" s="41" customFormat="1" ht="20.100000000000001" customHeight="1" x14ac:dyDescent="0.25">
      <c r="A109" s="83">
        <v>42455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43"/>
        <v>0</v>
      </c>
      <c r="R109" s="39">
        <f t="shared" si="58"/>
        <v>0</v>
      </c>
      <c r="S109" s="15">
        <f t="shared" si="44"/>
        <v>0</v>
      </c>
      <c r="T109" s="3"/>
      <c r="U109" s="1"/>
      <c r="V109" s="1"/>
      <c r="W109" s="19">
        <f t="shared" si="59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8"/>
        <v>0</v>
      </c>
      <c r="AJ109" s="106" t="e">
        <f t="shared" si="69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71"/>
        <v>0</v>
      </c>
      <c r="AT109" s="123" t="e">
        <f t="shared" si="60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61"/>
        <v>0</v>
      </c>
      <c r="BX109" s="125">
        <f t="shared" si="62"/>
        <v>0</v>
      </c>
      <c r="BY109" s="133" t="e">
        <f t="shared" si="63"/>
        <v>#DIV/0!</v>
      </c>
      <c r="BZ109" s="133" t="e">
        <f t="shared" si="64"/>
        <v>#DIV/0!</v>
      </c>
      <c r="CA109" s="3"/>
      <c r="CB109" s="1"/>
      <c r="CC109" s="1"/>
      <c r="CD109" s="4"/>
      <c r="CE109" s="6"/>
      <c r="CF109" s="6"/>
      <c r="CG109" s="19" t="e">
        <f t="shared" si="65"/>
        <v>#N/A</v>
      </c>
      <c r="CH109" s="19">
        <f t="shared" si="45"/>
        <v>0</v>
      </c>
      <c r="CI109" s="19" t="e">
        <f t="shared" si="46"/>
        <v>#N/A</v>
      </c>
      <c r="CJ109" s="1"/>
      <c r="CK109" s="15" t="e">
        <f t="shared" si="66"/>
        <v>#N/A</v>
      </c>
      <c r="CL109" s="3"/>
      <c r="CM109" s="6"/>
      <c r="CN109" s="1"/>
      <c r="CO109" s="338">
        <v>109</v>
      </c>
      <c r="CP109" s="338">
        <f t="shared" si="72"/>
        <v>0</v>
      </c>
      <c r="CQ109" s="338">
        <f t="shared" si="73"/>
        <v>0</v>
      </c>
      <c r="CR109" s="39" t="e">
        <f t="shared" si="74"/>
        <v>#DIV/0!</v>
      </c>
      <c r="CS109" s="3"/>
      <c r="CT109" s="6"/>
      <c r="CU109" s="19" t="e">
        <f t="shared" si="47"/>
        <v>#N/A</v>
      </c>
      <c r="CV109" s="19">
        <f t="shared" si="48"/>
        <v>0</v>
      </c>
      <c r="CW109" s="19" t="e">
        <f t="shared" si="49"/>
        <v>#N/A</v>
      </c>
      <c r="CX109" s="1"/>
      <c r="CY109" s="15" t="e">
        <f t="shared" si="70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50"/>
        <v>#DIV/0!</v>
      </c>
      <c r="DN109" s="96" t="e">
        <f t="shared" si="51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52"/>
        <v>#DIV/0!</v>
      </c>
      <c r="DZ109" s="96" t="e">
        <f t="shared" si="53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7"/>
        <v>0</v>
      </c>
      <c r="EL109" s="180" t="e">
        <f t="shared" si="54"/>
        <v>#DIV/0!</v>
      </c>
      <c r="EM109" s="109" t="e">
        <f t="shared" si="55"/>
        <v>#DIV/0!</v>
      </c>
      <c r="EN109" s="1"/>
      <c r="EO109" s="181" t="e">
        <f t="shared" si="56"/>
        <v>#DIV/0!</v>
      </c>
      <c r="EP109" s="181" t="e">
        <f t="shared" si="57"/>
        <v>#DIV/0!</v>
      </c>
      <c r="EQ109" s="4"/>
      <c r="ER109" s="40"/>
    </row>
    <row r="110" spans="1:148" s="44" customFormat="1" ht="20.100000000000001" customHeight="1" x14ac:dyDescent="0.25">
      <c r="A110" s="84">
        <v>42455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43"/>
        <v>0</v>
      </c>
      <c r="R110" s="42">
        <f t="shared" si="58"/>
        <v>0</v>
      </c>
      <c r="S110" s="16">
        <f t="shared" si="44"/>
        <v>0</v>
      </c>
      <c r="T110" s="10"/>
      <c r="U110" s="8"/>
      <c r="V110" s="8"/>
      <c r="W110" s="20">
        <f t="shared" si="59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8"/>
        <v>0</v>
      </c>
      <c r="AJ110" s="108" t="e">
        <f t="shared" si="69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71"/>
        <v>0</v>
      </c>
      <c r="AT110" s="124" t="e">
        <f t="shared" si="60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61"/>
        <v>0</v>
      </c>
      <c r="BX110" s="126">
        <f t="shared" si="62"/>
        <v>0</v>
      </c>
      <c r="BY110" s="134" t="e">
        <f t="shared" si="63"/>
        <v>#DIV/0!</v>
      </c>
      <c r="BZ110" s="134" t="e">
        <f t="shared" si="64"/>
        <v>#DIV/0!</v>
      </c>
      <c r="CA110" s="10"/>
      <c r="CB110" s="8"/>
      <c r="CC110" s="8"/>
      <c r="CD110" s="11"/>
      <c r="CE110" s="13"/>
      <c r="CF110" s="13"/>
      <c r="CG110" s="20" t="e">
        <f t="shared" si="65"/>
        <v>#N/A</v>
      </c>
      <c r="CH110" s="20">
        <f t="shared" si="45"/>
        <v>0</v>
      </c>
      <c r="CI110" s="20" t="e">
        <f t="shared" si="46"/>
        <v>#N/A</v>
      </c>
      <c r="CJ110" s="8"/>
      <c r="CK110" s="16" t="e">
        <f t="shared" si="66"/>
        <v>#N/A</v>
      </c>
      <c r="CL110" s="10"/>
      <c r="CM110" s="13"/>
      <c r="CN110" s="8"/>
      <c r="CO110" s="339">
        <v>109</v>
      </c>
      <c r="CP110" s="339">
        <f t="shared" si="72"/>
        <v>0</v>
      </c>
      <c r="CQ110" s="339">
        <f t="shared" si="73"/>
        <v>0</v>
      </c>
      <c r="CR110" s="42" t="e">
        <f t="shared" si="74"/>
        <v>#DIV/0!</v>
      </c>
      <c r="CS110" s="10"/>
      <c r="CT110" s="13"/>
      <c r="CU110" s="20" t="e">
        <f t="shared" si="47"/>
        <v>#N/A</v>
      </c>
      <c r="CV110" s="20">
        <f t="shared" si="48"/>
        <v>0</v>
      </c>
      <c r="CW110" s="20" t="e">
        <f t="shared" si="49"/>
        <v>#N/A</v>
      </c>
      <c r="CX110" s="8"/>
      <c r="CY110" s="16" t="e">
        <f t="shared" si="70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50"/>
        <v>#DIV/0!</v>
      </c>
      <c r="DN110" s="97" t="e">
        <f t="shared" si="51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52"/>
        <v>#DIV/0!</v>
      </c>
      <c r="DZ110" s="97" t="e">
        <f t="shared" si="53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7"/>
        <v>0</v>
      </c>
      <c r="EL110" s="183" t="e">
        <f t="shared" si="54"/>
        <v>#DIV/0!</v>
      </c>
      <c r="EM110" s="110" t="e">
        <f t="shared" si="55"/>
        <v>#DIV/0!</v>
      </c>
      <c r="EN110" s="8"/>
      <c r="EO110" s="184" t="e">
        <f t="shared" si="56"/>
        <v>#DIV/0!</v>
      </c>
      <c r="EP110" s="184" t="e">
        <f t="shared" si="57"/>
        <v>#DIV/0!</v>
      </c>
      <c r="EQ110" s="11"/>
      <c r="ER110" s="43"/>
    </row>
    <row r="111" spans="1:148" s="44" customFormat="1" ht="20.100000000000001" customHeight="1" x14ac:dyDescent="0.25">
      <c r="A111" s="84">
        <v>42455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43"/>
        <v>0</v>
      </c>
      <c r="R111" s="42">
        <f t="shared" si="58"/>
        <v>0</v>
      </c>
      <c r="S111" s="16">
        <f t="shared" si="44"/>
        <v>0</v>
      </c>
      <c r="T111" s="10"/>
      <c r="U111" s="8"/>
      <c r="V111" s="8"/>
      <c r="W111" s="20">
        <f t="shared" si="59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8"/>
        <v>0</v>
      </c>
      <c r="AJ111" s="108" t="e">
        <f t="shared" si="69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71"/>
        <v>0</v>
      </c>
      <c r="AT111" s="124" t="e">
        <f t="shared" si="60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61"/>
        <v>0</v>
      </c>
      <c r="BX111" s="126">
        <f t="shared" si="62"/>
        <v>0</v>
      </c>
      <c r="BY111" s="134" t="e">
        <f t="shared" si="63"/>
        <v>#DIV/0!</v>
      </c>
      <c r="BZ111" s="134" t="e">
        <f t="shared" si="64"/>
        <v>#DIV/0!</v>
      </c>
      <c r="CA111" s="10"/>
      <c r="CB111" s="8"/>
      <c r="CC111" s="8"/>
      <c r="CD111" s="11"/>
      <c r="CE111" s="13"/>
      <c r="CF111" s="13"/>
      <c r="CG111" s="20" t="e">
        <f t="shared" si="65"/>
        <v>#N/A</v>
      </c>
      <c r="CH111" s="20">
        <f t="shared" si="45"/>
        <v>0</v>
      </c>
      <c r="CI111" s="20" t="e">
        <f t="shared" si="46"/>
        <v>#N/A</v>
      </c>
      <c r="CJ111" s="8"/>
      <c r="CK111" s="16" t="e">
        <f t="shared" si="66"/>
        <v>#N/A</v>
      </c>
      <c r="CL111" s="10"/>
      <c r="CM111" s="13"/>
      <c r="CN111" s="8"/>
      <c r="CO111" s="339">
        <v>109</v>
      </c>
      <c r="CP111" s="339">
        <f t="shared" si="72"/>
        <v>0</v>
      </c>
      <c r="CQ111" s="339">
        <f t="shared" si="73"/>
        <v>0</v>
      </c>
      <c r="CR111" s="42" t="e">
        <f t="shared" si="74"/>
        <v>#DIV/0!</v>
      </c>
      <c r="CS111" s="10"/>
      <c r="CT111" s="13"/>
      <c r="CU111" s="20" t="e">
        <f t="shared" si="47"/>
        <v>#N/A</v>
      </c>
      <c r="CV111" s="20">
        <f t="shared" si="48"/>
        <v>0</v>
      </c>
      <c r="CW111" s="20" t="e">
        <f t="shared" si="49"/>
        <v>#N/A</v>
      </c>
      <c r="CX111" s="8"/>
      <c r="CY111" s="16" t="e">
        <f t="shared" si="70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50"/>
        <v>#DIV/0!</v>
      </c>
      <c r="DN111" s="97" t="e">
        <f t="shared" si="51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52"/>
        <v>#DIV/0!</v>
      </c>
      <c r="DZ111" s="97" t="e">
        <f t="shared" si="53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7"/>
        <v>0</v>
      </c>
      <c r="EL111" s="183" t="e">
        <f t="shared" si="54"/>
        <v>#DIV/0!</v>
      </c>
      <c r="EM111" s="110" t="e">
        <f t="shared" si="55"/>
        <v>#DIV/0!</v>
      </c>
      <c r="EN111" s="8"/>
      <c r="EO111" s="184" t="e">
        <f t="shared" si="56"/>
        <v>#DIV/0!</v>
      </c>
      <c r="EP111" s="184" t="e">
        <f t="shared" si="57"/>
        <v>#DIV/0!</v>
      </c>
      <c r="EQ111" s="11"/>
      <c r="ER111" s="43"/>
    </row>
    <row r="112" spans="1:148" s="41" customFormat="1" ht="20.100000000000001" customHeight="1" x14ac:dyDescent="0.25">
      <c r="A112" s="83">
        <v>42456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43"/>
        <v>0</v>
      </c>
      <c r="R112" s="39">
        <f t="shared" si="58"/>
        <v>0</v>
      </c>
      <c r="S112" s="15">
        <f t="shared" si="44"/>
        <v>0</v>
      </c>
      <c r="T112" s="3"/>
      <c r="U112" s="1"/>
      <c r="V112" s="1"/>
      <c r="W112" s="19">
        <f t="shared" si="59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8"/>
        <v>0</v>
      </c>
      <c r="AJ112" s="106" t="e">
        <f t="shared" si="69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71"/>
        <v>0</v>
      </c>
      <c r="AT112" s="123" t="e">
        <f t="shared" si="60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61"/>
        <v>0</v>
      </c>
      <c r="BX112" s="125">
        <f t="shared" si="62"/>
        <v>0</v>
      </c>
      <c r="BY112" s="133" t="e">
        <f t="shared" si="63"/>
        <v>#DIV/0!</v>
      </c>
      <c r="BZ112" s="133" t="e">
        <f t="shared" si="64"/>
        <v>#DIV/0!</v>
      </c>
      <c r="CA112" s="3"/>
      <c r="CB112" s="1"/>
      <c r="CC112" s="1"/>
      <c r="CD112" s="4"/>
      <c r="CE112" s="6"/>
      <c r="CF112" s="6"/>
      <c r="CG112" s="19" t="e">
        <f t="shared" si="65"/>
        <v>#N/A</v>
      </c>
      <c r="CH112" s="19">
        <f t="shared" si="45"/>
        <v>0</v>
      </c>
      <c r="CI112" s="19" t="e">
        <f t="shared" si="46"/>
        <v>#N/A</v>
      </c>
      <c r="CJ112" s="1"/>
      <c r="CK112" s="15" t="e">
        <f t="shared" si="66"/>
        <v>#N/A</v>
      </c>
      <c r="CL112" s="3"/>
      <c r="CM112" s="6"/>
      <c r="CN112" s="1"/>
      <c r="CO112" s="338">
        <v>109</v>
      </c>
      <c r="CP112" s="338">
        <f t="shared" si="72"/>
        <v>0</v>
      </c>
      <c r="CQ112" s="338">
        <f t="shared" si="73"/>
        <v>0</v>
      </c>
      <c r="CR112" s="39" t="e">
        <f t="shared" si="74"/>
        <v>#DIV/0!</v>
      </c>
      <c r="CS112" s="3"/>
      <c r="CT112" s="6"/>
      <c r="CU112" s="19" t="e">
        <f t="shared" si="47"/>
        <v>#N/A</v>
      </c>
      <c r="CV112" s="19">
        <f t="shared" si="48"/>
        <v>0</v>
      </c>
      <c r="CW112" s="19" t="e">
        <f t="shared" si="49"/>
        <v>#N/A</v>
      </c>
      <c r="CX112" s="1"/>
      <c r="CY112" s="15" t="e">
        <f t="shared" si="70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50"/>
        <v>#DIV/0!</v>
      </c>
      <c r="DN112" s="96" t="e">
        <f t="shared" si="51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52"/>
        <v>#DIV/0!</v>
      </c>
      <c r="DZ112" s="96" t="e">
        <f t="shared" si="53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7"/>
        <v>0</v>
      </c>
      <c r="EL112" s="180" t="e">
        <f t="shared" si="54"/>
        <v>#DIV/0!</v>
      </c>
      <c r="EM112" s="109" t="e">
        <f t="shared" si="55"/>
        <v>#DIV/0!</v>
      </c>
      <c r="EN112" s="1"/>
      <c r="EO112" s="181" t="e">
        <f t="shared" si="56"/>
        <v>#DIV/0!</v>
      </c>
      <c r="EP112" s="181" t="e">
        <f t="shared" si="57"/>
        <v>#DIV/0!</v>
      </c>
      <c r="EQ112" s="4"/>
      <c r="ER112" s="40"/>
    </row>
    <row r="113" spans="1:148" s="41" customFormat="1" ht="20.100000000000001" customHeight="1" x14ac:dyDescent="0.25">
      <c r="A113" s="83">
        <v>42456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43"/>
        <v>0</v>
      </c>
      <c r="R113" s="39">
        <f t="shared" si="58"/>
        <v>0</v>
      </c>
      <c r="S113" s="15">
        <f t="shared" si="44"/>
        <v>0</v>
      </c>
      <c r="T113" s="3"/>
      <c r="U113" s="1"/>
      <c r="V113" s="1"/>
      <c r="W113" s="19">
        <f t="shared" si="59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8"/>
        <v>0</v>
      </c>
      <c r="AJ113" s="106" t="e">
        <f t="shared" si="69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71"/>
        <v>0</v>
      </c>
      <c r="AT113" s="123" t="e">
        <f t="shared" si="60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61"/>
        <v>0</v>
      </c>
      <c r="BX113" s="125">
        <f t="shared" si="62"/>
        <v>0</v>
      </c>
      <c r="BY113" s="133" t="e">
        <f t="shared" si="63"/>
        <v>#DIV/0!</v>
      </c>
      <c r="BZ113" s="133" t="e">
        <f t="shared" si="64"/>
        <v>#DIV/0!</v>
      </c>
      <c r="CA113" s="3"/>
      <c r="CB113" s="1"/>
      <c r="CC113" s="1"/>
      <c r="CD113" s="4"/>
      <c r="CE113" s="6"/>
      <c r="CF113" s="6"/>
      <c r="CG113" s="19" t="e">
        <f t="shared" si="65"/>
        <v>#N/A</v>
      </c>
      <c r="CH113" s="19">
        <f t="shared" si="45"/>
        <v>0</v>
      </c>
      <c r="CI113" s="19" t="e">
        <f t="shared" si="46"/>
        <v>#N/A</v>
      </c>
      <c r="CJ113" s="1"/>
      <c r="CK113" s="15" t="e">
        <f t="shared" si="66"/>
        <v>#N/A</v>
      </c>
      <c r="CL113" s="3"/>
      <c r="CM113" s="6"/>
      <c r="CN113" s="1"/>
      <c r="CO113" s="338">
        <v>109</v>
      </c>
      <c r="CP113" s="338">
        <f t="shared" si="72"/>
        <v>0</v>
      </c>
      <c r="CQ113" s="338">
        <f t="shared" si="73"/>
        <v>0</v>
      </c>
      <c r="CR113" s="39" t="e">
        <f t="shared" si="74"/>
        <v>#DIV/0!</v>
      </c>
      <c r="CS113" s="3"/>
      <c r="CT113" s="6"/>
      <c r="CU113" s="19" t="e">
        <f t="shared" si="47"/>
        <v>#N/A</v>
      </c>
      <c r="CV113" s="19">
        <f t="shared" si="48"/>
        <v>0</v>
      </c>
      <c r="CW113" s="19" t="e">
        <f t="shared" si="49"/>
        <v>#N/A</v>
      </c>
      <c r="CX113" s="1"/>
      <c r="CY113" s="15" t="e">
        <f t="shared" si="70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50"/>
        <v>#DIV/0!</v>
      </c>
      <c r="DN113" s="96" t="e">
        <f t="shared" si="51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52"/>
        <v>#DIV/0!</v>
      </c>
      <c r="DZ113" s="96" t="e">
        <f t="shared" si="53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7"/>
        <v>0</v>
      </c>
      <c r="EL113" s="180" t="e">
        <f t="shared" si="54"/>
        <v>#DIV/0!</v>
      </c>
      <c r="EM113" s="109" t="e">
        <f t="shared" si="55"/>
        <v>#DIV/0!</v>
      </c>
      <c r="EN113" s="1"/>
      <c r="EO113" s="181" t="e">
        <f t="shared" si="56"/>
        <v>#DIV/0!</v>
      </c>
      <c r="EP113" s="181" t="e">
        <f t="shared" si="57"/>
        <v>#DIV/0!</v>
      </c>
      <c r="EQ113" s="4"/>
      <c r="ER113" s="40"/>
    </row>
    <row r="114" spans="1:148" s="44" customFormat="1" ht="20.100000000000001" customHeight="1" x14ac:dyDescent="0.25">
      <c r="A114" s="84">
        <v>42456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43"/>
        <v>0</v>
      </c>
      <c r="R114" s="42">
        <f t="shared" si="58"/>
        <v>0</v>
      </c>
      <c r="S114" s="16">
        <f t="shared" si="44"/>
        <v>0</v>
      </c>
      <c r="T114" s="10"/>
      <c r="U114" s="8"/>
      <c r="V114" s="8"/>
      <c r="W114" s="20">
        <f t="shared" si="59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8"/>
        <v>0</v>
      </c>
      <c r="AJ114" s="108" t="e">
        <f t="shared" si="69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71"/>
        <v>0</v>
      </c>
      <c r="AT114" s="124" t="e">
        <f t="shared" si="60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61"/>
        <v>0</v>
      </c>
      <c r="BX114" s="126">
        <f t="shared" si="62"/>
        <v>0</v>
      </c>
      <c r="BY114" s="134" t="e">
        <f t="shared" si="63"/>
        <v>#DIV/0!</v>
      </c>
      <c r="BZ114" s="134" t="e">
        <f t="shared" si="64"/>
        <v>#DIV/0!</v>
      </c>
      <c r="CA114" s="10"/>
      <c r="CB114" s="8"/>
      <c r="CC114" s="8"/>
      <c r="CD114" s="11"/>
      <c r="CE114" s="13"/>
      <c r="CF114" s="13"/>
      <c r="CG114" s="20" t="e">
        <f t="shared" si="65"/>
        <v>#N/A</v>
      </c>
      <c r="CH114" s="20">
        <f t="shared" si="45"/>
        <v>0</v>
      </c>
      <c r="CI114" s="20" t="e">
        <f t="shared" si="46"/>
        <v>#N/A</v>
      </c>
      <c r="CJ114" s="8"/>
      <c r="CK114" s="16" t="e">
        <f t="shared" si="66"/>
        <v>#N/A</v>
      </c>
      <c r="CL114" s="10"/>
      <c r="CM114" s="13"/>
      <c r="CN114" s="8"/>
      <c r="CO114" s="339">
        <v>109</v>
      </c>
      <c r="CP114" s="339">
        <f t="shared" si="72"/>
        <v>0</v>
      </c>
      <c r="CQ114" s="339">
        <f t="shared" si="73"/>
        <v>0</v>
      </c>
      <c r="CR114" s="42" t="e">
        <f t="shared" si="74"/>
        <v>#DIV/0!</v>
      </c>
      <c r="CS114" s="10"/>
      <c r="CT114" s="13"/>
      <c r="CU114" s="20" t="e">
        <f t="shared" si="47"/>
        <v>#N/A</v>
      </c>
      <c r="CV114" s="20">
        <f t="shared" si="48"/>
        <v>0</v>
      </c>
      <c r="CW114" s="20" t="e">
        <f t="shared" si="49"/>
        <v>#N/A</v>
      </c>
      <c r="CX114" s="8"/>
      <c r="CY114" s="16" t="e">
        <f t="shared" si="70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50"/>
        <v>#DIV/0!</v>
      </c>
      <c r="DN114" s="97" t="e">
        <f t="shared" si="51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52"/>
        <v>#DIV/0!</v>
      </c>
      <c r="DZ114" s="97" t="e">
        <f t="shared" si="53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7"/>
        <v>0</v>
      </c>
      <c r="EL114" s="183" t="e">
        <f t="shared" si="54"/>
        <v>#DIV/0!</v>
      </c>
      <c r="EM114" s="110" t="e">
        <f t="shared" si="55"/>
        <v>#DIV/0!</v>
      </c>
      <c r="EN114" s="8"/>
      <c r="EO114" s="184" t="e">
        <f t="shared" si="56"/>
        <v>#DIV/0!</v>
      </c>
      <c r="EP114" s="184" t="e">
        <f t="shared" si="57"/>
        <v>#DIV/0!</v>
      </c>
      <c r="EQ114" s="11"/>
      <c r="ER114" s="43"/>
    </row>
    <row r="115" spans="1:148" s="44" customFormat="1" ht="20.100000000000001" customHeight="1" x14ac:dyDescent="0.25">
      <c r="A115" s="84">
        <v>42456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43"/>
        <v>0</v>
      </c>
      <c r="R115" s="42">
        <f t="shared" si="58"/>
        <v>0</v>
      </c>
      <c r="S115" s="16">
        <f t="shared" si="44"/>
        <v>0</v>
      </c>
      <c r="T115" s="10"/>
      <c r="U115" s="8"/>
      <c r="V115" s="8"/>
      <c r="W115" s="20">
        <f t="shared" si="59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8"/>
        <v>0</v>
      </c>
      <c r="AJ115" s="108" t="e">
        <f t="shared" si="69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71"/>
        <v>0</v>
      </c>
      <c r="AT115" s="124" t="e">
        <f t="shared" si="60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61"/>
        <v>0</v>
      </c>
      <c r="BX115" s="126">
        <f t="shared" si="62"/>
        <v>0</v>
      </c>
      <c r="BY115" s="134" t="e">
        <f t="shared" si="63"/>
        <v>#DIV/0!</v>
      </c>
      <c r="BZ115" s="134" t="e">
        <f t="shared" si="64"/>
        <v>#DIV/0!</v>
      </c>
      <c r="CA115" s="10"/>
      <c r="CB115" s="8"/>
      <c r="CC115" s="8"/>
      <c r="CD115" s="11"/>
      <c r="CE115" s="13"/>
      <c r="CF115" s="13"/>
      <c r="CG115" s="20" t="e">
        <f t="shared" si="65"/>
        <v>#N/A</v>
      </c>
      <c r="CH115" s="20">
        <f t="shared" si="45"/>
        <v>0</v>
      </c>
      <c r="CI115" s="20" t="e">
        <f t="shared" si="46"/>
        <v>#N/A</v>
      </c>
      <c r="CJ115" s="8"/>
      <c r="CK115" s="16" t="e">
        <f t="shared" si="66"/>
        <v>#N/A</v>
      </c>
      <c r="CL115" s="10"/>
      <c r="CM115" s="13"/>
      <c r="CN115" s="8"/>
      <c r="CO115" s="339">
        <v>109</v>
      </c>
      <c r="CP115" s="339">
        <f t="shared" si="72"/>
        <v>0</v>
      </c>
      <c r="CQ115" s="339">
        <f t="shared" si="73"/>
        <v>0</v>
      </c>
      <c r="CR115" s="42" t="e">
        <f t="shared" si="74"/>
        <v>#DIV/0!</v>
      </c>
      <c r="CS115" s="10"/>
      <c r="CT115" s="13"/>
      <c r="CU115" s="20" t="e">
        <f t="shared" si="47"/>
        <v>#N/A</v>
      </c>
      <c r="CV115" s="20">
        <f t="shared" si="48"/>
        <v>0</v>
      </c>
      <c r="CW115" s="20" t="e">
        <f t="shared" si="49"/>
        <v>#N/A</v>
      </c>
      <c r="CX115" s="8"/>
      <c r="CY115" s="16" t="e">
        <f t="shared" si="70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50"/>
        <v>#DIV/0!</v>
      </c>
      <c r="DN115" s="97" t="e">
        <f t="shared" si="51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52"/>
        <v>#DIV/0!</v>
      </c>
      <c r="DZ115" s="97" t="e">
        <f t="shared" si="53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7"/>
        <v>0</v>
      </c>
      <c r="EL115" s="183" t="e">
        <f t="shared" si="54"/>
        <v>#DIV/0!</v>
      </c>
      <c r="EM115" s="110" t="e">
        <f t="shared" si="55"/>
        <v>#DIV/0!</v>
      </c>
      <c r="EN115" s="8"/>
      <c r="EO115" s="184" t="e">
        <f t="shared" si="56"/>
        <v>#DIV/0!</v>
      </c>
      <c r="EP115" s="184" t="e">
        <f t="shared" si="57"/>
        <v>#DIV/0!</v>
      </c>
      <c r="EQ115" s="11"/>
      <c r="ER115" s="43"/>
    </row>
    <row r="116" spans="1:148" s="41" customFormat="1" ht="20.100000000000001" customHeight="1" x14ac:dyDescent="0.25">
      <c r="A116" s="83">
        <v>42457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43"/>
        <v>0</v>
      </c>
      <c r="R116" s="39">
        <f t="shared" si="58"/>
        <v>0</v>
      </c>
      <c r="S116" s="15">
        <f t="shared" si="44"/>
        <v>0</v>
      </c>
      <c r="T116" s="3"/>
      <c r="U116" s="1"/>
      <c r="V116" s="1"/>
      <c r="W116" s="19">
        <f t="shared" si="59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8"/>
        <v>0</v>
      </c>
      <c r="AJ116" s="106" t="e">
        <f t="shared" si="69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71"/>
        <v>0</v>
      </c>
      <c r="AT116" s="123" t="e">
        <f t="shared" si="60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61"/>
        <v>0</v>
      </c>
      <c r="BX116" s="125">
        <f t="shared" si="62"/>
        <v>0</v>
      </c>
      <c r="BY116" s="133" t="e">
        <f t="shared" si="63"/>
        <v>#DIV/0!</v>
      </c>
      <c r="BZ116" s="133" t="e">
        <f t="shared" si="64"/>
        <v>#DIV/0!</v>
      </c>
      <c r="CA116" s="3"/>
      <c r="CB116" s="1"/>
      <c r="CC116" s="1"/>
      <c r="CD116" s="4"/>
      <c r="CE116" s="6"/>
      <c r="CF116" s="6"/>
      <c r="CG116" s="19" t="e">
        <f t="shared" si="65"/>
        <v>#N/A</v>
      </c>
      <c r="CH116" s="19">
        <f t="shared" si="45"/>
        <v>0</v>
      </c>
      <c r="CI116" s="19" t="e">
        <f t="shared" si="46"/>
        <v>#N/A</v>
      </c>
      <c r="CJ116" s="1"/>
      <c r="CK116" s="15" t="e">
        <f t="shared" si="66"/>
        <v>#N/A</v>
      </c>
      <c r="CL116" s="3"/>
      <c r="CM116" s="6"/>
      <c r="CN116" s="1"/>
      <c r="CO116" s="338">
        <v>109</v>
      </c>
      <c r="CP116" s="338">
        <f t="shared" si="72"/>
        <v>0</v>
      </c>
      <c r="CQ116" s="338">
        <f t="shared" si="73"/>
        <v>0</v>
      </c>
      <c r="CR116" s="39" t="e">
        <f t="shared" si="74"/>
        <v>#DIV/0!</v>
      </c>
      <c r="CS116" s="3"/>
      <c r="CT116" s="6"/>
      <c r="CU116" s="19" t="e">
        <f t="shared" si="47"/>
        <v>#N/A</v>
      </c>
      <c r="CV116" s="19">
        <f t="shared" si="48"/>
        <v>0</v>
      </c>
      <c r="CW116" s="19" t="e">
        <f t="shared" si="49"/>
        <v>#N/A</v>
      </c>
      <c r="CX116" s="1"/>
      <c r="CY116" s="15" t="e">
        <f t="shared" si="70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50"/>
        <v>#DIV/0!</v>
      </c>
      <c r="DN116" s="96" t="e">
        <f t="shared" si="51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52"/>
        <v>#DIV/0!</v>
      </c>
      <c r="DZ116" s="96" t="e">
        <f t="shared" si="53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7"/>
        <v>0</v>
      </c>
      <c r="EL116" s="180" t="e">
        <f t="shared" si="54"/>
        <v>#DIV/0!</v>
      </c>
      <c r="EM116" s="109" t="e">
        <f t="shared" si="55"/>
        <v>#DIV/0!</v>
      </c>
      <c r="EN116" s="1"/>
      <c r="EO116" s="181" t="e">
        <f t="shared" si="56"/>
        <v>#DIV/0!</v>
      </c>
      <c r="EP116" s="181" t="e">
        <f t="shared" si="57"/>
        <v>#DIV/0!</v>
      </c>
      <c r="EQ116" s="4"/>
      <c r="ER116" s="40"/>
    </row>
    <row r="117" spans="1:148" s="41" customFormat="1" ht="20.100000000000001" customHeight="1" x14ac:dyDescent="0.25">
      <c r="A117" s="83">
        <v>42457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43"/>
        <v>0</v>
      </c>
      <c r="R117" s="39">
        <f t="shared" si="58"/>
        <v>0</v>
      </c>
      <c r="S117" s="15">
        <f t="shared" si="44"/>
        <v>0</v>
      </c>
      <c r="T117" s="3"/>
      <c r="U117" s="1"/>
      <c r="V117" s="1"/>
      <c r="W117" s="19">
        <f t="shared" si="59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8"/>
        <v>0</v>
      </c>
      <c r="AJ117" s="106" t="e">
        <f t="shared" si="69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71"/>
        <v>0</v>
      </c>
      <c r="AT117" s="123" t="e">
        <f t="shared" si="60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61"/>
        <v>0</v>
      </c>
      <c r="BX117" s="125">
        <f t="shared" si="62"/>
        <v>0</v>
      </c>
      <c r="BY117" s="133" t="e">
        <f t="shared" si="63"/>
        <v>#DIV/0!</v>
      </c>
      <c r="BZ117" s="133" t="e">
        <f t="shared" si="64"/>
        <v>#DIV/0!</v>
      </c>
      <c r="CA117" s="3"/>
      <c r="CB117" s="1"/>
      <c r="CC117" s="1"/>
      <c r="CD117" s="4"/>
      <c r="CE117" s="6"/>
      <c r="CF117" s="6"/>
      <c r="CG117" s="19" t="e">
        <f t="shared" si="65"/>
        <v>#N/A</v>
      </c>
      <c r="CH117" s="19">
        <f t="shared" si="45"/>
        <v>0</v>
      </c>
      <c r="CI117" s="19" t="e">
        <f t="shared" si="46"/>
        <v>#N/A</v>
      </c>
      <c r="CJ117" s="1"/>
      <c r="CK117" s="15" t="e">
        <f t="shared" si="66"/>
        <v>#N/A</v>
      </c>
      <c r="CL117" s="3"/>
      <c r="CM117" s="6"/>
      <c r="CN117" s="1"/>
      <c r="CO117" s="338">
        <v>109</v>
      </c>
      <c r="CP117" s="338">
        <f t="shared" si="72"/>
        <v>0</v>
      </c>
      <c r="CQ117" s="338">
        <f t="shared" si="73"/>
        <v>0</v>
      </c>
      <c r="CR117" s="39" t="e">
        <f t="shared" si="74"/>
        <v>#DIV/0!</v>
      </c>
      <c r="CS117" s="3"/>
      <c r="CT117" s="6"/>
      <c r="CU117" s="19" t="e">
        <f t="shared" si="47"/>
        <v>#N/A</v>
      </c>
      <c r="CV117" s="19">
        <f t="shared" si="48"/>
        <v>0</v>
      </c>
      <c r="CW117" s="19" t="e">
        <f t="shared" si="49"/>
        <v>#N/A</v>
      </c>
      <c r="CX117" s="1"/>
      <c r="CY117" s="15" t="e">
        <f t="shared" si="70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50"/>
        <v>#DIV/0!</v>
      </c>
      <c r="DN117" s="96" t="e">
        <f t="shared" si="51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52"/>
        <v>#DIV/0!</v>
      </c>
      <c r="DZ117" s="96" t="e">
        <f t="shared" si="53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7"/>
        <v>0</v>
      </c>
      <c r="EL117" s="180" t="e">
        <f t="shared" si="54"/>
        <v>#DIV/0!</v>
      </c>
      <c r="EM117" s="109" t="e">
        <f t="shared" si="55"/>
        <v>#DIV/0!</v>
      </c>
      <c r="EN117" s="1"/>
      <c r="EO117" s="181" t="e">
        <f t="shared" si="56"/>
        <v>#DIV/0!</v>
      </c>
      <c r="EP117" s="181" t="e">
        <f t="shared" si="57"/>
        <v>#DIV/0!</v>
      </c>
      <c r="EQ117" s="4"/>
      <c r="ER117" s="40"/>
    </row>
    <row r="118" spans="1:148" s="44" customFormat="1" ht="20.100000000000001" customHeight="1" x14ac:dyDescent="0.25">
      <c r="A118" s="84">
        <v>42457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43"/>
        <v>0</v>
      </c>
      <c r="R118" s="42">
        <f t="shared" si="58"/>
        <v>0</v>
      </c>
      <c r="S118" s="16">
        <f t="shared" si="44"/>
        <v>0</v>
      </c>
      <c r="T118" s="10"/>
      <c r="U118" s="8"/>
      <c r="V118" s="8"/>
      <c r="W118" s="20">
        <f t="shared" si="59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8"/>
        <v>0</v>
      </c>
      <c r="AJ118" s="108" t="e">
        <f t="shared" si="69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71"/>
        <v>0</v>
      </c>
      <c r="AT118" s="124" t="e">
        <f t="shared" si="60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61"/>
        <v>0</v>
      </c>
      <c r="BX118" s="126">
        <f t="shared" si="62"/>
        <v>0</v>
      </c>
      <c r="BY118" s="134" t="e">
        <f t="shared" si="63"/>
        <v>#DIV/0!</v>
      </c>
      <c r="BZ118" s="134" t="e">
        <f t="shared" si="64"/>
        <v>#DIV/0!</v>
      </c>
      <c r="CA118" s="10"/>
      <c r="CB118" s="8"/>
      <c r="CC118" s="8"/>
      <c r="CD118" s="11"/>
      <c r="CE118" s="13"/>
      <c r="CF118" s="13"/>
      <c r="CG118" s="20" t="e">
        <f t="shared" si="65"/>
        <v>#N/A</v>
      </c>
      <c r="CH118" s="20">
        <f t="shared" si="45"/>
        <v>0</v>
      </c>
      <c r="CI118" s="20" t="e">
        <f t="shared" si="46"/>
        <v>#N/A</v>
      </c>
      <c r="CJ118" s="8"/>
      <c r="CK118" s="16" t="e">
        <f t="shared" si="66"/>
        <v>#N/A</v>
      </c>
      <c r="CL118" s="10"/>
      <c r="CM118" s="13"/>
      <c r="CN118" s="8"/>
      <c r="CO118" s="339">
        <v>109</v>
      </c>
      <c r="CP118" s="339">
        <f t="shared" si="72"/>
        <v>0</v>
      </c>
      <c r="CQ118" s="339">
        <f t="shared" si="73"/>
        <v>0</v>
      </c>
      <c r="CR118" s="42" t="e">
        <f t="shared" si="74"/>
        <v>#DIV/0!</v>
      </c>
      <c r="CS118" s="10"/>
      <c r="CT118" s="13"/>
      <c r="CU118" s="20" t="e">
        <f t="shared" si="47"/>
        <v>#N/A</v>
      </c>
      <c r="CV118" s="20">
        <f t="shared" si="48"/>
        <v>0</v>
      </c>
      <c r="CW118" s="20" t="e">
        <f t="shared" si="49"/>
        <v>#N/A</v>
      </c>
      <c r="CX118" s="8"/>
      <c r="CY118" s="16" t="e">
        <f t="shared" si="70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50"/>
        <v>#DIV/0!</v>
      </c>
      <c r="DN118" s="97" t="e">
        <f t="shared" si="51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52"/>
        <v>#DIV/0!</v>
      </c>
      <c r="DZ118" s="97" t="e">
        <f t="shared" si="53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7"/>
        <v>0</v>
      </c>
      <c r="EL118" s="183" t="e">
        <f t="shared" si="54"/>
        <v>#DIV/0!</v>
      </c>
      <c r="EM118" s="110" t="e">
        <f t="shared" si="55"/>
        <v>#DIV/0!</v>
      </c>
      <c r="EN118" s="8"/>
      <c r="EO118" s="184" t="e">
        <f t="shared" si="56"/>
        <v>#DIV/0!</v>
      </c>
      <c r="EP118" s="184" t="e">
        <f t="shared" si="57"/>
        <v>#DIV/0!</v>
      </c>
      <c r="EQ118" s="11"/>
      <c r="ER118" s="43"/>
    </row>
    <row r="119" spans="1:148" s="44" customFormat="1" ht="20.100000000000001" customHeight="1" x14ac:dyDescent="0.25">
      <c r="A119" s="84">
        <v>42457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43"/>
        <v>0</v>
      </c>
      <c r="R119" s="42">
        <f t="shared" si="58"/>
        <v>0</v>
      </c>
      <c r="S119" s="16">
        <f t="shared" si="44"/>
        <v>0</v>
      </c>
      <c r="T119" s="10"/>
      <c r="U119" s="8"/>
      <c r="V119" s="8"/>
      <c r="W119" s="20">
        <f t="shared" si="59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8"/>
        <v>0</v>
      </c>
      <c r="AJ119" s="108" t="e">
        <f t="shared" si="69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71"/>
        <v>0</v>
      </c>
      <c r="AT119" s="124" t="e">
        <f t="shared" si="60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61"/>
        <v>0</v>
      </c>
      <c r="BX119" s="126">
        <f t="shared" si="62"/>
        <v>0</v>
      </c>
      <c r="BY119" s="134" t="e">
        <f t="shared" si="63"/>
        <v>#DIV/0!</v>
      </c>
      <c r="BZ119" s="134" t="e">
        <f t="shared" si="64"/>
        <v>#DIV/0!</v>
      </c>
      <c r="CA119" s="10"/>
      <c r="CB119" s="8"/>
      <c r="CC119" s="8"/>
      <c r="CD119" s="11"/>
      <c r="CE119" s="13"/>
      <c r="CF119" s="13"/>
      <c r="CG119" s="20" t="e">
        <f t="shared" si="65"/>
        <v>#N/A</v>
      </c>
      <c r="CH119" s="20">
        <f t="shared" si="45"/>
        <v>0</v>
      </c>
      <c r="CI119" s="20" t="e">
        <f t="shared" si="46"/>
        <v>#N/A</v>
      </c>
      <c r="CJ119" s="8"/>
      <c r="CK119" s="16" t="e">
        <f t="shared" si="66"/>
        <v>#N/A</v>
      </c>
      <c r="CL119" s="10"/>
      <c r="CM119" s="13"/>
      <c r="CN119" s="8"/>
      <c r="CO119" s="339">
        <v>109</v>
      </c>
      <c r="CP119" s="339">
        <f t="shared" si="72"/>
        <v>0</v>
      </c>
      <c r="CQ119" s="339">
        <f t="shared" si="73"/>
        <v>0</v>
      </c>
      <c r="CR119" s="42" t="e">
        <f t="shared" si="74"/>
        <v>#DIV/0!</v>
      </c>
      <c r="CS119" s="10"/>
      <c r="CT119" s="13"/>
      <c r="CU119" s="20" t="e">
        <f t="shared" si="47"/>
        <v>#N/A</v>
      </c>
      <c r="CV119" s="20">
        <f t="shared" si="48"/>
        <v>0</v>
      </c>
      <c r="CW119" s="20" t="e">
        <f t="shared" si="49"/>
        <v>#N/A</v>
      </c>
      <c r="CX119" s="8"/>
      <c r="CY119" s="16" t="e">
        <f t="shared" si="70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50"/>
        <v>#DIV/0!</v>
      </c>
      <c r="DN119" s="97" t="e">
        <f t="shared" si="51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52"/>
        <v>#DIV/0!</v>
      </c>
      <c r="DZ119" s="97" t="e">
        <f t="shared" si="53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7"/>
        <v>0</v>
      </c>
      <c r="EL119" s="183" t="e">
        <f t="shared" si="54"/>
        <v>#DIV/0!</v>
      </c>
      <c r="EM119" s="110" t="e">
        <f t="shared" si="55"/>
        <v>#DIV/0!</v>
      </c>
      <c r="EN119" s="8"/>
      <c r="EO119" s="184" t="e">
        <f t="shared" si="56"/>
        <v>#DIV/0!</v>
      </c>
      <c r="EP119" s="184" t="e">
        <f t="shared" si="57"/>
        <v>#DIV/0!</v>
      </c>
      <c r="EQ119" s="11"/>
      <c r="ER119" s="43"/>
    </row>
    <row r="120" spans="1:148" s="41" customFormat="1" ht="20.100000000000001" customHeight="1" x14ac:dyDescent="0.25">
      <c r="A120" s="83">
        <v>42458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43"/>
        <v>0</v>
      </c>
      <c r="R120" s="39">
        <f t="shared" si="58"/>
        <v>0</v>
      </c>
      <c r="S120" s="15">
        <f t="shared" si="44"/>
        <v>0</v>
      </c>
      <c r="T120" s="3"/>
      <c r="U120" s="1"/>
      <c r="V120" s="1"/>
      <c r="W120" s="19">
        <f t="shared" si="59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8"/>
        <v>0</v>
      </c>
      <c r="AJ120" s="106" t="e">
        <f t="shared" si="69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71"/>
        <v>0</v>
      </c>
      <c r="AT120" s="123" t="e">
        <f t="shared" si="60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61"/>
        <v>0</v>
      </c>
      <c r="BX120" s="125">
        <f t="shared" si="62"/>
        <v>0</v>
      </c>
      <c r="BY120" s="133" t="e">
        <f t="shared" si="63"/>
        <v>#DIV/0!</v>
      </c>
      <c r="BZ120" s="133" t="e">
        <f t="shared" si="64"/>
        <v>#DIV/0!</v>
      </c>
      <c r="CA120" s="3"/>
      <c r="CB120" s="1"/>
      <c r="CC120" s="1"/>
      <c r="CD120" s="4"/>
      <c r="CE120" s="6"/>
      <c r="CF120" s="6"/>
      <c r="CG120" s="19" t="e">
        <f t="shared" si="65"/>
        <v>#N/A</v>
      </c>
      <c r="CH120" s="19">
        <f t="shared" si="45"/>
        <v>0</v>
      </c>
      <c r="CI120" s="19" t="e">
        <f t="shared" si="46"/>
        <v>#N/A</v>
      </c>
      <c r="CJ120" s="1"/>
      <c r="CK120" s="15" t="e">
        <f t="shared" si="66"/>
        <v>#N/A</v>
      </c>
      <c r="CL120" s="3"/>
      <c r="CM120" s="6"/>
      <c r="CN120" s="1"/>
      <c r="CO120" s="338">
        <v>109</v>
      </c>
      <c r="CP120" s="338">
        <f t="shared" si="72"/>
        <v>0</v>
      </c>
      <c r="CQ120" s="338">
        <f t="shared" si="73"/>
        <v>0</v>
      </c>
      <c r="CR120" s="39" t="e">
        <f t="shared" si="74"/>
        <v>#DIV/0!</v>
      </c>
      <c r="CS120" s="3"/>
      <c r="CT120" s="6"/>
      <c r="CU120" s="19" t="e">
        <f t="shared" si="47"/>
        <v>#N/A</v>
      </c>
      <c r="CV120" s="19">
        <f t="shared" si="48"/>
        <v>0</v>
      </c>
      <c r="CW120" s="19" t="e">
        <f t="shared" si="49"/>
        <v>#N/A</v>
      </c>
      <c r="CX120" s="1"/>
      <c r="CY120" s="15" t="e">
        <f t="shared" si="70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50"/>
        <v>#DIV/0!</v>
      </c>
      <c r="DN120" s="96" t="e">
        <f t="shared" si="51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52"/>
        <v>#DIV/0!</v>
      </c>
      <c r="DZ120" s="96" t="e">
        <f t="shared" si="53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7"/>
        <v>0</v>
      </c>
      <c r="EL120" s="180" t="e">
        <f t="shared" si="54"/>
        <v>#DIV/0!</v>
      </c>
      <c r="EM120" s="109" t="e">
        <f t="shared" si="55"/>
        <v>#DIV/0!</v>
      </c>
      <c r="EN120" s="1"/>
      <c r="EO120" s="181" t="e">
        <f t="shared" si="56"/>
        <v>#DIV/0!</v>
      </c>
      <c r="EP120" s="181" t="e">
        <f t="shared" si="57"/>
        <v>#DIV/0!</v>
      </c>
      <c r="EQ120" s="4"/>
      <c r="ER120" s="40"/>
    </row>
    <row r="121" spans="1:148" s="41" customFormat="1" ht="20.100000000000001" customHeight="1" x14ac:dyDescent="0.25">
      <c r="A121" s="83">
        <v>42458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43"/>
        <v>0</v>
      </c>
      <c r="R121" s="39">
        <f t="shared" si="58"/>
        <v>0</v>
      </c>
      <c r="S121" s="15">
        <f t="shared" si="44"/>
        <v>0</v>
      </c>
      <c r="T121" s="3"/>
      <c r="U121" s="1"/>
      <c r="V121" s="1"/>
      <c r="W121" s="19">
        <f t="shared" si="59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8"/>
        <v>0</v>
      </c>
      <c r="AJ121" s="106" t="e">
        <f t="shared" si="69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71"/>
        <v>0</v>
      </c>
      <c r="AT121" s="123" t="e">
        <f t="shared" si="60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61"/>
        <v>0</v>
      </c>
      <c r="BX121" s="125">
        <f t="shared" si="62"/>
        <v>0</v>
      </c>
      <c r="BY121" s="133" t="e">
        <f t="shared" si="63"/>
        <v>#DIV/0!</v>
      </c>
      <c r="BZ121" s="133" t="e">
        <f t="shared" si="64"/>
        <v>#DIV/0!</v>
      </c>
      <c r="CA121" s="3"/>
      <c r="CB121" s="1"/>
      <c r="CC121" s="1"/>
      <c r="CD121" s="4"/>
      <c r="CE121" s="6"/>
      <c r="CF121" s="6"/>
      <c r="CG121" s="19" t="e">
        <f t="shared" si="65"/>
        <v>#N/A</v>
      </c>
      <c r="CH121" s="19">
        <f t="shared" si="45"/>
        <v>0</v>
      </c>
      <c r="CI121" s="19" t="e">
        <f t="shared" si="46"/>
        <v>#N/A</v>
      </c>
      <c r="CJ121" s="1"/>
      <c r="CK121" s="15" t="e">
        <f t="shared" si="66"/>
        <v>#N/A</v>
      </c>
      <c r="CL121" s="3"/>
      <c r="CM121" s="6"/>
      <c r="CN121" s="1"/>
      <c r="CO121" s="338">
        <v>109</v>
      </c>
      <c r="CP121" s="338">
        <f t="shared" si="72"/>
        <v>0</v>
      </c>
      <c r="CQ121" s="338">
        <f t="shared" si="73"/>
        <v>0</v>
      </c>
      <c r="CR121" s="39" t="e">
        <f t="shared" si="74"/>
        <v>#DIV/0!</v>
      </c>
      <c r="CS121" s="3"/>
      <c r="CT121" s="6"/>
      <c r="CU121" s="19" t="e">
        <f t="shared" si="47"/>
        <v>#N/A</v>
      </c>
      <c r="CV121" s="19">
        <f t="shared" si="48"/>
        <v>0</v>
      </c>
      <c r="CW121" s="19" t="e">
        <f t="shared" si="49"/>
        <v>#N/A</v>
      </c>
      <c r="CX121" s="1"/>
      <c r="CY121" s="15" t="e">
        <f t="shared" si="70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50"/>
        <v>#DIV/0!</v>
      </c>
      <c r="DN121" s="96" t="e">
        <f t="shared" si="51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52"/>
        <v>#DIV/0!</v>
      </c>
      <c r="DZ121" s="96" t="e">
        <f t="shared" si="53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7"/>
        <v>0</v>
      </c>
      <c r="EL121" s="180" t="e">
        <f t="shared" si="54"/>
        <v>#DIV/0!</v>
      </c>
      <c r="EM121" s="109" t="e">
        <f t="shared" si="55"/>
        <v>#DIV/0!</v>
      </c>
      <c r="EN121" s="1"/>
      <c r="EO121" s="181" t="e">
        <f t="shared" si="56"/>
        <v>#DIV/0!</v>
      </c>
      <c r="EP121" s="181" t="e">
        <f t="shared" si="57"/>
        <v>#DIV/0!</v>
      </c>
      <c r="EQ121" s="4"/>
      <c r="ER121" s="40"/>
    </row>
    <row r="122" spans="1:148" s="44" customFormat="1" ht="20.100000000000001" customHeight="1" x14ac:dyDescent="0.25">
      <c r="A122" s="84">
        <v>42458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43"/>
        <v>0</v>
      </c>
      <c r="R122" s="42">
        <f t="shared" si="58"/>
        <v>0</v>
      </c>
      <c r="S122" s="16">
        <f t="shared" si="44"/>
        <v>0</v>
      </c>
      <c r="T122" s="10"/>
      <c r="U122" s="8"/>
      <c r="V122" s="8"/>
      <c r="W122" s="20">
        <f t="shared" si="59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8"/>
        <v>0</v>
      </c>
      <c r="AJ122" s="108" t="e">
        <f t="shared" si="69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71"/>
        <v>0</v>
      </c>
      <c r="AT122" s="124" t="e">
        <f t="shared" si="60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61"/>
        <v>0</v>
      </c>
      <c r="BX122" s="126">
        <f t="shared" si="62"/>
        <v>0</v>
      </c>
      <c r="BY122" s="134" t="e">
        <f t="shared" si="63"/>
        <v>#DIV/0!</v>
      </c>
      <c r="BZ122" s="134" t="e">
        <f t="shared" si="64"/>
        <v>#DIV/0!</v>
      </c>
      <c r="CA122" s="10"/>
      <c r="CB122" s="8"/>
      <c r="CC122" s="8"/>
      <c r="CD122" s="11"/>
      <c r="CE122" s="13"/>
      <c r="CF122" s="13"/>
      <c r="CG122" s="20" t="e">
        <f t="shared" si="65"/>
        <v>#N/A</v>
      </c>
      <c r="CH122" s="20">
        <f t="shared" si="45"/>
        <v>0</v>
      </c>
      <c r="CI122" s="20" t="e">
        <f t="shared" si="46"/>
        <v>#N/A</v>
      </c>
      <c r="CJ122" s="8"/>
      <c r="CK122" s="16" t="e">
        <f t="shared" si="66"/>
        <v>#N/A</v>
      </c>
      <c r="CL122" s="10"/>
      <c r="CM122" s="13"/>
      <c r="CN122" s="8"/>
      <c r="CO122" s="339">
        <v>109</v>
      </c>
      <c r="CP122" s="339">
        <f t="shared" si="72"/>
        <v>0</v>
      </c>
      <c r="CQ122" s="339">
        <f t="shared" si="73"/>
        <v>0</v>
      </c>
      <c r="CR122" s="42" t="e">
        <f t="shared" si="74"/>
        <v>#DIV/0!</v>
      </c>
      <c r="CS122" s="10"/>
      <c r="CT122" s="13"/>
      <c r="CU122" s="20" t="e">
        <f t="shared" si="47"/>
        <v>#N/A</v>
      </c>
      <c r="CV122" s="20">
        <f t="shared" si="48"/>
        <v>0</v>
      </c>
      <c r="CW122" s="20" t="e">
        <f t="shared" si="49"/>
        <v>#N/A</v>
      </c>
      <c r="CX122" s="8"/>
      <c r="CY122" s="16" t="e">
        <f t="shared" si="70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50"/>
        <v>#DIV/0!</v>
      </c>
      <c r="DN122" s="97" t="e">
        <f t="shared" si="51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52"/>
        <v>#DIV/0!</v>
      </c>
      <c r="DZ122" s="97" t="e">
        <f t="shared" si="53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7"/>
        <v>0</v>
      </c>
      <c r="EL122" s="183" t="e">
        <f t="shared" si="54"/>
        <v>#DIV/0!</v>
      </c>
      <c r="EM122" s="110" t="e">
        <f t="shared" si="55"/>
        <v>#DIV/0!</v>
      </c>
      <c r="EN122" s="8"/>
      <c r="EO122" s="184" t="e">
        <f t="shared" si="56"/>
        <v>#DIV/0!</v>
      </c>
      <c r="EP122" s="184" t="e">
        <f t="shared" si="57"/>
        <v>#DIV/0!</v>
      </c>
      <c r="EQ122" s="11"/>
      <c r="ER122" s="43"/>
    </row>
    <row r="123" spans="1:148" s="44" customFormat="1" ht="20.100000000000001" customHeight="1" x14ac:dyDescent="0.25">
      <c r="A123" s="84">
        <v>42458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43"/>
        <v>0</v>
      </c>
      <c r="R123" s="42">
        <f t="shared" si="58"/>
        <v>0</v>
      </c>
      <c r="S123" s="16">
        <f t="shared" si="44"/>
        <v>0</v>
      </c>
      <c r="T123" s="10"/>
      <c r="U123" s="8"/>
      <c r="V123" s="8"/>
      <c r="W123" s="20">
        <f t="shared" si="59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8"/>
        <v>0</v>
      </c>
      <c r="AJ123" s="108" t="e">
        <f t="shared" si="69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71"/>
        <v>0</v>
      </c>
      <c r="AT123" s="124" t="e">
        <f t="shared" si="60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61"/>
        <v>0</v>
      </c>
      <c r="BX123" s="126">
        <f t="shared" si="62"/>
        <v>0</v>
      </c>
      <c r="BY123" s="134" t="e">
        <f t="shared" si="63"/>
        <v>#DIV/0!</v>
      </c>
      <c r="BZ123" s="134" t="e">
        <f t="shared" si="64"/>
        <v>#DIV/0!</v>
      </c>
      <c r="CA123" s="10"/>
      <c r="CB123" s="8"/>
      <c r="CC123" s="8"/>
      <c r="CD123" s="11"/>
      <c r="CE123" s="13"/>
      <c r="CF123" s="13"/>
      <c r="CG123" s="20" t="e">
        <f t="shared" si="65"/>
        <v>#N/A</v>
      </c>
      <c r="CH123" s="20">
        <f t="shared" si="45"/>
        <v>0</v>
      </c>
      <c r="CI123" s="20" t="e">
        <f t="shared" si="46"/>
        <v>#N/A</v>
      </c>
      <c r="CJ123" s="8"/>
      <c r="CK123" s="16" t="e">
        <f t="shared" si="66"/>
        <v>#N/A</v>
      </c>
      <c r="CL123" s="10"/>
      <c r="CM123" s="13"/>
      <c r="CN123" s="8"/>
      <c r="CO123" s="339">
        <v>109</v>
      </c>
      <c r="CP123" s="339">
        <f t="shared" si="72"/>
        <v>0</v>
      </c>
      <c r="CQ123" s="339">
        <f t="shared" si="73"/>
        <v>0</v>
      </c>
      <c r="CR123" s="42" t="e">
        <f t="shared" si="74"/>
        <v>#DIV/0!</v>
      </c>
      <c r="CS123" s="10"/>
      <c r="CT123" s="13"/>
      <c r="CU123" s="20" t="e">
        <f t="shared" si="47"/>
        <v>#N/A</v>
      </c>
      <c r="CV123" s="20">
        <f t="shared" si="48"/>
        <v>0</v>
      </c>
      <c r="CW123" s="20" t="e">
        <f t="shared" si="49"/>
        <v>#N/A</v>
      </c>
      <c r="CX123" s="8"/>
      <c r="CY123" s="16" t="e">
        <f t="shared" si="70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50"/>
        <v>#DIV/0!</v>
      </c>
      <c r="DN123" s="97" t="e">
        <f t="shared" si="51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52"/>
        <v>#DIV/0!</v>
      </c>
      <c r="DZ123" s="97" t="e">
        <f t="shared" si="53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7"/>
        <v>0</v>
      </c>
      <c r="EL123" s="183" t="e">
        <f t="shared" si="54"/>
        <v>#DIV/0!</v>
      </c>
      <c r="EM123" s="110" t="e">
        <f t="shared" si="55"/>
        <v>#DIV/0!</v>
      </c>
      <c r="EN123" s="8"/>
      <c r="EO123" s="184" t="e">
        <f t="shared" si="56"/>
        <v>#DIV/0!</v>
      </c>
      <c r="EP123" s="184" t="e">
        <f t="shared" si="57"/>
        <v>#DIV/0!</v>
      </c>
      <c r="EQ123" s="11"/>
      <c r="ER123" s="43"/>
    </row>
    <row r="124" spans="1:148" s="41" customFormat="1" ht="20.100000000000001" customHeight="1" x14ac:dyDescent="0.25">
      <c r="A124" s="83">
        <v>42459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43"/>
        <v>0</v>
      </c>
      <c r="R124" s="39">
        <f t="shared" si="58"/>
        <v>0</v>
      </c>
      <c r="S124" s="15">
        <f t="shared" si="44"/>
        <v>0</v>
      </c>
      <c r="T124" s="3"/>
      <c r="U124" s="1"/>
      <c r="V124" s="1"/>
      <c r="W124" s="19">
        <f t="shared" si="59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8"/>
        <v>0</v>
      </c>
      <c r="AJ124" s="106" t="e">
        <f t="shared" si="69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71"/>
        <v>0</v>
      </c>
      <c r="AT124" s="123" t="e">
        <f t="shared" si="60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61"/>
        <v>0</v>
      </c>
      <c r="BX124" s="125">
        <f t="shared" si="62"/>
        <v>0</v>
      </c>
      <c r="BY124" s="133" t="e">
        <f t="shared" si="63"/>
        <v>#DIV/0!</v>
      </c>
      <c r="BZ124" s="133" t="e">
        <f t="shared" si="64"/>
        <v>#DIV/0!</v>
      </c>
      <c r="CA124" s="3"/>
      <c r="CB124" s="1"/>
      <c r="CC124" s="1"/>
      <c r="CD124" s="4"/>
      <c r="CE124" s="6"/>
      <c r="CF124" s="6"/>
      <c r="CG124" s="19" t="e">
        <f t="shared" si="65"/>
        <v>#N/A</v>
      </c>
      <c r="CH124" s="19">
        <f t="shared" si="45"/>
        <v>0</v>
      </c>
      <c r="CI124" s="19" t="e">
        <f t="shared" si="46"/>
        <v>#N/A</v>
      </c>
      <c r="CJ124" s="1"/>
      <c r="CK124" s="15" t="e">
        <f t="shared" si="66"/>
        <v>#N/A</v>
      </c>
      <c r="CL124" s="3"/>
      <c r="CM124" s="6"/>
      <c r="CN124" s="1"/>
      <c r="CO124" s="338">
        <v>109</v>
      </c>
      <c r="CP124" s="338">
        <f t="shared" si="72"/>
        <v>0</v>
      </c>
      <c r="CQ124" s="338">
        <f t="shared" si="73"/>
        <v>0</v>
      </c>
      <c r="CR124" s="39" t="e">
        <f t="shared" si="74"/>
        <v>#DIV/0!</v>
      </c>
      <c r="CS124" s="3"/>
      <c r="CT124" s="6"/>
      <c r="CU124" s="19" t="e">
        <f t="shared" si="47"/>
        <v>#N/A</v>
      </c>
      <c r="CV124" s="19">
        <f t="shared" si="48"/>
        <v>0</v>
      </c>
      <c r="CW124" s="19" t="e">
        <f t="shared" si="49"/>
        <v>#N/A</v>
      </c>
      <c r="CX124" s="1"/>
      <c r="CY124" s="15" t="e">
        <f t="shared" si="70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50"/>
        <v>#DIV/0!</v>
      </c>
      <c r="DN124" s="96" t="e">
        <f t="shared" si="51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52"/>
        <v>#DIV/0!</v>
      </c>
      <c r="DZ124" s="96" t="e">
        <f t="shared" si="53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7"/>
        <v>0</v>
      </c>
      <c r="EL124" s="180" t="e">
        <f t="shared" si="54"/>
        <v>#DIV/0!</v>
      </c>
      <c r="EM124" s="109" t="e">
        <f t="shared" si="55"/>
        <v>#DIV/0!</v>
      </c>
      <c r="EN124" s="1"/>
      <c r="EO124" s="181" t="e">
        <f t="shared" si="56"/>
        <v>#DIV/0!</v>
      </c>
      <c r="EP124" s="181" t="e">
        <f t="shared" si="57"/>
        <v>#DIV/0!</v>
      </c>
      <c r="EQ124" s="4"/>
      <c r="ER124" s="40"/>
    </row>
    <row r="125" spans="1:148" s="41" customFormat="1" ht="20.100000000000001" customHeight="1" x14ac:dyDescent="0.25">
      <c r="A125" s="83">
        <v>42459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43"/>
        <v>0</v>
      </c>
      <c r="R125" s="39">
        <f t="shared" si="58"/>
        <v>0</v>
      </c>
      <c r="S125" s="15">
        <f t="shared" si="44"/>
        <v>0</v>
      </c>
      <c r="T125" s="3"/>
      <c r="U125" s="1"/>
      <c r="V125" s="1"/>
      <c r="W125" s="19">
        <f t="shared" si="59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8"/>
        <v>0</v>
      </c>
      <c r="AJ125" s="106" t="e">
        <f t="shared" si="69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71"/>
        <v>0</v>
      </c>
      <c r="AT125" s="123" t="e">
        <f t="shared" si="60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61"/>
        <v>0</v>
      </c>
      <c r="BX125" s="125">
        <f t="shared" si="62"/>
        <v>0</v>
      </c>
      <c r="BY125" s="133" t="e">
        <f t="shared" si="63"/>
        <v>#DIV/0!</v>
      </c>
      <c r="BZ125" s="133" t="e">
        <f t="shared" si="64"/>
        <v>#DIV/0!</v>
      </c>
      <c r="CA125" s="3"/>
      <c r="CB125" s="1"/>
      <c r="CC125" s="1"/>
      <c r="CD125" s="4"/>
      <c r="CE125" s="6"/>
      <c r="CF125" s="6"/>
      <c r="CG125" s="19" t="e">
        <f t="shared" si="65"/>
        <v>#N/A</v>
      </c>
      <c r="CH125" s="19">
        <f t="shared" si="45"/>
        <v>0</v>
      </c>
      <c r="CI125" s="19" t="e">
        <f t="shared" si="46"/>
        <v>#N/A</v>
      </c>
      <c r="CJ125" s="1"/>
      <c r="CK125" s="15" t="e">
        <f t="shared" si="66"/>
        <v>#N/A</v>
      </c>
      <c r="CL125" s="3"/>
      <c r="CM125" s="6"/>
      <c r="CN125" s="1"/>
      <c r="CO125" s="338">
        <v>109</v>
      </c>
      <c r="CP125" s="338">
        <f t="shared" si="72"/>
        <v>0</v>
      </c>
      <c r="CQ125" s="338">
        <f t="shared" si="73"/>
        <v>0</v>
      </c>
      <c r="CR125" s="39" t="e">
        <f t="shared" si="74"/>
        <v>#DIV/0!</v>
      </c>
      <c r="CS125" s="3"/>
      <c r="CT125" s="6"/>
      <c r="CU125" s="19" t="e">
        <f t="shared" si="47"/>
        <v>#N/A</v>
      </c>
      <c r="CV125" s="19">
        <f t="shared" si="48"/>
        <v>0</v>
      </c>
      <c r="CW125" s="19" t="e">
        <f t="shared" si="49"/>
        <v>#N/A</v>
      </c>
      <c r="CX125" s="1"/>
      <c r="CY125" s="15" t="e">
        <f t="shared" si="70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50"/>
        <v>#DIV/0!</v>
      </c>
      <c r="DN125" s="96" t="e">
        <f t="shared" si="51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52"/>
        <v>#DIV/0!</v>
      </c>
      <c r="DZ125" s="96" t="e">
        <f t="shared" si="53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7"/>
        <v>0</v>
      </c>
      <c r="EL125" s="180" t="e">
        <f t="shared" si="54"/>
        <v>#DIV/0!</v>
      </c>
      <c r="EM125" s="109" t="e">
        <f t="shared" si="55"/>
        <v>#DIV/0!</v>
      </c>
      <c r="EN125" s="1"/>
      <c r="EO125" s="181" t="e">
        <f t="shared" si="56"/>
        <v>#DIV/0!</v>
      </c>
      <c r="EP125" s="181" t="e">
        <f t="shared" si="57"/>
        <v>#DIV/0!</v>
      </c>
      <c r="EQ125" s="4"/>
      <c r="ER125" s="40"/>
    </row>
    <row r="126" spans="1:148" s="44" customFormat="1" ht="20.100000000000001" customHeight="1" x14ac:dyDescent="0.25">
      <c r="A126" s="84">
        <v>42459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43"/>
        <v>0</v>
      </c>
      <c r="R126" s="42">
        <f t="shared" si="58"/>
        <v>0</v>
      </c>
      <c r="S126" s="16">
        <f t="shared" si="44"/>
        <v>0</v>
      </c>
      <c r="T126" s="10"/>
      <c r="U126" s="8"/>
      <c r="V126" s="8"/>
      <c r="W126" s="20">
        <f t="shared" si="59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8"/>
        <v>0</v>
      </c>
      <c r="AJ126" s="108" t="e">
        <f t="shared" si="69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71"/>
        <v>0</v>
      </c>
      <c r="AT126" s="124" t="e">
        <f t="shared" si="60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61"/>
        <v>0</v>
      </c>
      <c r="BX126" s="126">
        <f t="shared" si="62"/>
        <v>0</v>
      </c>
      <c r="BY126" s="134" t="e">
        <f t="shared" si="63"/>
        <v>#DIV/0!</v>
      </c>
      <c r="BZ126" s="134" t="e">
        <f t="shared" si="64"/>
        <v>#DIV/0!</v>
      </c>
      <c r="CA126" s="10"/>
      <c r="CB126" s="8"/>
      <c r="CC126" s="8"/>
      <c r="CD126" s="11"/>
      <c r="CE126" s="13"/>
      <c r="CF126" s="13"/>
      <c r="CG126" s="20" t="e">
        <f t="shared" si="65"/>
        <v>#N/A</v>
      </c>
      <c r="CH126" s="20">
        <f t="shared" si="45"/>
        <v>0</v>
      </c>
      <c r="CI126" s="20" t="e">
        <f t="shared" si="46"/>
        <v>#N/A</v>
      </c>
      <c r="CJ126" s="8"/>
      <c r="CK126" s="16" t="e">
        <f t="shared" si="66"/>
        <v>#N/A</v>
      </c>
      <c r="CL126" s="10"/>
      <c r="CM126" s="13"/>
      <c r="CN126" s="8"/>
      <c r="CO126" s="339">
        <v>109</v>
      </c>
      <c r="CP126" s="339">
        <f t="shared" si="72"/>
        <v>0</v>
      </c>
      <c r="CQ126" s="339">
        <f t="shared" si="73"/>
        <v>0</v>
      </c>
      <c r="CR126" s="42" t="e">
        <f t="shared" si="74"/>
        <v>#DIV/0!</v>
      </c>
      <c r="CS126" s="10"/>
      <c r="CT126" s="13"/>
      <c r="CU126" s="20" t="e">
        <f t="shared" si="47"/>
        <v>#N/A</v>
      </c>
      <c r="CV126" s="20">
        <f t="shared" si="48"/>
        <v>0</v>
      </c>
      <c r="CW126" s="20" t="e">
        <f t="shared" si="49"/>
        <v>#N/A</v>
      </c>
      <c r="CX126" s="8"/>
      <c r="CY126" s="16" t="e">
        <f t="shared" si="70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50"/>
        <v>#DIV/0!</v>
      </c>
      <c r="DN126" s="97" t="e">
        <f t="shared" si="51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52"/>
        <v>#DIV/0!</v>
      </c>
      <c r="DZ126" s="97" t="e">
        <f t="shared" si="53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7"/>
        <v>0</v>
      </c>
      <c r="EL126" s="183" t="e">
        <f t="shared" si="54"/>
        <v>#DIV/0!</v>
      </c>
      <c r="EM126" s="110" t="e">
        <f t="shared" si="55"/>
        <v>#DIV/0!</v>
      </c>
      <c r="EN126" s="8"/>
      <c r="EO126" s="184" t="e">
        <f t="shared" si="56"/>
        <v>#DIV/0!</v>
      </c>
      <c r="EP126" s="184" t="e">
        <f t="shared" si="57"/>
        <v>#DIV/0!</v>
      </c>
      <c r="EQ126" s="11"/>
      <c r="ER126" s="43"/>
    </row>
    <row r="127" spans="1:148" s="44" customFormat="1" ht="20.100000000000001" customHeight="1" x14ac:dyDescent="0.25">
      <c r="A127" s="84">
        <v>42459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43"/>
        <v>0</v>
      </c>
      <c r="R127" s="42">
        <f t="shared" si="58"/>
        <v>0</v>
      </c>
      <c r="S127" s="16">
        <f t="shared" si="44"/>
        <v>0</v>
      </c>
      <c r="T127" s="10"/>
      <c r="U127" s="8"/>
      <c r="V127" s="8"/>
      <c r="W127" s="20">
        <f t="shared" si="59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8"/>
        <v>0</v>
      </c>
      <c r="AJ127" s="108" t="e">
        <f t="shared" si="69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71"/>
        <v>0</v>
      </c>
      <c r="AT127" s="124" t="e">
        <f t="shared" si="60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61"/>
        <v>0</v>
      </c>
      <c r="BX127" s="126">
        <f t="shared" si="62"/>
        <v>0</v>
      </c>
      <c r="BY127" s="134" t="e">
        <f t="shared" si="63"/>
        <v>#DIV/0!</v>
      </c>
      <c r="BZ127" s="134" t="e">
        <f t="shared" si="64"/>
        <v>#DIV/0!</v>
      </c>
      <c r="CA127" s="10"/>
      <c r="CB127" s="8"/>
      <c r="CC127" s="8"/>
      <c r="CD127" s="11"/>
      <c r="CE127" s="13"/>
      <c r="CF127" s="13"/>
      <c r="CG127" s="20" t="e">
        <f t="shared" si="65"/>
        <v>#N/A</v>
      </c>
      <c r="CH127" s="20">
        <f t="shared" si="45"/>
        <v>0</v>
      </c>
      <c r="CI127" s="20" t="e">
        <f t="shared" si="46"/>
        <v>#N/A</v>
      </c>
      <c r="CJ127" s="8"/>
      <c r="CK127" s="16" t="e">
        <f t="shared" si="66"/>
        <v>#N/A</v>
      </c>
      <c r="CL127" s="10"/>
      <c r="CM127" s="13"/>
      <c r="CN127" s="8"/>
      <c r="CO127" s="339">
        <v>109</v>
      </c>
      <c r="CP127" s="339">
        <f t="shared" si="72"/>
        <v>0</v>
      </c>
      <c r="CQ127" s="339">
        <f t="shared" si="73"/>
        <v>0</v>
      </c>
      <c r="CR127" s="42" t="e">
        <f t="shared" si="74"/>
        <v>#DIV/0!</v>
      </c>
      <c r="CS127" s="10"/>
      <c r="CT127" s="13"/>
      <c r="CU127" s="20" t="e">
        <f t="shared" si="47"/>
        <v>#N/A</v>
      </c>
      <c r="CV127" s="20">
        <f t="shared" si="48"/>
        <v>0</v>
      </c>
      <c r="CW127" s="20" t="e">
        <f t="shared" si="49"/>
        <v>#N/A</v>
      </c>
      <c r="CX127" s="8"/>
      <c r="CY127" s="16" t="e">
        <f t="shared" si="70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50"/>
        <v>#DIV/0!</v>
      </c>
      <c r="DN127" s="97" t="e">
        <f t="shared" si="51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52"/>
        <v>#DIV/0!</v>
      </c>
      <c r="DZ127" s="97" t="e">
        <f t="shared" si="53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7"/>
        <v>0</v>
      </c>
      <c r="EL127" s="183" t="e">
        <f t="shared" si="54"/>
        <v>#DIV/0!</v>
      </c>
      <c r="EM127" s="110" t="e">
        <f t="shared" si="55"/>
        <v>#DIV/0!</v>
      </c>
      <c r="EN127" s="8"/>
      <c r="EO127" s="184" t="e">
        <f t="shared" si="56"/>
        <v>#DIV/0!</v>
      </c>
      <c r="EP127" s="184" t="e">
        <f t="shared" si="57"/>
        <v>#DIV/0!</v>
      </c>
      <c r="EQ127" s="11"/>
      <c r="ER127" s="43"/>
    </row>
    <row r="128" spans="1:148" s="41" customFormat="1" ht="20.100000000000001" customHeight="1" x14ac:dyDescent="0.25">
      <c r="A128" s="83">
        <v>42460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43"/>
        <v>0</v>
      </c>
      <c r="R128" s="39">
        <f t="shared" si="58"/>
        <v>0</v>
      </c>
      <c r="S128" s="15">
        <f t="shared" si="44"/>
        <v>0</v>
      </c>
      <c r="T128" s="3"/>
      <c r="U128" s="1"/>
      <c r="V128" s="1"/>
      <c r="W128" s="19">
        <f t="shared" si="59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8"/>
        <v>0</v>
      </c>
      <c r="AJ128" s="106" t="e">
        <f t="shared" si="69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71"/>
        <v>0</v>
      </c>
      <c r="AT128" s="123" t="e">
        <f t="shared" si="60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61"/>
        <v>0</v>
      </c>
      <c r="BX128" s="125">
        <f t="shared" si="62"/>
        <v>0</v>
      </c>
      <c r="BY128" s="133" t="e">
        <f t="shared" si="63"/>
        <v>#DIV/0!</v>
      </c>
      <c r="BZ128" s="133" t="e">
        <f t="shared" si="64"/>
        <v>#DIV/0!</v>
      </c>
      <c r="CA128" s="3"/>
      <c r="CB128" s="1"/>
      <c r="CC128" s="1"/>
      <c r="CD128" s="4"/>
      <c r="CE128" s="6"/>
      <c r="CF128" s="6"/>
      <c r="CG128" s="19" t="e">
        <f t="shared" si="65"/>
        <v>#N/A</v>
      </c>
      <c r="CH128" s="19">
        <f t="shared" si="45"/>
        <v>0</v>
      </c>
      <c r="CI128" s="19" t="e">
        <f t="shared" si="46"/>
        <v>#N/A</v>
      </c>
      <c r="CJ128" s="1"/>
      <c r="CK128" s="15" t="e">
        <f t="shared" si="66"/>
        <v>#N/A</v>
      </c>
      <c r="CL128" s="3"/>
      <c r="CM128" s="6"/>
      <c r="CN128" s="1"/>
      <c r="CO128" s="338">
        <v>109</v>
      </c>
      <c r="CP128" s="338">
        <f t="shared" si="72"/>
        <v>0</v>
      </c>
      <c r="CQ128" s="338">
        <f t="shared" si="73"/>
        <v>0</v>
      </c>
      <c r="CR128" s="39" t="e">
        <f t="shared" si="74"/>
        <v>#DIV/0!</v>
      </c>
      <c r="CS128" s="3"/>
      <c r="CT128" s="6"/>
      <c r="CU128" s="19" t="e">
        <f t="shared" si="47"/>
        <v>#N/A</v>
      </c>
      <c r="CV128" s="19">
        <f t="shared" si="48"/>
        <v>0</v>
      </c>
      <c r="CW128" s="19" t="e">
        <f t="shared" si="49"/>
        <v>#N/A</v>
      </c>
      <c r="CX128" s="1"/>
      <c r="CY128" s="15" t="e">
        <f t="shared" si="70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50"/>
        <v>#DIV/0!</v>
      </c>
      <c r="DN128" s="96" t="e">
        <f t="shared" si="51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52"/>
        <v>#DIV/0!</v>
      </c>
      <c r="DZ128" s="96" t="e">
        <f t="shared" si="53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7"/>
        <v>0</v>
      </c>
      <c r="EL128" s="180" t="e">
        <f t="shared" si="54"/>
        <v>#DIV/0!</v>
      </c>
      <c r="EM128" s="109" t="e">
        <f t="shared" si="55"/>
        <v>#DIV/0!</v>
      </c>
      <c r="EN128" s="1"/>
      <c r="EO128" s="181" t="e">
        <f t="shared" si="56"/>
        <v>#DIV/0!</v>
      </c>
      <c r="EP128" s="181" t="e">
        <f t="shared" si="57"/>
        <v>#DIV/0!</v>
      </c>
      <c r="EQ128" s="4"/>
      <c r="ER128" s="40"/>
    </row>
    <row r="129" spans="1:148" s="41" customFormat="1" ht="20.100000000000001" customHeight="1" x14ac:dyDescent="0.25">
      <c r="A129" s="83">
        <v>42460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43"/>
        <v>0</v>
      </c>
      <c r="R129" s="39">
        <f t="shared" si="58"/>
        <v>0</v>
      </c>
      <c r="S129" s="15">
        <f t="shared" si="44"/>
        <v>0</v>
      </c>
      <c r="T129" s="3"/>
      <c r="U129" s="1"/>
      <c r="V129" s="1"/>
      <c r="W129" s="19">
        <f t="shared" si="59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8"/>
        <v>0</v>
      </c>
      <c r="AJ129" s="106" t="e">
        <f t="shared" si="69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71"/>
        <v>0</v>
      </c>
      <c r="AT129" s="123" t="e">
        <f t="shared" si="60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61"/>
        <v>0</v>
      </c>
      <c r="BX129" s="125">
        <f t="shared" si="62"/>
        <v>0</v>
      </c>
      <c r="BY129" s="133" t="e">
        <f t="shared" si="63"/>
        <v>#DIV/0!</v>
      </c>
      <c r="BZ129" s="133" t="e">
        <f t="shared" si="64"/>
        <v>#DIV/0!</v>
      </c>
      <c r="CA129" s="3"/>
      <c r="CB129" s="1"/>
      <c r="CC129" s="1"/>
      <c r="CD129" s="4"/>
      <c r="CE129" s="6"/>
      <c r="CF129" s="6"/>
      <c r="CG129" s="19" t="e">
        <f t="shared" si="65"/>
        <v>#N/A</v>
      </c>
      <c r="CH129" s="19">
        <f t="shared" si="45"/>
        <v>0</v>
      </c>
      <c r="CI129" s="19" t="e">
        <f t="shared" si="46"/>
        <v>#N/A</v>
      </c>
      <c r="CJ129" s="1"/>
      <c r="CK129" s="15" t="e">
        <f t="shared" si="66"/>
        <v>#N/A</v>
      </c>
      <c r="CL129" s="3"/>
      <c r="CM129" s="6"/>
      <c r="CN129" s="1"/>
      <c r="CO129" s="338">
        <v>109</v>
      </c>
      <c r="CP129" s="338">
        <f t="shared" si="72"/>
        <v>0</v>
      </c>
      <c r="CQ129" s="338">
        <f t="shared" si="73"/>
        <v>0</v>
      </c>
      <c r="CR129" s="39" t="e">
        <f t="shared" si="74"/>
        <v>#DIV/0!</v>
      </c>
      <c r="CS129" s="3"/>
      <c r="CT129" s="6"/>
      <c r="CU129" s="19" t="e">
        <f t="shared" si="47"/>
        <v>#N/A</v>
      </c>
      <c r="CV129" s="19">
        <f t="shared" si="48"/>
        <v>0</v>
      </c>
      <c r="CW129" s="19" t="e">
        <f t="shared" si="49"/>
        <v>#N/A</v>
      </c>
      <c r="CX129" s="1"/>
      <c r="CY129" s="15" t="e">
        <f t="shared" si="70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50"/>
        <v>#DIV/0!</v>
      </c>
      <c r="DN129" s="96" t="e">
        <f t="shared" si="51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52"/>
        <v>#DIV/0!</v>
      </c>
      <c r="DZ129" s="96" t="e">
        <f t="shared" si="53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7"/>
        <v>0</v>
      </c>
      <c r="EL129" s="180" t="e">
        <f t="shared" si="54"/>
        <v>#DIV/0!</v>
      </c>
      <c r="EM129" s="109" t="e">
        <f t="shared" si="55"/>
        <v>#DIV/0!</v>
      </c>
      <c r="EN129" s="1"/>
      <c r="EO129" s="181" t="e">
        <f t="shared" si="56"/>
        <v>#DIV/0!</v>
      </c>
      <c r="EP129" s="181" t="e">
        <f t="shared" si="57"/>
        <v>#DIV/0!</v>
      </c>
      <c r="EQ129" s="4"/>
      <c r="ER129" s="40"/>
    </row>
    <row r="130" spans="1:148" s="44" customFormat="1" ht="20.100000000000001" customHeight="1" x14ac:dyDescent="0.25">
      <c r="A130" s="84">
        <v>42460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43"/>
        <v>0</v>
      </c>
      <c r="R130" s="42">
        <f t="shared" si="58"/>
        <v>0</v>
      </c>
      <c r="S130" s="16">
        <f t="shared" si="44"/>
        <v>0</v>
      </c>
      <c r="T130" s="10"/>
      <c r="U130" s="8"/>
      <c r="V130" s="8"/>
      <c r="W130" s="20">
        <f t="shared" si="59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8"/>
        <v>0</v>
      </c>
      <c r="AJ130" s="108" t="e">
        <f t="shared" si="69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71"/>
        <v>0</v>
      </c>
      <c r="AT130" s="124" t="e">
        <f t="shared" si="60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61"/>
        <v>0</v>
      </c>
      <c r="BX130" s="126">
        <f t="shared" si="62"/>
        <v>0</v>
      </c>
      <c r="BY130" s="134" t="e">
        <f t="shared" si="63"/>
        <v>#DIV/0!</v>
      </c>
      <c r="BZ130" s="134" t="e">
        <f t="shared" si="64"/>
        <v>#DIV/0!</v>
      </c>
      <c r="CA130" s="10"/>
      <c r="CB130" s="8"/>
      <c r="CC130" s="8"/>
      <c r="CD130" s="11"/>
      <c r="CE130" s="13"/>
      <c r="CF130" s="13"/>
      <c r="CG130" s="20" t="e">
        <f t="shared" si="65"/>
        <v>#N/A</v>
      </c>
      <c r="CH130" s="20">
        <f t="shared" si="45"/>
        <v>0</v>
      </c>
      <c r="CI130" s="20" t="e">
        <f t="shared" si="46"/>
        <v>#N/A</v>
      </c>
      <c r="CJ130" s="8"/>
      <c r="CK130" s="16" t="e">
        <f t="shared" si="66"/>
        <v>#N/A</v>
      </c>
      <c r="CL130" s="10"/>
      <c r="CM130" s="13"/>
      <c r="CN130" s="8"/>
      <c r="CO130" s="339">
        <v>109</v>
      </c>
      <c r="CP130" s="339">
        <f t="shared" si="72"/>
        <v>0</v>
      </c>
      <c r="CQ130" s="339">
        <f t="shared" si="73"/>
        <v>0</v>
      </c>
      <c r="CR130" s="42" t="e">
        <f t="shared" si="74"/>
        <v>#DIV/0!</v>
      </c>
      <c r="CS130" s="10"/>
      <c r="CT130" s="13"/>
      <c r="CU130" s="20" t="e">
        <f t="shared" si="47"/>
        <v>#N/A</v>
      </c>
      <c r="CV130" s="20">
        <f t="shared" si="48"/>
        <v>0</v>
      </c>
      <c r="CW130" s="20" t="e">
        <f t="shared" si="49"/>
        <v>#N/A</v>
      </c>
      <c r="CX130" s="8"/>
      <c r="CY130" s="16" t="e">
        <f t="shared" si="70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50"/>
        <v>#DIV/0!</v>
      </c>
      <c r="DN130" s="97" t="e">
        <f t="shared" si="51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52"/>
        <v>#DIV/0!</v>
      </c>
      <c r="DZ130" s="97" t="e">
        <f t="shared" si="53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7"/>
        <v>0</v>
      </c>
      <c r="EL130" s="183" t="e">
        <f t="shared" si="54"/>
        <v>#DIV/0!</v>
      </c>
      <c r="EM130" s="110" t="e">
        <f t="shared" si="55"/>
        <v>#DIV/0!</v>
      </c>
      <c r="EN130" s="8"/>
      <c r="EO130" s="184" t="e">
        <f t="shared" si="56"/>
        <v>#DIV/0!</v>
      </c>
      <c r="EP130" s="184" t="e">
        <f t="shared" si="57"/>
        <v>#DIV/0!</v>
      </c>
      <c r="EQ130" s="11"/>
      <c r="ER130" s="43"/>
    </row>
    <row r="131" spans="1:148" s="333" customFormat="1" ht="20.100000000000001" customHeight="1" thickBot="1" x14ac:dyDescent="0.3">
      <c r="A131" s="303">
        <v>42460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43"/>
        <v>0</v>
      </c>
      <c r="R131" s="312">
        <f t="shared" si="58"/>
        <v>0</v>
      </c>
      <c r="S131" s="313">
        <f t="shared" si="44"/>
        <v>0</v>
      </c>
      <c r="T131" s="308"/>
      <c r="U131" s="306"/>
      <c r="V131" s="306"/>
      <c r="W131" s="311">
        <f t="shared" si="59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8"/>
        <v>0</v>
      </c>
      <c r="AJ131" s="316" t="e">
        <f t="shared" si="69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71"/>
        <v>0</v>
      </c>
      <c r="AT131" s="317" t="e">
        <f t="shared" si="60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61"/>
        <v>0</v>
      </c>
      <c r="BX131" s="321">
        <f t="shared" si="62"/>
        <v>0</v>
      </c>
      <c r="BY131" s="322" t="e">
        <f t="shared" si="63"/>
        <v>#DIV/0!</v>
      </c>
      <c r="BZ131" s="322" t="e">
        <f t="shared" si="64"/>
        <v>#DIV/0!</v>
      </c>
      <c r="CA131" s="308"/>
      <c r="CB131" s="306"/>
      <c r="CC131" s="306"/>
      <c r="CD131" s="307"/>
      <c r="CE131" s="305"/>
      <c r="CF131" s="305"/>
      <c r="CG131" s="311" t="e">
        <f t="shared" si="65"/>
        <v>#N/A</v>
      </c>
      <c r="CH131" s="311">
        <f t="shared" si="45"/>
        <v>0</v>
      </c>
      <c r="CI131" s="311" t="e">
        <f t="shared" si="46"/>
        <v>#N/A</v>
      </c>
      <c r="CJ131" s="306"/>
      <c r="CK131" s="313" t="e">
        <f t="shared" si="66"/>
        <v>#N/A</v>
      </c>
      <c r="CL131" s="308"/>
      <c r="CM131" s="305"/>
      <c r="CN131" s="306"/>
      <c r="CO131" s="340">
        <v>109</v>
      </c>
      <c r="CP131" s="340">
        <f t="shared" si="72"/>
        <v>0</v>
      </c>
      <c r="CQ131" s="340">
        <f t="shared" si="73"/>
        <v>0</v>
      </c>
      <c r="CR131" s="312" t="e">
        <f t="shared" si="74"/>
        <v>#DIV/0!</v>
      </c>
      <c r="CS131" s="308"/>
      <c r="CT131" s="305"/>
      <c r="CU131" s="311" t="e">
        <f t="shared" si="47"/>
        <v>#N/A</v>
      </c>
      <c r="CV131" s="311">
        <f t="shared" si="48"/>
        <v>0</v>
      </c>
      <c r="CW131" s="311" t="e">
        <f t="shared" si="49"/>
        <v>#N/A</v>
      </c>
      <c r="CX131" s="306"/>
      <c r="CY131" s="313" t="e">
        <f t="shared" si="70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50"/>
        <v>#DIV/0!</v>
      </c>
      <c r="DN131" s="324" t="e">
        <f t="shared" si="51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52"/>
        <v>#DIV/0!</v>
      </c>
      <c r="DZ131" s="324" t="e">
        <f t="shared" si="53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7"/>
        <v>0</v>
      </c>
      <c r="EL131" s="330" t="e">
        <f t="shared" si="54"/>
        <v>#DIV/0!</v>
      </c>
      <c r="EM131" s="315" t="e">
        <f t="shared" si="55"/>
        <v>#DIV/0!</v>
      </c>
      <c r="EN131" s="306"/>
      <c r="EO131" s="331" t="e">
        <f t="shared" si="56"/>
        <v>#DIV/0!</v>
      </c>
      <c r="EP131" s="331" t="e">
        <f t="shared" si="57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211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 t="s">
        <v>224</v>
      </c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529" priority="54" operator="lessThan">
      <formula>$U$7</formula>
    </cfRule>
    <cfRule type="cellIs" dxfId="528" priority="55" operator="greaterThan">
      <formula>$U$5</formula>
    </cfRule>
  </conditionalFormatting>
  <conditionalFormatting sqref="AD8:AD131">
    <cfRule type="cellIs" dxfId="527" priority="52" operator="lessThan">
      <formula>$AD$7</formula>
    </cfRule>
    <cfRule type="cellIs" dxfId="526" priority="53" operator="greaterThan">
      <formula>$AD$5</formula>
    </cfRule>
  </conditionalFormatting>
  <conditionalFormatting sqref="AC8:AC131">
    <cfRule type="cellIs" dxfId="525" priority="50" operator="lessThan">
      <formula>$AC$7</formula>
    </cfRule>
    <cfRule type="cellIs" dxfId="524" priority="51" operator="greaterThan">
      <formula>$AC$5</formula>
    </cfRule>
  </conditionalFormatting>
  <conditionalFormatting sqref="AW8:AW131">
    <cfRule type="cellIs" dxfId="523" priority="48" operator="lessThan">
      <formula>$AW$7</formula>
    </cfRule>
    <cfRule type="cellIs" dxfId="522" priority="49" operator="greaterThan">
      <formula>$AW$5</formula>
    </cfRule>
  </conditionalFormatting>
  <conditionalFormatting sqref="BJ8:BJ131">
    <cfRule type="cellIs" dxfId="521" priority="46" operator="lessThan">
      <formula>$BJ$7</formula>
    </cfRule>
    <cfRule type="cellIs" dxfId="520" priority="47" operator="greaterThan">
      <formula>$BJ$5</formula>
    </cfRule>
  </conditionalFormatting>
  <conditionalFormatting sqref="BV8:BV131">
    <cfRule type="cellIs" dxfId="519" priority="44" operator="lessThan">
      <formula>$BV$7</formula>
    </cfRule>
    <cfRule type="cellIs" dxfId="518" priority="45" operator="greaterThan">
      <formula>$BV$5</formula>
    </cfRule>
  </conditionalFormatting>
  <conditionalFormatting sqref="BY8:BZ131">
    <cfRule type="cellIs" dxfId="517" priority="42" operator="lessThan">
      <formula>$BY$7</formula>
    </cfRule>
    <cfRule type="cellIs" dxfId="516" priority="43" operator="greaterThan">
      <formula>$BY$5</formula>
    </cfRule>
  </conditionalFormatting>
  <conditionalFormatting sqref="CA8:CA131">
    <cfRule type="cellIs" dxfId="515" priority="40" operator="lessThan">
      <formula>$CA$7</formula>
    </cfRule>
    <cfRule type="cellIs" dxfId="514" priority="41" operator="greaterThan">
      <formula>$CA$5</formula>
    </cfRule>
  </conditionalFormatting>
  <conditionalFormatting sqref="CB8:CB131">
    <cfRule type="cellIs" dxfId="513" priority="38" operator="lessThan">
      <formula>$CB$7</formula>
    </cfRule>
    <cfRule type="cellIs" dxfId="512" priority="39" operator="greaterThan">
      <formula>$CB$5</formula>
    </cfRule>
  </conditionalFormatting>
  <conditionalFormatting sqref="CC8:CC131">
    <cfRule type="cellIs" dxfId="511" priority="36" operator="lessThan">
      <formula>$CC$7</formula>
    </cfRule>
    <cfRule type="cellIs" dxfId="510" priority="37" operator="greaterThan">
      <formula>$CC$5</formula>
    </cfRule>
  </conditionalFormatting>
  <conditionalFormatting sqref="CD8:CD131">
    <cfRule type="cellIs" dxfId="509" priority="34" operator="lessThan">
      <formula>$CD$7</formula>
    </cfRule>
    <cfRule type="cellIs" dxfId="508" priority="35" operator="greaterThan">
      <formula>$CD$5</formula>
    </cfRule>
  </conditionalFormatting>
  <conditionalFormatting sqref="CK8:CK131 CY8:CY131">
    <cfRule type="cellIs" dxfId="507" priority="32" operator="lessThan">
      <formula>$CK$7</formula>
    </cfRule>
    <cfRule type="cellIs" dxfId="506" priority="33" operator="greaterThan">
      <formula>$CK$5</formula>
    </cfRule>
  </conditionalFormatting>
  <conditionalFormatting sqref="CW8:CW131">
    <cfRule type="cellIs" dxfId="505" priority="30" operator="lessThan">
      <formula>$CW$7</formula>
    </cfRule>
    <cfRule type="cellIs" dxfId="504" priority="31" operator="greaterThan">
      <formula>$CW$5</formula>
    </cfRule>
  </conditionalFormatting>
  <conditionalFormatting sqref="DZ8:EB131">
    <cfRule type="cellIs" dxfId="503" priority="29" operator="greaterThan">
      <formula>$DZ$5</formula>
    </cfRule>
  </conditionalFormatting>
  <conditionalFormatting sqref="V8:V131">
    <cfRule type="cellIs" dxfId="502" priority="27" operator="lessThan">
      <formula>$V$7</formula>
    </cfRule>
    <cfRule type="cellIs" dxfId="501" priority="28" operator="greaterThan">
      <formula>$V$5</formula>
    </cfRule>
  </conditionalFormatting>
  <conditionalFormatting sqref="F158:F1048576 G151:G1048576 CS154:CS1048576 F1:F156 DE3:DJ1048576 G1:G149 DA2:DD1048576 A1:E1048576 CT1:CZ1048576 CS1:CS152 CZ24:DJ24 CZ31:DJ31 CZ58:DJ58 CZ62:DJ62 B70:EQ70 H1:CR1048576 CZ74:DJ74 DK1:XFD1048576">
    <cfRule type="containsBlanks" priority="2" stopIfTrue="1">
      <formula>LEN(TRIM(A1))=0</formula>
    </cfRule>
  </conditionalFormatting>
  <conditionalFormatting sqref="X8:X131">
    <cfRule type="cellIs" dxfId="500" priority="25" operator="lessThan">
      <formula>$X$7</formula>
    </cfRule>
    <cfRule type="cellIs" dxfId="499" priority="26" operator="greaterThan">
      <formula>$X$5</formula>
    </cfRule>
  </conditionalFormatting>
  <conditionalFormatting sqref="AE8:AE131">
    <cfRule type="cellIs" dxfId="498" priority="23" operator="lessThan">
      <formula>$AE$5</formula>
    </cfRule>
    <cfRule type="cellIs" dxfId="497" priority="24" operator="greaterThan">
      <formula>$AE$7</formula>
    </cfRule>
  </conditionalFormatting>
  <conditionalFormatting sqref="AF8:AF131">
    <cfRule type="cellIs" dxfId="496" priority="21" operator="lessThan">
      <formula>$AF$5</formula>
    </cfRule>
    <cfRule type="cellIs" dxfId="495" priority="22" operator="greaterThan">
      <formula>$AF$7</formula>
    </cfRule>
  </conditionalFormatting>
  <conditionalFormatting sqref="AG8:AG131">
    <cfRule type="cellIs" dxfId="494" priority="19" operator="lessThan">
      <formula>$AG$5</formula>
    </cfRule>
    <cfRule type="cellIs" dxfId="493" priority="20" operator="greaterThan">
      <formula>$AG$7</formula>
    </cfRule>
  </conditionalFormatting>
  <conditionalFormatting sqref="AH8:AH131">
    <cfRule type="cellIs" dxfId="492" priority="17" operator="lessThan">
      <formula>$AH$5</formula>
    </cfRule>
    <cfRule type="cellIs" dxfId="491" priority="18" operator="greaterThan">
      <formula>$AH$7</formula>
    </cfRule>
  </conditionalFormatting>
  <conditionalFormatting sqref="AM8:AM131">
    <cfRule type="cellIs" dxfId="490" priority="15" operator="lessThan">
      <formula>$AM$7</formula>
    </cfRule>
    <cfRule type="cellIs" dxfId="489" priority="16" operator="greaterThan">
      <formula>$AM$5</formula>
    </cfRule>
  </conditionalFormatting>
  <conditionalFormatting sqref="AP8:AP131">
    <cfRule type="cellIs" dxfId="488" priority="14" operator="greaterThan">
      <formula>$AP$5</formula>
    </cfRule>
  </conditionalFormatting>
  <conditionalFormatting sqref="AA8:AA131">
    <cfRule type="cellIs" dxfId="487" priority="13" operator="greaterThan">
      <formula>$AA$5</formula>
    </cfRule>
  </conditionalFormatting>
  <conditionalFormatting sqref="AB8:AB131">
    <cfRule type="cellIs" dxfId="486" priority="11" operator="lessThan">
      <formula>$AB$7</formula>
    </cfRule>
    <cfRule type="cellIs" dxfId="485" priority="12" operator="greaterThan">
      <formula>$AB$5</formula>
    </cfRule>
  </conditionalFormatting>
  <conditionalFormatting sqref="DN8:DN131">
    <cfRule type="cellIs" dxfId="484" priority="10" operator="greaterThan">
      <formula>$DN$5</formula>
    </cfRule>
  </conditionalFormatting>
  <conditionalFormatting sqref="EQ8:EQ131">
    <cfRule type="cellIs" dxfId="483" priority="9" operator="greaterThan">
      <formula>$EQ$5</formula>
    </cfRule>
  </conditionalFormatting>
  <conditionalFormatting sqref="DM8:DM131">
    <cfRule type="cellIs" dxfId="482" priority="8" operator="greaterThan">
      <formula>$DM$5</formula>
    </cfRule>
  </conditionalFormatting>
  <conditionalFormatting sqref="DY8:DY131">
    <cfRule type="cellIs" dxfId="481" priority="7" operator="greaterThan">
      <formula>$DY$5</formula>
    </cfRule>
  </conditionalFormatting>
  <conditionalFormatting sqref="A8:A131">
    <cfRule type="cellIs" dxfId="480" priority="5" operator="greaterThan">
      <formula>TODAY()</formula>
    </cfRule>
    <cfRule type="cellIs" dxfId="479" priority="6" operator="equal">
      <formula>$A$149</formula>
    </cfRule>
  </conditionalFormatting>
  <conditionalFormatting sqref="AN8:AN131">
    <cfRule type="cellIs" dxfId="478" priority="3" operator="lessThan">
      <formula>$AN$7</formula>
    </cfRule>
    <cfRule type="cellIs" dxfId="477" priority="4" operator="greaterThan">
      <formula>$AN$5</formula>
    </cfRule>
  </conditionalFormatting>
  <conditionalFormatting sqref="CZ8:DJ8">
    <cfRule type="containsBlanks" priority="1" stopIfTrue="1">
      <formula>LEN(TRIM(CZ8))=0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M8:CM131 CX8:CX131 CJ8:CJ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102:B103 B66:B67 B62:B63 B58:B59 B54:B55 B50:B51 B46:B47 B42:B43 B38:B39 B34:B35 B30:B31 B26:B27 B22:B23 B18:B19 B70:B71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>
    <pageSetUpPr fitToPage="1"/>
  </sheetPr>
  <dimension ref="A1:EV286"/>
  <sheetViews>
    <sheetView zoomScale="80" zoomScaleNormal="80" workbookViewId="0">
      <pane xSplit="2" ySplit="7" topLeftCell="DU68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42461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42461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42461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42461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42462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42462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42462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42462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42463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42463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42463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42463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42464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42464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42464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42464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42465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42465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42465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42465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42466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42466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42466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42466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42467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42467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42467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42467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42468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42468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42468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42468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42469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42469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42469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42469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42470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42470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42470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42470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42471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42471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42471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42471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42472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42472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42472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42472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42473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42473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42473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42473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42474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42474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42474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42474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42475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42475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42475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42475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42476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42476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42476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42476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42477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42477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42477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42477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42478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42478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42478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42478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42479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42479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42479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42479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42480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42480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42480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42480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42481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42481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42481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42481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42482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42482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42482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42482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42483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42483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42483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42483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42484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42484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42484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42484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42485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42485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42485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42485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42486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42486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42486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42486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42487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42487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42487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42487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42488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42488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42488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42488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42489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42489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42489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42489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42490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42490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42490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42490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 t="s">
        <v>246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 t="s">
        <v>246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 t="s">
        <v>246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 t="s">
        <v>246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476" priority="53" operator="lessThan">
      <formula>$U$7</formula>
    </cfRule>
    <cfRule type="cellIs" dxfId="475" priority="54" operator="greaterThan">
      <formula>$U$5</formula>
    </cfRule>
  </conditionalFormatting>
  <conditionalFormatting sqref="AD8:AD131">
    <cfRule type="cellIs" dxfId="474" priority="51" operator="lessThan">
      <formula>$AD$7</formula>
    </cfRule>
    <cfRule type="cellIs" dxfId="473" priority="52" operator="greaterThan">
      <formula>$AD$5</formula>
    </cfRule>
  </conditionalFormatting>
  <conditionalFormatting sqref="AC8:AC131">
    <cfRule type="cellIs" dxfId="472" priority="49" operator="lessThan">
      <formula>$AC$7</formula>
    </cfRule>
    <cfRule type="cellIs" dxfId="471" priority="50" operator="greaterThan">
      <formula>$AC$5</formula>
    </cfRule>
  </conditionalFormatting>
  <conditionalFormatting sqref="AW8:AW131">
    <cfRule type="cellIs" dxfId="470" priority="47" operator="lessThan">
      <formula>$AW$7</formula>
    </cfRule>
    <cfRule type="cellIs" dxfId="469" priority="48" operator="greaterThan">
      <formula>$AW$5</formula>
    </cfRule>
  </conditionalFormatting>
  <conditionalFormatting sqref="BJ8:BJ131">
    <cfRule type="cellIs" dxfId="468" priority="45" operator="lessThan">
      <formula>$BJ$7</formula>
    </cfRule>
    <cfRule type="cellIs" dxfId="467" priority="46" operator="greaterThan">
      <formula>$BJ$5</formula>
    </cfRule>
  </conditionalFormatting>
  <conditionalFormatting sqref="BV8:BV131">
    <cfRule type="cellIs" dxfId="466" priority="43" operator="lessThan">
      <formula>$BV$7</formula>
    </cfRule>
    <cfRule type="cellIs" dxfId="465" priority="44" operator="greaterThan">
      <formula>$BV$5</formula>
    </cfRule>
  </conditionalFormatting>
  <conditionalFormatting sqref="BY8:BZ131">
    <cfRule type="cellIs" dxfId="464" priority="41" operator="lessThan">
      <formula>$BY$7</formula>
    </cfRule>
    <cfRule type="cellIs" dxfId="463" priority="42" operator="greaterThan">
      <formula>$BY$5</formula>
    </cfRule>
  </conditionalFormatting>
  <conditionalFormatting sqref="CA8:CA131">
    <cfRule type="cellIs" dxfId="462" priority="39" operator="lessThan">
      <formula>$CA$7</formula>
    </cfRule>
    <cfRule type="cellIs" dxfId="461" priority="40" operator="greaterThan">
      <formula>$CA$5</formula>
    </cfRule>
  </conditionalFormatting>
  <conditionalFormatting sqref="CB8:CB131">
    <cfRule type="cellIs" dxfId="460" priority="37" operator="lessThan">
      <formula>$CB$7</formula>
    </cfRule>
    <cfRule type="cellIs" dxfId="459" priority="38" operator="greaterThan">
      <formula>$CB$5</formula>
    </cfRule>
  </conditionalFormatting>
  <conditionalFormatting sqref="CC8:CC131">
    <cfRule type="cellIs" dxfId="458" priority="35" operator="lessThan">
      <formula>$CC$7</formula>
    </cfRule>
    <cfRule type="cellIs" dxfId="457" priority="36" operator="greaterThan">
      <formula>$CC$5</formula>
    </cfRule>
  </conditionalFormatting>
  <conditionalFormatting sqref="CD8:CD131">
    <cfRule type="cellIs" dxfId="456" priority="33" operator="lessThan">
      <formula>$CD$7</formula>
    </cfRule>
    <cfRule type="cellIs" dxfId="455" priority="34" operator="greaterThan">
      <formula>$CD$5</formula>
    </cfRule>
  </conditionalFormatting>
  <conditionalFormatting sqref="CK8:CK131 CY8:CY131">
    <cfRule type="cellIs" dxfId="454" priority="31" operator="lessThan">
      <formula>$CK$7</formula>
    </cfRule>
    <cfRule type="cellIs" dxfId="453" priority="32" operator="greaterThan">
      <formula>$CK$5</formula>
    </cfRule>
  </conditionalFormatting>
  <conditionalFormatting sqref="CW8:CW131">
    <cfRule type="cellIs" dxfId="452" priority="29" operator="lessThan">
      <formula>$CW$7</formula>
    </cfRule>
    <cfRule type="cellIs" dxfId="451" priority="30" operator="greaterThan">
      <formula>$CW$5</formula>
    </cfRule>
  </conditionalFormatting>
  <conditionalFormatting sqref="DZ8:EB131">
    <cfRule type="cellIs" dxfId="450" priority="28" operator="greaterThan">
      <formula>$DZ$5</formula>
    </cfRule>
  </conditionalFormatting>
  <conditionalFormatting sqref="V8:V131">
    <cfRule type="cellIs" dxfId="449" priority="26" operator="lessThan">
      <formula>$V$7</formula>
    </cfRule>
    <cfRule type="cellIs" dxfId="448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447" priority="24" operator="lessThan">
      <formula>$X$7</formula>
    </cfRule>
    <cfRule type="cellIs" dxfId="446" priority="25" operator="greaterThan">
      <formula>$X$5</formula>
    </cfRule>
  </conditionalFormatting>
  <conditionalFormatting sqref="AE8:AE131">
    <cfRule type="cellIs" dxfId="445" priority="22" operator="lessThan">
      <formula>$AE$5</formula>
    </cfRule>
    <cfRule type="cellIs" dxfId="444" priority="23" operator="greaterThan">
      <formula>$AE$7</formula>
    </cfRule>
  </conditionalFormatting>
  <conditionalFormatting sqref="AF8:AF131">
    <cfRule type="cellIs" dxfId="443" priority="20" operator="lessThan">
      <formula>$AF$5</formula>
    </cfRule>
    <cfRule type="cellIs" dxfId="442" priority="21" operator="greaterThan">
      <formula>$AF$7</formula>
    </cfRule>
  </conditionalFormatting>
  <conditionalFormatting sqref="AG8:AG131">
    <cfRule type="cellIs" dxfId="441" priority="18" operator="lessThan">
      <formula>$AG$5</formula>
    </cfRule>
    <cfRule type="cellIs" dxfId="440" priority="19" operator="greaterThan">
      <formula>$AG$7</formula>
    </cfRule>
  </conditionalFormatting>
  <conditionalFormatting sqref="AH8:AH131">
    <cfRule type="cellIs" dxfId="439" priority="16" operator="lessThan">
      <formula>$AH$5</formula>
    </cfRule>
    <cfRule type="cellIs" dxfId="438" priority="17" operator="greaterThan">
      <formula>$AH$7</formula>
    </cfRule>
  </conditionalFormatting>
  <conditionalFormatting sqref="AM8:AM131">
    <cfRule type="cellIs" dxfId="437" priority="14" operator="lessThan">
      <formula>$AM$7</formula>
    </cfRule>
    <cfRule type="cellIs" dxfId="436" priority="15" operator="greaterThan">
      <formula>$AM$5</formula>
    </cfRule>
  </conditionalFormatting>
  <conditionalFormatting sqref="AP8:AP131">
    <cfRule type="cellIs" dxfId="435" priority="13" operator="greaterThan">
      <formula>$AP$5</formula>
    </cfRule>
  </conditionalFormatting>
  <conditionalFormatting sqref="AA8:AA131">
    <cfRule type="cellIs" dxfId="434" priority="12" operator="greaterThan">
      <formula>$AA$5</formula>
    </cfRule>
  </conditionalFormatting>
  <conditionalFormatting sqref="AB8:AB131">
    <cfRule type="cellIs" dxfId="433" priority="10" operator="lessThan">
      <formula>$AB$7</formula>
    </cfRule>
    <cfRule type="cellIs" dxfId="432" priority="11" operator="greaterThan">
      <formula>$AB$5</formula>
    </cfRule>
  </conditionalFormatting>
  <conditionalFormatting sqref="DN8:DN131">
    <cfRule type="cellIs" dxfId="431" priority="9" operator="greaterThan">
      <formula>$DN$5</formula>
    </cfRule>
  </conditionalFormatting>
  <conditionalFormatting sqref="EQ8:EQ131">
    <cfRule type="cellIs" dxfId="430" priority="8" operator="greaterThan">
      <formula>$EQ$5</formula>
    </cfRule>
  </conditionalFormatting>
  <conditionalFormatting sqref="DM8:DM131">
    <cfRule type="cellIs" dxfId="429" priority="7" operator="greaterThan">
      <formula>$DM$5</formula>
    </cfRule>
  </conditionalFormatting>
  <conditionalFormatting sqref="DY8:DY131">
    <cfRule type="cellIs" dxfId="428" priority="6" operator="greaterThan">
      <formula>$DY$5</formula>
    </cfRule>
  </conditionalFormatting>
  <conditionalFormatting sqref="A8:A131">
    <cfRule type="cellIs" dxfId="427" priority="4" operator="greaterThan">
      <formula>TODAY()</formula>
    </cfRule>
    <cfRule type="cellIs" dxfId="426" priority="5" operator="equal">
      <formula>$A$149</formula>
    </cfRule>
  </conditionalFormatting>
  <conditionalFormatting sqref="AN8:AN131">
    <cfRule type="cellIs" dxfId="425" priority="2" operator="lessThan">
      <formula>$AN$7</formula>
    </cfRule>
    <cfRule type="cellIs" dxfId="424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42491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42491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42491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42491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42492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42492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42492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42492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42493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42493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42493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42493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42494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42494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42494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42494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42495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42495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42495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42495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42496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42496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42496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42496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42497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42497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42497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42497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42498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42498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42498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42498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42499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42499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42499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42499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42500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42500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42500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42500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42501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42501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42501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42501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42502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42502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42502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42502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42503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42503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42503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42503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42504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42504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42504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42504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42505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42505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42505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42505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42506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42506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42506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42506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42507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42507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42507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42507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42508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42508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42508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42508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42509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42509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42509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42509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42510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42510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42510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42510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42511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42511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42511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42511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42512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42512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42512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42512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42513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42513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42513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42513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42514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42514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42514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42514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42515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42515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42515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42515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42516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42516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42516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42516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42517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42517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42517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42517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42518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42518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42518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42518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42519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42519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42519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42519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42520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42520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42520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42520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>
        <v>42521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>
        <v>42521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>
        <v>42521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>
        <v>42521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423" priority="53" operator="lessThan">
      <formula>$U$7</formula>
    </cfRule>
    <cfRule type="cellIs" dxfId="422" priority="54" operator="greaterThan">
      <formula>$U$5</formula>
    </cfRule>
  </conditionalFormatting>
  <conditionalFormatting sqref="AD8:AD131">
    <cfRule type="cellIs" dxfId="421" priority="51" operator="lessThan">
      <formula>$AD$7</formula>
    </cfRule>
    <cfRule type="cellIs" dxfId="420" priority="52" operator="greaterThan">
      <formula>$AD$5</formula>
    </cfRule>
  </conditionalFormatting>
  <conditionalFormatting sqref="AC8:AC131">
    <cfRule type="cellIs" dxfId="419" priority="49" operator="lessThan">
      <formula>$AC$7</formula>
    </cfRule>
    <cfRule type="cellIs" dxfId="418" priority="50" operator="greaterThan">
      <formula>$AC$5</formula>
    </cfRule>
  </conditionalFormatting>
  <conditionalFormatting sqref="AW8:AW131">
    <cfRule type="cellIs" dxfId="417" priority="47" operator="lessThan">
      <formula>$AW$7</formula>
    </cfRule>
    <cfRule type="cellIs" dxfId="416" priority="48" operator="greaterThan">
      <formula>$AW$5</formula>
    </cfRule>
  </conditionalFormatting>
  <conditionalFormatting sqref="BJ8:BJ131">
    <cfRule type="cellIs" dxfId="415" priority="45" operator="lessThan">
      <formula>$BJ$7</formula>
    </cfRule>
    <cfRule type="cellIs" dxfId="414" priority="46" operator="greaterThan">
      <formula>$BJ$5</formula>
    </cfRule>
  </conditionalFormatting>
  <conditionalFormatting sqref="BV8:BV131">
    <cfRule type="cellIs" dxfId="413" priority="43" operator="lessThan">
      <formula>$BV$7</formula>
    </cfRule>
    <cfRule type="cellIs" dxfId="412" priority="44" operator="greaterThan">
      <formula>$BV$5</formula>
    </cfRule>
  </conditionalFormatting>
  <conditionalFormatting sqref="BY8:BZ131">
    <cfRule type="cellIs" dxfId="411" priority="41" operator="lessThan">
      <formula>$BY$7</formula>
    </cfRule>
    <cfRule type="cellIs" dxfId="410" priority="42" operator="greaterThan">
      <formula>$BY$5</formula>
    </cfRule>
  </conditionalFormatting>
  <conditionalFormatting sqref="CA8:CA131">
    <cfRule type="cellIs" dxfId="409" priority="39" operator="lessThan">
      <formula>$CA$7</formula>
    </cfRule>
    <cfRule type="cellIs" dxfId="408" priority="40" operator="greaterThan">
      <formula>$CA$5</formula>
    </cfRule>
  </conditionalFormatting>
  <conditionalFormatting sqref="CB8:CB131">
    <cfRule type="cellIs" dxfId="407" priority="37" operator="lessThan">
      <formula>$CB$7</formula>
    </cfRule>
    <cfRule type="cellIs" dxfId="406" priority="38" operator="greaterThan">
      <formula>$CB$5</formula>
    </cfRule>
  </conditionalFormatting>
  <conditionalFormatting sqref="CC8:CC131">
    <cfRule type="cellIs" dxfId="405" priority="35" operator="lessThan">
      <formula>$CC$7</formula>
    </cfRule>
    <cfRule type="cellIs" dxfId="404" priority="36" operator="greaterThan">
      <formula>$CC$5</formula>
    </cfRule>
  </conditionalFormatting>
  <conditionalFormatting sqref="CD8:CD131">
    <cfRule type="cellIs" dxfId="403" priority="33" operator="lessThan">
      <formula>$CD$7</formula>
    </cfRule>
    <cfRule type="cellIs" dxfId="402" priority="34" operator="greaterThan">
      <formula>$CD$5</formula>
    </cfRule>
  </conditionalFormatting>
  <conditionalFormatting sqref="CK8:CK131 CY8:CY131">
    <cfRule type="cellIs" dxfId="401" priority="31" operator="lessThan">
      <formula>$CK$7</formula>
    </cfRule>
    <cfRule type="cellIs" dxfId="400" priority="32" operator="greaterThan">
      <formula>$CK$5</formula>
    </cfRule>
  </conditionalFormatting>
  <conditionalFormatting sqref="CW8:CW131">
    <cfRule type="cellIs" dxfId="399" priority="29" operator="lessThan">
      <formula>$CW$7</formula>
    </cfRule>
    <cfRule type="cellIs" dxfId="398" priority="30" operator="greaterThan">
      <formula>$CW$5</formula>
    </cfRule>
  </conditionalFormatting>
  <conditionalFormatting sqref="DZ8:EB131">
    <cfRule type="cellIs" dxfId="397" priority="28" operator="greaterThan">
      <formula>$DZ$5</formula>
    </cfRule>
  </conditionalFormatting>
  <conditionalFormatting sqref="V8:V131">
    <cfRule type="cellIs" dxfId="396" priority="26" operator="lessThan">
      <formula>$V$7</formula>
    </cfRule>
    <cfRule type="cellIs" dxfId="395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394" priority="24" operator="lessThan">
      <formula>$X$7</formula>
    </cfRule>
    <cfRule type="cellIs" dxfId="393" priority="25" operator="greaterThan">
      <formula>$X$5</formula>
    </cfRule>
  </conditionalFormatting>
  <conditionalFormatting sqref="AE8:AE131">
    <cfRule type="cellIs" dxfId="392" priority="22" operator="lessThan">
      <formula>$AE$5</formula>
    </cfRule>
    <cfRule type="cellIs" dxfId="391" priority="23" operator="greaterThan">
      <formula>$AE$7</formula>
    </cfRule>
  </conditionalFormatting>
  <conditionalFormatting sqref="AF8:AF131">
    <cfRule type="cellIs" dxfId="390" priority="20" operator="lessThan">
      <formula>$AF$5</formula>
    </cfRule>
    <cfRule type="cellIs" dxfId="389" priority="21" operator="greaterThan">
      <formula>$AF$7</formula>
    </cfRule>
  </conditionalFormatting>
  <conditionalFormatting sqref="AG8:AG131">
    <cfRule type="cellIs" dxfId="388" priority="18" operator="lessThan">
      <formula>$AG$5</formula>
    </cfRule>
    <cfRule type="cellIs" dxfId="387" priority="19" operator="greaterThan">
      <formula>$AG$7</formula>
    </cfRule>
  </conditionalFormatting>
  <conditionalFormatting sqref="AH8:AH131">
    <cfRule type="cellIs" dxfId="386" priority="16" operator="lessThan">
      <formula>$AH$5</formula>
    </cfRule>
    <cfRule type="cellIs" dxfId="385" priority="17" operator="greaterThan">
      <formula>$AH$7</formula>
    </cfRule>
  </conditionalFormatting>
  <conditionalFormatting sqref="AM8:AM131">
    <cfRule type="cellIs" dxfId="384" priority="14" operator="lessThan">
      <formula>$AM$7</formula>
    </cfRule>
    <cfRule type="cellIs" dxfId="383" priority="15" operator="greaterThan">
      <formula>$AM$5</formula>
    </cfRule>
  </conditionalFormatting>
  <conditionalFormatting sqref="AP8:AP131">
    <cfRule type="cellIs" dxfId="382" priority="13" operator="greaterThan">
      <formula>$AP$5</formula>
    </cfRule>
  </conditionalFormatting>
  <conditionalFormatting sqref="AA8:AA131">
    <cfRule type="cellIs" dxfId="381" priority="12" operator="greaterThan">
      <formula>$AA$5</formula>
    </cfRule>
  </conditionalFormatting>
  <conditionalFormatting sqref="AB8:AB131">
    <cfRule type="cellIs" dxfId="380" priority="10" operator="lessThan">
      <formula>$AB$7</formula>
    </cfRule>
    <cfRule type="cellIs" dxfId="379" priority="11" operator="greaterThan">
      <formula>$AB$5</formula>
    </cfRule>
  </conditionalFormatting>
  <conditionalFormatting sqref="DN8:DN131">
    <cfRule type="cellIs" dxfId="378" priority="9" operator="greaterThan">
      <formula>$DN$5</formula>
    </cfRule>
  </conditionalFormatting>
  <conditionalFormatting sqref="EQ8:EQ131">
    <cfRule type="cellIs" dxfId="377" priority="8" operator="greaterThan">
      <formula>$EQ$5</formula>
    </cfRule>
  </conditionalFormatting>
  <conditionalFormatting sqref="DM8:DM131">
    <cfRule type="cellIs" dxfId="376" priority="7" operator="greaterThan">
      <formula>$DM$5</formula>
    </cfRule>
  </conditionalFormatting>
  <conditionalFormatting sqref="DY8:DY131">
    <cfRule type="cellIs" dxfId="375" priority="6" operator="greaterThan">
      <formula>$DY$5</formula>
    </cfRule>
  </conditionalFormatting>
  <conditionalFormatting sqref="A8:A131">
    <cfRule type="cellIs" dxfId="374" priority="4" operator="greaterThan">
      <formula>TODAY()</formula>
    </cfRule>
    <cfRule type="cellIs" dxfId="373" priority="5" operator="equal">
      <formula>$A$149</formula>
    </cfRule>
  </conditionalFormatting>
  <conditionalFormatting sqref="AN8:AN131">
    <cfRule type="cellIs" dxfId="372" priority="2" operator="lessThan">
      <formula>$AN$7</formula>
    </cfRule>
    <cfRule type="cellIs" dxfId="371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>
    <pageSetUpPr fitToPage="1"/>
  </sheetPr>
  <dimension ref="A1:EV286"/>
  <sheetViews>
    <sheetView zoomScale="80" zoomScaleNormal="80" workbookViewId="0">
      <pane xSplit="2" ySplit="7" topLeftCell="DU24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42522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42522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42522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42522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42523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42523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42523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42523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42524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42524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42524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42524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42525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42525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42525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42525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42526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42526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42526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42526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42527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42527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42527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42527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42528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42528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42528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42528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42529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42529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42529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42529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42530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42530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42530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42530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42531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42531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42531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42531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42532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42532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42532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42532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42533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42533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42533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42533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42534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42534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42534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42534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42535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42535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42535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42535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42536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42536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42536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42536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42537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42537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42537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42537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42538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42538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42538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42538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42539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42539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42539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42539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42540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42540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42540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42540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42541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42541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42541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42541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42542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42542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42542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42542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42543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42543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42543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42543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42544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42544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42544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42544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42545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42545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42545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42545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42546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42546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42546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42546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42547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42547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42547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42547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42548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42548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42548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42548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42549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42549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42549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42549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42550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42550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42550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42550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42551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42551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42551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42551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 t="s">
        <v>247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 t="s">
        <v>247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 t="s">
        <v>247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 t="s">
        <v>247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370" priority="53" operator="lessThan">
      <formula>$U$7</formula>
    </cfRule>
    <cfRule type="cellIs" dxfId="369" priority="54" operator="greaterThan">
      <formula>$U$5</formula>
    </cfRule>
  </conditionalFormatting>
  <conditionalFormatting sqref="AD8:AD131">
    <cfRule type="cellIs" dxfId="368" priority="51" operator="lessThan">
      <formula>$AD$7</formula>
    </cfRule>
    <cfRule type="cellIs" dxfId="367" priority="52" operator="greaterThan">
      <formula>$AD$5</formula>
    </cfRule>
  </conditionalFormatting>
  <conditionalFormatting sqref="AC8:AC131">
    <cfRule type="cellIs" dxfId="366" priority="49" operator="lessThan">
      <formula>$AC$7</formula>
    </cfRule>
    <cfRule type="cellIs" dxfId="365" priority="50" operator="greaterThan">
      <formula>$AC$5</formula>
    </cfRule>
  </conditionalFormatting>
  <conditionalFormatting sqref="AW8:AW131">
    <cfRule type="cellIs" dxfId="364" priority="47" operator="lessThan">
      <formula>$AW$7</formula>
    </cfRule>
    <cfRule type="cellIs" dxfId="363" priority="48" operator="greaterThan">
      <formula>$AW$5</formula>
    </cfRule>
  </conditionalFormatting>
  <conditionalFormatting sqref="BJ8:BJ131">
    <cfRule type="cellIs" dxfId="362" priority="45" operator="lessThan">
      <formula>$BJ$7</formula>
    </cfRule>
    <cfRule type="cellIs" dxfId="361" priority="46" operator="greaterThan">
      <formula>$BJ$5</formula>
    </cfRule>
  </conditionalFormatting>
  <conditionalFormatting sqref="BV8:BV131">
    <cfRule type="cellIs" dxfId="360" priority="43" operator="lessThan">
      <formula>$BV$7</formula>
    </cfRule>
    <cfRule type="cellIs" dxfId="359" priority="44" operator="greaterThan">
      <formula>$BV$5</formula>
    </cfRule>
  </conditionalFormatting>
  <conditionalFormatting sqref="BY8:BZ131">
    <cfRule type="cellIs" dxfId="358" priority="41" operator="lessThan">
      <formula>$BY$7</formula>
    </cfRule>
    <cfRule type="cellIs" dxfId="357" priority="42" operator="greaterThan">
      <formula>$BY$5</formula>
    </cfRule>
  </conditionalFormatting>
  <conditionalFormatting sqref="CA8:CA131">
    <cfRule type="cellIs" dxfId="356" priority="39" operator="lessThan">
      <formula>$CA$7</formula>
    </cfRule>
    <cfRule type="cellIs" dxfId="355" priority="40" operator="greaterThan">
      <formula>$CA$5</formula>
    </cfRule>
  </conditionalFormatting>
  <conditionalFormatting sqref="CB8:CB131">
    <cfRule type="cellIs" dxfId="354" priority="37" operator="lessThan">
      <formula>$CB$7</formula>
    </cfRule>
    <cfRule type="cellIs" dxfId="353" priority="38" operator="greaterThan">
      <formula>$CB$5</formula>
    </cfRule>
  </conditionalFormatting>
  <conditionalFormatting sqref="CC8:CC131">
    <cfRule type="cellIs" dxfId="352" priority="35" operator="lessThan">
      <formula>$CC$7</formula>
    </cfRule>
    <cfRule type="cellIs" dxfId="351" priority="36" operator="greaterThan">
      <formula>$CC$5</formula>
    </cfRule>
  </conditionalFormatting>
  <conditionalFormatting sqref="CD8:CD131">
    <cfRule type="cellIs" dxfId="350" priority="33" operator="lessThan">
      <formula>$CD$7</formula>
    </cfRule>
    <cfRule type="cellIs" dxfId="349" priority="34" operator="greaterThan">
      <formula>$CD$5</formula>
    </cfRule>
  </conditionalFormatting>
  <conditionalFormatting sqref="CK8:CK131 CY8:CY131">
    <cfRule type="cellIs" dxfId="348" priority="31" operator="lessThan">
      <formula>$CK$7</formula>
    </cfRule>
    <cfRule type="cellIs" dxfId="347" priority="32" operator="greaterThan">
      <formula>$CK$5</formula>
    </cfRule>
  </conditionalFormatting>
  <conditionalFormatting sqref="CW8:CW131">
    <cfRule type="cellIs" dxfId="346" priority="29" operator="lessThan">
      <formula>$CW$7</formula>
    </cfRule>
    <cfRule type="cellIs" dxfId="345" priority="30" operator="greaterThan">
      <formula>$CW$5</formula>
    </cfRule>
  </conditionalFormatting>
  <conditionalFormatting sqref="DZ8:EB131">
    <cfRule type="cellIs" dxfId="344" priority="28" operator="greaterThan">
      <formula>$DZ$5</formula>
    </cfRule>
  </conditionalFormatting>
  <conditionalFormatting sqref="V8:V131">
    <cfRule type="cellIs" dxfId="343" priority="26" operator="lessThan">
      <formula>$V$7</formula>
    </cfRule>
    <cfRule type="cellIs" dxfId="342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341" priority="24" operator="lessThan">
      <formula>$X$7</formula>
    </cfRule>
    <cfRule type="cellIs" dxfId="340" priority="25" operator="greaterThan">
      <formula>$X$5</formula>
    </cfRule>
  </conditionalFormatting>
  <conditionalFormatting sqref="AE8:AE131">
    <cfRule type="cellIs" dxfId="339" priority="22" operator="lessThan">
      <formula>$AE$5</formula>
    </cfRule>
    <cfRule type="cellIs" dxfId="338" priority="23" operator="greaterThan">
      <formula>$AE$7</formula>
    </cfRule>
  </conditionalFormatting>
  <conditionalFormatting sqref="AF8:AF131">
    <cfRule type="cellIs" dxfId="337" priority="20" operator="lessThan">
      <formula>$AF$5</formula>
    </cfRule>
    <cfRule type="cellIs" dxfId="336" priority="21" operator="greaterThan">
      <formula>$AF$7</formula>
    </cfRule>
  </conditionalFormatting>
  <conditionalFormatting sqref="AG8:AG131">
    <cfRule type="cellIs" dxfId="335" priority="18" operator="lessThan">
      <formula>$AG$5</formula>
    </cfRule>
    <cfRule type="cellIs" dxfId="334" priority="19" operator="greaterThan">
      <formula>$AG$7</formula>
    </cfRule>
  </conditionalFormatting>
  <conditionalFormatting sqref="AH8:AH131">
    <cfRule type="cellIs" dxfId="333" priority="16" operator="lessThan">
      <formula>$AH$5</formula>
    </cfRule>
    <cfRule type="cellIs" dxfId="332" priority="17" operator="greaterThan">
      <formula>$AH$7</formula>
    </cfRule>
  </conditionalFormatting>
  <conditionalFormatting sqref="AM8:AM131">
    <cfRule type="cellIs" dxfId="331" priority="14" operator="lessThan">
      <formula>$AM$7</formula>
    </cfRule>
    <cfRule type="cellIs" dxfId="330" priority="15" operator="greaterThan">
      <formula>$AM$5</formula>
    </cfRule>
  </conditionalFormatting>
  <conditionalFormatting sqref="AP8:AP131">
    <cfRule type="cellIs" dxfId="329" priority="13" operator="greaterThan">
      <formula>$AP$5</formula>
    </cfRule>
  </conditionalFormatting>
  <conditionalFormatting sqref="AA8:AA131">
    <cfRule type="cellIs" dxfId="328" priority="12" operator="greaterThan">
      <formula>$AA$5</formula>
    </cfRule>
  </conditionalFormatting>
  <conditionalFormatting sqref="AB8:AB131">
    <cfRule type="cellIs" dxfId="327" priority="10" operator="lessThan">
      <formula>$AB$7</formula>
    </cfRule>
    <cfRule type="cellIs" dxfId="326" priority="11" operator="greaterThan">
      <formula>$AB$5</formula>
    </cfRule>
  </conditionalFormatting>
  <conditionalFormatting sqref="DN8:DN131">
    <cfRule type="cellIs" dxfId="325" priority="9" operator="greaterThan">
      <formula>$DN$5</formula>
    </cfRule>
  </conditionalFormatting>
  <conditionalFormatting sqref="EQ8:EQ131">
    <cfRule type="cellIs" dxfId="324" priority="8" operator="greaterThan">
      <formula>$EQ$5</formula>
    </cfRule>
  </conditionalFormatting>
  <conditionalFormatting sqref="DM8:DM131">
    <cfRule type="cellIs" dxfId="323" priority="7" operator="greaterThan">
      <formula>$DM$5</formula>
    </cfRule>
  </conditionalFormatting>
  <conditionalFormatting sqref="DY8:DY131">
    <cfRule type="cellIs" dxfId="322" priority="6" operator="greaterThan">
      <formula>$DY$5</formula>
    </cfRule>
  </conditionalFormatting>
  <conditionalFormatting sqref="A8:A131">
    <cfRule type="cellIs" dxfId="321" priority="4" operator="greaterThan">
      <formula>TODAY()</formula>
    </cfRule>
    <cfRule type="cellIs" dxfId="320" priority="5" operator="equal">
      <formula>$A$149</formula>
    </cfRule>
  </conditionalFormatting>
  <conditionalFormatting sqref="AN8:AN131">
    <cfRule type="cellIs" dxfId="319" priority="2" operator="lessThan">
      <formula>$AN$7</formula>
    </cfRule>
    <cfRule type="cellIs" dxfId="318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42552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42552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42552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42552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42553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42553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42553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42553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42554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42554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42554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42554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42555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42555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42555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42555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42556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42556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42556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42556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42557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42557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42557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42557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42558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42558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42558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42558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42559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42559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42559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42559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42560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42560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42560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42560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42561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42561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42561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42561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42562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42562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42562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42562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42563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42563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42563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42563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42564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42564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42564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42564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42565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42565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42565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42565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42566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42566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42566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42566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42567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42567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42567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42567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42568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42568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42568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42568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42569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42569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42569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42569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42570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42570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42570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42570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42571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42571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42571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42571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42572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42572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42572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42572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42573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42573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42573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42573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42574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42574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42574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42574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42575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42575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42575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42575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42576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42576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42576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42576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42577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42577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42577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42577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42578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42578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42578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42578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42579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42579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42579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42579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42580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42580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42580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42580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42581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42581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42581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42581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>
        <v>42582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>
        <v>42582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>
        <v>42582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>
        <v>42582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317" priority="53" operator="lessThan">
      <formula>$U$7</formula>
    </cfRule>
    <cfRule type="cellIs" dxfId="316" priority="54" operator="greaterThan">
      <formula>$U$5</formula>
    </cfRule>
  </conditionalFormatting>
  <conditionalFormatting sqref="AD8:AD131">
    <cfRule type="cellIs" dxfId="315" priority="51" operator="lessThan">
      <formula>$AD$7</formula>
    </cfRule>
    <cfRule type="cellIs" dxfId="314" priority="52" operator="greaterThan">
      <formula>$AD$5</formula>
    </cfRule>
  </conditionalFormatting>
  <conditionalFormatting sqref="AC8:AC131">
    <cfRule type="cellIs" dxfId="313" priority="49" operator="lessThan">
      <formula>$AC$7</formula>
    </cfRule>
    <cfRule type="cellIs" dxfId="312" priority="50" operator="greaterThan">
      <formula>$AC$5</formula>
    </cfRule>
  </conditionalFormatting>
  <conditionalFormatting sqref="AW8:AW131">
    <cfRule type="cellIs" dxfId="311" priority="47" operator="lessThan">
      <formula>$AW$7</formula>
    </cfRule>
    <cfRule type="cellIs" dxfId="310" priority="48" operator="greaterThan">
      <formula>$AW$5</formula>
    </cfRule>
  </conditionalFormatting>
  <conditionalFormatting sqref="BJ8:BJ131">
    <cfRule type="cellIs" dxfId="309" priority="45" operator="lessThan">
      <formula>$BJ$7</formula>
    </cfRule>
    <cfRule type="cellIs" dxfId="308" priority="46" operator="greaterThan">
      <formula>$BJ$5</formula>
    </cfRule>
  </conditionalFormatting>
  <conditionalFormatting sqref="BV8:BV131">
    <cfRule type="cellIs" dxfId="307" priority="43" operator="lessThan">
      <formula>$BV$7</formula>
    </cfRule>
    <cfRule type="cellIs" dxfId="306" priority="44" operator="greaterThan">
      <formula>$BV$5</formula>
    </cfRule>
  </conditionalFormatting>
  <conditionalFormatting sqref="BY8:BZ131">
    <cfRule type="cellIs" dxfId="305" priority="41" operator="lessThan">
      <formula>$BY$7</formula>
    </cfRule>
    <cfRule type="cellIs" dxfId="304" priority="42" operator="greaterThan">
      <formula>$BY$5</formula>
    </cfRule>
  </conditionalFormatting>
  <conditionalFormatting sqref="CA8:CA131">
    <cfRule type="cellIs" dxfId="303" priority="39" operator="lessThan">
      <formula>$CA$7</formula>
    </cfRule>
    <cfRule type="cellIs" dxfId="302" priority="40" operator="greaterThan">
      <formula>$CA$5</formula>
    </cfRule>
  </conditionalFormatting>
  <conditionalFormatting sqref="CB8:CB131">
    <cfRule type="cellIs" dxfId="301" priority="37" operator="lessThan">
      <formula>$CB$7</formula>
    </cfRule>
    <cfRule type="cellIs" dxfId="300" priority="38" operator="greaterThan">
      <formula>$CB$5</formula>
    </cfRule>
  </conditionalFormatting>
  <conditionalFormatting sqref="CC8:CC131">
    <cfRule type="cellIs" dxfId="299" priority="35" operator="lessThan">
      <formula>$CC$7</formula>
    </cfRule>
    <cfRule type="cellIs" dxfId="298" priority="36" operator="greaterThan">
      <formula>$CC$5</formula>
    </cfRule>
  </conditionalFormatting>
  <conditionalFormatting sqref="CD8:CD131">
    <cfRule type="cellIs" dxfId="297" priority="33" operator="lessThan">
      <formula>$CD$7</formula>
    </cfRule>
    <cfRule type="cellIs" dxfId="296" priority="34" operator="greaterThan">
      <formula>$CD$5</formula>
    </cfRule>
  </conditionalFormatting>
  <conditionalFormatting sqref="CK8:CK131 CY8:CY131">
    <cfRule type="cellIs" dxfId="295" priority="31" operator="lessThan">
      <formula>$CK$7</formula>
    </cfRule>
    <cfRule type="cellIs" dxfId="294" priority="32" operator="greaterThan">
      <formula>$CK$5</formula>
    </cfRule>
  </conditionalFormatting>
  <conditionalFormatting sqref="CW8:CW131">
    <cfRule type="cellIs" dxfId="293" priority="29" operator="lessThan">
      <formula>$CW$7</formula>
    </cfRule>
    <cfRule type="cellIs" dxfId="292" priority="30" operator="greaterThan">
      <formula>$CW$5</formula>
    </cfRule>
  </conditionalFormatting>
  <conditionalFormatting sqref="DZ8:EB131">
    <cfRule type="cellIs" dxfId="291" priority="28" operator="greaterThan">
      <formula>$DZ$5</formula>
    </cfRule>
  </conditionalFormatting>
  <conditionalFormatting sqref="V8:V131">
    <cfRule type="cellIs" dxfId="290" priority="26" operator="lessThan">
      <formula>$V$7</formula>
    </cfRule>
    <cfRule type="cellIs" dxfId="289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288" priority="24" operator="lessThan">
      <formula>$X$7</formula>
    </cfRule>
    <cfRule type="cellIs" dxfId="287" priority="25" operator="greaterThan">
      <formula>$X$5</formula>
    </cfRule>
  </conditionalFormatting>
  <conditionalFormatting sqref="AE8:AE131">
    <cfRule type="cellIs" dxfId="286" priority="22" operator="lessThan">
      <formula>$AE$5</formula>
    </cfRule>
    <cfRule type="cellIs" dxfId="285" priority="23" operator="greaterThan">
      <formula>$AE$7</formula>
    </cfRule>
  </conditionalFormatting>
  <conditionalFormatting sqref="AF8:AF131">
    <cfRule type="cellIs" dxfId="284" priority="20" operator="lessThan">
      <formula>$AF$5</formula>
    </cfRule>
    <cfRule type="cellIs" dxfId="283" priority="21" operator="greaterThan">
      <formula>$AF$7</formula>
    </cfRule>
  </conditionalFormatting>
  <conditionalFormatting sqref="AG8:AG131">
    <cfRule type="cellIs" dxfId="282" priority="18" operator="lessThan">
      <formula>$AG$5</formula>
    </cfRule>
    <cfRule type="cellIs" dxfId="281" priority="19" operator="greaterThan">
      <formula>$AG$7</formula>
    </cfRule>
  </conditionalFormatting>
  <conditionalFormatting sqref="AH8:AH131">
    <cfRule type="cellIs" dxfId="280" priority="16" operator="lessThan">
      <formula>$AH$5</formula>
    </cfRule>
    <cfRule type="cellIs" dxfId="279" priority="17" operator="greaterThan">
      <formula>$AH$7</formula>
    </cfRule>
  </conditionalFormatting>
  <conditionalFormatting sqref="AM8:AM131">
    <cfRule type="cellIs" dxfId="278" priority="14" operator="lessThan">
      <formula>$AM$7</formula>
    </cfRule>
    <cfRule type="cellIs" dxfId="277" priority="15" operator="greaterThan">
      <formula>$AM$5</formula>
    </cfRule>
  </conditionalFormatting>
  <conditionalFormatting sqref="AP8:AP131">
    <cfRule type="cellIs" dxfId="276" priority="13" operator="greaterThan">
      <formula>$AP$5</formula>
    </cfRule>
  </conditionalFormatting>
  <conditionalFormatting sqref="AA8:AA131">
    <cfRule type="cellIs" dxfId="275" priority="12" operator="greaterThan">
      <formula>$AA$5</formula>
    </cfRule>
  </conditionalFormatting>
  <conditionalFormatting sqref="AB8:AB131">
    <cfRule type="cellIs" dxfId="274" priority="10" operator="lessThan">
      <formula>$AB$7</formula>
    </cfRule>
    <cfRule type="cellIs" dxfId="273" priority="11" operator="greaterThan">
      <formula>$AB$5</formula>
    </cfRule>
  </conditionalFormatting>
  <conditionalFormatting sqref="DN8:DN131">
    <cfRule type="cellIs" dxfId="272" priority="9" operator="greaterThan">
      <formula>$DN$5</formula>
    </cfRule>
  </conditionalFormatting>
  <conditionalFormatting sqref="EQ8:EQ131">
    <cfRule type="cellIs" dxfId="271" priority="8" operator="greaterThan">
      <formula>$EQ$5</formula>
    </cfRule>
  </conditionalFormatting>
  <conditionalFormatting sqref="DM8:DM131">
    <cfRule type="cellIs" dxfId="270" priority="7" operator="greaterThan">
      <formula>$DM$5</formula>
    </cfRule>
  </conditionalFormatting>
  <conditionalFormatting sqref="DY8:DY131">
    <cfRule type="cellIs" dxfId="269" priority="6" operator="greaterThan">
      <formula>$DY$5</formula>
    </cfRule>
  </conditionalFormatting>
  <conditionalFormatting sqref="A8:A131">
    <cfRule type="cellIs" dxfId="268" priority="4" operator="greaterThan">
      <formula>TODAY()</formula>
    </cfRule>
    <cfRule type="cellIs" dxfId="267" priority="5" operator="equal">
      <formula>$A$149</formula>
    </cfRule>
  </conditionalFormatting>
  <conditionalFormatting sqref="AN8:AN131">
    <cfRule type="cellIs" dxfId="266" priority="2" operator="lessThan">
      <formula>$AN$7</formula>
    </cfRule>
    <cfRule type="cellIs" dxfId="265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42583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42583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42583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42583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42584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42584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42584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42584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42585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42585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42585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42585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42586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42586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42586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42586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42587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42587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42587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42587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42588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42588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42588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42588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42589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42589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42589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42589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42590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42590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42590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42590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42591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42591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42591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42591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42592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42592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42592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42592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42593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42593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42593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42593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42594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42594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42594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42594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42595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42595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42595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42595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42596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42596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42596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42596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42597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42597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42597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42597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42598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42598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42598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42598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42599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42599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42599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42599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42600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42600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42600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42600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42601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42601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42601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42601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42602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42602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42602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42602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42603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42603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42603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42603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42604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42604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42604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42604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42605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42605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42605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42605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42606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42606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42606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42606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42607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42607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42607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42607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42608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42608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42608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42608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42609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42609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42609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42609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42610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42610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42610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42610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42611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42611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42611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42611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42612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42612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42612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42612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>
        <v>42613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>
        <v>42613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>
        <v>42613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>
        <v>42613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264" priority="53" operator="lessThan">
      <formula>$U$7</formula>
    </cfRule>
    <cfRule type="cellIs" dxfId="263" priority="54" operator="greaterThan">
      <formula>$U$5</formula>
    </cfRule>
  </conditionalFormatting>
  <conditionalFormatting sqref="AD8:AD131">
    <cfRule type="cellIs" dxfId="262" priority="51" operator="lessThan">
      <formula>$AD$7</formula>
    </cfRule>
    <cfRule type="cellIs" dxfId="261" priority="52" operator="greaterThan">
      <formula>$AD$5</formula>
    </cfRule>
  </conditionalFormatting>
  <conditionalFormatting sqref="AC8:AC131">
    <cfRule type="cellIs" dxfId="260" priority="49" operator="lessThan">
      <formula>$AC$7</formula>
    </cfRule>
    <cfRule type="cellIs" dxfId="259" priority="50" operator="greaterThan">
      <formula>$AC$5</formula>
    </cfRule>
  </conditionalFormatting>
  <conditionalFormatting sqref="AW8:AW131">
    <cfRule type="cellIs" dxfId="258" priority="47" operator="lessThan">
      <formula>$AW$7</formula>
    </cfRule>
    <cfRule type="cellIs" dxfId="257" priority="48" operator="greaterThan">
      <formula>$AW$5</formula>
    </cfRule>
  </conditionalFormatting>
  <conditionalFormatting sqref="BJ8:BJ131">
    <cfRule type="cellIs" dxfId="256" priority="45" operator="lessThan">
      <formula>$BJ$7</formula>
    </cfRule>
    <cfRule type="cellIs" dxfId="255" priority="46" operator="greaterThan">
      <formula>$BJ$5</formula>
    </cfRule>
  </conditionalFormatting>
  <conditionalFormatting sqref="BV8:BV131">
    <cfRule type="cellIs" dxfId="254" priority="43" operator="lessThan">
      <formula>$BV$7</formula>
    </cfRule>
    <cfRule type="cellIs" dxfId="253" priority="44" operator="greaterThan">
      <formula>$BV$5</formula>
    </cfRule>
  </conditionalFormatting>
  <conditionalFormatting sqref="BY8:BZ131">
    <cfRule type="cellIs" dxfId="252" priority="41" operator="lessThan">
      <formula>$BY$7</formula>
    </cfRule>
    <cfRule type="cellIs" dxfId="251" priority="42" operator="greaterThan">
      <formula>$BY$5</formula>
    </cfRule>
  </conditionalFormatting>
  <conditionalFormatting sqref="CA8:CA131">
    <cfRule type="cellIs" dxfId="250" priority="39" operator="lessThan">
      <formula>$CA$7</formula>
    </cfRule>
    <cfRule type="cellIs" dxfId="249" priority="40" operator="greaterThan">
      <formula>$CA$5</formula>
    </cfRule>
  </conditionalFormatting>
  <conditionalFormatting sqref="CB8:CB131">
    <cfRule type="cellIs" dxfId="248" priority="37" operator="lessThan">
      <formula>$CB$7</formula>
    </cfRule>
    <cfRule type="cellIs" dxfId="247" priority="38" operator="greaterThan">
      <formula>$CB$5</formula>
    </cfRule>
  </conditionalFormatting>
  <conditionalFormatting sqref="CC8:CC131">
    <cfRule type="cellIs" dxfId="246" priority="35" operator="lessThan">
      <formula>$CC$7</formula>
    </cfRule>
    <cfRule type="cellIs" dxfId="245" priority="36" operator="greaterThan">
      <formula>$CC$5</formula>
    </cfRule>
  </conditionalFormatting>
  <conditionalFormatting sqref="CD8:CD131">
    <cfRule type="cellIs" dxfId="244" priority="33" operator="lessThan">
      <formula>$CD$7</formula>
    </cfRule>
    <cfRule type="cellIs" dxfId="243" priority="34" operator="greaterThan">
      <formula>$CD$5</formula>
    </cfRule>
  </conditionalFormatting>
  <conditionalFormatting sqref="CK8:CK131 CY8:CY131">
    <cfRule type="cellIs" dxfId="242" priority="31" operator="lessThan">
      <formula>$CK$7</formula>
    </cfRule>
    <cfRule type="cellIs" dxfId="241" priority="32" operator="greaterThan">
      <formula>$CK$5</formula>
    </cfRule>
  </conditionalFormatting>
  <conditionalFormatting sqref="CW8:CW131">
    <cfRule type="cellIs" dxfId="240" priority="29" operator="lessThan">
      <formula>$CW$7</formula>
    </cfRule>
    <cfRule type="cellIs" dxfId="239" priority="30" operator="greaterThan">
      <formula>$CW$5</formula>
    </cfRule>
  </conditionalFormatting>
  <conditionalFormatting sqref="DZ8:EB131">
    <cfRule type="cellIs" dxfId="238" priority="28" operator="greaterThan">
      <formula>$DZ$5</formula>
    </cfRule>
  </conditionalFormatting>
  <conditionalFormatting sqref="V8:V131">
    <cfRule type="cellIs" dxfId="237" priority="26" operator="lessThan">
      <formula>$V$7</formula>
    </cfRule>
    <cfRule type="cellIs" dxfId="236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235" priority="24" operator="lessThan">
      <formula>$X$7</formula>
    </cfRule>
    <cfRule type="cellIs" dxfId="234" priority="25" operator="greaterThan">
      <formula>$X$5</formula>
    </cfRule>
  </conditionalFormatting>
  <conditionalFormatting sqref="AE8:AE131">
    <cfRule type="cellIs" dxfId="233" priority="22" operator="lessThan">
      <formula>$AE$5</formula>
    </cfRule>
    <cfRule type="cellIs" dxfId="232" priority="23" operator="greaterThan">
      <formula>$AE$7</formula>
    </cfRule>
  </conditionalFormatting>
  <conditionalFormatting sqref="AF8:AF131">
    <cfRule type="cellIs" dxfId="231" priority="20" operator="lessThan">
      <formula>$AF$5</formula>
    </cfRule>
    <cfRule type="cellIs" dxfId="230" priority="21" operator="greaterThan">
      <formula>$AF$7</formula>
    </cfRule>
  </conditionalFormatting>
  <conditionalFormatting sqref="AG8:AG131">
    <cfRule type="cellIs" dxfId="229" priority="18" operator="lessThan">
      <formula>$AG$5</formula>
    </cfRule>
    <cfRule type="cellIs" dxfId="228" priority="19" operator="greaterThan">
      <formula>$AG$7</formula>
    </cfRule>
  </conditionalFormatting>
  <conditionalFormatting sqref="AH8:AH131">
    <cfRule type="cellIs" dxfId="227" priority="16" operator="lessThan">
      <formula>$AH$5</formula>
    </cfRule>
    <cfRule type="cellIs" dxfId="226" priority="17" operator="greaterThan">
      <formula>$AH$7</formula>
    </cfRule>
  </conditionalFormatting>
  <conditionalFormatting sqref="AM8:AM131">
    <cfRule type="cellIs" dxfId="225" priority="14" operator="lessThan">
      <formula>$AM$7</formula>
    </cfRule>
    <cfRule type="cellIs" dxfId="224" priority="15" operator="greaterThan">
      <formula>$AM$5</formula>
    </cfRule>
  </conditionalFormatting>
  <conditionalFormatting sqref="AP8:AP131">
    <cfRule type="cellIs" dxfId="223" priority="13" operator="greaterThan">
      <formula>$AP$5</formula>
    </cfRule>
  </conditionalFormatting>
  <conditionalFormatting sqref="AA8:AA131">
    <cfRule type="cellIs" dxfId="222" priority="12" operator="greaterThan">
      <formula>$AA$5</formula>
    </cfRule>
  </conditionalFormatting>
  <conditionalFormatting sqref="AB8:AB131">
    <cfRule type="cellIs" dxfId="221" priority="10" operator="lessThan">
      <formula>$AB$7</formula>
    </cfRule>
    <cfRule type="cellIs" dxfId="220" priority="11" operator="greaterThan">
      <formula>$AB$5</formula>
    </cfRule>
  </conditionalFormatting>
  <conditionalFormatting sqref="DN8:DN131">
    <cfRule type="cellIs" dxfId="219" priority="9" operator="greaterThan">
      <formula>$DN$5</formula>
    </cfRule>
  </conditionalFormatting>
  <conditionalFormatting sqref="EQ8:EQ131">
    <cfRule type="cellIs" dxfId="218" priority="8" operator="greaterThan">
      <formula>$EQ$5</formula>
    </cfRule>
  </conditionalFormatting>
  <conditionalFormatting sqref="DM8:DM131">
    <cfRule type="cellIs" dxfId="217" priority="7" operator="greaterThan">
      <formula>$DM$5</formula>
    </cfRule>
  </conditionalFormatting>
  <conditionalFormatting sqref="DY8:DY131">
    <cfRule type="cellIs" dxfId="216" priority="6" operator="greaterThan">
      <formula>$DY$5</formula>
    </cfRule>
  </conditionalFormatting>
  <conditionalFormatting sqref="A8:A131">
    <cfRule type="cellIs" dxfId="215" priority="4" operator="greaterThan">
      <formula>TODAY()</formula>
    </cfRule>
    <cfRule type="cellIs" dxfId="214" priority="5" operator="equal">
      <formula>$A$149</formula>
    </cfRule>
  </conditionalFormatting>
  <conditionalFormatting sqref="AN8:AN131">
    <cfRule type="cellIs" dxfId="213" priority="2" operator="lessThan">
      <formula>$AN$7</formula>
    </cfRule>
    <cfRule type="cellIs" dxfId="212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>
    <pageSetUpPr fitToPage="1"/>
  </sheetPr>
  <dimension ref="A1:EV286"/>
  <sheetViews>
    <sheetView zoomScale="80" zoomScaleNormal="80" workbookViewId="0">
      <pane xSplit="2" ySplit="7" topLeftCell="DU8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42614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42614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42614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42614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42615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42615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42615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42615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42616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42616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42616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42616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42617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42617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42617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42617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42618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42618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42618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42618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42619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42619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42619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42619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42620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42620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42620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42620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42621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42621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42621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42621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42622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42622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42622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42622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42623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42623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42623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42623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42624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42624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42624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42624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42625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42625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42625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42625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42626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42626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42626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42626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42627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42627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42627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42627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42628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42628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42628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42628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42629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42629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42629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42629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42630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42630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42630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42630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42631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42631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42631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42631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42632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42632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42632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42632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42633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42633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42633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42633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42634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42634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42634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42634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42635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42635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42635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42635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42636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42636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42636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42636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42637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42637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42637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42637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42638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42638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42638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42638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42639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42639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42639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42639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42640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42640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42640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42640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42641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42641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42641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42641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42642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42642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42642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42642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42643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42643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42643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42643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 t="s">
        <v>248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 t="s">
        <v>248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 t="s">
        <v>248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 t="s">
        <v>248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211" priority="53" operator="lessThan">
      <formula>$U$7</formula>
    </cfRule>
    <cfRule type="cellIs" dxfId="210" priority="54" operator="greaterThan">
      <formula>$U$5</formula>
    </cfRule>
  </conditionalFormatting>
  <conditionalFormatting sqref="AD8:AD131">
    <cfRule type="cellIs" dxfId="209" priority="51" operator="lessThan">
      <formula>$AD$7</formula>
    </cfRule>
    <cfRule type="cellIs" dxfId="208" priority="52" operator="greaterThan">
      <formula>$AD$5</formula>
    </cfRule>
  </conditionalFormatting>
  <conditionalFormatting sqref="AC8:AC131">
    <cfRule type="cellIs" dxfId="207" priority="49" operator="lessThan">
      <formula>$AC$7</formula>
    </cfRule>
    <cfRule type="cellIs" dxfId="206" priority="50" operator="greaterThan">
      <formula>$AC$5</formula>
    </cfRule>
  </conditionalFormatting>
  <conditionalFormatting sqref="AW8:AW131">
    <cfRule type="cellIs" dxfId="205" priority="47" operator="lessThan">
      <formula>$AW$7</formula>
    </cfRule>
    <cfRule type="cellIs" dxfId="204" priority="48" operator="greaterThan">
      <formula>$AW$5</formula>
    </cfRule>
  </conditionalFormatting>
  <conditionalFormatting sqref="BJ8:BJ131">
    <cfRule type="cellIs" dxfId="203" priority="45" operator="lessThan">
      <formula>$BJ$7</formula>
    </cfRule>
    <cfRule type="cellIs" dxfId="202" priority="46" operator="greaterThan">
      <formula>$BJ$5</formula>
    </cfRule>
  </conditionalFormatting>
  <conditionalFormatting sqref="BV8:BV131">
    <cfRule type="cellIs" dxfId="201" priority="43" operator="lessThan">
      <formula>$BV$7</formula>
    </cfRule>
    <cfRule type="cellIs" dxfId="200" priority="44" operator="greaterThan">
      <formula>$BV$5</formula>
    </cfRule>
  </conditionalFormatting>
  <conditionalFormatting sqref="BY8:BZ131">
    <cfRule type="cellIs" dxfId="199" priority="41" operator="lessThan">
      <formula>$BY$7</formula>
    </cfRule>
    <cfRule type="cellIs" dxfId="198" priority="42" operator="greaterThan">
      <formula>$BY$5</formula>
    </cfRule>
  </conditionalFormatting>
  <conditionalFormatting sqref="CA8:CA131">
    <cfRule type="cellIs" dxfId="197" priority="39" operator="lessThan">
      <formula>$CA$7</formula>
    </cfRule>
    <cfRule type="cellIs" dxfId="196" priority="40" operator="greaterThan">
      <formula>$CA$5</formula>
    </cfRule>
  </conditionalFormatting>
  <conditionalFormatting sqref="CB8:CB131">
    <cfRule type="cellIs" dxfId="195" priority="37" operator="lessThan">
      <formula>$CB$7</formula>
    </cfRule>
    <cfRule type="cellIs" dxfId="194" priority="38" operator="greaterThan">
      <formula>$CB$5</formula>
    </cfRule>
  </conditionalFormatting>
  <conditionalFormatting sqref="CC8:CC131">
    <cfRule type="cellIs" dxfId="193" priority="35" operator="lessThan">
      <formula>$CC$7</formula>
    </cfRule>
    <cfRule type="cellIs" dxfId="192" priority="36" operator="greaterThan">
      <formula>$CC$5</formula>
    </cfRule>
  </conditionalFormatting>
  <conditionalFormatting sqref="CD8:CD131">
    <cfRule type="cellIs" dxfId="191" priority="33" operator="lessThan">
      <formula>$CD$7</formula>
    </cfRule>
    <cfRule type="cellIs" dxfId="190" priority="34" operator="greaterThan">
      <formula>$CD$5</formula>
    </cfRule>
  </conditionalFormatting>
  <conditionalFormatting sqref="CK8:CK131 CY8:CY131">
    <cfRule type="cellIs" dxfId="189" priority="31" operator="lessThan">
      <formula>$CK$7</formula>
    </cfRule>
    <cfRule type="cellIs" dxfId="188" priority="32" operator="greaterThan">
      <formula>$CK$5</formula>
    </cfRule>
  </conditionalFormatting>
  <conditionalFormatting sqref="CW8:CW131">
    <cfRule type="cellIs" dxfId="187" priority="29" operator="lessThan">
      <formula>$CW$7</formula>
    </cfRule>
    <cfRule type="cellIs" dxfId="186" priority="30" operator="greaterThan">
      <formula>$CW$5</formula>
    </cfRule>
  </conditionalFormatting>
  <conditionalFormatting sqref="DZ8:EB131">
    <cfRule type="cellIs" dxfId="185" priority="28" operator="greaterThan">
      <formula>$DZ$5</formula>
    </cfRule>
  </conditionalFormatting>
  <conditionalFormatting sqref="V8:V131">
    <cfRule type="cellIs" dxfId="184" priority="26" operator="lessThan">
      <formula>$V$7</formula>
    </cfRule>
    <cfRule type="cellIs" dxfId="183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182" priority="24" operator="lessThan">
      <formula>$X$7</formula>
    </cfRule>
    <cfRule type="cellIs" dxfId="181" priority="25" operator="greaterThan">
      <formula>$X$5</formula>
    </cfRule>
  </conditionalFormatting>
  <conditionalFormatting sqref="AE8:AE131">
    <cfRule type="cellIs" dxfId="180" priority="22" operator="lessThan">
      <formula>$AE$5</formula>
    </cfRule>
    <cfRule type="cellIs" dxfId="179" priority="23" operator="greaterThan">
      <formula>$AE$7</formula>
    </cfRule>
  </conditionalFormatting>
  <conditionalFormatting sqref="AF8:AF131">
    <cfRule type="cellIs" dxfId="178" priority="20" operator="lessThan">
      <formula>$AF$5</formula>
    </cfRule>
    <cfRule type="cellIs" dxfId="177" priority="21" operator="greaterThan">
      <formula>$AF$7</formula>
    </cfRule>
  </conditionalFormatting>
  <conditionalFormatting sqref="AG8:AG131">
    <cfRule type="cellIs" dxfId="176" priority="18" operator="lessThan">
      <formula>$AG$5</formula>
    </cfRule>
    <cfRule type="cellIs" dxfId="175" priority="19" operator="greaterThan">
      <formula>$AG$7</formula>
    </cfRule>
  </conditionalFormatting>
  <conditionalFormatting sqref="AH8:AH131">
    <cfRule type="cellIs" dxfId="174" priority="16" operator="lessThan">
      <formula>$AH$5</formula>
    </cfRule>
    <cfRule type="cellIs" dxfId="173" priority="17" operator="greaterThan">
      <formula>$AH$7</formula>
    </cfRule>
  </conditionalFormatting>
  <conditionalFormatting sqref="AM8:AM131">
    <cfRule type="cellIs" dxfId="172" priority="14" operator="lessThan">
      <formula>$AM$7</formula>
    </cfRule>
    <cfRule type="cellIs" dxfId="171" priority="15" operator="greaterThan">
      <formula>$AM$5</formula>
    </cfRule>
  </conditionalFormatting>
  <conditionalFormatting sqref="AP8:AP131">
    <cfRule type="cellIs" dxfId="170" priority="13" operator="greaterThan">
      <formula>$AP$5</formula>
    </cfRule>
  </conditionalFormatting>
  <conditionalFormatting sqref="AA8:AA131">
    <cfRule type="cellIs" dxfId="169" priority="12" operator="greaterThan">
      <formula>$AA$5</formula>
    </cfRule>
  </conditionalFormatting>
  <conditionalFormatting sqref="AB8:AB131">
    <cfRule type="cellIs" dxfId="168" priority="10" operator="lessThan">
      <formula>$AB$7</formula>
    </cfRule>
    <cfRule type="cellIs" dxfId="167" priority="11" operator="greaterThan">
      <formula>$AB$5</formula>
    </cfRule>
  </conditionalFormatting>
  <conditionalFormatting sqref="DN8:DN131">
    <cfRule type="cellIs" dxfId="166" priority="9" operator="greaterThan">
      <formula>$DN$5</formula>
    </cfRule>
  </conditionalFormatting>
  <conditionalFormatting sqref="EQ8:EQ131">
    <cfRule type="cellIs" dxfId="165" priority="8" operator="greaterThan">
      <formula>$EQ$5</formula>
    </cfRule>
  </conditionalFormatting>
  <conditionalFormatting sqref="DM8:DM131">
    <cfRule type="cellIs" dxfId="164" priority="7" operator="greaterThan">
      <formula>$DM$5</formula>
    </cfRule>
  </conditionalFormatting>
  <conditionalFormatting sqref="DY8:DY131">
    <cfRule type="cellIs" dxfId="163" priority="6" operator="greaterThan">
      <formula>$DY$5</formula>
    </cfRule>
  </conditionalFormatting>
  <conditionalFormatting sqref="A8:A131">
    <cfRule type="cellIs" dxfId="162" priority="4" operator="greaterThan">
      <formula>TODAY()</formula>
    </cfRule>
    <cfRule type="cellIs" dxfId="161" priority="5" operator="equal">
      <formula>$A$149</formula>
    </cfRule>
  </conditionalFormatting>
  <conditionalFormatting sqref="AN8:AN131">
    <cfRule type="cellIs" dxfId="160" priority="2" operator="lessThan">
      <formula>$AN$7</formula>
    </cfRule>
    <cfRule type="cellIs" dxfId="159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>
    <pageSetUpPr fitToPage="1"/>
  </sheetPr>
  <dimension ref="A1:EV286"/>
  <sheetViews>
    <sheetView zoomScale="80" zoomScaleNormal="80" workbookViewId="0">
      <pane xSplit="2" ySplit="7" topLeftCell="DU11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42644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42644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42644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42644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42645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42645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42645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42645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42646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42646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42646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42646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42647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42647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42647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42647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42648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42648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42648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42648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42649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42649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42649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42649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42650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42650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42650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42650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42651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42651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42651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42651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42652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42652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42652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42652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42653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42653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42653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42653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42654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42654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42654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42654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42655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42655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42655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42655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42656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42656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42656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42656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42657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42657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42657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42657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42658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42658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42658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42658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42659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42659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42659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42659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42660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42660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42660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42660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42661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42661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42661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42661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42662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42662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42662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42662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42663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42663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42663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42663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42664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42664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42664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42664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42665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42665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42665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42665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42666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42666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42666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42666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42667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42667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42667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42667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42668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42668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42668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42668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42669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42669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42669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42669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42670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42670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42670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42670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42671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42671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42671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42671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42672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42672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42672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42672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42673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42673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42673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42673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>
        <v>42674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>
        <v>42674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>
        <v>42674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>
        <v>42674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158" priority="53" operator="lessThan">
      <formula>$U$7</formula>
    </cfRule>
    <cfRule type="cellIs" dxfId="157" priority="54" operator="greaterThan">
      <formula>$U$5</formula>
    </cfRule>
  </conditionalFormatting>
  <conditionalFormatting sqref="AD8:AD131">
    <cfRule type="cellIs" dxfId="156" priority="51" operator="lessThan">
      <formula>$AD$7</formula>
    </cfRule>
    <cfRule type="cellIs" dxfId="155" priority="52" operator="greaterThan">
      <formula>$AD$5</formula>
    </cfRule>
  </conditionalFormatting>
  <conditionalFormatting sqref="AC8:AC131">
    <cfRule type="cellIs" dxfId="154" priority="49" operator="lessThan">
      <formula>$AC$7</formula>
    </cfRule>
    <cfRule type="cellIs" dxfId="153" priority="50" operator="greaterThan">
      <formula>$AC$5</formula>
    </cfRule>
  </conditionalFormatting>
  <conditionalFormatting sqref="AW8:AW131">
    <cfRule type="cellIs" dxfId="152" priority="47" operator="lessThan">
      <formula>$AW$7</formula>
    </cfRule>
    <cfRule type="cellIs" dxfId="151" priority="48" operator="greaterThan">
      <formula>$AW$5</formula>
    </cfRule>
  </conditionalFormatting>
  <conditionalFormatting sqref="BJ8:BJ131">
    <cfRule type="cellIs" dxfId="150" priority="45" operator="lessThan">
      <formula>$BJ$7</formula>
    </cfRule>
    <cfRule type="cellIs" dxfId="149" priority="46" operator="greaterThan">
      <formula>$BJ$5</formula>
    </cfRule>
  </conditionalFormatting>
  <conditionalFormatting sqref="BV8:BV131">
    <cfRule type="cellIs" dxfId="148" priority="43" operator="lessThan">
      <formula>$BV$7</formula>
    </cfRule>
    <cfRule type="cellIs" dxfId="147" priority="44" operator="greaterThan">
      <formula>$BV$5</formula>
    </cfRule>
  </conditionalFormatting>
  <conditionalFormatting sqref="BY8:BZ131">
    <cfRule type="cellIs" dxfId="146" priority="41" operator="lessThan">
      <formula>$BY$7</formula>
    </cfRule>
    <cfRule type="cellIs" dxfId="145" priority="42" operator="greaterThan">
      <formula>$BY$5</formula>
    </cfRule>
  </conditionalFormatting>
  <conditionalFormatting sqref="CA8:CA131">
    <cfRule type="cellIs" dxfId="144" priority="39" operator="lessThan">
      <formula>$CA$7</formula>
    </cfRule>
    <cfRule type="cellIs" dxfId="143" priority="40" operator="greaterThan">
      <formula>$CA$5</formula>
    </cfRule>
  </conditionalFormatting>
  <conditionalFormatting sqref="CB8:CB131">
    <cfRule type="cellIs" dxfId="142" priority="37" operator="lessThan">
      <formula>$CB$7</formula>
    </cfRule>
    <cfRule type="cellIs" dxfId="141" priority="38" operator="greaterThan">
      <formula>$CB$5</formula>
    </cfRule>
  </conditionalFormatting>
  <conditionalFormatting sqref="CC8:CC131">
    <cfRule type="cellIs" dxfId="140" priority="35" operator="lessThan">
      <formula>$CC$7</formula>
    </cfRule>
    <cfRule type="cellIs" dxfId="139" priority="36" operator="greaterThan">
      <formula>$CC$5</formula>
    </cfRule>
  </conditionalFormatting>
  <conditionalFormatting sqref="CD8:CD131">
    <cfRule type="cellIs" dxfId="138" priority="33" operator="lessThan">
      <formula>$CD$7</formula>
    </cfRule>
    <cfRule type="cellIs" dxfId="137" priority="34" operator="greaterThan">
      <formula>$CD$5</formula>
    </cfRule>
  </conditionalFormatting>
  <conditionalFormatting sqref="CK8:CK131 CY8:CY131">
    <cfRule type="cellIs" dxfId="136" priority="31" operator="lessThan">
      <formula>$CK$7</formula>
    </cfRule>
    <cfRule type="cellIs" dxfId="135" priority="32" operator="greaterThan">
      <formula>$CK$5</formula>
    </cfRule>
  </conditionalFormatting>
  <conditionalFormatting sqref="CW8:CW131">
    <cfRule type="cellIs" dxfId="134" priority="29" operator="lessThan">
      <formula>$CW$7</formula>
    </cfRule>
    <cfRule type="cellIs" dxfId="133" priority="30" operator="greaterThan">
      <formula>$CW$5</formula>
    </cfRule>
  </conditionalFormatting>
  <conditionalFormatting sqref="DZ8:EB131">
    <cfRule type="cellIs" dxfId="132" priority="28" operator="greaterThan">
      <formula>$DZ$5</formula>
    </cfRule>
  </conditionalFormatting>
  <conditionalFormatting sqref="V8:V131">
    <cfRule type="cellIs" dxfId="131" priority="26" operator="lessThan">
      <formula>$V$7</formula>
    </cfRule>
    <cfRule type="cellIs" dxfId="130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129" priority="24" operator="lessThan">
      <formula>$X$7</formula>
    </cfRule>
    <cfRule type="cellIs" dxfId="128" priority="25" operator="greaterThan">
      <formula>$X$5</formula>
    </cfRule>
  </conditionalFormatting>
  <conditionalFormatting sqref="AE8:AE131">
    <cfRule type="cellIs" dxfId="127" priority="22" operator="lessThan">
      <formula>$AE$5</formula>
    </cfRule>
    <cfRule type="cellIs" dxfId="126" priority="23" operator="greaterThan">
      <formula>$AE$7</formula>
    </cfRule>
  </conditionalFormatting>
  <conditionalFormatting sqref="AF8:AF131">
    <cfRule type="cellIs" dxfId="125" priority="20" operator="lessThan">
      <formula>$AF$5</formula>
    </cfRule>
    <cfRule type="cellIs" dxfId="124" priority="21" operator="greaterThan">
      <formula>$AF$7</formula>
    </cfRule>
  </conditionalFormatting>
  <conditionalFormatting sqref="AG8:AG131">
    <cfRule type="cellIs" dxfId="123" priority="18" operator="lessThan">
      <formula>$AG$5</formula>
    </cfRule>
    <cfRule type="cellIs" dxfId="122" priority="19" operator="greaterThan">
      <formula>$AG$7</formula>
    </cfRule>
  </conditionalFormatting>
  <conditionalFormatting sqref="AH8:AH131">
    <cfRule type="cellIs" dxfId="121" priority="16" operator="lessThan">
      <formula>$AH$5</formula>
    </cfRule>
    <cfRule type="cellIs" dxfId="120" priority="17" operator="greaterThan">
      <formula>$AH$7</formula>
    </cfRule>
  </conditionalFormatting>
  <conditionalFormatting sqref="AM8:AM131">
    <cfRule type="cellIs" dxfId="119" priority="14" operator="lessThan">
      <formula>$AM$7</formula>
    </cfRule>
    <cfRule type="cellIs" dxfId="118" priority="15" operator="greaterThan">
      <formula>$AM$5</formula>
    </cfRule>
  </conditionalFormatting>
  <conditionalFormatting sqref="AP8:AP131">
    <cfRule type="cellIs" dxfId="117" priority="13" operator="greaterThan">
      <formula>$AP$5</formula>
    </cfRule>
  </conditionalFormatting>
  <conditionalFormatting sqref="AA8:AA131">
    <cfRule type="cellIs" dxfId="116" priority="12" operator="greaterThan">
      <formula>$AA$5</formula>
    </cfRule>
  </conditionalFormatting>
  <conditionalFormatting sqref="AB8:AB131">
    <cfRule type="cellIs" dxfId="115" priority="10" operator="lessThan">
      <formula>$AB$7</formula>
    </cfRule>
    <cfRule type="cellIs" dxfId="114" priority="11" operator="greaterThan">
      <formula>$AB$5</formula>
    </cfRule>
  </conditionalFormatting>
  <conditionalFormatting sqref="DN8:DN131">
    <cfRule type="cellIs" dxfId="113" priority="9" operator="greaterThan">
      <formula>$DN$5</formula>
    </cfRule>
  </conditionalFormatting>
  <conditionalFormatting sqref="EQ8:EQ131">
    <cfRule type="cellIs" dxfId="112" priority="8" operator="greaterThan">
      <formula>$EQ$5</formula>
    </cfRule>
  </conditionalFormatting>
  <conditionalFormatting sqref="DM8:DM131">
    <cfRule type="cellIs" dxfId="111" priority="7" operator="greaterThan">
      <formula>$DM$5</formula>
    </cfRule>
  </conditionalFormatting>
  <conditionalFormatting sqref="DY8:DY131">
    <cfRule type="cellIs" dxfId="110" priority="6" operator="greaterThan">
      <formula>$DY$5</formula>
    </cfRule>
  </conditionalFormatting>
  <conditionalFormatting sqref="A8:A131">
    <cfRule type="cellIs" dxfId="109" priority="4" operator="greaterThan">
      <formula>TODAY()</formula>
    </cfRule>
    <cfRule type="cellIs" dxfId="108" priority="5" operator="equal">
      <formula>$A$149</formula>
    </cfRule>
  </conditionalFormatting>
  <conditionalFormatting sqref="AN8:AN131">
    <cfRule type="cellIs" dxfId="107" priority="2" operator="lessThan">
      <formula>$AN$7</formula>
    </cfRule>
    <cfRule type="cellIs" dxfId="106" priority="3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1">
    <pageSetUpPr fitToPage="1"/>
  </sheetPr>
  <dimension ref="A1:EV286"/>
  <sheetViews>
    <sheetView zoomScale="80" zoomScaleNormal="80" workbookViewId="0">
      <pane xSplit="2" ySplit="7" topLeftCell="C11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9.2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42675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71" si="10">DL8/R8</f>
        <v>#DIV/0!</v>
      </c>
      <c r="DN8" s="96" t="e">
        <f t="shared" ref="DN8:DN71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71" si="12">DX8/R8</f>
        <v>#DIV/0!</v>
      </c>
      <c r="DZ8" s="96" t="e">
        <f t="shared" ref="DZ8:DZ71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71" si="14">EK8/R8</f>
        <v>#DIV/0!</v>
      </c>
      <c r="EM8" s="109" t="e">
        <f t="shared" ref="EM8:EM71" si="15">EK8/S8</f>
        <v>#DIV/0!</v>
      </c>
      <c r="EN8" s="1"/>
      <c r="EO8" s="181" t="e">
        <f t="shared" ref="EO8:EO71" si="16">EN8/R8</f>
        <v>#DIV/0!</v>
      </c>
      <c r="EP8" s="181" t="e">
        <f t="shared" ref="EP8:EP71" si="17">EN8/S8</f>
        <v>#DIV/0!</v>
      </c>
      <c r="EQ8" s="4"/>
      <c r="ER8" s="40"/>
    </row>
    <row r="9" spans="1:148" s="41" customFormat="1" ht="20.100000000000001" customHeight="1" x14ac:dyDescent="0.25">
      <c r="A9" s="83">
        <v>42675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2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42675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42675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42676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42676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42676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42676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42677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42677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42677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42677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42678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42678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42678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42678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42679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42679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42679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42679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42680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42680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42680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42680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42681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16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42681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16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42681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42681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42682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16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42682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16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42682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42682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42683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si="10"/>
        <v>#DIV/0!</v>
      </c>
      <c r="DN40" s="96" t="e">
        <f t="shared" si="11"/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si="12"/>
        <v>#DIV/0!</v>
      </c>
      <c r="DZ40" s="96" t="e">
        <f t="shared" si="13"/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si="14"/>
        <v>#DIV/0!</v>
      </c>
      <c r="EM40" s="109" t="e">
        <f t="shared" si="15"/>
        <v>#DIV/0!</v>
      </c>
      <c r="EN40" s="1"/>
      <c r="EO40" s="181" t="e">
        <f t="shared" si="16"/>
        <v>#DIV/0!</v>
      </c>
      <c r="EP40" s="181" t="e">
        <f t="shared" si="17"/>
        <v>#DIV/0!</v>
      </c>
      <c r="EQ40" s="4"/>
      <c r="ER40" s="40"/>
    </row>
    <row r="41" spans="1:148" s="41" customFormat="1" ht="20.100000000000001" customHeight="1" x14ac:dyDescent="0.25">
      <c r="A41" s="83">
        <v>42683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10"/>
        <v>#DIV/0!</v>
      </c>
      <c r="DN41" s="96" t="e">
        <f t="shared" si="11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12"/>
        <v>#DIV/0!</v>
      </c>
      <c r="DZ41" s="96" t="e">
        <f t="shared" si="13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14"/>
        <v>#DIV/0!</v>
      </c>
      <c r="EM41" s="109" t="e">
        <f t="shared" si="15"/>
        <v>#DIV/0!</v>
      </c>
      <c r="EN41" s="1"/>
      <c r="EO41" s="181" t="e">
        <f t="shared" si="16"/>
        <v>#DIV/0!</v>
      </c>
      <c r="EP41" s="181" t="e">
        <f t="shared" si="17"/>
        <v>#DIV/0!</v>
      </c>
      <c r="EQ41" s="4"/>
      <c r="ER41" s="40"/>
    </row>
    <row r="42" spans="1:148" s="44" customFormat="1" ht="20.100000000000001" customHeight="1" x14ac:dyDescent="0.25">
      <c r="A42" s="84">
        <v>42683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10"/>
        <v>#DIV/0!</v>
      </c>
      <c r="DN42" s="97" t="e">
        <f t="shared" si="11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12"/>
        <v>#DIV/0!</v>
      </c>
      <c r="DZ42" s="97" t="e">
        <f t="shared" si="13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14"/>
        <v>#DIV/0!</v>
      </c>
      <c r="EM42" s="110" t="e">
        <f t="shared" si="15"/>
        <v>#DIV/0!</v>
      </c>
      <c r="EN42" s="8"/>
      <c r="EO42" s="184" t="e">
        <f t="shared" si="16"/>
        <v>#DIV/0!</v>
      </c>
      <c r="EP42" s="184" t="e">
        <f t="shared" si="17"/>
        <v>#DIV/0!</v>
      </c>
      <c r="EQ42" s="11"/>
      <c r="ER42" s="43"/>
    </row>
    <row r="43" spans="1:148" s="44" customFormat="1" ht="20.100000000000001" customHeight="1" x14ac:dyDescent="0.25">
      <c r="A43" s="84">
        <v>42683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10"/>
        <v>#DIV/0!</v>
      </c>
      <c r="DN43" s="97" t="e">
        <f t="shared" si="11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12"/>
        <v>#DIV/0!</v>
      </c>
      <c r="DZ43" s="97" t="e">
        <f t="shared" si="13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14"/>
        <v>#DIV/0!</v>
      </c>
      <c r="EM43" s="110" t="e">
        <f t="shared" si="15"/>
        <v>#DIV/0!</v>
      </c>
      <c r="EN43" s="8"/>
      <c r="EO43" s="184" t="e">
        <f t="shared" si="16"/>
        <v>#DIV/0!</v>
      </c>
      <c r="EP43" s="184" t="e">
        <f t="shared" si="17"/>
        <v>#DIV/0!</v>
      </c>
      <c r="EQ43" s="11"/>
      <c r="ER43" s="43"/>
    </row>
    <row r="44" spans="1:148" s="41" customFormat="1" ht="20.100000000000001" customHeight="1" x14ac:dyDescent="0.25">
      <c r="A44" s="335">
        <v>42684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10"/>
        <v>#DIV/0!</v>
      </c>
      <c r="DN44" s="96" t="e">
        <f t="shared" si="11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12"/>
        <v>#DIV/0!</v>
      </c>
      <c r="DZ44" s="96" t="e">
        <f t="shared" si="13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14"/>
        <v>#DIV/0!</v>
      </c>
      <c r="EM44" s="109" t="e">
        <f t="shared" si="15"/>
        <v>#DIV/0!</v>
      </c>
      <c r="EN44" s="1"/>
      <c r="EO44" s="181" t="e">
        <f t="shared" si="16"/>
        <v>#DIV/0!</v>
      </c>
      <c r="EP44" s="181" t="e">
        <f t="shared" si="17"/>
        <v>#DIV/0!</v>
      </c>
      <c r="EQ44" s="4"/>
      <c r="ER44" s="40"/>
    </row>
    <row r="45" spans="1:148" s="41" customFormat="1" ht="20.100000000000001" customHeight="1" x14ac:dyDescent="0.25">
      <c r="A45" s="83">
        <v>42684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10"/>
        <v>#DIV/0!</v>
      </c>
      <c r="DN45" s="96" t="e">
        <f t="shared" si="11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12"/>
        <v>#DIV/0!</v>
      </c>
      <c r="DZ45" s="96" t="e">
        <f t="shared" si="13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14"/>
        <v>#DIV/0!</v>
      </c>
      <c r="EM45" s="109" t="e">
        <f t="shared" si="15"/>
        <v>#DIV/0!</v>
      </c>
      <c r="EN45" s="1"/>
      <c r="EO45" s="181" t="e">
        <f t="shared" si="16"/>
        <v>#DIV/0!</v>
      </c>
      <c r="EP45" s="181" t="e">
        <f t="shared" si="17"/>
        <v>#DIV/0!</v>
      </c>
      <c r="EQ45" s="4"/>
      <c r="ER45" s="40"/>
    </row>
    <row r="46" spans="1:148" s="44" customFormat="1" ht="20.100000000000001" customHeight="1" x14ac:dyDescent="0.25">
      <c r="A46" s="84">
        <v>42684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10"/>
        <v>#DIV/0!</v>
      </c>
      <c r="DN46" s="97" t="e">
        <f t="shared" si="11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12"/>
        <v>#DIV/0!</v>
      </c>
      <c r="DZ46" s="97" t="e">
        <f t="shared" si="13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14"/>
        <v>#DIV/0!</v>
      </c>
      <c r="EM46" s="110" t="e">
        <f t="shared" si="15"/>
        <v>#DIV/0!</v>
      </c>
      <c r="EN46" s="8"/>
      <c r="EO46" s="184" t="e">
        <f t="shared" si="16"/>
        <v>#DIV/0!</v>
      </c>
      <c r="EP46" s="184" t="e">
        <f t="shared" si="17"/>
        <v>#DIV/0!</v>
      </c>
      <c r="EQ46" s="11"/>
      <c r="ER46" s="43"/>
    </row>
    <row r="47" spans="1:148" s="44" customFormat="1" ht="20.100000000000001" customHeight="1" x14ac:dyDescent="0.25">
      <c r="A47" s="84">
        <v>42684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10"/>
        <v>#DIV/0!</v>
      </c>
      <c r="DN47" s="97" t="e">
        <f t="shared" si="11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12"/>
        <v>#DIV/0!</v>
      </c>
      <c r="DZ47" s="97" t="e">
        <f t="shared" si="13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14"/>
        <v>#DIV/0!</v>
      </c>
      <c r="EM47" s="110" t="e">
        <f t="shared" si="15"/>
        <v>#DIV/0!</v>
      </c>
      <c r="EN47" s="8"/>
      <c r="EO47" s="184" t="e">
        <f t="shared" si="16"/>
        <v>#DIV/0!</v>
      </c>
      <c r="EP47" s="184" t="e">
        <f t="shared" si="17"/>
        <v>#DIV/0!</v>
      </c>
      <c r="EQ47" s="11"/>
      <c r="ER47" s="43"/>
    </row>
    <row r="48" spans="1:148" s="41" customFormat="1" ht="20.100000000000001" customHeight="1" x14ac:dyDescent="0.25">
      <c r="A48" s="83">
        <v>42685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10"/>
        <v>#DIV/0!</v>
      </c>
      <c r="DN48" s="96" t="e">
        <f t="shared" si="11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12"/>
        <v>#DIV/0!</v>
      </c>
      <c r="DZ48" s="96" t="e">
        <f t="shared" si="13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14"/>
        <v>#DIV/0!</v>
      </c>
      <c r="EM48" s="109" t="e">
        <f t="shared" si="15"/>
        <v>#DIV/0!</v>
      </c>
      <c r="EN48" s="1"/>
      <c r="EO48" s="181" t="e">
        <f t="shared" si="16"/>
        <v>#DIV/0!</v>
      </c>
      <c r="EP48" s="181" t="e">
        <f t="shared" si="17"/>
        <v>#DIV/0!</v>
      </c>
      <c r="EQ48" s="4"/>
      <c r="ER48" s="40"/>
    </row>
    <row r="49" spans="1:148" s="41" customFormat="1" ht="20.100000000000001" customHeight="1" x14ac:dyDescent="0.25">
      <c r="A49" s="83">
        <v>42685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10"/>
        <v>#DIV/0!</v>
      </c>
      <c r="DN49" s="96" t="e">
        <f t="shared" si="11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12"/>
        <v>#DIV/0!</v>
      </c>
      <c r="DZ49" s="96" t="e">
        <f t="shared" si="13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14"/>
        <v>#DIV/0!</v>
      </c>
      <c r="EM49" s="109" t="e">
        <f t="shared" si="15"/>
        <v>#DIV/0!</v>
      </c>
      <c r="EN49" s="1"/>
      <c r="EO49" s="181" t="e">
        <f t="shared" si="16"/>
        <v>#DIV/0!</v>
      </c>
      <c r="EP49" s="181" t="e">
        <f t="shared" si="17"/>
        <v>#DIV/0!</v>
      </c>
      <c r="EQ49" s="4"/>
      <c r="ER49" s="40"/>
    </row>
    <row r="50" spans="1:148" s="44" customFormat="1" ht="20.100000000000001" customHeight="1" x14ac:dyDescent="0.25">
      <c r="A50" s="83">
        <v>42685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10"/>
        <v>#DIV/0!</v>
      </c>
      <c r="DN50" s="97" t="e">
        <f t="shared" si="11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12"/>
        <v>#DIV/0!</v>
      </c>
      <c r="DZ50" s="97" t="e">
        <f t="shared" si="13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14"/>
        <v>#DIV/0!</v>
      </c>
      <c r="EM50" s="110" t="e">
        <f t="shared" si="15"/>
        <v>#DIV/0!</v>
      </c>
      <c r="EN50" s="8"/>
      <c r="EO50" s="184" t="e">
        <f t="shared" si="16"/>
        <v>#DIV/0!</v>
      </c>
      <c r="EP50" s="184" t="e">
        <f t="shared" si="17"/>
        <v>#DIV/0!</v>
      </c>
      <c r="EQ50" s="11"/>
      <c r="ER50" s="43"/>
    </row>
    <row r="51" spans="1:148" s="44" customFormat="1" ht="20.100000000000001" customHeight="1" x14ac:dyDescent="0.25">
      <c r="A51" s="84">
        <v>42685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10"/>
        <v>#DIV/0!</v>
      </c>
      <c r="DN51" s="97" t="e">
        <f t="shared" si="11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12"/>
        <v>#DIV/0!</v>
      </c>
      <c r="DZ51" s="97" t="e">
        <f t="shared" si="13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14"/>
        <v>#DIV/0!</v>
      </c>
      <c r="EM51" s="110" t="e">
        <f t="shared" si="15"/>
        <v>#DIV/0!</v>
      </c>
      <c r="EN51" s="8"/>
      <c r="EO51" s="184" t="e">
        <f t="shared" si="16"/>
        <v>#DIV/0!</v>
      </c>
      <c r="EP51" s="184" t="e">
        <f t="shared" si="17"/>
        <v>#DIV/0!</v>
      </c>
      <c r="EQ51" s="11"/>
      <c r="ER51" s="43"/>
    </row>
    <row r="52" spans="1:148" s="41" customFormat="1" ht="20.100000000000001" customHeight="1" x14ac:dyDescent="0.25">
      <c r="A52" s="83">
        <v>42686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10"/>
        <v>#DIV/0!</v>
      </c>
      <c r="DN52" s="96" t="e">
        <f t="shared" si="11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12"/>
        <v>#DIV/0!</v>
      </c>
      <c r="DZ52" s="96" t="e">
        <f t="shared" si="13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14"/>
        <v>#DIV/0!</v>
      </c>
      <c r="EM52" s="109" t="e">
        <f t="shared" si="15"/>
        <v>#DIV/0!</v>
      </c>
      <c r="EN52" s="1"/>
      <c r="EO52" s="181" t="e">
        <f t="shared" si="16"/>
        <v>#DIV/0!</v>
      </c>
      <c r="EP52" s="181" t="e">
        <f t="shared" si="17"/>
        <v>#DIV/0!</v>
      </c>
      <c r="EQ52" s="4"/>
      <c r="ER52" s="40"/>
    </row>
    <row r="53" spans="1:148" s="41" customFormat="1" ht="20.100000000000001" customHeight="1" x14ac:dyDescent="0.25">
      <c r="A53" s="83">
        <v>42686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10"/>
        <v>#DIV/0!</v>
      </c>
      <c r="DN53" s="96" t="e">
        <f t="shared" si="11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12"/>
        <v>#DIV/0!</v>
      </c>
      <c r="DZ53" s="96" t="e">
        <f t="shared" si="13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14"/>
        <v>#DIV/0!</v>
      </c>
      <c r="EM53" s="109" t="e">
        <f t="shared" si="15"/>
        <v>#DIV/0!</v>
      </c>
      <c r="EN53" s="1"/>
      <c r="EO53" s="181" t="e">
        <f t="shared" si="16"/>
        <v>#DIV/0!</v>
      </c>
      <c r="EP53" s="181" t="e">
        <f t="shared" si="17"/>
        <v>#DIV/0!</v>
      </c>
      <c r="EQ53" s="4"/>
      <c r="ER53" s="40"/>
    </row>
    <row r="54" spans="1:148" s="44" customFormat="1" ht="20.100000000000001" customHeight="1" x14ac:dyDescent="0.25">
      <c r="A54" s="84">
        <v>42686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10"/>
        <v>#DIV/0!</v>
      </c>
      <c r="DN54" s="97" t="e">
        <f t="shared" si="11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12"/>
        <v>#DIV/0!</v>
      </c>
      <c r="DZ54" s="97" t="e">
        <f t="shared" si="13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14"/>
        <v>#DIV/0!</v>
      </c>
      <c r="EM54" s="110" t="e">
        <f t="shared" si="15"/>
        <v>#DIV/0!</v>
      </c>
      <c r="EN54" s="8"/>
      <c r="EO54" s="184" t="e">
        <f t="shared" si="16"/>
        <v>#DIV/0!</v>
      </c>
      <c r="EP54" s="184" t="e">
        <f t="shared" si="17"/>
        <v>#DIV/0!</v>
      </c>
      <c r="EQ54" s="11"/>
      <c r="ER54" s="43"/>
    </row>
    <row r="55" spans="1:148" s="44" customFormat="1" ht="20.100000000000001" customHeight="1" x14ac:dyDescent="0.25">
      <c r="A55" s="84">
        <v>42686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10"/>
        <v>#DIV/0!</v>
      </c>
      <c r="DN55" s="97" t="e">
        <f t="shared" si="11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12"/>
        <v>#DIV/0!</v>
      </c>
      <c r="DZ55" s="97" t="e">
        <f t="shared" si="13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14"/>
        <v>#DIV/0!</v>
      </c>
      <c r="EM55" s="110" t="e">
        <f t="shared" si="15"/>
        <v>#DIV/0!</v>
      </c>
      <c r="EN55" s="8"/>
      <c r="EO55" s="184" t="e">
        <f t="shared" si="16"/>
        <v>#DIV/0!</v>
      </c>
      <c r="EP55" s="184" t="e">
        <f t="shared" si="17"/>
        <v>#DIV/0!</v>
      </c>
      <c r="EQ55" s="11"/>
      <c r="ER55" s="43"/>
    </row>
    <row r="56" spans="1:148" s="41" customFormat="1" ht="20.100000000000001" customHeight="1" x14ac:dyDescent="0.25">
      <c r="A56" s="83">
        <v>42687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10"/>
        <v>#DIV/0!</v>
      </c>
      <c r="DN56" s="96" t="e">
        <f t="shared" si="11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12"/>
        <v>#DIV/0!</v>
      </c>
      <c r="DZ56" s="96" t="e">
        <f t="shared" si="13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14"/>
        <v>#DIV/0!</v>
      </c>
      <c r="EM56" s="109" t="e">
        <f t="shared" si="15"/>
        <v>#DIV/0!</v>
      </c>
      <c r="EN56" s="1"/>
      <c r="EO56" s="181" t="e">
        <f t="shared" si="16"/>
        <v>#DIV/0!</v>
      </c>
      <c r="EP56" s="181" t="e">
        <f t="shared" si="17"/>
        <v>#DIV/0!</v>
      </c>
      <c r="EQ56" s="4"/>
      <c r="ER56" s="40"/>
    </row>
    <row r="57" spans="1:148" s="41" customFormat="1" ht="20.100000000000001" customHeight="1" x14ac:dyDescent="0.25">
      <c r="A57" s="83">
        <v>42687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10"/>
        <v>#DIV/0!</v>
      </c>
      <c r="DN57" s="96" t="e">
        <f t="shared" si="11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12"/>
        <v>#DIV/0!</v>
      </c>
      <c r="DZ57" s="96" t="e">
        <f t="shared" si="13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14"/>
        <v>#DIV/0!</v>
      </c>
      <c r="EM57" s="109" t="e">
        <f t="shared" si="15"/>
        <v>#DIV/0!</v>
      </c>
      <c r="EN57" s="1"/>
      <c r="EO57" s="181" t="e">
        <f t="shared" si="16"/>
        <v>#DIV/0!</v>
      </c>
      <c r="EP57" s="181" t="e">
        <f t="shared" si="17"/>
        <v>#DIV/0!</v>
      </c>
      <c r="EQ57" s="4"/>
      <c r="ER57" s="40"/>
    </row>
    <row r="58" spans="1:148" s="44" customFormat="1" ht="20.100000000000001" customHeight="1" x14ac:dyDescent="0.25">
      <c r="A58" s="84">
        <v>42687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10"/>
        <v>#DIV/0!</v>
      </c>
      <c r="DN58" s="97" t="e">
        <f t="shared" si="11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12"/>
        <v>#DIV/0!</v>
      </c>
      <c r="DZ58" s="97" t="e">
        <f t="shared" si="13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14"/>
        <v>#DIV/0!</v>
      </c>
      <c r="EM58" s="110" t="e">
        <f t="shared" si="15"/>
        <v>#DIV/0!</v>
      </c>
      <c r="EN58" s="8"/>
      <c r="EO58" s="184" t="e">
        <f t="shared" si="16"/>
        <v>#DIV/0!</v>
      </c>
      <c r="EP58" s="184" t="e">
        <f t="shared" si="17"/>
        <v>#DIV/0!</v>
      </c>
      <c r="EQ58" s="11"/>
      <c r="ER58" s="43"/>
    </row>
    <row r="59" spans="1:148" s="44" customFormat="1" ht="18.75" customHeight="1" x14ac:dyDescent="0.25">
      <c r="A59" s="84">
        <v>42687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10"/>
        <v>#DIV/0!</v>
      </c>
      <c r="DN59" s="97" t="e">
        <f t="shared" si="11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12"/>
        <v>#DIV/0!</v>
      </c>
      <c r="DZ59" s="97" t="e">
        <f t="shared" si="13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14"/>
        <v>#DIV/0!</v>
      </c>
      <c r="EM59" s="110" t="e">
        <f t="shared" si="15"/>
        <v>#DIV/0!</v>
      </c>
      <c r="EN59" s="8"/>
      <c r="EO59" s="184" t="e">
        <f t="shared" si="16"/>
        <v>#DIV/0!</v>
      </c>
      <c r="EP59" s="184" t="e">
        <f t="shared" si="17"/>
        <v>#DIV/0!</v>
      </c>
      <c r="EQ59" s="11"/>
      <c r="ER59" s="43"/>
    </row>
    <row r="60" spans="1:148" s="41" customFormat="1" ht="20.100000000000001" customHeight="1" x14ac:dyDescent="0.25">
      <c r="A60" s="83">
        <v>42688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10"/>
        <v>#DIV/0!</v>
      </c>
      <c r="DN60" s="96" t="e">
        <f t="shared" si="11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12"/>
        <v>#DIV/0!</v>
      </c>
      <c r="DZ60" s="96" t="e">
        <f t="shared" si="13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14"/>
        <v>#DIV/0!</v>
      </c>
      <c r="EM60" s="109" t="e">
        <f t="shared" si="15"/>
        <v>#DIV/0!</v>
      </c>
      <c r="EN60" s="1"/>
      <c r="EO60" s="181" t="e">
        <f t="shared" si="16"/>
        <v>#DIV/0!</v>
      </c>
      <c r="EP60" s="181" t="e">
        <f t="shared" si="17"/>
        <v>#DIV/0!</v>
      </c>
      <c r="EQ60" s="4"/>
      <c r="ER60" s="40"/>
    </row>
    <row r="61" spans="1:148" s="41" customFormat="1" ht="20.100000000000001" customHeight="1" x14ac:dyDescent="0.25">
      <c r="A61" s="83">
        <v>42688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10"/>
        <v>#DIV/0!</v>
      </c>
      <c r="DN61" s="96" t="e">
        <f t="shared" si="11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12"/>
        <v>#DIV/0!</v>
      </c>
      <c r="DZ61" s="96" t="e">
        <f t="shared" si="13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14"/>
        <v>#DIV/0!</v>
      </c>
      <c r="EM61" s="109" t="e">
        <f t="shared" si="15"/>
        <v>#DIV/0!</v>
      </c>
      <c r="EN61" s="1"/>
      <c r="EO61" s="181" t="e">
        <f t="shared" si="16"/>
        <v>#DIV/0!</v>
      </c>
      <c r="EP61" s="181" t="e">
        <f t="shared" si="17"/>
        <v>#DIV/0!</v>
      </c>
      <c r="EQ61" s="4"/>
      <c r="ER61" s="40"/>
    </row>
    <row r="62" spans="1:148" s="44" customFormat="1" ht="20.100000000000001" customHeight="1" x14ac:dyDescent="0.25">
      <c r="A62" s="84">
        <v>42688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10"/>
        <v>#DIV/0!</v>
      </c>
      <c r="DN62" s="97" t="e">
        <f t="shared" si="11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12"/>
        <v>#DIV/0!</v>
      </c>
      <c r="DZ62" s="97" t="e">
        <f t="shared" si="13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14"/>
        <v>#DIV/0!</v>
      </c>
      <c r="EM62" s="110" t="e">
        <f t="shared" si="15"/>
        <v>#DIV/0!</v>
      </c>
      <c r="EN62" s="8"/>
      <c r="EO62" s="184" t="e">
        <f t="shared" si="16"/>
        <v>#DIV/0!</v>
      </c>
      <c r="EP62" s="184" t="e">
        <f t="shared" si="17"/>
        <v>#DIV/0!</v>
      </c>
      <c r="EQ62" s="11"/>
      <c r="ER62" s="43"/>
    </row>
    <row r="63" spans="1:148" s="44" customFormat="1" ht="20.100000000000001" customHeight="1" x14ac:dyDescent="0.25">
      <c r="A63" s="84">
        <v>42688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10"/>
        <v>#DIV/0!</v>
      </c>
      <c r="DN63" s="97" t="e">
        <f t="shared" si="11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12"/>
        <v>#DIV/0!</v>
      </c>
      <c r="DZ63" s="97" t="e">
        <f t="shared" si="13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14"/>
        <v>#DIV/0!</v>
      </c>
      <c r="EM63" s="110" t="e">
        <f t="shared" si="15"/>
        <v>#DIV/0!</v>
      </c>
      <c r="EN63" s="8"/>
      <c r="EO63" s="184" t="e">
        <f t="shared" si="16"/>
        <v>#DIV/0!</v>
      </c>
      <c r="EP63" s="184" t="e">
        <f t="shared" si="17"/>
        <v>#DIV/0!</v>
      </c>
      <c r="EQ63" s="11"/>
      <c r="ER63" s="43"/>
    </row>
    <row r="64" spans="1:148" s="41" customFormat="1" ht="20.100000000000001" customHeight="1" x14ac:dyDescent="0.25">
      <c r="A64" s="83">
        <v>42689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10"/>
        <v>#DIV/0!</v>
      </c>
      <c r="DN64" s="96" t="e">
        <f t="shared" si="11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12"/>
        <v>#DIV/0!</v>
      </c>
      <c r="DZ64" s="96" t="e">
        <f t="shared" si="13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14"/>
        <v>#DIV/0!</v>
      </c>
      <c r="EM64" s="109" t="e">
        <f t="shared" si="15"/>
        <v>#DIV/0!</v>
      </c>
      <c r="EN64" s="1"/>
      <c r="EO64" s="181" t="e">
        <f t="shared" si="16"/>
        <v>#DIV/0!</v>
      </c>
      <c r="EP64" s="181" t="e">
        <f t="shared" si="17"/>
        <v>#DIV/0!</v>
      </c>
      <c r="EQ64" s="4"/>
      <c r="ER64" s="40"/>
    </row>
    <row r="65" spans="1:148" s="41" customFormat="1" ht="20.100000000000001" customHeight="1" x14ac:dyDescent="0.25">
      <c r="A65" s="83">
        <v>42689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10"/>
        <v>#DIV/0!</v>
      </c>
      <c r="DN65" s="96" t="e">
        <f t="shared" si="11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12"/>
        <v>#DIV/0!</v>
      </c>
      <c r="DZ65" s="96" t="e">
        <f t="shared" si="13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14"/>
        <v>#DIV/0!</v>
      </c>
      <c r="EM65" s="109" t="e">
        <f t="shared" si="15"/>
        <v>#DIV/0!</v>
      </c>
      <c r="EN65" s="1"/>
      <c r="EO65" s="181" t="e">
        <f t="shared" si="16"/>
        <v>#DIV/0!</v>
      </c>
      <c r="EP65" s="181" t="e">
        <f t="shared" si="17"/>
        <v>#DIV/0!</v>
      </c>
      <c r="EQ65" s="4"/>
      <c r="ER65" s="40"/>
    </row>
    <row r="66" spans="1:148" s="44" customFormat="1" ht="20.100000000000001" customHeight="1" x14ac:dyDescent="0.25">
      <c r="A66" s="84">
        <v>42689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10"/>
        <v>#DIV/0!</v>
      </c>
      <c r="DN66" s="97" t="e">
        <f t="shared" si="11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12"/>
        <v>#DIV/0!</v>
      </c>
      <c r="DZ66" s="97" t="e">
        <f t="shared" si="13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14"/>
        <v>#DIV/0!</v>
      </c>
      <c r="EM66" s="110" t="e">
        <f t="shared" si="15"/>
        <v>#DIV/0!</v>
      </c>
      <c r="EN66" s="8"/>
      <c r="EO66" s="184" t="e">
        <f t="shared" si="16"/>
        <v>#DIV/0!</v>
      </c>
      <c r="EP66" s="184" t="e">
        <f t="shared" si="17"/>
        <v>#DIV/0!</v>
      </c>
      <c r="EQ66" s="11"/>
      <c r="ER66" s="43"/>
    </row>
    <row r="67" spans="1:148" s="44" customFormat="1" ht="20.100000000000001" customHeight="1" x14ac:dyDescent="0.25">
      <c r="A67" s="84">
        <v>42689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10"/>
        <v>#DIV/0!</v>
      </c>
      <c r="DN67" s="97" t="e">
        <f t="shared" si="11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12"/>
        <v>#DIV/0!</v>
      </c>
      <c r="DZ67" s="97" t="e">
        <f t="shared" si="13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14"/>
        <v>#DIV/0!</v>
      </c>
      <c r="EM67" s="110" t="e">
        <f t="shared" si="15"/>
        <v>#DIV/0!</v>
      </c>
      <c r="EN67" s="8"/>
      <c r="EO67" s="184" t="e">
        <f t="shared" si="16"/>
        <v>#DIV/0!</v>
      </c>
      <c r="EP67" s="184" t="e">
        <f t="shared" si="17"/>
        <v>#DIV/0!</v>
      </c>
      <c r="EQ67" s="11"/>
      <c r="ER67" s="43"/>
    </row>
    <row r="68" spans="1:148" s="41" customFormat="1" ht="20.100000000000001" customHeight="1" x14ac:dyDescent="0.25">
      <c r="A68" s="83">
        <v>42690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10"/>
        <v>#DIV/0!</v>
      </c>
      <c r="DN68" s="96" t="e">
        <f t="shared" si="11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12"/>
        <v>#DIV/0!</v>
      </c>
      <c r="DZ68" s="96" t="e">
        <f t="shared" si="13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14"/>
        <v>#DIV/0!</v>
      </c>
      <c r="EM68" s="109" t="e">
        <f t="shared" si="15"/>
        <v>#DIV/0!</v>
      </c>
      <c r="EN68" s="1"/>
      <c r="EO68" s="181" t="e">
        <f t="shared" si="16"/>
        <v>#DIV/0!</v>
      </c>
      <c r="EP68" s="181" t="e">
        <f t="shared" si="17"/>
        <v>#DIV/0!</v>
      </c>
      <c r="EQ68" s="4"/>
      <c r="ER68" s="40"/>
    </row>
    <row r="69" spans="1:148" s="41" customFormat="1" ht="20.100000000000001" customHeight="1" x14ac:dyDescent="0.25">
      <c r="A69" s="83">
        <v>42690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10"/>
        <v>#DIV/0!</v>
      </c>
      <c r="DN69" s="96" t="e">
        <f t="shared" si="11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12"/>
        <v>#DIV/0!</v>
      </c>
      <c r="DZ69" s="96" t="e">
        <f t="shared" si="13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14"/>
        <v>#DIV/0!</v>
      </c>
      <c r="EM69" s="109" t="e">
        <f t="shared" si="15"/>
        <v>#DIV/0!</v>
      </c>
      <c r="EN69" s="1"/>
      <c r="EO69" s="181" t="e">
        <f t="shared" si="16"/>
        <v>#DIV/0!</v>
      </c>
      <c r="EP69" s="181" t="e">
        <f t="shared" si="17"/>
        <v>#DIV/0!</v>
      </c>
      <c r="EQ69" s="4"/>
      <c r="ER69" s="40"/>
    </row>
    <row r="70" spans="1:148" s="44" customFormat="1" ht="20.100000000000001" customHeight="1" x14ac:dyDescent="0.25">
      <c r="A70" s="84">
        <v>42690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10"/>
        <v>#DIV/0!</v>
      </c>
      <c r="DN70" s="97" t="e">
        <f t="shared" si="11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12"/>
        <v>#DIV/0!</v>
      </c>
      <c r="DZ70" s="97" t="e">
        <f t="shared" si="13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14"/>
        <v>#DIV/0!</v>
      </c>
      <c r="EM70" s="110" t="e">
        <f t="shared" si="15"/>
        <v>#DIV/0!</v>
      </c>
      <c r="EN70" s="8"/>
      <c r="EO70" s="184" t="e">
        <f t="shared" si="16"/>
        <v>#DIV/0!</v>
      </c>
      <c r="EP70" s="184" t="e">
        <f t="shared" si="17"/>
        <v>#DIV/0!</v>
      </c>
      <c r="EQ70" s="11"/>
      <c r="ER70" s="43"/>
    </row>
    <row r="71" spans="1:148" s="44" customFormat="1" ht="20.100000000000001" customHeight="1" x14ac:dyDescent="0.25">
      <c r="A71" s="84">
        <v>42690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10"/>
        <v>#DIV/0!</v>
      </c>
      <c r="DN71" s="97" t="e">
        <f t="shared" si="11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12"/>
        <v>#DIV/0!</v>
      </c>
      <c r="DZ71" s="97" t="e">
        <f t="shared" si="13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14"/>
        <v>#DIV/0!</v>
      </c>
      <c r="EM71" s="110" t="e">
        <f t="shared" si="15"/>
        <v>#DIV/0!</v>
      </c>
      <c r="EN71" s="8"/>
      <c r="EO71" s="184" t="e">
        <f t="shared" si="16"/>
        <v>#DIV/0!</v>
      </c>
      <c r="EP71" s="184" t="e">
        <f t="shared" si="17"/>
        <v>#DIV/0!</v>
      </c>
      <c r="EQ71" s="11"/>
      <c r="ER71" s="43"/>
    </row>
    <row r="72" spans="1:148" s="41" customFormat="1" ht="20.100000000000001" customHeight="1" x14ac:dyDescent="0.25">
      <c r="A72" s="83">
        <v>42691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38">(P72/100)*(100-K72)</f>
        <v>0</v>
      </c>
      <c r="R72" s="39">
        <f t="shared" si="18"/>
        <v>0</v>
      </c>
      <c r="S72" s="15">
        <f t="shared" ref="S72:S131" si="39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si="25"/>
        <v>#N/A</v>
      </c>
      <c r="CH72" s="19">
        <f t="shared" ref="CH72:CH131" si="40">P72*3.38</f>
        <v>0</v>
      </c>
      <c r="CI72" s="19" t="e">
        <f t="shared" ref="CI72:CI131" si="41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42">VLOOKUP(CS72:CS195,$CE$150:$CG$151,3)</f>
        <v>#N/A</v>
      </c>
      <c r="CV72" s="19">
        <f t="shared" ref="CV72:CV131" si="43">AE72*3.38</f>
        <v>0</v>
      </c>
      <c r="CW72" s="19" t="e">
        <f t="shared" ref="CW72:CW131" si="44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31" si="45">DL72/R72</f>
        <v>#DIV/0!</v>
      </c>
      <c r="DN72" s="96" t="e">
        <f t="shared" ref="DN72:DN131" si="46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31" si="47">DX72/R72</f>
        <v>#DIV/0!</v>
      </c>
      <c r="DZ72" s="96" t="e">
        <f t="shared" ref="DZ72:DZ131" si="48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31" si="49">EK72/R72</f>
        <v>#DIV/0!</v>
      </c>
      <c r="EM72" s="109" t="e">
        <f t="shared" ref="EM72:EM131" si="50">EK72/S72</f>
        <v>#DIV/0!</v>
      </c>
      <c r="EN72" s="1"/>
      <c r="EO72" s="181" t="e">
        <f t="shared" ref="EO72:EO131" si="51">EN72/R72</f>
        <v>#DIV/0!</v>
      </c>
      <c r="EP72" s="181" t="e">
        <f t="shared" ref="EP72:EP131" si="52">EN72/S72</f>
        <v>#DIV/0!</v>
      </c>
      <c r="EQ72" s="4"/>
      <c r="ER72" s="40"/>
    </row>
    <row r="73" spans="1:148" s="41" customFormat="1" ht="20.100000000000001" customHeight="1" x14ac:dyDescent="0.25">
      <c r="A73" s="83">
        <v>42691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38"/>
        <v>0</v>
      </c>
      <c r="R73" s="39">
        <f t="shared" ref="R73:R131" si="53">Q73*2850*I73*60/1000000000</f>
        <v>0</v>
      </c>
      <c r="S73" s="15">
        <f t="shared" si="39"/>
        <v>0</v>
      </c>
      <c r="T73" s="3"/>
      <c r="U73" s="1"/>
      <c r="V73" s="1"/>
      <c r="W73" s="19">
        <f t="shared" ref="W73:W131" si="54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55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56">(((BO73+BR73)/2)/500)</f>
        <v>0</v>
      </c>
      <c r="BX73" s="125">
        <f t="shared" ref="BX73:BX131" si="57">(BJ73/780)</f>
        <v>0</v>
      </c>
      <c r="BY73" s="133" t="e">
        <f t="shared" ref="BY73:BY131" si="58">BW73/((BW73+BX73))</f>
        <v>#DIV/0!</v>
      </c>
      <c r="BZ73" s="133" t="e">
        <f t="shared" ref="BZ73:BZ131" si="59">BX73/((BW73+BX73))</f>
        <v>#DIV/0!</v>
      </c>
      <c r="CA73" s="3"/>
      <c r="CB73" s="1"/>
      <c r="CC73" s="1"/>
      <c r="CD73" s="4"/>
      <c r="CE73" s="6"/>
      <c r="CF73" s="6"/>
      <c r="CG73" s="19" t="e">
        <f t="shared" ref="CG73:CG131" si="60">VLOOKUP(CE73:CE196,$CE$150:$CG$151,3)</f>
        <v>#N/A</v>
      </c>
      <c r="CH73" s="19">
        <f t="shared" si="40"/>
        <v>0</v>
      </c>
      <c r="CI73" s="19" t="e">
        <f t="shared" si="41"/>
        <v>#N/A</v>
      </c>
      <c r="CJ73" s="1"/>
      <c r="CK73" s="15" t="e">
        <f t="shared" ref="CK73:CK131" si="61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42"/>
        <v>#N/A</v>
      </c>
      <c r="CV73" s="19">
        <f t="shared" si="43"/>
        <v>0</v>
      </c>
      <c r="CW73" s="19" t="e">
        <f t="shared" si="44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45"/>
        <v>#DIV/0!</v>
      </c>
      <c r="DN73" s="96" t="e">
        <f t="shared" si="46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47"/>
        <v>#DIV/0!</v>
      </c>
      <c r="DZ73" s="96" t="e">
        <f t="shared" si="48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62">BQ73+BT73</f>
        <v>0</v>
      </c>
      <c r="EL73" s="180" t="e">
        <f t="shared" si="49"/>
        <v>#DIV/0!</v>
      </c>
      <c r="EM73" s="109" t="e">
        <f t="shared" si="50"/>
        <v>#DIV/0!</v>
      </c>
      <c r="EN73" s="1"/>
      <c r="EO73" s="181" t="e">
        <f t="shared" si="51"/>
        <v>#DIV/0!</v>
      </c>
      <c r="EP73" s="181" t="e">
        <f t="shared" si="52"/>
        <v>#DIV/0!</v>
      </c>
      <c r="EQ73" s="4"/>
      <c r="ER73" s="40"/>
    </row>
    <row r="74" spans="1:148" s="44" customFormat="1" ht="20.100000000000001" customHeight="1" x14ac:dyDescent="0.25">
      <c r="A74" s="84">
        <v>42691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38"/>
        <v>0</v>
      </c>
      <c r="R74" s="42">
        <f t="shared" si="53"/>
        <v>0</v>
      </c>
      <c r="S74" s="16">
        <f t="shared" si="39"/>
        <v>0</v>
      </c>
      <c r="T74" s="10"/>
      <c r="U74" s="8"/>
      <c r="V74" s="8"/>
      <c r="W74" s="20">
        <f t="shared" si="54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63">SUM(AE74:AH74)</f>
        <v>0</v>
      </c>
      <c r="AJ74" s="108" t="e">
        <f t="shared" ref="AJ74:AJ131" si="64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55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56"/>
        <v>0</v>
      </c>
      <c r="BX74" s="126">
        <f t="shared" si="57"/>
        <v>0</v>
      </c>
      <c r="BY74" s="134" t="e">
        <f t="shared" si="58"/>
        <v>#DIV/0!</v>
      </c>
      <c r="BZ74" s="134" t="e">
        <f t="shared" si="59"/>
        <v>#DIV/0!</v>
      </c>
      <c r="CA74" s="10"/>
      <c r="CB74" s="8"/>
      <c r="CC74" s="8"/>
      <c r="CD74" s="11"/>
      <c r="CE74" s="13"/>
      <c r="CF74" s="13"/>
      <c r="CG74" s="20" t="e">
        <f t="shared" si="60"/>
        <v>#N/A</v>
      </c>
      <c r="CH74" s="20">
        <f t="shared" si="40"/>
        <v>0</v>
      </c>
      <c r="CI74" s="20" t="e">
        <f t="shared" si="41"/>
        <v>#N/A</v>
      </c>
      <c r="CJ74" s="8"/>
      <c r="CK74" s="16" t="e">
        <f t="shared" si="61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42"/>
        <v>#N/A</v>
      </c>
      <c r="CV74" s="20">
        <f t="shared" si="43"/>
        <v>0</v>
      </c>
      <c r="CW74" s="20" t="e">
        <f t="shared" si="44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45"/>
        <v>#DIV/0!</v>
      </c>
      <c r="DN74" s="97" t="e">
        <f t="shared" si="46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47"/>
        <v>#DIV/0!</v>
      </c>
      <c r="DZ74" s="97" t="e">
        <f t="shared" si="48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62"/>
        <v>0</v>
      </c>
      <c r="EL74" s="183" t="e">
        <f t="shared" si="49"/>
        <v>#DIV/0!</v>
      </c>
      <c r="EM74" s="110" t="e">
        <f t="shared" si="50"/>
        <v>#DIV/0!</v>
      </c>
      <c r="EN74" s="8"/>
      <c r="EO74" s="184" t="e">
        <f t="shared" si="51"/>
        <v>#DIV/0!</v>
      </c>
      <c r="EP74" s="184" t="e">
        <f t="shared" si="52"/>
        <v>#DIV/0!</v>
      </c>
      <c r="EQ74" s="11"/>
      <c r="ER74" s="43"/>
    </row>
    <row r="75" spans="1:148" s="44" customFormat="1" ht="20.100000000000001" customHeight="1" x14ac:dyDescent="0.25">
      <c r="A75" s="84">
        <v>42691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38"/>
        <v>0</v>
      </c>
      <c r="R75" s="42">
        <f t="shared" si="53"/>
        <v>0</v>
      </c>
      <c r="S75" s="16">
        <f t="shared" si="39"/>
        <v>0</v>
      </c>
      <c r="T75" s="10"/>
      <c r="U75" s="8"/>
      <c r="V75" s="8"/>
      <c r="W75" s="20">
        <f t="shared" si="54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63"/>
        <v>0</v>
      </c>
      <c r="AJ75" s="108" t="e">
        <f t="shared" si="64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55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56"/>
        <v>0</v>
      </c>
      <c r="BX75" s="126">
        <f t="shared" si="57"/>
        <v>0</v>
      </c>
      <c r="BY75" s="134" t="e">
        <f t="shared" si="58"/>
        <v>#DIV/0!</v>
      </c>
      <c r="BZ75" s="134" t="e">
        <f t="shared" si="59"/>
        <v>#DIV/0!</v>
      </c>
      <c r="CA75" s="10"/>
      <c r="CB75" s="8"/>
      <c r="CC75" s="8"/>
      <c r="CD75" s="11"/>
      <c r="CE75" s="13"/>
      <c r="CF75" s="13"/>
      <c r="CG75" s="20" t="e">
        <f t="shared" si="60"/>
        <v>#N/A</v>
      </c>
      <c r="CH75" s="20">
        <f t="shared" si="40"/>
        <v>0</v>
      </c>
      <c r="CI75" s="20" t="e">
        <f t="shared" si="41"/>
        <v>#N/A</v>
      </c>
      <c r="CJ75" s="8"/>
      <c r="CK75" s="16" t="e">
        <f t="shared" si="61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42"/>
        <v>#N/A</v>
      </c>
      <c r="CV75" s="20">
        <f t="shared" si="43"/>
        <v>0</v>
      </c>
      <c r="CW75" s="20" t="e">
        <f t="shared" si="44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45"/>
        <v>#DIV/0!</v>
      </c>
      <c r="DN75" s="97" t="e">
        <f t="shared" si="46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47"/>
        <v>#DIV/0!</v>
      </c>
      <c r="DZ75" s="97" t="e">
        <f t="shared" si="48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62"/>
        <v>0</v>
      </c>
      <c r="EL75" s="183" t="e">
        <f t="shared" si="49"/>
        <v>#DIV/0!</v>
      </c>
      <c r="EM75" s="110" t="e">
        <f t="shared" si="50"/>
        <v>#DIV/0!</v>
      </c>
      <c r="EN75" s="8"/>
      <c r="EO75" s="184" t="e">
        <f t="shared" si="51"/>
        <v>#DIV/0!</v>
      </c>
      <c r="EP75" s="184" t="e">
        <f t="shared" si="52"/>
        <v>#DIV/0!</v>
      </c>
      <c r="EQ75" s="11"/>
      <c r="ER75" s="43"/>
    </row>
    <row r="76" spans="1:148" s="41" customFormat="1" ht="20.100000000000001" customHeight="1" x14ac:dyDescent="0.25">
      <c r="A76" s="83">
        <v>42692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38"/>
        <v>0</v>
      </c>
      <c r="R76" s="39">
        <f t="shared" si="53"/>
        <v>0</v>
      </c>
      <c r="S76" s="15">
        <f t="shared" si="39"/>
        <v>0</v>
      </c>
      <c r="T76" s="3"/>
      <c r="U76" s="1"/>
      <c r="V76" s="1"/>
      <c r="W76" s="19">
        <f t="shared" si="54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63"/>
        <v>0</v>
      </c>
      <c r="AJ76" s="106" t="e">
        <f t="shared" si="64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55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56"/>
        <v>0</v>
      </c>
      <c r="BX76" s="125">
        <f t="shared" si="57"/>
        <v>0</v>
      </c>
      <c r="BY76" s="133" t="e">
        <f t="shared" si="58"/>
        <v>#DIV/0!</v>
      </c>
      <c r="BZ76" s="133" t="e">
        <f t="shared" si="59"/>
        <v>#DIV/0!</v>
      </c>
      <c r="CA76" s="3"/>
      <c r="CB76" s="1"/>
      <c r="CC76" s="1"/>
      <c r="CD76" s="4"/>
      <c r="CE76" s="6"/>
      <c r="CF76" s="6"/>
      <c r="CG76" s="19" t="e">
        <f t="shared" si="60"/>
        <v>#N/A</v>
      </c>
      <c r="CH76" s="19">
        <f t="shared" si="40"/>
        <v>0</v>
      </c>
      <c r="CI76" s="19" t="e">
        <f t="shared" si="41"/>
        <v>#N/A</v>
      </c>
      <c r="CJ76" s="1"/>
      <c r="CK76" s="15" t="e">
        <f t="shared" si="61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42"/>
        <v>#N/A</v>
      </c>
      <c r="CV76" s="19">
        <f t="shared" si="43"/>
        <v>0</v>
      </c>
      <c r="CW76" s="19" t="e">
        <f t="shared" si="44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45"/>
        <v>#DIV/0!</v>
      </c>
      <c r="DN76" s="96" t="e">
        <f t="shared" si="46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47"/>
        <v>#DIV/0!</v>
      </c>
      <c r="DZ76" s="96" t="e">
        <f t="shared" si="48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62"/>
        <v>0</v>
      </c>
      <c r="EL76" s="180" t="e">
        <f t="shared" si="49"/>
        <v>#DIV/0!</v>
      </c>
      <c r="EM76" s="109" t="e">
        <f t="shared" si="50"/>
        <v>#DIV/0!</v>
      </c>
      <c r="EN76" s="1"/>
      <c r="EO76" s="181" t="e">
        <f t="shared" si="51"/>
        <v>#DIV/0!</v>
      </c>
      <c r="EP76" s="181" t="e">
        <f t="shared" si="52"/>
        <v>#DIV/0!</v>
      </c>
      <c r="EQ76" s="4"/>
      <c r="ER76" s="40"/>
    </row>
    <row r="77" spans="1:148" s="41" customFormat="1" ht="20.100000000000001" customHeight="1" x14ac:dyDescent="0.25">
      <c r="A77" s="83">
        <v>42692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38"/>
        <v>0</v>
      </c>
      <c r="R77" s="39">
        <f t="shared" si="53"/>
        <v>0</v>
      </c>
      <c r="S77" s="15">
        <f t="shared" si="39"/>
        <v>0</v>
      </c>
      <c r="T77" s="3"/>
      <c r="U77" s="1"/>
      <c r="V77" s="1"/>
      <c r="W77" s="19">
        <f t="shared" si="54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63"/>
        <v>0</v>
      </c>
      <c r="AJ77" s="106" t="e">
        <f t="shared" si="64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55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56"/>
        <v>0</v>
      </c>
      <c r="BX77" s="125">
        <f t="shared" si="57"/>
        <v>0</v>
      </c>
      <c r="BY77" s="133" t="e">
        <f t="shared" si="58"/>
        <v>#DIV/0!</v>
      </c>
      <c r="BZ77" s="133" t="e">
        <f t="shared" si="59"/>
        <v>#DIV/0!</v>
      </c>
      <c r="CA77" s="3"/>
      <c r="CB77" s="1"/>
      <c r="CC77" s="1"/>
      <c r="CD77" s="4"/>
      <c r="CE77" s="6"/>
      <c r="CF77" s="6"/>
      <c r="CG77" s="19" t="e">
        <f t="shared" si="60"/>
        <v>#N/A</v>
      </c>
      <c r="CH77" s="19">
        <f t="shared" si="40"/>
        <v>0</v>
      </c>
      <c r="CI77" s="19" t="e">
        <f t="shared" si="41"/>
        <v>#N/A</v>
      </c>
      <c r="CJ77" s="1"/>
      <c r="CK77" s="15" t="e">
        <f t="shared" si="61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42"/>
        <v>#N/A</v>
      </c>
      <c r="CV77" s="19">
        <f t="shared" si="43"/>
        <v>0</v>
      </c>
      <c r="CW77" s="19" t="e">
        <f t="shared" si="44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45"/>
        <v>#DIV/0!</v>
      </c>
      <c r="DN77" s="96" t="e">
        <f t="shared" si="46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47"/>
        <v>#DIV/0!</v>
      </c>
      <c r="DZ77" s="96" t="e">
        <f t="shared" si="48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62"/>
        <v>0</v>
      </c>
      <c r="EL77" s="180" t="e">
        <f t="shared" si="49"/>
        <v>#DIV/0!</v>
      </c>
      <c r="EM77" s="109" t="e">
        <f t="shared" si="50"/>
        <v>#DIV/0!</v>
      </c>
      <c r="EN77" s="1"/>
      <c r="EO77" s="181" t="e">
        <f t="shared" si="51"/>
        <v>#DIV/0!</v>
      </c>
      <c r="EP77" s="181" t="e">
        <f t="shared" si="52"/>
        <v>#DIV/0!</v>
      </c>
      <c r="EQ77" s="4"/>
      <c r="ER77" s="40"/>
    </row>
    <row r="78" spans="1:148" s="44" customFormat="1" ht="20.100000000000001" customHeight="1" x14ac:dyDescent="0.25">
      <c r="A78" s="84">
        <v>42692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38"/>
        <v>0</v>
      </c>
      <c r="R78" s="42">
        <f t="shared" si="53"/>
        <v>0</v>
      </c>
      <c r="S78" s="16">
        <f t="shared" si="39"/>
        <v>0</v>
      </c>
      <c r="T78" s="10"/>
      <c r="U78" s="8"/>
      <c r="V78" s="8"/>
      <c r="W78" s="20">
        <f t="shared" si="54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63"/>
        <v>0</v>
      </c>
      <c r="AJ78" s="108" t="e">
        <f t="shared" si="64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55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56"/>
        <v>0</v>
      </c>
      <c r="BX78" s="126">
        <f t="shared" si="57"/>
        <v>0</v>
      </c>
      <c r="BY78" s="134" t="e">
        <f t="shared" si="58"/>
        <v>#DIV/0!</v>
      </c>
      <c r="BZ78" s="134" t="e">
        <f t="shared" si="59"/>
        <v>#DIV/0!</v>
      </c>
      <c r="CA78" s="10"/>
      <c r="CB78" s="8"/>
      <c r="CC78" s="8"/>
      <c r="CD78" s="11"/>
      <c r="CE78" s="13"/>
      <c r="CF78" s="13"/>
      <c r="CG78" s="20" t="e">
        <f t="shared" si="60"/>
        <v>#N/A</v>
      </c>
      <c r="CH78" s="20">
        <f t="shared" si="40"/>
        <v>0</v>
      </c>
      <c r="CI78" s="20" t="e">
        <f t="shared" si="41"/>
        <v>#N/A</v>
      </c>
      <c r="CJ78" s="8"/>
      <c r="CK78" s="16" t="e">
        <f t="shared" si="61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42"/>
        <v>#N/A</v>
      </c>
      <c r="CV78" s="20">
        <f t="shared" si="43"/>
        <v>0</v>
      </c>
      <c r="CW78" s="20" t="e">
        <f t="shared" si="44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45"/>
        <v>#DIV/0!</v>
      </c>
      <c r="DN78" s="97" t="e">
        <f t="shared" si="46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47"/>
        <v>#DIV/0!</v>
      </c>
      <c r="DZ78" s="97" t="e">
        <f t="shared" si="48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62"/>
        <v>0</v>
      </c>
      <c r="EL78" s="183" t="e">
        <f t="shared" si="49"/>
        <v>#DIV/0!</v>
      </c>
      <c r="EM78" s="110" t="e">
        <f t="shared" si="50"/>
        <v>#DIV/0!</v>
      </c>
      <c r="EN78" s="8"/>
      <c r="EO78" s="184" t="e">
        <f t="shared" si="51"/>
        <v>#DIV/0!</v>
      </c>
      <c r="EP78" s="184" t="e">
        <f t="shared" si="52"/>
        <v>#DIV/0!</v>
      </c>
      <c r="EQ78" s="11"/>
      <c r="ER78" s="43"/>
    </row>
    <row r="79" spans="1:148" s="44" customFormat="1" ht="20.100000000000001" customHeight="1" x14ac:dyDescent="0.25">
      <c r="A79" s="84">
        <v>42692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38"/>
        <v>0</v>
      </c>
      <c r="R79" s="42">
        <f t="shared" si="53"/>
        <v>0</v>
      </c>
      <c r="S79" s="16">
        <f t="shared" si="39"/>
        <v>0</v>
      </c>
      <c r="T79" s="10"/>
      <c r="U79" s="8"/>
      <c r="V79" s="8"/>
      <c r="W79" s="20">
        <f t="shared" si="54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63"/>
        <v>0</v>
      </c>
      <c r="AJ79" s="108" t="e">
        <f t="shared" si="64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55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56"/>
        <v>0</v>
      </c>
      <c r="BX79" s="126">
        <f t="shared" si="57"/>
        <v>0</v>
      </c>
      <c r="BY79" s="134" t="e">
        <f t="shared" si="58"/>
        <v>#DIV/0!</v>
      </c>
      <c r="BZ79" s="134" t="e">
        <f t="shared" si="59"/>
        <v>#DIV/0!</v>
      </c>
      <c r="CA79" s="10"/>
      <c r="CB79" s="8"/>
      <c r="CC79" s="8"/>
      <c r="CD79" s="11"/>
      <c r="CE79" s="13"/>
      <c r="CF79" s="13"/>
      <c r="CG79" s="20" t="e">
        <f t="shared" si="60"/>
        <v>#N/A</v>
      </c>
      <c r="CH79" s="20">
        <f t="shared" si="40"/>
        <v>0</v>
      </c>
      <c r="CI79" s="20" t="e">
        <f t="shared" si="41"/>
        <v>#N/A</v>
      </c>
      <c r="CJ79" s="8"/>
      <c r="CK79" s="16" t="e">
        <f t="shared" si="61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42"/>
        <v>#N/A</v>
      </c>
      <c r="CV79" s="20">
        <f t="shared" si="43"/>
        <v>0</v>
      </c>
      <c r="CW79" s="20" t="e">
        <f t="shared" si="44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45"/>
        <v>#DIV/0!</v>
      </c>
      <c r="DN79" s="97" t="e">
        <f t="shared" si="46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47"/>
        <v>#DIV/0!</v>
      </c>
      <c r="DZ79" s="97" t="e">
        <f t="shared" si="48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62"/>
        <v>0</v>
      </c>
      <c r="EL79" s="183" t="e">
        <f t="shared" si="49"/>
        <v>#DIV/0!</v>
      </c>
      <c r="EM79" s="110" t="e">
        <f t="shared" si="50"/>
        <v>#DIV/0!</v>
      </c>
      <c r="EN79" s="8"/>
      <c r="EO79" s="184" t="e">
        <f t="shared" si="51"/>
        <v>#DIV/0!</v>
      </c>
      <c r="EP79" s="184" t="e">
        <f t="shared" si="52"/>
        <v>#DIV/0!</v>
      </c>
      <c r="EQ79" s="11"/>
      <c r="ER79" s="43"/>
    </row>
    <row r="80" spans="1:148" s="41" customFormat="1" ht="20.100000000000001" customHeight="1" x14ac:dyDescent="0.25">
      <c r="A80" s="83">
        <v>42693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38"/>
        <v>0</v>
      </c>
      <c r="R80" s="39">
        <f t="shared" si="53"/>
        <v>0</v>
      </c>
      <c r="S80" s="15">
        <f t="shared" si="39"/>
        <v>0</v>
      </c>
      <c r="T80" s="3"/>
      <c r="U80" s="1"/>
      <c r="V80" s="1"/>
      <c r="W80" s="19">
        <f t="shared" si="54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63"/>
        <v>0</v>
      </c>
      <c r="AJ80" s="106" t="e">
        <f t="shared" si="64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55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56"/>
        <v>0</v>
      </c>
      <c r="BX80" s="125">
        <f t="shared" si="57"/>
        <v>0</v>
      </c>
      <c r="BY80" s="133" t="e">
        <f t="shared" si="58"/>
        <v>#DIV/0!</v>
      </c>
      <c r="BZ80" s="133" t="e">
        <f t="shared" si="59"/>
        <v>#DIV/0!</v>
      </c>
      <c r="CA80" s="3"/>
      <c r="CB80" s="1"/>
      <c r="CC80" s="1"/>
      <c r="CD80" s="4"/>
      <c r="CE80" s="6"/>
      <c r="CF80" s="6"/>
      <c r="CG80" s="19" t="e">
        <f t="shared" si="60"/>
        <v>#N/A</v>
      </c>
      <c r="CH80" s="19">
        <f t="shared" si="40"/>
        <v>0</v>
      </c>
      <c r="CI80" s="19" t="e">
        <f t="shared" si="41"/>
        <v>#N/A</v>
      </c>
      <c r="CJ80" s="1"/>
      <c r="CK80" s="15" t="e">
        <f t="shared" si="61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42"/>
        <v>#N/A</v>
      </c>
      <c r="CV80" s="19">
        <f t="shared" si="43"/>
        <v>0</v>
      </c>
      <c r="CW80" s="19" t="e">
        <f t="shared" si="44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45"/>
        <v>#DIV/0!</v>
      </c>
      <c r="DN80" s="96" t="e">
        <f t="shared" si="46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47"/>
        <v>#DIV/0!</v>
      </c>
      <c r="DZ80" s="96" t="e">
        <f t="shared" si="48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62"/>
        <v>0</v>
      </c>
      <c r="EL80" s="180" t="e">
        <f t="shared" si="49"/>
        <v>#DIV/0!</v>
      </c>
      <c r="EM80" s="109" t="e">
        <f t="shared" si="50"/>
        <v>#DIV/0!</v>
      </c>
      <c r="EN80" s="1"/>
      <c r="EO80" s="181" t="e">
        <f t="shared" si="51"/>
        <v>#DIV/0!</v>
      </c>
      <c r="EP80" s="181" t="e">
        <f t="shared" si="52"/>
        <v>#DIV/0!</v>
      </c>
      <c r="EQ80" s="4"/>
      <c r="ER80" s="40"/>
    </row>
    <row r="81" spans="1:148" s="41" customFormat="1" ht="20.100000000000001" customHeight="1" x14ac:dyDescent="0.25">
      <c r="A81" s="83">
        <v>42693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38"/>
        <v>0</v>
      </c>
      <c r="R81" s="39">
        <f t="shared" si="53"/>
        <v>0</v>
      </c>
      <c r="S81" s="15">
        <f t="shared" si="39"/>
        <v>0</v>
      </c>
      <c r="T81" s="3"/>
      <c r="U81" s="1"/>
      <c r="V81" s="1"/>
      <c r="W81" s="19">
        <f t="shared" si="54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63"/>
        <v>0</v>
      </c>
      <c r="AJ81" s="106" t="e">
        <f t="shared" si="64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55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56"/>
        <v>0</v>
      </c>
      <c r="BX81" s="125">
        <f t="shared" si="57"/>
        <v>0</v>
      </c>
      <c r="BY81" s="133" t="e">
        <f t="shared" si="58"/>
        <v>#DIV/0!</v>
      </c>
      <c r="BZ81" s="133" t="e">
        <f t="shared" si="59"/>
        <v>#DIV/0!</v>
      </c>
      <c r="CA81" s="3"/>
      <c r="CB81" s="1"/>
      <c r="CC81" s="1"/>
      <c r="CD81" s="4"/>
      <c r="CE81" s="6"/>
      <c r="CF81" s="6"/>
      <c r="CG81" s="19" t="e">
        <f t="shared" si="60"/>
        <v>#N/A</v>
      </c>
      <c r="CH81" s="19">
        <f t="shared" si="40"/>
        <v>0</v>
      </c>
      <c r="CI81" s="19" t="e">
        <f t="shared" si="41"/>
        <v>#N/A</v>
      </c>
      <c r="CJ81" s="1"/>
      <c r="CK81" s="15" t="e">
        <f t="shared" si="61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42"/>
        <v>#N/A</v>
      </c>
      <c r="CV81" s="19">
        <f t="shared" si="43"/>
        <v>0</v>
      </c>
      <c r="CW81" s="19" t="e">
        <f t="shared" si="44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45"/>
        <v>#DIV/0!</v>
      </c>
      <c r="DN81" s="96" t="e">
        <f t="shared" si="46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47"/>
        <v>#DIV/0!</v>
      </c>
      <c r="DZ81" s="96" t="e">
        <f t="shared" si="48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62"/>
        <v>0</v>
      </c>
      <c r="EL81" s="180" t="e">
        <f t="shared" si="49"/>
        <v>#DIV/0!</v>
      </c>
      <c r="EM81" s="109" t="e">
        <f t="shared" si="50"/>
        <v>#DIV/0!</v>
      </c>
      <c r="EN81" s="1"/>
      <c r="EO81" s="181" t="e">
        <f t="shared" si="51"/>
        <v>#DIV/0!</v>
      </c>
      <c r="EP81" s="181" t="e">
        <f t="shared" si="52"/>
        <v>#DIV/0!</v>
      </c>
      <c r="EQ81" s="4"/>
      <c r="ER81" s="40"/>
    </row>
    <row r="82" spans="1:148" s="44" customFormat="1" ht="20.100000000000001" customHeight="1" x14ac:dyDescent="0.25">
      <c r="A82" s="84">
        <v>42693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38"/>
        <v>0</v>
      </c>
      <c r="R82" s="42">
        <f t="shared" si="53"/>
        <v>0</v>
      </c>
      <c r="S82" s="16">
        <f t="shared" si="39"/>
        <v>0</v>
      </c>
      <c r="T82" s="10"/>
      <c r="U82" s="8"/>
      <c r="V82" s="8"/>
      <c r="W82" s="20">
        <f t="shared" si="54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63"/>
        <v>0</v>
      </c>
      <c r="AJ82" s="108" t="e">
        <f t="shared" si="64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55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56"/>
        <v>0</v>
      </c>
      <c r="BX82" s="126">
        <f t="shared" si="57"/>
        <v>0</v>
      </c>
      <c r="BY82" s="134" t="e">
        <f t="shared" si="58"/>
        <v>#DIV/0!</v>
      </c>
      <c r="BZ82" s="134" t="e">
        <f t="shared" si="59"/>
        <v>#DIV/0!</v>
      </c>
      <c r="CA82" s="10"/>
      <c r="CB82" s="8"/>
      <c r="CC82" s="8"/>
      <c r="CD82" s="11"/>
      <c r="CE82" s="13"/>
      <c r="CF82" s="13"/>
      <c r="CG82" s="20" t="e">
        <f t="shared" si="60"/>
        <v>#N/A</v>
      </c>
      <c r="CH82" s="20">
        <f t="shared" si="40"/>
        <v>0</v>
      </c>
      <c r="CI82" s="20" t="e">
        <f t="shared" si="41"/>
        <v>#N/A</v>
      </c>
      <c r="CJ82" s="8"/>
      <c r="CK82" s="16" t="e">
        <f t="shared" si="61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42"/>
        <v>#N/A</v>
      </c>
      <c r="CV82" s="20">
        <f t="shared" si="43"/>
        <v>0</v>
      </c>
      <c r="CW82" s="20" t="e">
        <f t="shared" si="44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45"/>
        <v>#DIV/0!</v>
      </c>
      <c r="DN82" s="97" t="e">
        <f t="shared" si="46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47"/>
        <v>#DIV/0!</v>
      </c>
      <c r="DZ82" s="97" t="e">
        <f t="shared" si="48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62"/>
        <v>0</v>
      </c>
      <c r="EL82" s="183" t="e">
        <f t="shared" si="49"/>
        <v>#DIV/0!</v>
      </c>
      <c r="EM82" s="110" t="e">
        <f t="shared" si="50"/>
        <v>#DIV/0!</v>
      </c>
      <c r="EN82" s="8"/>
      <c r="EO82" s="184" t="e">
        <f t="shared" si="51"/>
        <v>#DIV/0!</v>
      </c>
      <c r="EP82" s="184" t="e">
        <f t="shared" si="52"/>
        <v>#DIV/0!</v>
      </c>
      <c r="EQ82" s="11"/>
      <c r="ER82" s="43"/>
    </row>
    <row r="83" spans="1:148" s="44" customFormat="1" ht="20.100000000000001" customHeight="1" x14ac:dyDescent="0.25">
      <c r="A83" s="84">
        <v>42693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38"/>
        <v>0</v>
      </c>
      <c r="R83" s="42">
        <f t="shared" si="53"/>
        <v>0</v>
      </c>
      <c r="S83" s="16">
        <f t="shared" si="39"/>
        <v>0</v>
      </c>
      <c r="T83" s="10"/>
      <c r="U83" s="8"/>
      <c r="V83" s="8"/>
      <c r="W83" s="20">
        <f t="shared" si="54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63"/>
        <v>0</v>
      </c>
      <c r="AJ83" s="108" t="e">
        <f t="shared" si="64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55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56"/>
        <v>0</v>
      </c>
      <c r="BX83" s="126">
        <f t="shared" si="57"/>
        <v>0</v>
      </c>
      <c r="BY83" s="134" t="e">
        <f t="shared" si="58"/>
        <v>#DIV/0!</v>
      </c>
      <c r="BZ83" s="134" t="e">
        <f t="shared" si="59"/>
        <v>#DIV/0!</v>
      </c>
      <c r="CA83" s="10"/>
      <c r="CB83" s="8"/>
      <c r="CC83" s="8"/>
      <c r="CD83" s="11"/>
      <c r="CE83" s="13"/>
      <c r="CF83" s="13"/>
      <c r="CG83" s="20" t="e">
        <f t="shared" si="60"/>
        <v>#N/A</v>
      </c>
      <c r="CH83" s="20">
        <f t="shared" si="40"/>
        <v>0</v>
      </c>
      <c r="CI83" s="20" t="e">
        <f t="shared" si="41"/>
        <v>#N/A</v>
      </c>
      <c r="CJ83" s="8"/>
      <c r="CK83" s="16" t="e">
        <f t="shared" si="61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42"/>
        <v>#N/A</v>
      </c>
      <c r="CV83" s="20">
        <f t="shared" si="43"/>
        <v>0</v>
      </c>
      <c r="CW83" s="20" t="e">
        <f t="shared" si="44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45"/>
        <v>#DIV/0!</v>
      </c>
      <c r="DN83" s="97" t="e">
        <f t="shared" si="46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47"/>
        <v>#DIV/0!</v>
      </c>
      <c r="DZ83" s="97" t="e">
        <f t="shared" si="48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62"/>
        <v>0</v>
      </c>
      <c r="EL83" s="183" t="e">
        <f t="shared" si="49"/>
        <v>#DIV/0!</v>
      </c>
      <c r="EM83" s="110" t="e">
        <f t="shared" si="50"/>
        <v>#DIV/0!</v>
      </c>
      <c r="EN83" s="8"/>
      <c r="EO83" s="184" t="e">
        <f t="shared" si="51"/>
        <v>#DIV/0!</v>
      </c>
      <c r="EP83" s="184" t="e">
        <f t="shared" si="52"/>
        <v>#DIV/0!</v>
      </c>
      <c r="EQ83" s="11"/>
      <c r="ER83" s="43"/>
    </row>
    <row r="84" spans="1:148" s="41" customFormat="1" ht="20.100000000000001" customHeight="1" x14ac:dyDescent="0.25">
      <c r="A84" s="83">
        <v>42694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38"/>
        <v>0</v>
      </c>
      <c r="R84" s="39">
        <f t="shared" si="53"/>
        <v>0</v>
      </c>
      <c r="S84" s="15">
        <f t="shared" si="39"/>
        <v>0</v>
      </c>
      <c r="T84" s="3"/>
      <c r="U84" s="1"/>
      <c r="V84" s="1"/>
      <c r="W84" s="19">
        <f t="shared" si="54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63"/>
        <v>0</v>
      </c>
      <c r="AJ84" s="106" t="e">
        <f t="shared" si="64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55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56"/>
        <v>0</v>
      </c>
      <c r="BX84" s="125">
        <f t="shared" si="57"/>
        <v>0</v>
      </c>
      <c r="BY84" s="133" t="e">
        <f t="shared" si="58"/>
        <v>#DIV/0!</v>
      </c>
      <c r="BZ84" s="133" t="e">
        <f t="shared" si="59"/>
        <v>#DIV/0!</v>
      </c>
      <c r="CA84" s="3"/>
      <c r="CB84" s="1"/>
      <c r="CC84" s="1"/>
      <c r="CD84" s="4"/>
      <c r="CE84" s="6"/>
      <c r="CF84" s="6"/>
      <c r="CG84" s="19" t="e">
        <f t="shared" si="60"/>
        <v>#N/A</v>
      </c>
      <c r="CH84" s="19">
        <f t="shared" si="40"/>
        <v>0</v>
      </c>
      <c r="CI84" s="19" t="e">
        <f t="shared" si="41"/>
        <v>#N/A</v>
      </c>
      <c r="CJ84" s="1"/>
      <c r="CK84" s="15" t="e">
        <f t="shared" si="61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42"/>
        <v>#N/A</v>
      </c>
      <c r="CV84" s="19">
        <f t="shared" si="43"/>
        <v>0</v>
      </c>
      <c r="CW84" s="19" t="e">
        <f t="shared" si="44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45"/>
        <v>#DIV/0!</v>
      </c>
      <c r="DN84" s="96" t="e">
        <f t="shared" si="46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47"/>
        <v>#DIV/0!</v>
      </c>
      <c r="DZ84" s="96" t="e">
        <f t="shared" si="48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62"/>
        <v>0</v>
      </c>
      <c r="EL84" s="180" t="e">
        <f t="shared" si="49"/>
        <v>#DIV/0!</v>
      </c>
      <c r="EM84" s="109" t="e">
        <f t="shared" si="50"/>
        <v>#DIV/0!</v>
      </c>
      <c r="EN84" s="1"/>
      <c r="EO84" s="181" t="e">
        <f t="shared" si="51"/>
        <v>#DIV/0!</v>
      </c>
      <c r="EP84" s="181" t="e">
        <f t="shared" si="52"/>
        <v>#DIV/0!</v>
      </c>
      <c r="EQ84" s="4"/>
      <c r="ER84" s="40"/>
    </row>
    <row r="85" spans="1:148" s="41" customFormat="1" ht="20.100000000000001" customHeight="1" x14ac:dyDescent="0.25">
      <c r="A85" s="83">
        <v>42694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38"/>
        <v>0</v>
      </c>
      <c r="R85" s="39">
        <f t="shared" si="53"/>
        <v>0</v>
      </c>
      <c r="S85" s="15">
        <f t="shared" si="39"/>
        <v>0</v>
      </c>
      <c r="T85" s="3"/>
      <c r="U85" s="1"/>
      <c r="V85" s="1"/>
      <c r="W85" s="19">
        <f t="shared" si="54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63"/>
        <v>0</v>
      </c>
      <c r="AJ85" s="106" t="e">
        <f t="shared" si="64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55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56"/>
        <v>0</v>
      </c>
      <c r="BX85" s="125">
        <f t="shared" si="57"/>
        <v>0</v>
      </c>
      <c r="BY85" s="133" t="e">
        <f t="shared" si="58"/>
        <v>#DIV/0!</v>
      </c>
      <c r="BZ85" s="133" t="e">
        <f t="shared" si="59"/>
        <v>#DIV/0!</v>
      </c>
      <c r="CA85" s="3"/>
      <c r="CB85" s="1"/>
      <c r="CC85" s="1"/>
      <c r="CD85" s="4"/>
      <c r="CE85" s="6"/>
      <c r="CF85" s="6"/>
      <c r="CG85" s="19" t="e">
        <f t="shared" si="60"/>
        <v>#N/A</v>
      </c>
      <c r="CH85" s="19">
        <f t="shared" si="40"/>
        <v>0</v>
      </c>
      <c r="CI85" s="19" t="e">
        <f t="shared" si="41"/>
        <v>#N/A</v>
      </c>
      <c r="CJ85" s="1"/>
      <c r="CK85" s="15" t="e">
        <f t="shared" si="61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42"/>
        <v>#N/A</v>
      </c>
      <c r="CV85" s="19">
        <f t="shared" si="43"/>
        <v>0</v>
      </c>
      <c r="CW85" s="19" t="e">
        <f t="shared" si="44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45"/>
        <v>#DIV/0!</v>
      </c>
      <c r="DN85" s="96" t="e">
        <f t="shared" si="46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47"/>
        <v>#DIV/0!</v>
      </c>
      <c r="DZ85" s="96" t="e">
        <f t="shared" si="48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62"/>
        <v>0</v>
      </c>
      <c r="EL85" s="180" t="e">
        <f t="shared" si="49"/>
        <v>#DIV/0!</v>
      </c>
      <c r="EM85" s="109" t="e">
        <f t="shared" si="50"/>
        <v>#DIV/0!</v>
      </c>
      <c r="EN85" s="1"/>
      <c r="EO85" s="181" t="e">
        <f t="shared" si="51"/>
        <v>#DIV/0!</v>
      </c>
      <c r="EP85" s="181" t="e">
        <f t="shared" si="52"/>
        <v>#DIV/0!</v>
      </c>
      <c r="EQ85" s="4"/>
      <c r="ER85" s="40"/>
    </row>
    <row r="86" spans="1:148" s="44" customFormat="1" ht="20.100000000000001" customHeight="1" x14ac:dyDescent="0.25">
      <c r="A86" s="84">
        <v>42694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38"/>
        <v>1323.45</v>
      </c>
      <c r="R86" s="42">
        <f t="shared" si="53"/>
        <v>3.8472691499999998</v>
      </c>
      <c r="S86" s="16">
        <f t="shared" si="39"/>
        <v>3.6447813</v>
      </c>
      <c r="T86" s="10"/>
      <c r="U86" s="8"/>
      <c r="V86" s="8"/>
      <c r="W86" s="20">
        <f t="shared" si="54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63"/>
        <v>0</v>
      </c>
      <c r="AJ86" s="108" t="e">
        <f t="shared" si="64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55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56"/>
        <v>0</v>
      </c>
      <c r="BX86" s="126">
        <f t="shared" si="57"/>
        <v>0</v>
      </c>
      <c r="BY86" s="134" t="e">
        <f t="shared" si="58"/>
        <v>#DIV/0!</v>
      </c>
      <c r="BZ86" s="134" t="e">
        <f t="shared" si="59"/>
        <v>#DIV/0!</v>
      </c>
      <c r="CA86" s="10"/>
      <c r="CB86" s="8"/>
      <c r="CC86" s="8"/>
      <c r="CD86" s="11"/>
      <c r="CE86" s="13"/>
      <c r="CF86" s="13"/>
      <c r="CG86" s="20" t="e">
        <f t="shared" si="60"/>
        <v>#N/A</v>
      </c>
      <c r="CH86" s="20">
        <f t="shared" si="40"/>
        <v>5171.3999999999996</v>
      </c>
      <c r="CI86" s="20" t="e">
        <f t="shared" si="41"/>
        <v>#N/A</v>
      </c>
      <c r="CJ86" s="8"/>
      <c r="CK86" s="16" t="e">
        <f t="shared" si="61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42"/>
        <v>#N/A</v>
      </c>
      <c r="CV86" s="20">
        <f t="shared" si="43"/>
        <v>0</v>
      </c>
      <c r="CW86" s="20" t="e">
        <f t="shared" si="44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45"/>
        <v>0</v>
      </c>
      <c r="DN86" s="97">
        <f t="shared" si="46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47"/>
        <v>0</v>
      </c>
      <c r="DZ86" s="97">
        <f t="shared" si="48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62"/>
        <v>0</v>
      </c>
      <c r="EL86" s="183">
        <f t="shared" si="49"/>
        <v>0</v>
      </c>
      <c r="EM86" s="110">
        <f t="shared" si="50"/>
        <v>0</v>
      </c>
      <c r="EN86" s="8"/>
      <c r="EO86" s="184">
        <f t="shared" si="51"/>
        <v>0</v>
      </c>
      <c r="EP86" s="184">
        <f t="shared" si="52"/>
        <v>0</v>
      </c>
      <c r="EQ86" s="11"/>
      <c r="ER86" s="43"/>
    </row>
    <row r="87" spans="1:148" s="44" customFormat="1" ht="20.100000000000001" customHeight="1" x14ac:dyDescent="0.25">
      <c r="A87" s="84">
        <v>42694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38"/>
        <v>0</v>
      </c>
      <c r="R87" s="42">
        <f t="shared" si="53"/>
        <v>0</v>
      </c>
      <c r="S87" s="16">
        <f t="shared" si="39"/>
        <v>0</v>
      </c>
      <c r="T87" s="10"/>
      <c r="U87" s="8"/>
      <c r="V87" s="8"/>
      <c r="W87" s="20">
        <f t="shared" si="54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63"/>
        <v>0</v>
      </c>
      <c r="AJ87" s="108" t="e">
        <f t="shared" si="64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55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56"/>
        <v>0</v>
      </c>
      <c r="BX87" s="126">
        <f t="shared" si="57"/>
        <v>0</v>
      </c>
      <c r="BY87" s="134" t="e">
        <f t="shared" si="58"/>
        <v>#DIV/0!</v>
      </c>
      <c r="BZ87" s="134" t="e">
        <f t="shared" si="59"/>
        <v>#DIV/0!</v>
      </c>
      <c r="CA87" s="10"/>
      <c r="CB87" s="8"/>
      <c r="CC87" s="8"/>
      <c r="CD87" s="11"/>
      <c r="CE87" s="13"/>
      <c r="CF87" s="13"/>
      <c r="CG87" s="20" t="e">
        <f t="shared" si="60"/>
        <v>#N/A</v>
      </c>
      <c r="CH87" s="20">
        <f t="shared" si="40"/>
        <v>0</v>
      </c>
      <c r="CI87" s="20" t="e">
        <f t="shared" si="41"/>
        <v>#N/A</v>
      </c>
      <c r="CJ87" s="8"/>
      <c r="CK87" s="16" t="e">
        <f t="shared" si="61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42"/>
        <v>#N/A</v>
      </c>
      <c r="CV87" s="20">
        <f t="shared" si="43"/>
        <v>0</v>
      </c>
      <c r="CW87" s="20" t="e">
        <f t="shared" si="44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45"/>
        <v>#DIV/0!</v>
      </c>
      <c r="DN87" s="97" t="e">
        <f t="shared" si="46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47"/>
        <v>#DIV/0!</v>
      </c>
      <c r="DZ87" s="97" t="e">
        <f t="shared" si="48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62"/>
        <v>0</v>
      </c>
      <c r="EL87" s="183" t="e">
        <f t="shared" si="49"/>
        <v>#DIV/0!</v>
      </c>
      <c r="EM87" s="110" t="e">
        <f t="shared" si="50"/>
        <v>#DIV/0!</v>
      </c>
      <c r="EN87" s="8"/>
      <c r="EO87" s="184" t="e">
        <f t="shared" si="51"/>
        <v>#DIV/0!</v>
      </c>
      <c r="EP87" s="184" t="e">
        <f t="shared" si="52"/>
        <v>#DIV/0!</v>
      </c>
      <c r="EQ87" s="11"/>
      <c r="ER87" s="43"/>
    </row>
    <row r="88" spans="1:148" s="41" customFormat="1" ht="20.100000000000001" customHeight="1" x14ac:dyDescent="0.25">
      <c r="A88" s="83">
        <v>42695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38"/>
        <v>0</v>
      </c>
      <c r="R88" s="39">
        <f t="shared" si="53"/>
        <v>0</v>
      </c>
      <c r="S88" s="15">
        <f t="shared" si="39"/>
        <v>0</v>
      </c>
      <c r="T88" s="3"/>
      <c r="U88" s="1"/>
      <c r="V88" s="1"/>
      <c r="W88" s="19">
        <f t="shared" si="54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63"/>
        <v>0</v>
      </c>
      <c r="AJ88" s="106" t="e">
        <f t="shared" si="64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55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56"/>
        <v>0</v>
      </c>
      <c r="BX88" s="125">
        <f t="shared" si="57"/>
        <v>0</v>
      </c>
      <c r="BY88" s="133" t="e">
        <f t="shared" si="58"/>
        <v>#DIV/0!</v>
      </c>
      <c r="BZ88" s="133" t="e">
        <f t="shared" si="59"/>
        <v>#DIV/0!</v>
      </c>
      <c r="CA88" s="3"/>
      <c r="CB88" s="1"/>
      <c r="CC88" s="1"/>
      <c r="CD88" s="4"/>
      <c r="CE88" s="6"/>
      <c r="CF88" s="6"/>
      <c r="CG88" s="19" t="e">
        <f t="shared" si="60"/>
        <v>#N/A</v>
      </c>
      <c r="CH88" s="19">
        <f t="shared" si="40"/>
        <v>0</v>
      </c>
      <c r="CI88" s="19" t="e">
        <f t="shared" si="41"/>
        <v>#N/A</v>
      </c>
      <c r="CJ88" s="1"/>
      <c r="CK88" s="15" t="e">
        <f t="shared" si="61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42"/>
        <v>#N/A</v>
      </c>
      <c r="CV88" s="19">
        <f t="shared" si="43"/>
        <v>0</v>
      </c>
      <c r="CW88" s="19" t="e">
        <f t="shared" si="44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45"/>
        <v>#DIV/0!</v>
      </c>
      <c r="DN88" s="96" t="e">
        <f t="shared" si="46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47"/>
        <v>#DIV/0!</v>
      </c>
      <c r="DZ88" s="96" t="e">
        <f t="shared" si="48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62"/>
        <v>0</v>
      </c>
      <c r="EL88" s="180" t="e">
        <f t="shared" si="49"/>
        <v>#DIV/0!</v>
      </c>
      <c r="EM88" s="109" t="e">
        <f t="shared" si="50"/>
        <v>#DIV/0!</v>
      </c>
      <c r="EN88" s="1"/>
      <c r="EO88" s="181" t="e">
        <f t="shared" si="51"/>
        <v>#DIV/0!</v>
      </c>
      <c r="EP88" s="181" t="e">
        <f t="shared" si="52"/>
        <v>#DIV/0!</v>
      </c>
      <c r="EQ88" s="4"/>
      <c r="ER88" s="40"/>
    </row>
    <row r="89" spans="1:148" s="41" customFormat="1" ht="20.100000000000001" customHeight="1" x14ac:dyDescent="0.25">
      <c r="A89" s="83">
        <v>42695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38"/>
        <v>0</v>
      </c>
      <c r="R89" s="39">
        <f t="shared" si="53"/>
        <v>0</v>
      </c>
      <c r="S89" s="15">
        <f t="shared" si="39"/>
        <v>0</v>
      </c>
      <c r="T89" s="3"/>
      <c r="U89" s="1"/>
      <c r="V89" s="1"/>
      <c r="W89" s="19">
        <f t="shared" si="54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63"/>
        <v>0</v>
      </c>
      <c r="AJ89" s="106" t="e">
        <f t="shared" si="64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55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56"/>
        <v>0</v>
      </c>
      <c r="BX89" s="125">
        <f t="shared" si="57"/>
        <v>0</v>
      </c>
      <c r="BY89" s="133" t="e">
        <f t="shared" si="58"/>
        <v>#DIV/0!</v>
      </c>
      <c r="BZ89" s="133" t="e">
        <f t="shared" si="59"/>
        <v>#DIV/0!</v>
      </c>
      <c r="CA89" s="3"/>
      <c r="CB89" s="1"/>
      <c r="CC89" s="1"/>
      <c r="CD89" s="4"/>
      <c r="CE89" s="6"/>
      <c r="CF89" s="6"/>
      <c r="CG89" s="19" t="e">
        <f t="shared" si="60"/>
        <v>#N/A</v>
      </c>
      <c r="CH89" s="19">
        <f t="shared" si="40"/>
        <v>0</v>
      </c>
      <c r="CI89" s="19" t="e">
        <f t="shared" si="41"/>
        <v>#N/A</v>
      </c>
      <c r="CJ89" s="1"/>
      <c r="CK89" s="15" t="e">
        <f t="shared" si="61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42"/>
        <v>#N/A</v>
      </c>
      <c r="CV89" s="19">
        <f t="shared" si="43"/>
        <v>0</v>
      </c>
      <c r="CW89" s="19" t="e">
        <f t="shared" si="44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45"/>
        <v>#DIV/0!</v>
      </c>
      <c r="DN89" s="96" t="e">
        <f t="shared" si="46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47"/>
        <v>#DIV/0!</v>
      </c>
      <c r="DZ89" s="96" t="e">
        <f t="shared" si="48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62"/>
        <v>0</v>
      </c>
      <c r="EL89" s="180" t="e">
        <f t="shared" si="49"/>
        <v>#DIV/0!</v>
      </c>
      <c r="EM89" s="109" t="e">
        <f t="shared" si="50"/>
        <v>#DIV/0!</v>
      </c>
      <c r="EN89" s="1"/>
      <c r="EO89" s="181" t="e">
        <f t="shared" si="51"/>
        <v>#DIV/0!</v>
      </c>
      <c r="EP89" s="181" t="e">
        <f t="shared" si="52"/>
        <v>#DIV/0!</v>
      </c>
      <c r="EQ89" s="4"/>
      <c r="ER89" s="40"/>
    </row>
    <row r="90" spans="1:148" s="44" customFormat="1" ht="20.100000000000001" customHeight="1" x14ac:dyDescent="0.25">
      <c r="A90" s="84">
        <v>42695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38"/>
        <v>0</v>
      </c>
      <c r="R90" s="42">
        <f t="shared" si="53"/>
        <v>0</v>
      </c>
      <c r="S90" s="16">
        <f t="shared" si="39"/>
        <v>0</v>
      </c>
      <c r="T90" s="10"/>
      <c r="U90" s="8"/>
      <c r="V90" s="8"/>
      <c r="W90" s="20">
        <f t="shared" si="54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63"/>
        <v>0</v>
      </c>
      <c r="AJ90" s="108" t="e">
        <f t="shared" si="64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55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56"/>
        <v>0</v>
      </c>
      <c r="BX90" s="126">
        <f t="shared" si="57"/>
        <v>0</v>
      </c>
      <c r="BY90" s="134" t="e">
        <f t="shared" si="58"/>
        <v>#DIV/0!</v>
      </c>
      <c r="BZ90" s="134" t="e">
        <f t="shared" si="59"/>
        <v>#DIV/0!</v>
      </c>
      <c r="CA90" s="10"/>
      <c r="CB90" s="8"/>
      <c r="CC90" s="8"/>
      <c r="CD90" s="11"/>
      <c r="CE90" s="13"/>
      <c r="CF90" s="13"/>
      <c r="CG90" s="20" t="e">
        <f t="shared" si="60"/>
        <v>#N/A</v>
      </c>
      <c r="CH90" s="20">
        <f t="shared" si="40"/>
        <v>0</v>
      </c>
      <c r="CI90" s="20" t="e">
        <f t="shared" si="41"/>
        <v>#N/A</v>
      </c>
      <c r="CJ90" s="8"/>
      <c r="CK90" s="16" t="e">
        <f t="shared" si="61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42"/>
        <v>#N/A</v>
      </c>
      <c r="CV90" s="20">
        <f t="shared" si="43"/>
        <v>0</v>
      </c>
      <c r="CW90" s="20" t="e">
        <f t="shared" si="44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45"/>
        <v>#DIV/0!</v>
      </c>
      <c r="DN90" s="97" t="e">
        <f t="shared" si="46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47"/>
        <v>#DIV/0!</v>
      </c>
      <c r="DZ90" s="97" t="e">
        <f t="shared" si="48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62"/>
        <v>0</v>
      </c>
      <c r="EL90" s="183" t="e">
        <f t="shared" si="49"/>
        <v>#DIV/0!</v>
      </c>
      <c r="EM90" s="110" t="e">
        <f t="shared" si="50"/>
        <v>#DIV/0!</v>
      </c>
      <c r="EN90" s="8"/>
      <c r="EO90" s="184" t="e">
        <f t="shared" si="51"/>
        <v>#DIV/0!</v>
      </c>
      <c r="EP90" s="184" t="e">
        <f t="shared" si="52"/>
        <v>#DIV/0!</v>
      </c>
      <c r="EQ90" s="11"/>
      <c r="ER90" s="43"/>
    </row>
    <row r="91" spans="1:148" s="44" customFormat="1" ht="20.100000000000001" customHeight="1" x14ac:dyDescent="0.25">
      <c r="A91" s="84">
        <v>42695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38"/>
        <v>0</v>
      </c>
      <c r="R91" s="42">
        <f t="shared" si="53"/>
        <v>0</v>
      </c>
      <c r="S91" s="16">
        <f t="shared" si="39"/>
        <v>0</v>
      </c>
      <c r="T91" s="10"/>
      <c r="U91" s="8"/>
      <c r="V91" s="8"/>
      <c r="W91" s="20">
        <f t="shared" si="54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63"/>
        <v>0</v>
      </c>
      <c r="AJ91" s="108" t="e">
        <f t="shared" si="64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55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56"/>
        <v>0</v>
      </c>
      <c r="BX91" s="126">
        <f t="shared" si="57"/>
        <v>0</v>
      </c>
      <c r="BY91" s="134" t="e">
        <f t="shared" si="58"/>
        <v>#DIV/0!</v>
      </c>
      <c r="BZ91" s="134" t="e">
        <f t="shared" si="59"/>
        <v>#DIV/0!</v>
      </c>
      <c r="CA91" s="10"/>
      <c r="CB91" s="8"/>
      <c r="CC91" s="8"/>
      <c r="CD91" s="11"/>
      <c r="CE91" s="13"/>
      <c r="CF91" s="13"/>
      <c r="CG91" s="20" t="e">
        <f t="shared" si="60"/>
        <v>#N/A</v>
      </c>
      <c r="CH91" s="20">
        <f t="shared" si="40"/>
        <v>0</v>
      </c>
      <c r="CI91" s="20" t="e">
        <f t="shared" si="41"/>
        <v>#N/A</v>
      </c>
      <c r="CJ91" s="8"/>
      <c r="CK91" s="16" t="e">
        <f t="shared" si="61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42"/>
        <v>#N/A</v>
      </c>
      <c r="CV91" s="20">
        <f t="shared" si="43"/>
        <v>0</v>
      </c>
      <c r="CW91" s="20" t="e">
        <f t="shared" si="44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45"/>
        <v>#DIV/0!</v>
      </c>
      <c r="DN91" s="97" t="e">
        <f t="shared" si="46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47"/>
        <v>#DIV/0!</v>
      </c>
      <c r="DZ91" s="97" t="e">
        <f t="shared" si="48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62"/>
        <v>0</v>
      </c>
      <c r="EL91" s="183" t="e">
        <f t="shared" si="49"/>
        <v>#DIV/0!</v>
      </c>
      <c r="EM91" s="110" t="e">
        <f t="shared" si="50"/>
        <v>#DIV/0!</v>
      </c>
      <c r="EN91" s="8"/>
      <c r="EO91" s="184" t="e">
        <f t="shared" si="51"/>
        <v>#DIV/0!</v>
      </c>
      <c r="EP91" s="184" t="e">
        <f t="shared" si="52"/>
        <v>#DIV/0!</v>
      </c>
      <c r="EQ91" s="11"/>
      <c r="ER91" s="43"/>
    </row>
    <row r="92" spans="1:148" s="41" customFormat="1" ht="20.100000000000001" customHeight="1" x14ac:dyDescent="0.25">
      <c r="A92" s="83">
        <v>42696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38"/>
        <v>0</v>
      </c>
      <c r="R92" s="39">
        <f t="shared" si="53"/>
        <v>0</v>
      </c>
      <c r="S92" s="15">
        <f t="shared" si="39"/>
        <v>0</v>
      </c>
      <c r="T92" s="3"/>
      <c r="U92" s="1"/>
      <c r="V92" s="1"/>
      <c r="W92" s="19">
        <f t="shared" si="54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63"/>
        <v>0</v>
      </c>
      <c r="AJ92" s="106" t="e">
        <f t="shared" si="64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55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56"/>
        <v>0</v>
      </c>
      <c r="BX92" s="125">
        <f t="shared" si="57"/>
        <v>0</v>
      </c>
      <c r="BY92" s="133" t="e">
        <f t="shared" si="58"/>
        <v>#DIV/0!</v>
      </c>
      <c r="BZ92" s="133" t="e">
        <f t="shared" si="59"/>
        <v>#DIV/0!</v>
      </c>
      <c r="CA92" s="3"/>
      <c r="CB92" s="1"/>
      <c r="CC92" s="1"/>
      <c r="CD92" s="4"/>
      <c r="CE92" s="6"/>
      <c r="CF92" s="6"/>
      <c r="CG92" s="19" t="e">
        <f t="shared" si="60"/>
        <v>#N/A</v>
      </c>
      <c r="CH92" s="19">
        <f t="shared" si="40"/>
        <v>0</v>
      </c>
      <c r="CI92" s="19" t="e">
        <f t="shared" si="41"/>
        <v>#N/A</v>
      </c>
      <c r="CJ92" s="1"/>
      <c r="CK92" s="15" t="e">
        <f t="shared" si="61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42"/>
        <v>#N/A</v>
      </c>
      <c r="CV92" s="19">
        <f t="shared" si="43"/>
        <v>0</v>
      </c>
      <c r="CW92" s="19" t="e">
        <f t="shared" si="44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45"/>
        <v>#DIV/0!</v>
      </c>
      <c r="DN92" s="96" t="e">
        <f t="shared" si="46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47"/>
        <v>#DIV/0!</v>
      </c>
      <c r="DZ92" s="96" t="e">
        <f t="shared" si="48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62"/>
        <v>0</v>
      </c>
      <c r="EL92" s="180" t="e">
        <f t="shared" si="49"/>
        <v>#DIV/0!</v>
      </c>
      <c r="EM92" s="109" t="e">
        <f t="shared" si="50"/>
        <v>#DIV/0!</v>
      </c>
      <c r="EN92" s="1"/>
      <c r="EO92" s="181" t="e">
        <f t="shared" si="51"/>
        <v>#DIV/0!</v>
      </c>
      <c r="EP92" s="181" t="e">
        <f t="shared" si="52"/>
        <v>#DIV/0!</v>
      </c>
      <c r="EQ92" s="4"/>
      <c r="ER92" s="40"/>
    </row>
    <row r="93" spans="1:148" s="41" customFormat="1" ht="20.100000000000001" customHeight="1" x14ac:dyDescent="0.25">
      <c r="A93" s="83">
        <v>42696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38"/>
        <v>0</v>
      </c>
      <c r="R93" s="39">
        <f t="shared" si="53"/>
        <v>0</v>
      </c>
      <c r="S93" s="15">
        <f t="shared" si="39"/>
        <v>0</v>
      </c>
      <c r="T93" s="3"/>
      <c r="U93" s="1"/>
      <c r="V93" s="1"/>
      <c r="W93" s="19">
        <f t="shared" si="54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63"/>
        <v>0</v>
      </c>
      <c r="AJ93" s="106" t="e">
        <f t="shared" si="64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55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56"/>
        <v>0</v>
      </c>
      <c r="BX93" s="125">
        <f t="shared" si="57"/>
        <v>0</v>
      </c>
      <c r="BY93" s="133" t="e">
        <f t="shared" si="58"/>
        <v>#DIV/0!</v>
      </c>
      <c r="BZ93" s="133" t="e">
        <f t="shared" si="59"/>
        <v>#DIV/0!</v>
      </c>
      <c r="CA93" s="3"/>
      <c r="CB93" s="1"/>
      <c r="CC93" s="1"/>
      <c r="CD93" s="4"/>
      <c r="CE93" s="6"/>
      <c r="CF93" s="6"/>
      <c r="CG93" s="19" t="e">
        <f t="shared" si="60"/>
        <v>#N/A</v>
      </c>
      <c r="CH93" s="19">
        <f t="shared" si="40"/>
        <v>0</v>
      </c>
      <c r="CI93" s="19" t="e">
        <f t="shared" si="41"/>
        <v>#N/A</v>
      </c>
      <c r="CJ93" s="1"/>
      <c r="CK93" s="15" t="e">
        <f t="shared" si="61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42"/>
        <v>#N/A</v>
      </c>
      <c r="CV93" s="19">
        <f t="shared" si="43"/>
        <v>0</v>
      </c>
      <c r="CW93" s="19" t="e">
        <f t="shared" si="44"/>
        <v>#N/A</v>
      </c>
      <c r="CX93" s="1"/>
      <c r="CY93" s="15" t="e">
        <f t="shared" ref="CY93:CY131" si="65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45"/>
        <v>#DIV/0!</v>
      </c>
      <c r="DN93" s="96" t="e">
        <f t="shared" si="46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47"/>
        <v>#DIV/0!</v>
      </c>
      <c r="DZ93" s="96" t="e">
        <f t="shared" si="48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62"/>
        <v>0</v>
      </c>
      <c r="EL93" s="180" t="e">
        <f t="shared" si="49"/>
        <v>#DIV/0!</v>
      </c>
      <c r="EM93" s="109" t="e">
        <f t="shared" si="50"/>
        <v>#DIV/0!</v>
      </c>
      <c r="EN93" s="1"/>
      <c r="EO93" s="181" t="e">
        <f t="shared" si="51"/>
        <v>#DIV/0!</v>
      </c>
      <c r="EP93" s="181" t="e">
        <f t="shared" si="52"/>
        <v>#DIV/0!</v>
      </c>
      <c r="EQ93" s="4"/>
      <c r="ER93" s="40"/>
    </row>
    <row r="94" spans="1:148" s="44" customFormat="1" ht="20.100000000000001" customHeight="1" x14ac:dyDescent="0.25">
      <c r="A94" s="84">
        <v>42696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38"/>
        <v>0</v>
      </c>
      <c r="R94" s="42">
        <f t="shared" si="53"/>
        <v>0</v>
      </c>
      <c r="S94" s="16">
        <f t="shared" si="39"/>
        <v>0</v>
      </c>
      <c r="T94" s="10"/>
      <c r="U94" s="8"/>
      <c r="V94" s="8"/>
      <c r="W94" s="20">
        <f t="shared" si="54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63"/>
        <v>0</v>
      </c>
      <c r="AJ94" s="108" t="e">
        <f t="shared" si="64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55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56"/>
        <v>0</v>
      </c>
      <c r="BX94" s="126">
        <f t="shared" si="57"/>
        <v>0</v>
      </c>
      <c r="BY94" s="134" t="e">
        <f t="shared" si="58"/>
        <v>#DIV/0!</v>
      </c>
      <c r="BZ94" s="134" t="e">
        <f t="shared" si="59"/>
        <v>#DIV/0!</v>
      </c>
      <c r="CA94" s="10"/>
      <c r="CB94" s="8"/>
      <c r="CC94" s="8"/>
      <c r="CD94" s="11"/>
      <c r="CE94" s="13"/>
      <c r="CF94" s="13"/>
      <c r="CG94" s="20" t="e">
        <f t="shared" si="60"/>
        <v>#N/A</v>
      </c>
      <c r="CH94" s="20">
        <f t="shared" si="40"/>
        <v>0</v>
      </c>
      <c r="CI94" s="20" t="e">
        <f t="shared" si="41"/>
        <v>#N/A</v>
      </c>
      <c r="CJ94" s="8"/>
      <c r="CK94" s="16" t="e">
        <f t="shared" si="61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42"/>
        <v>#N/A</v>
      </c>
      <c r="CV94" s="20">
        <f t="shared" si="43"/>
        <v>0</v>
      </c>
      <c r="CW94" s="20" t="e">
        <f t="shared" si="44"/>
        <v>#N/A</v>
      </c>
      <c r="CX94" s="8"/>
      <c r="CY94" s="16" t="e">
        <f t="shared" si="65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45"/>
        <v>#DIV/0!</v>
      </c>
      <c r="DN94" s="97" t="e">
        <f t="shared" si="46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47"/>
        <v>#DIV/0!</v>
      </c>
      <c r="DZ94" s="97" t="e">
        <f t="shared" si="48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62"/>
        <v>0</v>
      </c>
      <c r="EL94" s="183" t="e">
        <f t="shared" si="49"/>
        <v>#DIV/0!</v>
      </c>
      <c r="EM94" s="110" t="e">
        <f t="shared" si="50"/>
        <v>#DIV/0!</v>
      </c>
      <c r="EN94" s="8"/>
      <c r="EO94" s="184" t="e">
        <f t="shared" si="51"/>
        <v>#DIV/0!</v>
      </c>
      <c r="EP94" s="184" t="e">
        <f t="shared" si="52"/>
        <v>#DIV/0!</v>
      </c>
      <c r="EQ94" s="11"/>
      <c r="ER94" s="43"/>
    </row>
    <row r="95" spans="1:148" s="44" customFormat="1" ht="20.100000000000001" customHeight="1" x14ac:dyDescent="0.25">
      <c r="A95" s="84">
        <v>42696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38"/>
        <v>0</v>
      </c>
      <c r="R95" s="42">
        <f t="shared" si="53"/>
        <v>0</v>
      </c>
      <c r="S95" s="16">
        <f t="shared" si="39"/>
        <v>0</v>
      </c>
      <c r="T95" s="10"/>
      <c r="U95" s="8"/>
      <c r="V95" s="8"/>
      <c r="W95" s="20">
        <f t="shared" si="54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63"/>
        <v>0</v>
      </c>
      <c r="AJ95" s="108" t="e">
        <f t="shared" si="64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55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56"/>
        <v>0</v>
      </c>
      <c r="BX95" s="126">
        <f t="shared" si="57"/>
        <v>0</v>
      </c>
      <c r="BY95" s="134" t="e">
        <f t="shared" si="58"/>
        <v>#DIV/0!</v>
      </c>
      <c r="BZ95" s="134" t="e">
        <f t="shared" si="59"/>
        <v>#DIV/0!</v>
      </c>
      <c r="CA95" s="10"/>
      <c r="CB95" s="8"/>
      <c r="CC95" s="8"/>
      <c r="CD95" s="11"/>
      <c r="CE95" s="13"/>
      <c r="CF95" s="13"/>
      <c r="CG95" s="20" t="e">
        <f t="shared" si="60"/>
        <v>#N/A</v>
      </c>
      <c r="CH95" s="20">
        <f t="shared" si="40"/>
        <v>0</v>
      </c>
      <c r="CI95" s="20" t="e">
        <f t="shared" si="41"/>
        <v>#N/A</v>
      </c>
      <c r="CJ95" s="8"/>
      <c r="CK95" s="16" t="e">
        <f t="shared" si="61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42"/>
        <v>#N/A</v>
      </c>
      <c r="CV95" s="20">
        <f t="shared" si="43"/>
        <v>0</v>
      </c>
      <c r="CW95" s="20" t="e">
        <f t="shared" si="44"/>
        <v>#N/A</v>
      </c>
      <c r="CX95" s="8"/>
      <c r="CY95" s="16" t="e">
        <f t="shared" si="65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45"/>
        <v>#DIV/0!</v>
      </c>
      <c r="DN95" s="97" t="e">
        <f t="shared" si="46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47"/>
        <v>#DIV/0!</v>
      </c>
      <c r="DZ95" s="97" t="e">
        <f t="shared" si="48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62"/>
        <v>0</v>
      </c>
      <c r="EL95" s="183" t="e">
        <f t="shared" si="49"/>
        <v>#DIV/0!</v>
      </c>
      <c r="EM95" s="110" t="e">
        <f t="shared" si="50"/>
        <v>#DIV/0!</v>
      </c>
      <c r="EN95" s="8"/>
      <c r="EO95" s="184" t="e">
        <f t="shared" si="51"/>
        <v>#DIV/0!</v>
      </c>
      <c r="EP95" s="184" t="e">
        <f t="shared" si="52"/>
        <v>#DIV/0!</v>
      </c>
      <c r="EQ95" s="11"/>
      <c r="ER95" s="43"/>
    </row>
    <row r="96" spans="1:148" s="41" customFormat="1" ht="20.100000000000001" customHeight="1" x14ac:dyDescent="0.25">
      <c r="A96" s="83">
        <v>42697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38"/>
        <v>0</v>
      </c>
      <c r="R96" s="39">
        <f t="shared" si="53"/>
        <v>0</v>
      </c>
      <c r="S96" s="15">
        <f t="shared" si="39"/>
        <v>0</v>
      </c>
      <c r="T96" s="3"/>
      <c r="U96" s="1"/>
      <c r="V96" s="1"/>
      <c r="W96" s="19">
        <f t="shared" si="54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63"/>
        <v>0</v>
      </c>
      <c r="AJ96" s="106" t="e">
        <f t="shared" si="64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55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56"/>
        <v>0</v>
      </c>
      <c r="BX96" s="125">
        <f t="shared" si="57"/>
        <v>0</v>
      </c>
      <c r="BY96" s="133" t="e">
        <f t="shared" si="58"/>
        <v>#DIV/0!</v>
      </c>
      <c r="BZ96" s="133" t="e">
        <f t="shared" si="59"/>
        <v>#DIV/0!</v>
      </c>
      <c r="CA96" s="3"/>
      <c r="CB96" s="1"/>
      <c r="CC96" s="1"/>
      <c r="CD96" s="4"/>
      <c r="CE96" s="6"/>
      <c r="CF96" s="6"/>
      <c r="CG96" s="19" t="e">
        <f t="shared" si="60"/>
        <v>#N/A</v>
      </c>
      <c r="CH96" s="19">
        <f t="shared" si="40"/>
        <v>0</v>
      </c>
      <c r="CI96" s="19" t="e">
        <f t="shared" si="41"/>
        <v>#N/A</v>
      </c>
      <c r="CJ96" s="1"/>
      <c r="CK96" s="15" t="e">
        <f t="shared" si="61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42"/>
        <v>#N/A</v>
      </c>
      <c r="CV96" s="19">
        <f t="shared" si="43"/>
        <v>0</v>
      </c>
      <c r="CW96" s="19" t="e">
        <f t="shared" si="44"/>
        <v>#N/A</v>
      </c>
      <c r="CX96" s="1"/>
      <c r="CY96" s="15" t="e">
        <f t="shared" si="65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45"/>
        <v>#DIV/0!</v>
      </c>
      <c r="DN96" s="96" t="e">
        <f t="shared" si="46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47"/>
        <v>#DIV/0!</v>
      </c>
      <c r="DZ96" s="96" t="e">
        <f t="shared" si="48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62"/>
        <v>0</v>
      </c>
      <c r="EL96" s="180" t="e">
        <f t="shared" si="49"/>
        <v>#DIV/0!</v>
      </c>
      <c r="EM96" s="109" t="e">
        <f t="shared" si="50"/>
        <v>#DIV/0!</v>
      </c>
      <c r="EN96" s="1"/>
      <c r="EO96" s="181" t="e">
        <f t="shared" si="51"/>
        <v>#DIV/0!</v>
      </c>
      <c r="EP96" s="181" t="e">
        <f t="shared" si="52"/>
        <v>#DIV/0!</v>
      </c>
      <c r="EQ96" s="4"/>
      <c r="ER96" s="40"/>
    </row>
    <row r="97" spans="1:148" s="41" customFormat="1" ht="20.100000000000001" customHeight="1" x14ac:dyDescent="0.25">
      <c r="A97" s="83">
        <v>42697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38"/>
        <v>0</v>
      </c>
      <c r="R97" s="39">
        <f t="shared" si="53"/>
        <v>0</v>
      </c>
      <c r="S97" s="15">
        <f t="shared" si="39"/>
        <v>0</v>
      </c>
      <c r="T97" s="3"/>
      <c r="U97" s="1"/>
      <c r="V97" s="1"/>
      <c r="W97" s="19">
        <f t="shared" si="54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63"/>
        <v>0</v>
      </c>
      <c r="AJ97" s="106" t="e">
        <f t="shared" si="64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66">AQ97-AR97</f>
        <v>0</v>
      </c>
      <c r="AT97" s="123" t="e">
        <f t="shared" si="55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56"/>
        <v>0</v>
      </c>
      <c r="BX97" s="125">
        <f t="shared" si="57"/>
        <v>0</v>
      </c>
      <c r="BY97" s="133" t="e">
        <f t="shared" si="58"/>
        <v>#DIV/0!</v>
      </c>
      <c r="BZ97" s="133" t="e">
        <f t="shared" si="59"/>
        <v>#DIV/0!</v>
      </c>
      <c r="CA97" s="3"/>
      <c r="CB97" s="1"/>
      <c r="CC97" s="1"/>
      <c r="CD97" s="4"/>
      <c r="CE97" s="6"/>
      <c r="CF97" s="6"/>
      <c r="CG97" s="19" t="e">
        <f t="shared" si="60"/>
        <v>#N/A</v>
      </c>
      <c r="CH97" s="19">
        <f t="shared" si="40"/>
        <v>0</v>
      </c>
      <c r="CI97" s="19" t="e">
        <f t="shared" si="41"/>
        <v>#N/A</v>
      </c>
      <c r="CJ97" s="1"/>
      <c r="CK97" s="15" t="e">
        <f t="shared" si="61"/>
        <v>#N/A</v>
      </c>
      <c r="CL97" s="3"/>
      <c r="CM97" s="6"/>
      <c r="CN97" s="1"/>
      <c r="CO97" s="338">
        <v>109</v>
      </c>
      <c r="CP97" s="338">
        <f t="shared" ref="CP97:CP131" si="67">P97*3.38</f>
        <v>0</v>
      </c>
      <c r="CQ97" s="338">
        <f t="shared" ref="CQ97:CQ131" si="68">CO97*CN97/100</f>
        <v>0</v>
      </c>
      <c r="CR97" s="39" t="e">
        <f t="shared" ref="CR97:CR131" si="69">CQ97/CP97*1000</f>
        <v>#DIV/0!</v>
      </c>
      <c r="CS97" s="3"/>
      <c r="CT97" s="6"/>
      <c r="CU97" s="19" t="e">
        <f t="shared" si="42"/>
        <v>#N/A</v>
      </c>
      <c r="CV97" s="19">
        <f t="shared" si="43"/>
        <v>0</v>
      </c>
      <c r="CW97" s="19" t="e">
        <f t="shared" si="44"/>
        <v>#N/A</v>
      </c>
      <c r="CX97" s="1"/>
      <c r="CY97" s="15" t="e">
        <f t="shared" si="65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45"/>
        <v>#DIV/0!</v>
      </c>
      <c r="DN97" s="96" t="e">
        <f t="shared" si="46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47"/>
        <v>#DIV/0!</v>
      </c>
      <c r="DZ97" s="96" t="e">
        <f t="shared" si="48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62"/>
        <v>0</v>
      </c>
      <c r="EL97" s="180" t="e">
        <f t="shared" si="49"/>
        <v>#DIV/0!</v>
      </c>
      <c r="EM97" s="109" t="e">
        <f t="shared" si="50"/>
        <v>#DIV/0!</v>
      </c>
      <c r="EN97" s="1"/>
      <c r="EO97" s="181" t="e">
        <f t="shared" si="51"/>
        <v>#DIV/0!</v>
      </c>
      <c r="EP97" s="181" t="e">
        <f t="shared" si="52"/>
        <v>#DIV/0!</v>
      </c>
      <c r="EQ97" s="4"/>
      <c r="ER97" s="40"/>
    </row>
    <row r="98" spans="1:148" s="44" customFormat="1" ht="20.100000000000001" customHeight="1" x14ac:dyDescent="0.25">
      <c r="A98" s="84">
        <v>42697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38"/>
        <v>0</v>
      </c>
      <c r="R98" s="42">
        <f t="shared" si="53"/>
        <v>0</v>
      </c>
      <c r="S98" s="16">
        <f t="shared" si="39"/>
        <v>0</v>
      </c>
      <c r="T98" s="10"/>
      <c r="U98" s="8"/>
      <c r="V98" s="8"/>
      <c r="W98" s="20">
        <f t="shared" si="54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63"/>
        <v>0</v>
      </c>
      <c r="AJ98" s="108" t="e">
        <f t="shared" si="64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66"/>
        <v>0</v>
      </c>
      <c r="AT98" s="124" t="e">
        <f t="shared" si="55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56"/>
        <v>0</v>
      </c>
      <c r="BX98" s="126">
        <f t="shared" si="57"/>
        <v>0</v>
      </c>
      <c r="BY98" s="134" t="e">
        <f t="shared" si="58"/>
        <v>#DIV/0!</v>
      </c>
      <c r="BZ98" s="134" t="e">
        <f t="shared" si="59"/>
        <v>#DIV/0!</v>
      </c>
      <c r="CA98" s="10"/>
      <c r="CB98" s="8"/>
      <c r="CC98" s="8"/>
      <c r="CD98" s="11"/>
      <c r="CE98" s="13"/>
      <c r="CF98" s="13"/>
      <c r="CG98" s="20" t="e">
        <f t="shared" si="60"/>
        <v>#N/A</v>
      </c>
      <c r="CH98" s="20">
        <f t="shared" si="40"/>
        <v>0</v>
      </c>
      <c r="CI98" s="20" t="e">
        <f t="shared" si="41"/>
        <v>#N/A</v>
      </c>
      <c r="CJ98" s="8"/>
      <c r="CK98" s="16" t="e">
        <f t="shared" si="61"/>
        <v>#N/A</v>
      </c>
      <c r="CL98" s="10"/>
      <c r="CM98" s="13"/>
      <c r="CN98" s="8"/>
      <c r="CO98" s="339">
        <v>109</v>
      </c>
      <c r="CP98" s="339">
        <f t="shared" si="67"/>
        <v>0</v>
      </c>
      <c r="CQ98" s="339">
        <f t="shared" si="68"/>
        <v>0</v>
      </c>
      <c r="CR98" s="42" t="e">
        <f t="shared" si="69"/>
        <v>#DIV/0!</v>
      </c>
      <c r="CS98" s="10"/>
      <c r="CT98" s="13"/>
      <c r="CU98" s="20" t="e">
        <f t="shared" si="42"/>
        <v>#N/A</v>
      </c>
      <c r="CV98" s="20">
        <f t="shared" si="43"/>
        <v>0</v>
      </c>
      <c r="CW98" s="20" t="e">
        <f t="shared" si="44"/>
        <v>#N/A</v>
      </c>
      <c r="CX98" s="8"/>
      <c r="CY98" s="16" t="e">
        <f t="shared" si="65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45"/>
        <v>#DIV/0!</v>
      </c>
      <c r="DN98" s="97" t="e">
        <f t="shared" si="46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47"/>
        <v>#DIV/0!</v>
      </c>
      <c r="DZ98" s="97" t="e">
        <f t="shared" si="48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62"/>
        <v>0</v>
      </c>
      <c r="EL98" s="183" t="e">
        <f t="shared" si="49"/>
        <v>#DIV/0!</v>
      </c>
      <c r="EM98" s="110" t="e">
        <f t="shared" si="50"/>
        <v>#DIV/0!</v>
      </c>
      <c r="EN98" s="8"/>
      <c r="EO98" s="184" t="e">
        <f t="shared" si="51"/>
        <v>#DIV/0!</v>
      </c>
      <c r="EP98" s="184" t="e">
        <f t="shared" si="52"/>
        <v>#DIV/0!</v>
      </c>
      <c r="EQ98" s="11"/>
      <c r="ER98" s="43"/>
    </row>
    <row r="99" spans="1:148" s="44" customFormat="1" ht="20.100000000000001" customHeight="1" x14ac:dyDescent="0.25">
      <c r="A99" s="84">
        <v>42697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38"/>
        <v>0</v>
      </c>
      <c r="R99" s="42">
        <f t="shared" si="53"/>
        <v>0</v>
      </c>
      <c r="S99" s="16">
        <f t="shared" si="39"/>
        <v>0</v>
      </c>
      <c r="T99" s="10"/>
      <c r="U99" s="8"/>
      <c r="V99" s="8"/>
      <c r="W99" s="20">
        <f t="shared" si="54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63"/>
        <v>0</v>
      </c>
      <c r="AJ99" s="108" t="e">
        <f t="shared" si="64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66"/>
        <v>0</v>
      </c>
      <c r="AT99" s="124" t="e">
        <f t="shared" si="55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56"/>
        <v>0</v>
      </c>
      <c r="BX99" s="126">
        <f t="shared" si="57"/>
        <v>0</v>
      </c>
      <c r="BY99" s="134" t="e">
        <f t="shared" si="58"/>
        <v>#DIV/0!</v>
      </c>
      <c r="BZ99" s="134" t="e">
        <f t="shared" si="59"/>
        <v>#DIV/0!</v>
      </c>
      <c r="CA99" s="10"/>
      <c r="CB99" s="8"/>
      <c r="CC99" s="8"/>
      <c r="CD99" s="11"/>
      <c r="CE99" s="13"/>
      <c r="CF99" s="13"/>
      <c r="CG99" s="20" t="e">
        <f t="shared" si="60"/>
        <v>#N/A</v>
      </c>
      <c r="CH99" s="20">
        <f t="shared" si="40"/>
        <v>0</v>
      </c>
      <c r="CI99" s="20" t="e">
        <f t="shared" si="41"/>
        <v>#N/A</v>
      </c>
      <c r="CJ99" s="8"/>
      <c r="CK99" s="16" t="e">
        <f t="shared" si="61"/>
        <v>#N/A</v>
      </c>
      <c r="CL99" s="10"/>
      <c r="CM99" s="13"/>
      <c r="CN99" s="8"/>
      <c r="CO99" s="339">
        <v>109</v>
      </c>
      <c r="CP99" s="339">
        <f t="shared" si="67"/>
        <v>0</v>
      </c>
      <c r="CQ99" s="339">
        <f t="shared" si="68"/>
        <v>0</v>
      </c>
      <c r="CR99" s="42" t="e">
        <f t="shared" si="69"/>
        <v>#DIV/0!</v>
      </c>
      <c r="CS99" s="10"/>
      <c r="CT99" s="13"/>
      <c r="CU99" s="20" t="e">
        <f t="shared" si="42"/>
        <v>#N/A</v>
      </c>
      <c r="CV99" s="20">
        <f t="shared" si="43"/>
        <v>0</v>
      </c>
      <c r="CW99" s="20" t="e">
        <f t="shared" si="44"/>
        <v>#N/A</v>
      </c>
      <c r="CX99" s="8"/>
      <c r="CY99" s="16" t="e">
        <f t="shared" si="65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45"/>
        <v>#DIV/0!</v>
      </c>
      <c r="DN99" s="97" t="e">
        <f t="shared" si="46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47"/>
        <v>#DIV/0!</v>
      </c>
      <c r="DZ99" s="97" t="e">
        <f t="shared" si="48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62"/>
        <v>0</v>
      </c>
      <c r="EL99" s="183" t="e">
        <f t="shared" si="49"/>
        <v>#DIV/0!</v>
      </c>
      <c r="EM99" s="110" t="e">
        <f t="shared" si="50"/>
        <v>#DIV/0!</v>
      </c>
      <c r="EN99" s="8"/>
      <c r="EO99" s="184" t="e">
        <f t="shared" si="51"/>
        <v>#DIV/0!</v>
      </c>
      <c r="EP99" s="184" t="e">
        <f t="shared" si="52"/>
        <v>#DIV/0!</v>
      </c>
      <c r="EQ99" s="11"/>
      <c r="ER99" s="43"/>
    </row>
    <row r="100" spans="1:148" s="41" customFormat="1" ht="20.100000000000001" customHeight="1" x14ac:dyDescent="0.25">
      <c r="A100" s="83">
        <v>42698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38"/>
        <v>0</v>
      </c>
      <c r="R100" s="39">
        <f t="shared" si="53"/>
        <v>0</v>
      </c>
      <c r="S100" s="15">
        <f t="shared" si="39"/>
        <v>0</v>
      </c>
      <c r="T100" s="3"/>
      <c r="U100" s="1"/>
      <c r="V100" s="1"/>
      <c r="W100" s="19">
        <f t="shared" si="54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63"/>
        <v>0</v>
      </c>
      <c r="AJ100" s="106" t="e">
        <f t="shared" si="64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66"/>
        <v>0</v>
      </c>
      <c r="AT100" s="123" t="e">
        <f t="shared" si="55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56"/>
        <v>0</v>
      </c>
      <c r="BX100" s="125">
        <f t="shared" si="57"/>
        <v>0</v>
      </c>
      <c r="BY100" s="133" t="e">
        <f t="shared" si="58"/>
        <v>#DIV/0!</v>
      </c>
      <c r="BZ100" s="133" t="e">
        <f t="shared" si="59"/>
        <v>#DIV/0!</v>
      </c>
      <c r="CA100" s="3"/>
      <c r="CB100" s="1"/>
      <c r="CC100" s="1"/>
      <c r="CD100" s="4"/>
      <c r="CE100" s="6"/>
      <c r="CF100" s="6"/>
      <c r="CG100" s="19" t="e">
        <f t="shared" si="60"/>
        <v>#N/A</v>
      </c>
      <c r="CH100" s="19">
        <f t="shared" si="40"/>
        <v>0</v>
      </c>
      <c r="CI100" s="19" t="e">
        <f t="shared" si="41"/>
        <v>#N/A</v>
      </c>
      <c r="CJ100" s="1"/>
      <c r="CK100" s="15" t="e">
        <f t="shared" si="61"/>
        <v>#N/A</v>
      </c>
      <c r="CL100" s="3"/>
      <c r="CM100" s="6"/>
      <c r="CN100" s="1"/>
      <c r="CO100" s="338">
        <v>109</v>
      </c>
      <c r="CP100" s="338">
        <f t="shared" si="67"/>
        <v>0</v>
      </c>
      <c r="CQ100" s="338">
        <f t="shared" si="68"/>
        <v>0</v>
      </c>
      <c r="CR100" s="39" t="e">
        <f t="shared" si="69"/>
        <v>#DIV/0!</v>
      </c>
      <c r="CS100" s="3"/>
      <c r="CT100" s="6"/>
      <c r="CU100" s="19" t="e">
        <f t="shared" si="42"/>
        <v>#N/A</v>
      </c>
      <c r="CV100" s="19">
        <f t="shared" si="43"/>
        <v>0</v>
      </c>
      <c r="CW100" s="19" t="e">
        <f t="shared" si="44"/>
        <v>#N/A</v>
      </c>
      <c r="CX100" s="1"/>
      <c r="CY100" s="15" t="e">
        <f t="shared" si="65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45"/>
        <v>#DIV/0!</v>
      </c>
      <c r="DN100" s="96" t="e">
        <f t="shared" si="46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47"/>
        <v>#DIV/0!</v>
      </c>
      <c r="DZ100" s="96" t="e">
        <f t="shared" si="48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62"/>
        <v>0</v>
      </c>
      <c r="EL100" s="180" t="e">
        <f t="shared" si="49"/>
        <v>#DIV/0!</v>
      </c>
      <c r="EM100" s="109" t="e">
        <f t="shared" si="50"/>
        <v>#DIV/0!</v>
      </c>
      <c r="EN100" s="1"/>
      <c r="EO100" s="181" t="e">
        <f t="shared" si="51"/>
        <v>#DIV/0!</v>
      </c>
      <c r="EP100" s="181" t="e">
        <f t="shared" si="52"/>
        <v>#DIV/0!</v>
      </c>
      <c r="EQ100" s="4"/>
      <c r="ER100" s="40"/>
    </row>
    <row r="101" spans="1:148" s="41" customFormat="1" ht="20.100000000000001" customHeight="1" x14ac:dyDescent="0.25">
      <c r="A101" s="83">
        <v>42698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38"/>
        <v>0</v>
      </c>
      <c r="R101" s="39">
        <f t="shared" si="53"/>
        <v>0</v>
      </c>
      <c r="S101" s="15">
        <f t="shared" si="39"/>
        <v>0</v>
      </c>
      <c r="T101" s="3"/>
      <c r="U101" s="1"/>
      <c r="V101" s="1"/>
      <c r="W101" s="19">
        <f t="shared" si="54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63"/>
        <v>0</v>
      </c>
      <c r="AJ101" s="106" t="e">
        <f t="shared" si="64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66"/>
        <v>0</v>
      </c>
      <c r="AT101" s="123" t="e">
        <f t="shared" si="55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56"/>
        <v>0</v>
      </c>
      <c r="BX101" s="125">
        <f t="shared" si="57"/>
        <v>0</v>
      </c>
      <c r="BY101" s="133" t="e">
        <f t="shared" si="58"/>
        <v>#DIV/0!</v>
      </c>
      <c r="BZ101" s="133" t="e">
        <f t="shared" si="59"/>
        <v>#DIV/0!</v>
      </c>
      <c r="CA101" s="3"/>
      <c r="CB101" s="1"/>
      <c r="CC101" s="1"/>
      <c r="CD101" s="4"/>
      <c r="CE101" s="6"/>
      <c r="CF101" s="6"/>
      <c r="CG101" s="19" t="e">
        <f t="shared" si="60"/>
        <v>#N/A</v>
      </c>
      <c r="CH101" s="19">
        <f t="shared" si="40"/>
        <v>0</v>
      </c>
      <c r="CI101" s="19" t="e">
        <f t="shared" si="41"/>
        <v>#N/A</v>
      </c>
      <c r="CJ101" s="1"/>
      <c r="CK101" s="15" t="e">
        <f t="shared" si="61"/>
        <v>#N/A</v>
      </c>
      <c r="CL101" s="3"/>
      <c r="CM101" s="6"/>
      <c r="CN101" s="1"/>
      <c r="CO101" s="338">
        <v>109</v>
      </c>
      <c r="CP101" s="338">
        <f t="shared" si="67"/>
        <v>0</v>
      </c>
      <c r="CQ101" s="338">
        <f t="shared" si="68"/>
        <v>0</v>
      </c>
      <c r="CR101" s="39" t="e">
        <f t="shared" si="69"/>
        <v>#DIV/0!</v>
      </c>
      <c r="CS101" s="3"/>
      <c r="CT101" s="6"/>
      <c r="CU101" s="19" t="e">
        <f t="shared" si="42"/>
        <v>#N/A</v>
      </c>
      <c r="CV101" s="19">
        <f t="shared" si="43"/>
        <v>0</v>
      </c>
      <c r="CW101" s="19" t="e">
        <f t="shared" si="44"/>
        <v>#N/A</v>
      </c>
      <c r="CX101" s="1"/>
      <c r="CY101" s="15" t="e">
        <f t="shared" si="65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45"/>
        <v>#DIV/0!</v>
      </c>
      <c r="DN101" s="96" t="e">
        <f t="shared" si="46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47"/>
        <v>#DIV/0!</v>
      </c>
      <c r="DZ101" s="96" t="e">
        <f t="shared" si="48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62"/>
        <v>0</v>
      </c>
      <c r="EL101" s="180" t="e">
        <f t="shared" si="49"/>
        <v>#DIV/0!</v>
      </c>
      <c r="EM101" s="109" t="e">
        <f t="shared" si="50"/>
        <v>#DIV/0!</v>
      </c>
      <c r="EN101" s="1"/>
      <c r="EO101" s="181" t="e">
        <f t="shared" si="51"/>
        <v>#DIV/0!</v>
      </c>
      <c r="EP101" s="181" t="e">
        <f t="shared" si="52"/>
        <v>#DIV/0!</v>
      </c>
      <c r="EQ101" s="4"/>
      <c r="ER101" s="40"/>
    </row>
    <row r="102" spans="1:148" s="44" customFormat="1" ht="20.100000000000001" customHeight="1" x14ac:dyDescent="0.25">
      <c r="A102" s="84">
        <v>42698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38"/>
        <v>0</v>
      </c>
      <c r="R102" s="42">
        <f t="shared" si="53"/>
        <v>0</v>
      </c>
      <c r="S102" s="16">
        <f t="shared" si="39"/>
        <v>0</v>
      </c>
      <c r="T102" s="10"/>
      <c r="U102" s="8"/>
      <c r="V102" s="8"/>
      <c r="W102" s="20">
        <f t="shared" si="54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63"/>
        <v>0</v>
      </c>
      <c r="AJ102" s="108" t="e">
        <f t="shared" si="64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66"/>
        <v>0</v>
      </c>
      <c r="AT102" s="124" t="e">
        <f t="shared" si="55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56"/>
        <v>0</v>
      </c>
      <c r="BX102" s="126">
        <f t="shared" si="57"/>
        <v>0</v>
      </c>
      <c r="BY102" s="134" t="e">
        <f t="shared" si="58"/>
        <v>#DIV/0!</v>
      </c>
      <c r="BZ102" s="134" t="e">
        <f t="shared" si="59"/>
        <v>#DIV/0!</v>
      </c>
      <c r="CA102" s="10"/>
      <c r="CB102" s="8"/>
      <c r="CC102" s="8"/>
      <c r="CD102" s="11"/>
      <c r="CE102" s="13"/>
      <c r="CF102" s="13"/>
      <c r="CG102" s="20" t="e">
        <f t="shared" si="60"/>
        <v>#N/A</v>
      </c>
      <c r="CH102" s="20">
        <f t="shared" si="40"/>
        <v>0</v>
      </c>
      <c r="CI102" s="20" t="e">
        <f t="shared" si="41"/>
        <v>#N/A</v>
      </c>
      <c r="CJ102" s="8"/>
      <c r="CK102" s="16" t="e">
        <f t="shared" si="61"/>
        <v>#N/A</v>
      </c>
      <c r="CL102" s="10"/>
      <c r="CM102" s="13"/>
      <c r="CN102" s="8"/>
      <c r="CO102" s="339">
        <v>109</v>
      </c>
      <c r="CP102" s="339">
        <f t="shared" si="67"/>
        <v>0</v>
      </c>
      <c r="CQ102" s="339">
        <f t="shared" si="68"/>
        <v>0</v>
      </c>
      <c r="CR102" s="42" t="e">
        <f t="shared" si="69"/>
        <v>#DIV/0!</v>
      </c>
      <c r="CS102" s="10"/>
      <c r="CT102" s="13"/>
      <c r="CU102" s="20" t="e">
        <f t="shared" si="42"/>
        <v>#N/A</v>
      </c>
      <c r="CV102" s="20">
        <f t="shared" si="43"/>
        <v>0</v>
      </c>
      <c r="CW102" s="20" t="e">
        <f t="shared" si="44"/>
        <v>#N/A</v>
      </c>
      <c r="CX102" s="8"/>
      <c r="CY102" s="16" t="e">
        <f t="shared" si="65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45"/>
        <v>#DIV/0!</v>
      </c>
      <c r="DN102" s="97" t="e">
        <f t="shared" si="46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47"/>
        <v>#DIV/0!</v>
      </c>
      <c r="DZ102" s="97" t="e">
        <f t="shared" si="48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62"/>
        <v>0</v>
      </c>
      <c r="EL102" s="183" t="e">
        <f t="shared" si="49"/>
        <v>#DIV/0!</v>
      </c>
      <c r="EM102" s="110" t="e">
        <f t="shared" si="50"/>
        <v>#DIV/0!</v>
      </c>
      <c r="EN102" s="8"/>
      <c r="EO102" s="184" t="e">
        <f t="shared" si="51"/>
        <v>#DIV/0!</v>
      </c>
      <c r="EP102" s="184" t="e">
        <f t="shared" si="52"/>
        <v>#DIV/0!</v>
      </c>
      <c r="EQ102" s="11"/>
      <c r="ER102" s="43"/>
    </row>
    <row r="103" spans="1:148" s="44" customFormat="1" ht="20.100000000000001" customHeight="1" x14ac:dyDescent="0.25">
      <c r="A103" s="84">
        <v>42698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38"/>
        <v>0</v>
      </c>
      <c r="R103" s="42">
        <f t="shared" si="53"/>
        <v>0</v>
      </c>
      <c r="S103" s="16">
        <f t="shared" si="39"/>
        <v>0</v>
      </c>
      <c r="T103" s="10"/>
      <c r="U103" s="8"/>
      <c r="V103" s="8"/>
      <c r="W103" s="20">
        <f t="shared" si="54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63"/>
        <v>0</v>
      </c>
      <c r="AJ103" s="108" t="e">
        <f t="shared" si="64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66"/>
        <v>0</v>
      </c>
      <c r="AT103" s="124" t="e">
        <f t="shared" si="55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56"/>
        <v>0</v>
      </c>
      <c r="BX103" s="126">
        <f t="shared" si="57"/>
        <v>0</v>
      </c>
      <c r="BY103" s="134" t="e">
        <f t="shared" si="58"/>
        <v>#DIV/0!</v>
      </c>
      <c r="BZ103" s="134" t="e">
        <f t="shared" si="59"/>
        <v>#DIV/0!</v>
      </c>
      <c r="CA103" s="10"/>
      <c r="CB103" s="8"/>
      <c r="CC103" s="8"/>
      <c r="CD103" s="11"/>
      <c r="CE103" s="13"/>
      <c r="CF103" s="13"/>
      <c r="CG103" s="20" t="e">
        <f t="shared" si="60"/>
        <v>#N/A</v>
      </c>
      <c r="CH103" s="20">
        <f t="shared" si="40"/>
        <v>0</v>
      </c>
      <c r="CI103" s="20" t="e">
        <f t="shared" si="41"/>
        <v>#N/A</v>
      </c>
      <c r="CJ103" s="8"/>
      <c r="CK103" s="16" t="e">
        <f t="shared" si="61"/>
        <v>#N/A</v>
      </c>
      <c r="CL103" s="10"/>
      <c r="CM103" s="13"/>
      <c r="CN103" s="8"/>
      <c r="CO103" s="339">
        <v>109</v>
      </c>
      <c r="CP103" s="339">
        <f t="shared" si="67"/>
        <v>0</v>
      </c>
      <c r="CQ103" s="339">
        <f t="shared" si="68"/>
        <v>0</v>
      </c>
      <c r="CR103" s="42" t="e">
        <f t="shared" si="69"/>
        <v>#DIV/0!</v>
      </c>
      <c r="CS103" s="10"/>
      <c r="CT103" s="13"/>
      <c r="CU103" s="20" t="e">
        <f t="shared" si="42"/>
        <v>#N/A</v>
      </c>
      <c r="CV103" s="20">
        <f t="shared" si="43"/>
        <v>0</v>
      </c>
      <c r="CW103" s="20" t="e">
        <f t="shared" si="44"/>
        <v>#N/A</v>
      </c>
      <c r="CX103" s="8"/>
      <c r="CY103" s="16" t="e">
        <f t="shared" si="65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45"/>
        <v>#DIV/0!</v>
      </c>
      <c r="DN103" s="97" t="e">
        <f t="shared" si="46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47"/>
        <v>#DIV/0!</v>
      </c>
      <c r="DZ103" s="97" t="e">
        <f t="shared" si="48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62"/>
        <v>0</v>
      </c>
      <c r="EL103" s="183" t="e">
        <f t="shared" si="49"/>
        <v>#DIV/0!</v>
      </c>
      <c r="EM103" s="110" t="e">
        <f t="shared" si="50"/>
        <v>#DIV/0!</v>
      </c>
      <c r="EN103" s="8"/>
      <c r="EO103" s="184" t="e">
        <f t="shared" si="51"/>
        <v>#DIV/0!</v>
      </c>
      <c r="EP103" s="184" t="e">
        <f t="shared" si="52"/>
        <v>#DIV/0!</v>
      </c>
      <c r="EQ103" s="11"/>
      <c r="ER103" s="43"/>
    </row>
    <row r="104" spans="1:148" s="41" customFormat="1" ht="20.100000000000001" customHeight="1" x14ac:dyDescent="0.25">
      <c r="A104" s="83">
        <v>42699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38"/>
        <v>0</v>
      </c>
      <c r="R104" s="39">
        <f t="shared" si="53"/>
        <v>0</v>
      </c>
      <c r="S104" s="15">
        <f t="shared" si="39"/>
        <v>0</v>
      </c>
      <c r="T104" s="3"/>
      <c r="U104" s="1"/>
      <c r="V104" s="1"/>
      <c r="W104" s="19">
        <f t="shared" si="54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63"/>
        <v>0</v>
      </c>
      <c r="AJ104" s="106" t="e">
        <f t="shared" si="64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66"/>
        <v>0</v>
      </c>
      <c r="AT104" s="123" t="e">
        <f t="shared" si="55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56"/>
        <v>0</v>
      </c>
      <c r="BX104" s="125">
        <f t="shared" si="57"/>
        <v>0</v>
      </c>
      <c r="BY104" s="133" t="e">
        <f t="shared" si="58"/>
        <v>#DIV/0!</v>
      </c>
      <c r="BZ104" s="133" t="e">
        <f t="shared" si="59"/>
        <v>#DIV/0!</v>
      </c>
      <c r="CA104" s="3"/>
      <c r="CB104" s="1"/>
      <c r="CC104" s="1"/>
      <c r="CD104" s="4"/>
      <c r="CE104" s="6"/>
      <c r="CF104" s="6"/>
      <c r="CG104" s="19" t="e">
        <f t="shared" si="60"/>
        <v>#N/A</v>
      </c>
      <c r="CH104" s="19">
        <f t="shared" si="40"/>
        <v>0</v>
      </c>
      <c r="CI104" s="19" t="e">
        <f t="shared" si="41"/>
        <v>#N/A</v>
      </c>
      <c r="CJ104" s="1"/>
      <c r="CK104" s="15" t="e">
        <f t="shared" si="61"/>
        <v>#N/A</v>
      </c>
      <c r="CL104" s="3"/>
      <c r="CM104" s="6"/>
      <c r="CN104" s="1"/>
      <c r="CO104" s="338">
        <v>109</v>
      </c>
      <c r="CP104" s="338">
        <f t="shared" si="67"/>
        <v>0</v>
      </c>
      <c r="CQ104" s="338">
        <f t="shared" si="68"/>
        <v>0</v>
      </c>
      <c r="CR104" s="39" t="e">
        <f t="shared" si="69"/>
        <v>#DIV/0!</v>
      </c>
      <c r="CS104" s="3"/>
      <c r="CT104" s="6"/>
      <c r="CU104" s="19" t="e">
        <f t="shared" si="42"/>
        <v>#N/A</v>
      </c>
      <c r="CV104" s="19">
        <f t="shared" si="43"/>
        <v>0</v>
      </c>
      <c r="CW104" s="19" t="e">
        <f t="shared" si="44"/>
        <v>#N/A</v>
      </c>
      <c r="CX104" s="1"/>
      <c r="CY104" s="15" t="e">
        <f t="shared" si="65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si="45"/>
        <v>#DIV/0!</v>
      </c>
      <c r="DN104" s="96" t="e">
        <f t="shared" si="46"/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si="47"/>
        <v>#DIV/0!</v>
      </c>
      <c r="DZ104" s="96" t="e">
        <f t="shared" si="48"/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62"/>
        <v>0</v>
      </c>
      <c r="EL104" s="180" t="e">
        <f t="shared" si="49"/>
        <v>#DIV/0!</v>
      </c>
      <c r="EM104" s="109" t="e">
        <f t="shared" si="50"/>
        <v>#DIV/0!</v>
      </c>
      <c r="EN104" s="1"/>
      <c r="EO104" s="181" t="e">
        <f t="shared" si="51"/>
        <v>#DIV/0!</v>
      </c>
      <c r="EP104" s="181" t="e">
        <f t="shared" si="52"/>
        <v>#DIV/0!</v>
      </c>
      <c r="EQ104" s="4"/>
      <c r="ER104" s="40"/>
    </row>
    <row r="105" spans="1:148" s="41" customFormat="1" ht="20.100000000000001" customHeight="1" x14ac:dyDescent="0.25">
      <c r="A105" s="83">
        <v>42699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38"/>
        <v>0</v>
      </c>
      <c r="R105" s="39">
        <f t="shared" si="53"/>
        <v>0</v>
      </c>
      <c r="S105" s="15">
        <f t="shared" si="39"/>
        <v>0</v>
      </c>
      <c r="T105" s="3"/>
      <c r="U105" s="1"/>
      <c r="V105" s="1"/>
      <c r="W105" s="19">
        <f t="shared" si="54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63"/>
        <v>0</v>
      </c>
      <c r="AJ105" s="106" t="e">
        <f t="shared" si="64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66"/>
        <v>0</v>
      </c>
      <c r="AT105" s="123" t="e">
        <f t="shared" si="55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56"/>
        <v>0</v>
      </c>
      <c r="BX105" s="125">
        <f t="shared" si="57"/>
        <v>0</v>
      </c>
      <c r="BY105" s="133" t="e">
        <f t="shared" si="58"/>
        <v>#DIV/0!</v>
      </c>
      <c r="BZ105" s="133" t="e">
        <f t="shared" si="59"/>
        <v>#DIV/0!</v>
      </c>
      <c r="CA105" s="3"/>
      <c r="CB105" s="1"/>
      <c r="CC105" s="1"/>
      <c r="CD105" s="4"/>
      <c r="CE105" s="6"/>
      <c r="CF105" s="6"/>
      <c r="CG105" s="19" t="e">
        <f t="shared" si="60"/>
        <v>#N/A</v>
      </c>
      <c r="CH105" s="19">
        <f t="shared" si="40"/>
        <v>0</v>
      </c>
      <c r="CI105" s="19" t="e">
        <f t="shared" si="41"/>
        <v>#N/A</v>
      </c>
      <c r="CJ105" s="1"/>
      <c r="CK105" s="15" t="e">
        <f t="shared" si="61"/>
        <v>#N/A</v>
      </c>
      <c r="CL105" s="3"/>
      <c r="CM105" s="6"/>
      <c r="CN105" s="1"/>
      <c r="CO105" s="338">
        <v>109</v>
      </c>
      <c r="CP105" s="338">
        <f t="shared" si="67"/>
        <v>0</v>
      </c>
      <c r="CQ105" s="338">
        <f t="shared" si="68"/>
        <v>0</v>
      </c>
      <c r="CR105" s="39" t="e">
        <f t="shared" si="69"/>
        <v>#DIV/0!</v>
      </c>
      <c r="CS105" s="3"/>
      <c r="CT105" s="6"/>
      <c r="CU105" s="19" t="e">
        <f t="shared" si="42"/>
        <v>#N/A</v>
      </c>
      <c r="CV105" s="19">
        <f t="shared" si="43"/>
        <v>0</v>
      </c>
      <c r="CW105" s="19" t="e">
        <f t="shared" si="44"/>
        <v>#N/A</v>
      </c>
      <c r="CX105" s="1"/>
      <c r="CY105" s="15" t="e">
        <f t="shared" si="65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45"/>
        <v>#DIV/0!</v>
      </c>
      <c r="DN105" s="96" t="e">
        <f t="shared" si="46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47"/>
        <v>#DIV/0!</v>
      </c>
      <c r="DZ105" s="96" t="e">
        <f t="shared" si="48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62"/>
        <v>0</v>
      </c>
      <c r="EL105" s="180" t="e">
        <f t="shared" si="49"/>
        <v>#DIV/0!</v>
      </c>
      <c r="EM105" s="109" t="e">
        <f t="shared" si="50"/>
        <v>#DIV/0!</v>
      </c>
      <c r="EN105" s="1"/>
      <c r="EO105" s="181" t="e">
        <f t="shared" si="51"/>
        <v>#DIV/0!</v>
      </c>
      <c r="EP105" s="181" t="e">
        <f t="shared" si="52"/>
        <v>#DIV/0!</v>
      </c>
      <c r="EQ105" s="4"/>
      <c r="ER105" s="40"/>
    </row>
    <row r="106" spans="1:148" s="44" customFormat="1" ht="20.100000000000001" customHeight="1" x14ac:dyDescent="0.25">
      <c r="A106" s="84">
        <v>42699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38"/>
        <v>0</v>
      </c>
      <c r="R106" s="42">
        <f t="shared" si="53"/>
        <v>0</v>
      </c>
      <c r="S106" s="16">
        <f t="shared" si="39"/>
        <v>0</v>
      </c>
      <c r="T106" s="10"/>
      <c r="U106" s="8"/>
      <c r="V106" s="8"/>
      <c r="W106" s="20">
        <f t="shared" si="54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63"/>
        <v>0</v>
      </c>
      <c r="AJ106" s="108" t="e">
        <f t="shared" si="64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66"/>
        <v>0</v>
      </c>
      <c r="AT106" s="124" t="e">
        <f t="shared" si="55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56"/>
        <v>0</v>
      </c>
      <c r="BX106" s="126">
        <f t="shared" si="57"/>
        <v>0</v>
      </c>
      <c r="BY106" s="134" t="e">
        <f t="shared" si="58"/>
        <v>#DIV/0!</v>
      </c>
      <c r="BZ106" s="134" t="e">
        <f t="shared" si="59"/>
        <v>#DIV/0!</v>
      </c>
      <c r="CA106" s="10"/>
      <c r="CB106" s="8"/>
      <c r="CC106" s="8"/>
      <c r="CD106" s="11"/>
      <c r="CE106" s="13"/>
      <c r="CF106" s="13"/>
      <c r="CG106" s="20" t="e">
        <f t="shared" si="60"/>
        <v>#N/A</v>
      </c>
      <c r="CH106" s="20">
        <f t="shared" si="40"/>
        <v>0</v>
      </c>
      <c r="CI106" s="20" t="e">
        <f t="shared" si="41"/>
        <v>#N/A</v>
      </c>
      <c r="CJ106" s="8"/>
      <c r="CK106" s="16" t="e">
        <f t="shared" si="61"/>
        <v>#N/A</v>
      </c>
      <c r="CL106" s="10"/>
      <c r="CM106" s="13"/>
      <c r="CN106" s="8"/>
      <c r="CO106" s="339">
        <v>109</v>
      </c>
      <c r="CP106" s="339">
        <f t="shared" si="67"/>
        <v>0</v>
      </c>
      <c r="CQ106" s="339">
        <f t="shared" si="68"/>
        <v>0</v>
      </c>
      <c r="CR106" s="42" t="e">
        <f t="shared" si="69"/>
        <v>#DIV/0!</v>
      </c>
      <c r="CS106" s="10"/>
      <c r="CT106" s="13"/>
      <c r="CU106" s="20" t="e">
        <f t="shared" si="42"/>
        <v>#N/A</v>
      </c>
      <c r="CV106" s="20">
        <f t="shared" si="43"/>
        <v>0</v>
      </c>
      <c r="CW106" s="20" t="e">
        <f t="shared" si="44"/>
        <v>#N/A</v>
      </c>
      <c r="CX106" s="8"/>
      <c r="CY106" s="16" t="e">
        <f t="shared" si="65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45"/>
        <v>#DIV/0!</v>
      </c>
      <c r="DN106" s="97" t="e">
        <f t="shared" si="46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47"/>
        <v>#DIV/0!</v>
      </c>
      <c r="DZ106" s="97" t="e">
        <f t="shared" si="48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62"/>
        <v>0</v>
      </c>
      <c r="EL106" s="183" t="e">
        <f t="shared" si="49"/>
        <v>#DIV/0!</v>
      </c>
      <c r="EM106" s="110" t="e">
        <f t="shared" si="50"/>
        <v>#DIV/0!</v>
      </c>
      <c r="EN106" s="8"/>
      <c r="EO106" s="184" t="e">
        <f t="shared" si="51"/>
        <v>#DIV/0!</v>
      </c>
      <c r="EP106" s="184" t="e">
        <f t="shared" si="52"/>
        <v>#DIV/0!</v>
      </c>
      <c r="EQ106" s="11"/>
      <c r="ER106" s="43"/>
    </row>
    <row r="107" spans="1:148" s="44" customFormat="1" ht="20.100000000000001" customHeight="1" x14ac:dyDescent="0.25">
      <c r="A107" s="84">
        <v>42699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38"/>
        <v>0</v>
      </c>
      <c r="R107" s="42">
        <f t="shared" si="53"/>
        <v>0</v>
      </c>
      <c r="S107" s="16">
        <f t="shared" si="39"/>
        <v>0</v>
      </c>
      <c r="T107" s="10"/>
      <c r="U107" s="8"/>
      <c r="V107" s="8"/>
      <c r="W107" s="20">
        <f t="shared" si="54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63"/>
        <v>0</v>
      </c>
      <c r="AJ107" s="108" t="e">
        <f t="shared" si="64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66"/>
        <v>0</v>
      </c>
      <c r="AT107" s="124" t="e">
        <f t="shared" si="55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56"/>
        <v>0</v>
      </c>
      <c r="BX107" s="126">
        <f t="shared" si="57"/>
        <v>0</v>
      </c>
      <c r="BY107" s="134" t="e">
        <f t="shared" si="58"/>
        <v>#DIV/0!</v>
      </c>
      <c r="BZ107" s="134" t="e">
        <f t="shared" si="59"/>
        <v>#DIV/0!</v>
      </c>
      <c r="CA107" s="10"/>
      <c r="CB107" s="8"/>
      <c r="CC107" s="8"/>
      <c r="CD107" s="11"/>
      <c r="CE107" s="13"/>
      <c r="CF107" s="13"/>
      <c r="CG107" s="20" t="e">
        <f t="shared" si="60"/>
        <v>#N/A</v>
      </c>
      <c r="CH107" s="20">
        <f t="shared" si="40"/>
        <v>0</v>
      </c>
      <c r="CI107" s="20" t="e">
        <f t="shared" si="41"/>
        <v>#N/A</v>
      </c>
      <c r="CJ107" s="8"/>
      <c r="CK107" s="16" t="e">
        <f t="shared" si="61"/>
        <v>#N/A</v>
      </c>
      <c r="CL107" s="10"/>
      <c r="CM107" s="13"/>
      <c r="CN107" s="8"/>
      <c r="CO107" s="339">
        <v>109</v>
      </c>
      <c r="CP107" s="339">
        <f t="shared" si="67"/>
        <v>0</v>
      </c>
      <c r="CQ107" s="339">
        <f t="shared" si="68"/>
        <v>0</v>
      </c>
      <c r="CR107" s="42" t="e">
        <f t="shared" si="69"/>
        <v>#DIV/0!</v>
      </c>
      <c r="CS107" s="10"/>
      <c r="CT107" s="13"/>
      <c r="CU107" s="20" t="e">
        <f t="shared" si="42"/>
        <v>#N/A</v>
      </c>
      <c r="CV107" s="20">
        <f t="shared" si="43"/>
        <v>0</v>
      </c>
      <c r="CW107" s="20" t="e">
        <f t="shared" si="44"/>
        <v>#N/A</v>
      </c>
      <c r="CX107" s="8"/>
      <c r="CY107" s="16" t="e">
        <f t="shared" si="65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45"/>
        <v>#DIV/0!</v>
      </c>
      <c r="DN107" s="97" t="e">
        <f t="shared" si="46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47"/>
        <v>#DIV/0!</v>
      </c>
      <c r="DZ107" s="97" t="e">
        <f t="shared" si="48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62"/>
        <v>0</v>
      </c>
      <c r="EL107" s="183" t="e">
        <f t="shared" si="49"/>
        <v>#DIV/0!</v>
      </c>
      <c r="EM107" s="110" t="e">
        <f t="shared" si="50"/>
        <v>#DIV/0!</v>
      </c>
      <c r="EN107" s="8"/>
      <c r="EO107" s="184" t="e">
        <f t="shared" si="51"/>
        <v>#DIV/0!</v>
      </c>
      <c r="EP107" s="184" t="e">
        <f t="shared" si="52"/>
        <v>#DIV/0!</v>
      </c>
      <c r="EQ107" s="11"/>
      <c r="ER107" s="43"/>
    </row>
    <row r="108" spans="1:148" s="41" customFormat="1" ht="20.100000000000001" customHeight="1" x14ac:dyDescent="0.25">
      <c r="A108" s="83">
        <v>42700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38"/>
        <v>0</v>
      </c>
      <c r="R108" s="39">
        <f t="shared" si="53"/>
        <v>0</v>
      </c>
      <c r="S108" s="15">
        <f t="shared" si="39"/>
        <v>0</v>
      </c>
      <c r="T108" s="3"/>
      <c r="U108" s="1"/>
      <c r="V108" s="1"/>
      <c r="W108" s="19">
        <f t="shared" si="54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63"/>
        <v>0</v>
      </c>
      <c r="AJ108" s="106" t="e">
        <f t="shared" si="64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66"/>
        <v>0</v>
      </c>
      <c r="AT108" s="123" t="e">
        <f t="shared" si="55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56"/>
        <v>0</v>
      </c>
      <c r="BX108" s="125">
        <f t="shared" si="57"/>
        <v>0</v>
      </c>
      <c r="BY108" s="133" t="e">
        <f t="shared" si="58"/>
        <v>#DIV/0!</v>
      </c>
      <c r="BZ108" s="133" t="e">
        <f t="shared" si="59"/>
        <v>#DIV/0!</v>
      </c>
      <c r="CA108" s="3"/>
      <c r="CB108" s="1"/>
      <c r="CC108" s="1"/>
      <c r="CD108" s="4"/>
      <c r="CE108" s="6"/>
      <c r="CF108" s="6"/>
      <c r="CG108" s="19" t="e">
        <f t="shared" si="60"/>
        <v>#N/A</v>
      </c>
      <c r="CH108" s="19">
        <f t="shared" si="40"/>
        <v>0</v>
      </c>
      <c r="CI108" s="19" t="e">
        <f t="shared" si="41"/>
        <v>#N/A</v>
      </c>
      <c r="CJ108" s="1"/>
      <c r="CK108" s="15" t="e">
        <f t="shared" si="61"/>
        <v>#N/A</v>
      </c>
      <c r="CL108" s="3"/>
      <c r="CM108" s="6"/>
      <c r="CN108" s="1"/>
      <c r="CO108" s="338">
        <v>109</v>
      </c>
      <c r="CP108" s="338">
        <f t="shared" si="67"/>
        <v>0</v>
      </c>
      <c r="CQ108" s="338">
        <f t="shared" si="68"/>
        <v>0</v>
      </c>
      <c r="CR108" s="39" t="e">
        <f t="shared" si="69"/>
        <v>#DIV/0!</v>
      </c>
      <c r="CS108" s="3"/>
      <c r="CT108" s="6"/>
      <c r="CU108" s="19" t="e">
        <f t="shared" si="42"/>
        <v>#N/A</v>
      </c>
      <c r="CV108" s="19">
        <f t="shared" si="43"/>
        <v>0</v>
      </c>
      <c r="CW108" s="19" t="e">
        <f t="shared" si="44"/>
        <v>#N/A</v>
      </c>
      <c r="CX108" s="1"/>
      <c r="CY108" s="15" t="e">
        <f t="shared" si="65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45"/>
        <v>#DIV/0!</v>
      </c>
      <c r="DN108" s="96" t="e">
        <f t="shared" si="46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47"/>
        <v>#DIV/0!</v>
      </c>
      <c r="DZ108" s="96" t="e">
        <f t="shared" si="48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62"/>
        <v>0</v>
      </c>
      <c r="EL108" s="180" t="e">
        <f t="shared" si="49"/>
        <v>#DIV/0!</v>
      </c>
      <c r="EM108" s="109" t="e">
        <f t="shared" si="50"/>
        <v>#DIV/0!</v>
      </c>
      <c r="EN108" s="1"/>
      <c r="EO108" s="181" t="e">
        <f t="shared" si="51"/>
        <v>#DIV/0!</v>
      </c>
      <c r="EP108" s="181" t="e">
        <f t="shared" si="52"/>
        <v>#DIV/0!</v>
      </c>
      <c r="EQ108" s="4"/>
      <c r="ER108" s="40"/>
    </row>
    <row r="109" spans="1:148" s="41" customFormat="1" ht="20.100000000000001" customHeight="1" x14ac:dyDescent="0.25">
      <c r="A109" s="83">
        <v>42700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38"/>
        <v>0</v>
      </c>
      <c r="R109" s="39">
        <f t="shared" si="53"/>
        <v>0</v>
      </c>
      <c r="S109" s="15">
        <f t="shared" si="39"/>
        <v>0</v>
      </c>
      <c r="T109" s="3"/>
      <c r="U109" s="1"/>
      <c r="V109" s="1"/>
      <c r="W109" s="19">
        <f t="shared" si="54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63"/>
        <v>0</v>
      </c>
      <c r="AJ109" s="106" t="e">
        <f t="shared" si="64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66"/>
        <v>0</v>
      </c>
      <c r="AT109" s="123" t="e">
        <f t="shared" si="55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56"/>
        <v>0</v>
      </c>
      <c r="BX109" s="125">
        <f t="shared" si="57"/>
        <v>0</v>
      </c>
      <c r="BY109" s="133" t="e">
        <f t="shared" si="58"/>
        <v>#DIV/0!</v>
      </c>
      <c r="BZ109" s="133" t="e">
        <f t="shared" si="59"/>
        <v>#DIV/0!</v>
      </c>
      <c r="CA109" s="3"/>
      <c r="CB109" s="1"/>
      <c r="CC109" s="1"/>
      <c r="CD109" s="4"/>
      <c r="CE109" s="6"/>
      <c r="CF109" s="6"/>
      <c r="CG109" s="19" t="e">
        <f t="shared" si="60"/>
        <v>#N/A</v>
      </c>
      <c r="CH109" s="19">
        <f t="shared" si="40"/>
        <v>0</v>
      </c>
      <c r="CI109" s="19" t="e">
        <f t="shared" si="41"/>
        <v>#N/A</v>
      </c>
      <c r="CJ109" s="1"/>
      <c r="CK109" s="15" t="e">
        <f t="shared" si="61"/>
        <v>#N/A</v>
      </c>
      <c r="CL109" s="3"/>
      <c r="CM109" s="6"/>
      <c r="CN109" s="1"/>
      <c r="CO109" s="338">
        <v>109</v>
      </c>
      <c r="CP109" s="338">
        <f t="shared" si="67"/>
        <v>0</v>
      </c>
      <c r="CQ109" s="338">
        <f t="shared" si="68"/>
        <v>0</v>
      </c>
      <c r="CR109" s="39" t="e">
        <f t="shared" si="69"/>
        <v>#DIV/0!</v>
      </c>
      <c r="CS109" s="3"/>
      <c r="CT109" s="6"/>
      <c r="CU109" s="19" t="e">
        <f t="shared" si="42"/>
        <v>#N/A</v>
      </c>
      <c r="CV109" s="19">
        <f t="shared" si="43"/>
        <v>0</v>
      </c>
      <c r="CW109" s="19" t="e">
        <f t="shared" si="44"/>
        <v>#N/A</v>
      </c>
      <c r="CX109" s="1"/>
      <c r="CY109" s="15" t="e">
        <f t="shared" si="65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45"/>
        <v>#DIV/0!</v>
      </c>
      <c r="DN109" s="96" t="e">
        <f t="shared" si="46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47"/>
        <v>#DIV/0!</v>
      </c>
      <c r="DZ109" s="96" t="e">
        <f t="shared" si="48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62"/>
        <v>0</v>
      </c>
      <c r="EL109" s="180" t="e">
        <f t="shared" si="49"/>
        <v>#DIV/0!</v>
      </c>
      <c r="EM109" s="109" t="e">
        <f t="shared" si="50"/>
        <v>#DIV/0!</v>
      </c>
      <c r="EN109" s="1"/>
      <c r="EO109" s="181" t="e">
        <f t="shared" si="51"/>
        <v>#DIV/0!</v>
      </c>
      <c r="EP109" s="181" t="e">
        <f t="shared" si="52"/>
        <v>#DIV/0!</v>
      </c>
      <c r="EQ109" s="4"/>
      <c r="ER109" s="40"/>
    </row>
    <row r="110" spans="1:148" s="44" customFormat="1" ht="20.100000000000001" customHeight="1" x14ac:dyDescent="0.25">
      <c r="A110" s="84">
        <v>42700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38"/>
        <v>0</v>
      </c>
      <c r="R110" s="42">
        <f t="shared" si="53"/>
        <v>0</v>
      </c>
      <c r="S110" s="16">
        <f t="shared" si="39"/>
        <v>0</v>
      </c>
      <c r="T110" s="10"/>
      <c r="U110" s="8"/>
      <c r="V110" s="8"/>
      <c r="W110" s="20">
        <f t="shared" si="54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63"/>
        <v>0</v>
      </c>
      <c r="AJ110" s="108" t="e">
        <f t="shared" si="64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66"/>
        <v>0</v>
      </c>
      <c r="AT110" s="124" t="e">
        <f t="shared" si="55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56"/>
        <v>0</v>
      </c>
      <c r="BX110" s="126">
        <f t="shared" si="57"/>
        <v>0</v>
      </c>
      <c r="BY110" s="134" t="e">
        <f t="shared" si="58"/>
        <v>#DIV/0!</v>
      </c>
      <c r="BZ110" s="134" t="e">
        <f t="shared" si="59"/>
        <v>#DIV/0!</v>
      </c>
      <c r="CA110" s="10"/>
      <c r="CB110" s="8"/>
      <c r="CC110" s="8"/>
      <c r="CD110" s="11"/>
      <c r="CE110" s="13"/>
      <c r="CF110" s="13"/>
      <c r="CG110" s="20" t="e">
        <f t="shared" si="60"/>
        <v>#N/A</v>
      </c>
      <c r="CH110" s="20">
        <f t="shared" si="40"/>
        <v>0</v>
      </c>
      <c r="CI110" s="20" t="e">
        <f t="shared" si="41"/>
        <v>#N/A</v>
      </c>
      <c r="CJ110" s="8"/>
      <c r="CK110" s="16" t="e">
        <f t="shared" si="61"/>
        <v>#N/A</v>
      </c>
      <c r="CL110" s="10"/>
      <c r="CM110" s="13"/>
      <c r="CN110" s="8"/>
      <c r="CO110" s="339">
        <v>109</v>
      </c>
      <c r="CP110" s="339">
        <f t="shared" si="67"/>
        <v>0</v>
      </c>
      <c r="CQ110" s="339">
        <f t="shared" si="68"/>
        <v>0</v>
      </c>
      <c r="CR110" s="42" t="e">
        <f t="shared" si="69"/>
        <v>#DIV/0!</v>
      </c>
      <c r="CS110" s="10"/>
      <c r="CT110" s="13"/>
      <c r="CU110" s="20" t="e">
        <f t="shared" si="42"/>
        <v>#N/A</v>
      </c>
      <c r="CV110" s="20">
        <f t="shared" si="43"/>
        <v>0</v>
      </c>
      <c r="CW110" s="20" t="e">
        <f t="shared" si="44"/>
        <v>#N/A</v>
      </c>
      <c r="CX110" s="8"/>
      <c r="CY110" s="16" t="e">
        <f t="shared" si="65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45"/>
        <v>#DIV/0!</v>
      </c>
      <c r="DN110" s="97" t="e">
        <f t="shared" si="46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47"/>
        <v>#DIV/0!</v>
      </c>
      <c r="DZ110" s="97" t="e">
        <f t="shared" si="48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62"/>
        <v>0</v>
      </c>
      <c r="EL110" s="183" t="e">
        <f t="shared" si="49"/>
        <v>#DIV/0!</v>
      </c>
      <c r="EM110" s="110" t="e">
        <f t="shared" si="50"/>
        <v>#DIV/0!</v>
      </c>
      <c r="EN110" s="8"/>
      <c r="EO110" s="184" t="e">
        <f t="shared" si="51"/>
        <v>#DIV/0!</v>
      </c>
      <c r="EP110" s="184" t="e">
        <f t="shared" si="52"/>
        <v>#DIV/0!</v>
      </c>
      <c r="EQ110" s="11"/>
      <c r="ER110" s="43"/>
    </row>
    <row r="111" spans="1:148" s="44" customFormat="1" ht="20.100000000000001" customHeight="1" x14ac:dyDescent="0.25">
      <c r="A111" s="84">
        <v>42700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38"/>
        <v>0</v>
      </c>
      <c r="R111" s="42">
        <f t="shared" si="53"/>
        <v>0</v>
      </c>
      <c r="S111" s="16">
        <f t="shared" si="39"/>
        <v>0</v>
      </c>
      <c r="T111" s="10"/>
      <c r="U111" s="8"/>
      <c r="V111" s="8"/>
      <c r="W111" s="20">
        <f t="shared" si="54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63"/>
        <v>0</v>
      </c>
      <c r="AJ111" s="108" t="e">
        <f t="shared" si="64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66"/>
        <v>0</v>
      </c>
      <c r="AT111" s="124" t="e">
        <f t="shared" si="55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56"/>
        <v>0</v>
      </c>
      <c r="BX111" s="126">
        <f t="shared" si="57"/>
        <v>0</v>
      </c>
      <c r="BY111" s="134" t="e">
        <f t="shared" si="58"/>
        <v>#DIV/0!</v>
      </c>
      <c r="BZ111" s="134" t="e">
        <f t="shared" si="59"/>
        <v>#DIV/0!</v>
      </c>
      <c r="CA111" s="10"/>
      <c r="CB111" s="8"/>
      <c r="CC111" s="8"/>
      <c r="CD111" s="11"/>
      <c r="CE111" s="13"/>
      <c r="CF111" s="13"/>
      <c r="CG111" s="20" t="e">
        <f t="shared" si="60"/>
        <v>#N/A</v>
      </c>
      <c r="CH111" s="20">
        <f t="shared" si="40"/>
        <v>0</v>
      </c>
      <c r="CI111" s="20" t="e">
        <f t="shared" si="41"/>
        <v>#N/A</v>
      </c>
      <c r="CJ111" s="8"/>
      <c r="CK111" s="16" t="e">
        <f t="shared" si="61"/>
        <v>#N/A</v>
      </c>
      <c r="CL111" s="10"/>
      <c r="CM111" s="13"/>
      <c r="CN111" s="8"/>
      <c r="CO111" s="339">
        <v>109</v>
      </c>
      <c r="CP111" s="339">
        <f t="shared" si="67"/>
        <v>0</v>
      </c>
      <c r="CQ111" s="339">
        <f t="shared" si="68"/>
        <v>0</v>
      </c>
      <c r="CR111" s="42" t="e">
        <f t="shared" si="69"/>
        <v>#DIV/0!</v>
      </c>
      <c r="CS111" s="10"/>
      <c r="CT111" s="13"/>
      <c r="CU111" s="20" t="e">
        <f t="shared" si="42"/>
        <v>#N/A</v>
      </c>
      <c r="CV111" s="20">
        <f t="shared" si="43"/>
        <v>0</v>
      </c>
      <c r="CW111" s="20" t="e">
        <f t="shared" si="44"/>
        <v>#N/A</v>
      </c>
      <c r="CX111" s="8"/>
      <c r="CY111" s="16" t="e">
        <f t="shared" si="65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45"/>
        <v>#DIV/0!</v>
      </c>
      <c r="DN111" s="97" t="e">
        <f t="shared" si="46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47"/>
        <v>#DIV/0!</v>
      </c>
      <c r="DZ111" s="97" t="e">
        <f t="shared" si="48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62"/>
        <v>0</v>
      </c>
      <c r="EL111" s="183" t="e">
        <f t="shared" si="49"/>
        <v>#DIV/0!</v>
      </c>
      <c r="EM111" s="110" t="e">
        <f t="shared" si="50"/>
        <v>#DIV/0!</v>
      </c>
      <c r="EN111" s="8"/>
      <c r="EO111" s="184" t="e">
        <f t="shared" si="51"/>
        <v>#DIV/0!</v>
      </c>
      <c r="EP111" s="184" t="e">
        <f t="shared" si="52"/>
        <v>#DIV/0!</v>
      </c>
      <c r="EQ111" s="11"/>
      <c r="ER111" s="43"/>
    </row>
    <row r="112" spans="1:148" s="41" customFormat="1" ht="20.100000000000001" customHeight="1" x14ac:dyDescent="0.25">
      <c r="A112" s="83">
        <v>42701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38"/>
        <v>0</v>
      </c>
      <c r="R112" s="39">
        <f t="shared" si="53"/>
        <v>0</v>
      </c>
      <c r="S112" s="15">
        <f t="shared" si="39"/>
        <v>0</v>
      </c>
      <c r="T112" s="3"/>
      <c r="U112" s="1"/>
      <c r="V112" s="1"/>
      <c r="W112" s="19">
        <f t="shared" si="54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63"/>
        <v>0</v>
      </c>
      <c r="AJ112" s="106" t="e">
        <f t="shared" si="64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66"/>
        <v>0</v>
      </c>
      <c r="AT112" s="123" t="e">
        <f t="shared" si="55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56"/>
        <v>0</v>
      </c>
      <c r="BX112" s="125">
        <f t="shared" si="57"/>
        <v>0</v>
      </c>
      <c r="BY112" s="133" t="e">
        <f t="shared" si="58"/>
        <v>#DIV/0!</v>
      </c>
      <c r="BZ112" s="133" t="e">
        <f t="shared" si="59"/>
        <v>#DIV/0!</v>
      </c>
      <c r="CA112" s="3"/>
      <c r="CB112" s="1"/>
      <c r="CC112" s="1"/>
      <c r="CD112" s="4"/>
      <c r="CE112" s="6"/>
      <c r="CF112" s="6"/>
      <c r="CG112" s="19" t="e">
        <f t="shared" si="60"/>
        <v>#N/A</v>
      </c>
      <c r="CH112" s="19">
        <f t="shared" si="40"/>
        <v>0</v>
      </c>
      <c r="CI112" s="19" t="e">
        <f t="shared" si="41"/>
        <v>#N/A</v>
      </c>
      <c r="CJ112" s="1"/>
      <c r="CK112" s="15" t="e">
        <f t="shared" si="61"/>
        <v>#N/A</v>
      </c>
      <c r="CL112" s="3"/>
      <c r="CM112" s="6"/>
      <c r="CN112" s="1"/>
      <c r="CO112" s="338">
        <v>109</v>
      </c>
      <c r="CP112" s="338">
        <f t="shared" si="67"/>
        <v>0</v>
      </c>
      <c r="CQ112" s="338">
        <f t="shared" si="68"/>
        <v>0</v>
      </c>
      <c r="CR112" s="39" t="e">
        <f t="shared" si="69"/>
        <v>#DIV/0!</v>
      </c>
      <c r="CS112" s="3"/>
      <c r="CT112" s="6"/>
      <c r="CU112" s="19" t="e">
        <f t="shared" si="42"/>
        <v>#N/A</v>
      </c>
      <c r="CV112" s="19">
        <f t="shared" si="43"/>
        <v>0</v>
      </c>
      <c r="CW112" s="19" t="e">
        <f t="shared" si="44"/>
        <v>#N/A</v>
      </c>
      <c r="CX112" s="1"/>
      <c r="CY112" s="15" t="e">
        <f t="shared" si="65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45"/>
        <v>#DIV/0!</v>
      </c>
      <c r="DN112" s="96" t="e">
        <f t="shared" si="46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47"/>
        <v>#DIV/0!</v>
      </c>
      <c r="DZ112" s="96" t="e">
        <f t="shared" si="48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62"/>
        <v>0</v>
      </c>
      <c r="EL112" s="180" t="e">
        <f t="shared" si="49"/>
        <v>#DIV/0!</v>
      </c>
      <c r="EM112" s="109" t="e">
        <f t="shared" si="50"/>
        <v>#DIV/0!</v>
      </c>
      <c r="EN112" s="1"/>
      <c r="EO112" s="181" t="e">
        <f t="shared" si="51"/>
        <v>#DIV/0!</v>
      </c>
      <c r="EP112" s="181" t="e">
        <f t="shared" si="52"/>
        <v>#DIV/0!</v>
      </c>
      <c r="EQ112" s="4"/>
      <c r="ER112" s="40"/>
    </row>
    <row r="113" spans="1:148" s="41" customFormat="1" ht="20.100000000000001" customHeight="1" x14ac:dyDescent="0.25">
      <c r="A113" s="83">
        <v>42701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38"/>
        <v>0</v>
      </c>
      <c r="R113" s="39">
        <f t="shared" si="53"/>
        <v>0</v>
      </c>
      <c r="S113" s="15">
        <f t="shared" si="39"/>
        <v>0</v>
      </c>
      <c r="T113" s="3"/>
      <c r="U113" s="1"/>
      <c r="V113" s="1"/>
      <c r="W113" s="19">
        <f t="shared" si="54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63"/>
        <v>0</v>
      </c>
      <c r="AJ113" s="106" t="e">
        <f t="shared" si="64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66"/>
        <v>0</v>
      </c>
      <c r="AT113" s="123" t="e">
        <f t="shared" si="55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56"/>
        <v>0</v>
      </c>
      <c r="BX113" s="125">
        <f t="shared" si="57"/>
        <v>0</v>
      </c>
      <c r="BY113" s="133" t="e">
        <f t="shared" si="58"/>
        <v>#DIV/0!</v>
      </c>
      <c r="BZ113" s="133" t="e">
        <f t="shared" si="59"/>
        <v>#DIV/0!</v>
      </c>
      <c r="CA113" s="3"/>
      <c r="CB113" s="1"/>
      <c r="CC113" s="1"/>
      <c r="CD113" s="4"/>
      <c r="CE113" s="6"/>
      <c r="CF113" s="6"/>
      <c r="CG113" s="19" t="e">
        <f t="shared" si="60"/>
        <v>#N/A</v>
      </c>
      <c r="CH113" s="19">
        <f t="shared" si="40"/>
        <v>0</v>
      </c>
      <c r="CI113" s="19" t="e">
        <f t="shared" si="41"/>
        <v>#N/A</v>
      </c>
      <c r="CJ113" s="1"/>
      <c r="CK113" s="15" t="e">
        <f t="shared" si="61"/>
        <v>#N/A</v>
      </c>
      <c r="CL113" s="3"/>
      <c r="CM113" s="6"/>
      <c r="CN113" s="1"/>
      <c r="CO113" s="338">
        <v>109</v>
      </c>
      <c r="CP113" s="338">
        <f t="shared" si="67"/>
        <v>0</v>
      </c>
      <c r="CQ113" s="338">
        <f t="shared" si="68"/>
        <v>0</v>
      </c>
      <c r="CR113" s="39" t="e">
        <f t="shared" si="69"/>
        <v>#DIV/0!</v>
      </c>
      <c r="CS113" s="3"/>
      <c r="CT113" s="6"/>
      <c r="CU113" s="19" t="e">
        <f t="shared" si="42"/>
        <v>#N/A</v>
      </c>
      <c r="CV113" s="19">
        <f t="shared" si="43"/>
        <v>0</v>
      </c>
      <c r="CW113" s="19" t="e">
        <f t="shared" si="44"/>
        <v>#N/A</v>
      </c>
      <c r="CX113" s="1"/>
      <c r="CY113" s="15" t="e">
        <f t="shared" si="65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45"/>
        <v>#DIV/0!</v>
      </c>
      <c r="DN113" s="96" t="e">
        <f t="shared" si="46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47"/>
        <v>#DIV/0!</v>
      </c>
      <c r="DZ113" s="96" t="e">
        <f t="shared" si="48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62"/>
        <v>0</v>
      </c>
      <c r="EL113" s="180" t="e">
        <f t="shared" si="49"/>
        <v>#DIV/0!</v>
      </c>
      <c r="EM113" s="109" t="e">
        <f t="shared" si="50"/>
        <v>#DIV/0!</v>
      </c>
      <c r="EN113" s="1"/>
      <c r="EO113" s="181" t="e">
        <f t="shared" si="51"/>
        <v>#DIV/0!</v>
      </c>
      <c r="EP113" s="181" t="e">
        <f t="shared" si="52"/>
        <v>#DIV/0!</v>
      </c>
      <c r="EQ113" s="4"/>
      <c r="ER113" s="40"/>
    </row>
    <row r="114" spans="1:148" s="44" customFormat="1" ht="20.100000000000001" customHeight="1" x14ac:dyDescent="0.25">
      <c r="A114" s="84">
        <v>42701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38"/>
        <v>0</v>
      </c>
      <c r="R114" s="42">
        <f t="shared" si="53"/>
        <v>0</v>
      </c>
      <c r="S114" s="16">
        <f t="shared" si="39"/>
        <v>0</v>
      </c>
      <c r="T114" s="10"/>
      <c r="U114" s="8"/>
      <c r="V114" s="8"/>
      <c r="W114" s="20">
        <f t="shared" si="54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63"/>
        <v>0</v>
      </c>
      <c r="AJ114" s="108" t="e">
        <f t="shared" si="64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66"/>
        <v>0</v>
      </c>
      <c r="AT114" s="124" t="e">
        <f t="shared" si="55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56"/>
        <v>0</v>
      </c>
      <c r="BX114" s="126">
        <f t="shared" si="57"/>
        <v>0</v>
      </c>
      <c r="BY114" s="134" t="e">
        <f t="shared" si="58"/>
        <v>#DIV/0!</v>
      </c>
      <c r="BZ114" s="134" t="e">
        <f t="shared" si="59"/>
        <v>#DIV/0!</v>
      </c>
      <c r="CA114" s="10"/>
      <c r="CB114" s="8"/>
      <c r="CC114" s="8"/>
      <c r="CD114" s="11"/>
      <c r="CE114" s="13"/>
      <c r="CF114" s="13"/>
      <c r="CG114" s="20" t="e">
        <f t="shared" si="60"/>
        <v>#N/A</v>
      </c>
      <c r="CH114" s="20">
        <f t="shared" si="40"/>
        <v>0</v>
      </c>
      <c r="CI114" s="20" t="e">
        <f t="shared" si="41"/>
        <v>#N/A</v>
      </c>
      <c r="CJ114" s="8"/>
      <c r="CK114" s="16" t="e">
        <f t="shared" si="61"/>
        <v>#N/A</v>
      </c>
      <c r="CL114" s="10"/>
      <c r="CM114" s="13"/>
      <c r="CN114" s="8"/>
      <c r="CO114" s="339">
        <v>109</v>
      </c>
      <c r="CP114" s="339">
        <f t="shared" si="67"/>
        <v>0</v>
      </c>
      <c r="CQ114" s="339">
        <f t="shared" si="68"/>
        <v>0</v>
      </c>
      <c r="CR114" s="42" t="e">
        <f t="shared" si="69"/>
        <v>#DIV/0!</v>
      </c>
      <c r="CS114" s="10"/>
      <c r="CT114" s="13"/>
      <c r="CU114" s="20" t="e">
        <f t="shared" si="42"/>
        <v>#N/A</v>
      </c>
      <c r="CV114" s="20">
        <f t="shared" si="43"/>
        <v>0</v>
      </c>
      <c r="CW114" s="20" t="e">
        <f t="shared" si="44"/>
        <v>#N/A</v>
      </c>
      <c r="CX114" s="8"/>
      <c r="CY114" s="16" t="e">
        <f t="shared" si="65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45"/>
        <v>#DIV/0!</v>
      </c>
      <c r="DN114" s="97" t="e">
        <f t="shared" si="46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47"/>
        <v>#DIV/0!</v>
      </c>
      <c r="DZ114" s="97" t="e">
        <f t="shared" si="48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62"/>
        <v>0</v>
      </c>
      <c r="EL114" s="183" t="e">
        <f t="shared" si="49"/>
        <v>#DIV/0!</v>
      </c>
      <c r="EM114" s="110" t="e">
        <f t="shared" si="50"/>
        <v>#DIV/0!</v>
      </c>
      <c r="EN114" s="8"/>
      <c r="EO114" s="184" t="e">
        <f t="shared" si="51"/>
        <v>#DIV/0!</v>
      </c>
      <c r="EP114" s="184" t="e">
        <f t="shared" si="52"/>
        <v>#DIV/0!</v>
      </c>
      <c r="EQ114" s="11"/>
      <c r="ER114" s="43"/>
    </row>
    <row r="115" spans="1:148" s="44" customFormat="1" ht="20.100000000000001" customHeight="1" x14ac:dyDescent="0.25">
      <c r="A115" s="84">
        <v>42701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38"/>
        <v>0</v>
      </c>
      <c r="R115" s="42">
        <f t="shared" si="53"/>
        <v>0</v>
      </c>
      <c r="S115" s="16">
        <f t="shared" si="39"/>
        <v>0</v>
      </c>
      <c r="T115" s="10"/>
      <c r="U115" s="8"/>
      <c r="V115" s="8"/>
      <c r="W115" s="20">
        <f t="shared" si="54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63"/>
        <v>0</v>
      </c>
      <c r="AJ115" s="108" t="e">
        <f t="shared" si="64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66"/>
        <v>0</v>
      </c>
      <c r="AT115" s="124" t="e">
        <f t="shared" si="55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56"/>
        <v>0</v>
      </c>
      <c r="BX115" s="126">
        <f t="shared" si="57"/>
        <v>0</v>
      </c>
      <c r="BY115" s="134" t="e">
        <f t="shared" si="58"/>
        <v>#DIV/0!</v>
      </c>
      <c r="BZ115" s="134" t="e">
        <f t="shared" si="59"/>
        <v>#DIV/0!</v>
      </c>
      <c r="CA115" s="10"/>
      <c r="CB115" s="8"/>
      <c r="CC115" s="8"/>
      <c r="CD115" s="11"/>
      <c r="CE115" s="13"/>
      <c r="CF115" s="13"/>
      <c r="CG115" s="20" t="e">
        <f t="shared" si="60"/>
        <v>#N/A</v>
      </c>
      <c r="CH115" s="20">
        <f t="shared" si="40"/>
        <v>0</v>
      </c>
      <c r="CI115" s="20" t="e">
        <f t="shared" si="41"/>
        <v>#N/A</v>
      </c>
      <c r="CJ115" s="8"/>
      <c r="CK115" s="16" t="e">
        <f t="shared" si="61"/>
        <v>#N/A</v>
      </c>
      <c r="CL115" s="10"/>
      <c r="CM115" s="13"/>
      <c r="CN115" s="8"/>
      <c r="CO115" s="339">
        <v>109</v>
      </c>
      <c r="CP115" s="339">
        <f t="shared" si="67"/>
        <v>0</v>
      </c>
      <c r="CQ115" s="339">
        <f t="shared" si="68"/>
        <v>0</v>
      </c>
      <c r="CR115" s="42" t="e">
        <f t="shared" si="69"/>
        <v>#DIV/0!</v>
      </c>
      <c r="CS115" s="10"/>
      <c r="CT115" s="13"/>
      <c r="CU115" s="20" t="e">
        <f t="shared" si="42"/>
        <v>#N/A</v>
      </c>
      <c r="CV115" s="20">
        <f t="shared" si="43"/>
        <v>0</v>
      </c>
      <c r="CW115" s="20" t="e">
        <f t="shared" si="44"/>
        <v>#N/A</v>
      </c>
      <c r="CX115" s="8"/>
      <c r="CY115" s="16" t="e">
        <f t="shared" si="65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45"/>
        <v>#DIV/0!</v>
      </c>
      <c r="DN115" s="97" t="e">
        <f t="shared" si="46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47"/>
        <v>#DIV/0!</v>
      </c>
      <c r="DZ115" s="97" t="e">
        <f t="shared" si="48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62"/>
        <v>0</v>
      </c>
      <c r="EL115" s="183" t="e">
        <f t="shared" si="49"/>
        <v>#DIV/0!</v>
      </c>
      <c r="EM115" s="110" t="e">
        <f t="shared" si="50"/>
        <v>#DIV/0!</v>
      </c>
      <c r="EN115" s="8"/>
      <c r="EO115" s="184" t="e">
        <f t="shared" si="51"/>
        <v>#DIV/0!</v>
      </c>
      <c r="EP115" s="184" t="e">
        <f t="shared" si="52"/>
        <v>#DIV/0!</v>
      </c>
      <c r="EQ115" s="11"/>
      <c r="ER115" s="43"/>
    </row>
    <row r="116" spans="1:148" s="41" customFormat="1" ht="20.100000000000001" customHeight="1" x14ac:dyDescent="0.25">
      <c r="A116" s="83">
        <v>42702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38"/>
        <v>0</v>
      </c>
      <c r="R116" s="39">
        <f t="shared" si="53"/>
        <v>0</v>
      </c>
      <c r="S116" s="15">
        <f t="shared" si="39"/>
        <v>0</v>
      </c>
      <c r="T116" s="3"/>
      <c r="U116" s="1"/>
      <c r="V116" s="1"/>
      <c r="W116" s="19">
        <f t="shared" si="54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63"/>
        <v>0</v>
      </c>
      <c r="AJ116" s="106" t="e">
        <f t="shared" si="64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66"/>
        <v>0</v>
      </c>
      <c r="AT116" s="123" t="e">
        <f t="shared" si="55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56"/>
        <v>0</v>
      </c>
      <c r="BX116" s="125">
        <f t="shared" si="57"/>
        <v>0</v>
      </c>
      <c r="BY116" s="133" t="e">
        <f t="shared" si="58"/>
        <v>#DIV/0!</v>
      </c>
      <c r="BZ116" s="133" t="e">
        <f t="shared" si="59"/>
        <v>#DIV/0!</v>
      </c>
      <c r="CA116" s="3"/>
      <c r="CB116" s="1"/>
      <c r="CC116" s="1"/>
      <c r="CD116" s="4"/>
      <c r="CE116" s="6"/>
      <c r="CF116" s="6"/>
      <c r="CG116" s="19" t="e">
        <f t="shared" si="60"/>
        <v>#N/A</v>
      </c>
      <c r="CH116" s="19">
        <f t="shared" si="40"/>
        <v>0</v>
      </c>
      <c r="CI116" s="19" t="e">
        <f t="shared" si="41"/>
        <v>#N/A</v>
      </c>
      <c r="CJ116" s="1"/>
      <c r="CK116" s="15" t="e">
        <f t="shared" si="61"/>
        <v>#N/A</v>
      </c>
      <c r="CL116" s="3"/>
      <c r="CM116" s="6"/>
      <c r="CN116" s="1"/>
      <c r="CO116" s="338">
        <v>109</v>
      </c>
      <c r="CP116" s="338">
        <f t="shared" si="67"/>
        <v>0</v>
      </c>
      <c r="CQ116" s="338">
        <f t="shared" si="68"/>
        <v>0</v>
      </c>
      <c r="CR116" s="39" t="e">
        <f t="shared" si="69"/>
        <v>#DIV/0!</v>
      </c>
      <c r="CS116" s="3"/>
      <c r="CT116" s="6"/>
      <c r="CU116" s="19" t="e">
        <f t="shared" si="42"/>
        <v>#N/A</v>
      </c>
      <c r="CV116" s="19">
        <f t="shared" si="43"/>
        <v>0</v>
      </c>
      <c r="CW116" s="19" t="e">
        <f t="shared" si="44"/>
        <v>#N/A</v>
      </c>
      <c r="CX116" s="1"/>
      <c r="CY116" s="15" t="e">
        <f t="shared" si="65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45"/>
        <v>#DIV/0!</v>
      </c>
      <c r="DN116" s="96" t="e">
        <f t="shared" si="46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47"/>
        <v>#DIV/0!</v>
      </c>
      <c r="DZ116" s="96" t="e">
        <f t="shared" si="48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62"/>
        <v>0</v>
      </c>
      <c r="EL116" s="180" t="e">
        <f t="shared" si="49"/>
        <v>#DIV/0!</v>
      </c>
      <c r="EM116" s="109" t="e">
        <f t="shared" si="50"/>
        <v>#DIV/0!</v>
      </c>
      <c r="EN116" s="1"/>
      <c r="EO116" s="181" t="e">
        <f t="shared" si="51"/>
        <v>#DIV/0!</v>
      </c>
      <c r="EP116" s="181" t="e">
        <f t="shared" si="52"/>
        <v>#DIV/0!</v>
      </c>
      <c r="EQ116" s="4"/>
      <c r="ER116" s="40"/>
    </row>
    <row r="117" spans="1:148" s="41" customFormat="1" ht="20.100000000000001" customHeight="1" x14ac:dyDescent="0.25">
      <c r="A117" s="83">
        <v>42702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38"/>
        <v>0</v>
      </c>
      <c r="R117" s="39">
        <f t="shared" si="53"/>
        <v>0</v>
      </c>
      <c r="S117" s="15">
        <f t="shared" si="39"/>
        <v>0</v>
      </c>
      <c r="T117" s="3"/>
      <c r="U117" s="1"/>
      <c r="V117" s="1"/>
      <c r="W117" s="19">
        <f t="shared" si="54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63"/>
        <v>0</v>
      </c>
      <c r="AJ117" s="106" t="e">
        <f t="shared" si="64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66"/>
        <v>0</v>
      </c>
      <c r="AT117" s="123" t="e">
        <f t="shared" si="55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56"/>
        <v>0</v>
      </c>
      <c r="BX117" s="125">
        <f t="shared" si="57"/>
        <v>0</v>
      </c>
      <c r="BY117" s="133" t="e">
        <f t="shared" si="58"/>
        <v>#DIV/0!</v>
      </c>
      <c r="BZ117" s="133" t="e">
        <f t="shared" si="59"/>
        <v>#DIV/0!</v>
      </c>
      <c r="CA117" s="3"/>
      <c r="CB117" s="1"/>
      <c r="CC117" s="1"/>
      <c r="CD117" s="4"/>
      <c r="CE117" s="6"/>
      <c r="CF117" s="6"/>
      <c r="CG117" s="19" t="e">
        <f t="shared" si="60"/>
        <v>#N/A</v>
      </c>
      <c r="CH117" s="19">
        <f t="shared" si="40"/>
        <v>0</v>
      </c>
      <c r="CI117" s="19" t="e">
        <f t="shared" si="41"/>
        <v>#N/A</v>
      </c>
      <c r="CJ117" s="1"/>
      <c r="CK117" s="15" t="e">
        <f t="shared" si="61"/>
        <v>#N/A</v>
      </c>
      <c r="CL117" s="3"/>
      <c r="CM117" s="6"/>
      <c r="CN117" s="1"/>
      <c r="CO117" s="338">
        <v>109</v>
      </c>
      <c r="CP117" s="338">
        <f t="shared" si="67"/>
        <v>0</v>
      </c>
      <c r="CQ117" s="338">
        <f t="shared" si="68"/>
        <v>0</v>
      </c>
      <c r="CR117" s="39" t="e">
        <f t="shared" si="69"/>
        <v>#DIV/0!</v>
      </c>
      <c r="CS117" s="3"/>
      <c r="CT117" s="6"/>
      <c r="CU117" s="19" t="e">
        <f t="shared" si="42"/>
        <v>#N/A</v>
      </c>
      <c r="CV117" s="19">
        <f t="shared" si="43"/>
        <v>0</v>
      </c>
      <c r="CW117" s="19" t="e">
        <f t="shared" si="44"/>
        <v>#N/A</v>
      </c>
      <c r="CX117" s="1"/>
      <c r="CY117" s="15" t="e">
        <f t="shared" si="65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45"/>
        <v>#DIV/0!</v>
      </c>
      <c r="DN117" s="96" t="e">
        <f t="shared" si="46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47"/>
        <v>#DIV/0!</v>
      </c>
      <c r="DZ117" s="96" t="e">
        <f t="shared" si="48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62"/>
        <v>0</v>
      </c>
      <c r="EL117" s="180" t="e">
        <f t="shared" si="49"/>
        <v>#DIV/0!</v>
      </c>
      <c r="EM117" s="109" t="e">
        <f t="shared" si="50"/>
        <v>#DIV/0!</v>
      </c>
      <c r="EN117" s="1"/>
      <c r="EO117" s="181" t="e">
        <f t="shared" si="51"/>
        <v>#DIV/0!</v>
      </c>
      <c r="EP117" s="181" t="e">
        <f t="shared" si="52"/>
        <v>#DIV/0!</v>
      </c>
      <c r="EQ117" s="4"/>
      <c r="ER117" s="40"/>
    </row>
    <row r="118" spans="1:148" s="44" customFormat="1" ht="20.100000000000001" customHeight="1" x14ac:dyDescent="0.25">
      <c r="A118" s="84">
        <v>42702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38"/>
        <v>0</v>
      </c>
      <c r="R118" s="42">
        <f t="shared" si="53"/>
        <v>0</v>
      </c>
      <c r="S118" s="16">
        <f t="shared" si="39"/>
        <v>0</v>
      </c>
      <c r="T118" s="10"/>
      <c r="U118" s="8"/>
      <c r="V118" s="8"/>
      <c r="W118" s="20">
        <f t="shared" si="54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63"/>
        <v>0</v>
      </c>
      <c r="AJ118" s="108" t="e">
        <f t="shared" si="64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66"/>
        <v>0</v>
      </c>
      <c r="AT118" s="124" t="e">
        <f t="shared" si="55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56"/>
        <v>0</v>
      </c>
      <c r="BX118" s="126">
        <f t="shared" si="57"/>
        <v>0</v>
      </c>
      <c r="BY118" s="134" t="e">
        <f t="shared" si="58"/>
        <v>#DIV/0!</v>
      </c>
      <c r="BZ118" s="134" t="e">
        <f t="shared" si="59"/>
        <v>#DIV/0!</v>
      </c>
      <c r="CA118" s="10"/>
      <c r="CB118" s="8"/>
      <c r="CC118" s="8"/>
      <c r="CD118" s="11"/>
      <c r="CE118" s="13"/>
      <c r="CF118" s="13"/>
      <c r="CG118" s="20" t="e">
        <f t="shared" si="60"/>
        <v>#N/A</v>
      </c>
      <c r="CH118" s="20">
        <f t="shared" si="40"/>
        <v>0</v>
      </c>
      <c r="CI118" s="20" t="e">
        <f t="shared" si="41"/>
        <v>#N/A</v>
      </c>
      <c r="CJ118" s="8"/>
      <c r="CK118" s="16" t="e">
        <f t="shared" si="61"/>
        <v>#N/A</v>
      </c>
      <c r="CL118" s="10"/>
      <c r="CM118" s="13"/>
      <c r="CN118" s="8"/>
      <c r="CO118" s="339">
        <v>109</v>
      </c>
      <c r="CP118" s="339">
        <f t="shared" si="67"/>
        <v>0</v>
      </c>
      <c r="CQ118" s="339">
        <f t="shared" si="68"/>
        <v>0</v>
      </c>
      <c r="CR118" s="42" t="e">
        <f t="shared" si="69"/>
        <v>#DIV/0!</v>
      </c>
      <c r="CS118" s="10"/>
      <c r="CT118" s="13"/>
      <c r="CU118" s="20" t="e">
        <f t="shared" si="42"/>
        <v>#N/A</v>
      </c>
      <c r="CV118" s="20">
        <f t="shared" si="43"/>
        <v>0</v>
      </c>
      <c r="CW118" s="20" t="e">
        <f t="shared" si="44"/>
        <v>#N/A</v>
      </c>
      <c r="CX118" s="8"/>
      <c r="CY118" s="16" t="e">
        <f t="shared" si="65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45"/>
        <v>#DIV/0!</v>
      </c>
      <c r="DN118" s="97" t="e">
        <f t="shared" si="46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47"/>
        <v>#DIV/0!</v>
      </c>
      <c r="DZ118" s="97" t="e">
        <f t="shared" si="48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62"/>
        <v>0</v>
      </c>
      <c r="EL118" s="183" t="e">
        <f t="shared" si="49"/>
        <v>#DIV/0!</v>
      </c>
      <c r="EM118" s="110" t="e">
        <f t="shared" si="50"/>
        <v>#DIV/0!</v>
      </c>
      <c r="EN118" s="8"/>
      <c r="EO118" s="184" t="e">
        <f t="shared" si="51"/>
        <v>#DIV/0!</v>
      </c>
      <c r="EP118" s="184" t="e">
        <f t="shared" si="52"/>
        <v>#DIV/0!</v>
      </c>
      <c r="EQ118" s="11"/>
      <c r="ER118" s="43"/>
    </row>
    <row r="119" spans="1:148" s="44" customFormat="1" ht="20.100000000000001" customHeight="1" x14ac:dyDescent="0.25">
      <c r="A119" s="84">
        <v>42702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38"/>
        <v>0</v>
      </c>
      <c r="R119" s="42">
        <f t="shared" si="53"/>
        <v>0</v>
      </c>
      <c r="S119" s="16">
        <f t="shared" si="39"/>
        <v>0</v>
      </c>
      <c r="T119" s="10"/>
      <c r="U119" s="8"/>
      <c r="V119" s="8"/>
      <c r="W119" s="20">
        <f t="shared" si="54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63"/>
        <v>0</v>
      </c>
      <c r="AJ119" s="108" t="e">
        <f t="shared" si="64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66"/>
        <v>0</v>
      </c>
      <c r="AT119" s="124" t="e">
        <f t="shared" si="55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56"/>
        <v>0</v>
      </c>
      <c r="BX119" s="126">
        <f t="shared" si="57"/>
        <v>0</v>
      </c>
      <c r="BY119" s="134" t="e">
        <f t="shared" si="58"/>
        <v>#DIV/0!</v>
      </c>
      <c r="BZ119" s="134" t="e">
        <f t="shared" si="59"/>
        <v>#DIV/0!</v>
      </c>
      <c r="CA119" s="10"/>
      <c r="CB119" s="8"/>
      <c r="CC119" s="8"/>
      <c r="CD119" s="11"/>
      <c r="CE119" s="13"/>
      <c r="CF119" s="13"/>
      <c r="CG119" s="20" t="e">
        <f t="shared" si="60"/>
        <v>#N/A</v>
      </c>
      <c r="CH119" s="20">
        <f t="shared" si="40"/>
        <v>0</v>
      </c>
      <c r="CI119" s="20" t="e">
        <f t="shared" si="41"/>
        <v>#N/A</v>
      </c>
      <c r="CJ119" s="8"/>
      <c r="CK119" s="16" t="e">
        <f t="shared" si="61"/>
        <v>#N/A</v>
      </c>
      <c r="CL119" s="10"/>
      <c r="CM119" s="13"/>
      <c r="CN119" s="8"/>
      <c r="CO119" s="339">
        <v>109</v>
      </c>
      <c r="CP119" s="339">
        <f t="shared" si="67"/>
        <v>0</v>
      </c>
      <c r="CQ119" s="339">
        <f t="shared" si="68"/>
        <v>0</v>
      </c>
      <c r="CR119" s="42" t="e">
        <f t="shared" si="69"/>
        <v>#DIV/0!</v>
      </c>
      <c r="CS119" s="10"/>
      <c r="CT119" s="13"/>
      <c r="CU119" s="20" t="e">
        <f t="shared" si="42"/>
        <v>#N/A</v>
      </c>
      <c r="CV119" s="20">
        <f t="shared" si="43"/>
        <v>0</v>
      </c>
      <c r="CW119" s="20" t="e">
        <f t="shared" si="44"/>
        <v>#N/A</v>
      </c>
      <c r="CX119" s="8"/>
      <c r="CY119" s="16" t="e">
        <f t="shared" si="65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45"/>
        <v>#DIV/0!</v>
      </c>
      <c r="DN119" s="97" t="e">
        <f t="shared" si="46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47"/>
        <v>#DIV/0!</v>
      </c>
      <c r="DZ119" s="97" t="e">
        <f t="shared" si="48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62"/>
        <v>0</v>
      </c>
      <c r="EL119" s="183" t="e">
        <f t="shared" si="49"/>
        <v>#DIV/0!</v>
      </c>
      <c r="EM119" s="110" t="e">
        <f t="shared" si="50"/>
        <v>#DIV/0!</v>
      </c>
      <c r="EN119" s="8"/>
      <c r="EO119" s="184" t="e">
        <f t="shared" si="51"/>
        <v>#DIV/0!</v>
      </c>
      <c r="EP119" s="184" t="e">
        <f t="shared" si="52"/>
        <v>#DIV/0!</v>
      </c>
      <c r="EQ119" s="11"/>
      <c r="ER119" s="43"/>
    </row>
    <row r="120" spans="1:148" s="41" customFormat="1" ht="20.100000000000001" customHeight="1" x14ac:dyDescent="0.25">
      <c r="A120" s="83">
        <v>42703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38"/>
        <v>0</v>
      </c>
      <c r="R120" s="39">
        <f t="shared" si="53"/>
        <v>0</v>
      </c>
      <c r="S120" s="15">
        <f t="shared" si="39"/>
        <v>0</v>
      </c>
      <c r="T120" s="3"/>
      <c r="U120" s="1"/>
      <c r="V120" s="1"/>
      <c r="W120" s="19">
        <f t="shared" si="54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63"/>
        <v>0</v>
      </c>
      <c r="AJ120" s="106" t="e">
        <f t="shared" si="64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66"/>
        <v>0</v>
      </c>
      <c r="AT120" s="123" t="e">
        <f t="shared" si="55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56"/>
        <v>0</v>
      </c>
      <c r="BX120" s="125">
        <f t="shared" si="57"/>
        <v>0</v>
      </c>
      <c r="BY120" s="133" t="e">
        <f t="shared" si="58"/>
        <v>#DIV/0!</v>
      </c>
      <c r="BZ120" s="133" t="e">
        <f t="shared" si="59"/>
        <v>#DIV/0!</v>
      </c>
      <c r="CA120" s="3"/>
      <c r="CB120" s="1"/>
      <c r="CC120" s="1"/>
      <c r="CD120" s="4"/>
      <c r="CE120" s="6"/>
      <c r="CF120" s="6"/>
      <c r="CG120" s="19" t="e">
        <f t="shared" si="60"/>
        <v>#N/A</v>
      </c>
      <c r="CH120" s="19">
        <f t="shared" si="40"/>
        <v>0</v>
      </c>
      <c r="CI120" s="19" t="e">
        <f t="shared" si="41"/>
        <v>#N/A</v>
      </c>
      <c r="CJ120" s="1"/>
      <c r="CK120" s="15" t="e">
        <f t="shared" si="61"/>
        <v>#N/A</v>
      </c>
      <c r="CL120" s="3"/>
      <c r="CM120" s="6"/>
      <c r="CN120" s="1"/>
      <c r="CO120" s="338">
        <v>109</v>
      </c>
      <c r="CP120" s="338">
        <f t="shared" si="67"/>
        <v>0</v>
      </c>
      <c r="CQ120" s="338">
        <f t="shared" si="68"/>
        <v>0</v>
      </c>
      <c r="CR120" s="39" t="e">
        <f t="shared" si="69"/>
        <v>#DIV/0!</v>
      </c>
      <c r="CS120" s="3"/>
      <c r="CT120" s="6"/>
      <c r="CU120" s="19" t="e">
        <f t="shared" si="42"/>
        <v>#N/A</v>
      </c>
      <c r="CV120" s="19">
        <f t="shared" si="43"/>
        <v>0</v>
      </c>
      <c r="CW120" s="19" t="e">
        <f t="shared" si="44"/>
        <v>#N/A</v>
      </c>
      <c r="CX120" s="1"/>
      <c r="CY120" s="15" t="e">
        <f t="shared" si="65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45"/>
        <v>#DIV/0!</v>
      </c>
      <c r="DN120" s="96" t="e">
        <f t="shared" si="46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47"/>
        <v>#DIV/0!</v>
      </c>
      <c r="DZ120" s="96" t="e">
        <f t="shared" si="48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62"/>
        <v>0</v>
      </c>
      <c r="EL120" s="180" t="e">
        <f t="shared" si="49"/>
        <v>#DIV/0!</v>
      </c>
      <c r="EM120" s="109" t="e">
        <f t="shared" si="50"/>
        <v>#DIV/0!</v>
      </c>
      <c r="EN120" s="1"/>
      <c r="EO120" s="181" t="e">
        <f t="shared" si="51"/>
        <v>#DIV/0!</v>
      </c>
      <c r="EP120" s="181" t="e">
        <f t="shared" si="52"/>
        <v>#DIV/0!</v>
      </c>
      <c r="EQ120" s="4"/>
      <c r="ER120" s="40"/>
    </row>
    <row r="121" spans="1:148" s="41" customFormat="1" ht="20.100000000000001" customHeight="1" x14ac:dyDescent="0.25">
      <c r="A121" s="83">
        <v>42703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38"/>
        <v>0</v>
      </c>
      <c r="R121" s="39">
        <f t="shared" si="53"/>
        <v>0</v>
      </c>
      <c r="S121" s="15">
        <f t="shared" si="39"/>
        <v>0</v>
      </c>
      <c r="T121" s="3"/>
      <c r="U121" s="1"/>
      <c r="V121" s="1"/>
      <c r="W121" s="19">
        <f t="shared" si="54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63"/>
        <v>0</v>
      </c>
      <c r="AJ121" s="106" t="e">
        <f t="shared" si="64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66"/>
        <v>0</v>
      </c>
      <c r="AT121" s="123" t="e">
        <f t="shared" si="55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56"/>
        <v>0</v>
      </c>
      <c r="BX121" s="125">
        <f t="shared" si="57"/>
        <v>0</v>
      </c>
      <c r="BY121" s="133" t="e">
        <f t="shared" si="58"/>
        <v>#DIV/0!</v>
      </c>
      <c r="BZ121" s="133" t="e">
        <f t="shared" si="59"/>
        <v>#DIV/0!</v>
      </c>
      <c r="CA121" s="3"/>
      <c r="CB121" s="1"/>
      <c r="CC121" s="1"/>
      <c r="CD121" s="4"/>
      <c r="CE121" s="6"/>
      <c r="CF121" s="6"/>
      <c r="CG121" s="19" t="e">
        <f t="shared" si="60"/>
        <v>#N/A</v>
      </c>
      <c r="CH121" s="19">
        <f t="shared" si="40"/>
        <v>0</v>
      </c>
      <c r="CI121" s="19" t="e">
        <f t="shared" si="41"/>
        <v>#N/A</v>
      </c>
      <c r="CJ121" s="1"/>
      <c r="CK121" s="15" t="e">
        <f t="shared" si="61"/>
        <v>#N/A</v>
      </c>
      <c r="CL121" s="3"/>
      <c r="CM121" s="6"/>
      <c r="CN121" s="1"/>
      <c r="CO121" s="338">
        <v>109</v>
      </c>
      <c r="CP121" s="338">
        <f t="shared" si="67"/>
        <v>0</v>
      </c>
      <c r="CQ121" s="338">
        <f t="shared" si="68"/>
        <v>0</v>
      </c>
      <c r="CR121" s="39" t="e">
        <f t="shared" si="69"/>
        <v>#DIV/0!</v>
      </c>
      <c r="CS121" s="3"/>
      <c r="CT121" s="6"/>
      <c r="CU121" s="19" t="e">
        <f t="shared" si="42"/>
        <v>#N/A</v>
      </c>
      <c r="CV121" s="19">
        <f t="shared" si="43"/>
        <v>0</v>
      </c>
      <c r="CW121" s="19" t="e">
        <f t="shared" si="44"/>
        <v>#N/A</v>
      </c>
      <c r="CX121" s="1"/>
      <c r="CY121" s="15" t="e">
        <f t="shared" si="65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45"/>
        <v>#DIV/0!</v>
      </c>
      <c r="DN121" s="96" t="e">
        <f t="shared" si="46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47"/>
        <v>#DIV/0!</v>
      </c>
      <c r="DZ121" s="96" t="e">
        <f t="shared" si="48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62"/>
        <v>0</v>
      </c>
      <c r="EL121" s="180" t="e">
        <f t="shared" si="49"/>
        <v>#DIV/0!</v>
      </c>
      <c r="EM121" s="109" t="e">
        <f t="shared" si="50"/>
        <v>#DIV/0!</v>
      </c>
      <c r="EN121" s="1"/>
      <c r="EO121" s="181" t="e">
        <f t="shared" si="51"/>
        <v>#DIV/0!</v>
      </c>
      <c r="EP121" s="181" t="e">
        <f t="shared" si="52"/>
        <v>#DIV/0!</v>
      </c>
      <c r="EQ121" s="4"/>
      <c r="ER121" s="40"/>
    </row>
    <row r="122" spans="1:148" s="44" customFormat="1" ht="20.100000000000001" customHeight="1" x14ac:dyDescent="0.25">
      <c r="A122" s="84">
        <v>42703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38"/>
        <v>0</v>
      </c>
      <c r="R122" s="42">
        <f t="shared" si="53"/>
        <v>0</v>
      </c>
      <c r="S122" s="16">
        <f t="shared" si="39"/>
        <v>0</v>
      </c>
      <c r="T122" s="10"/>
      <c r="U122" s="8"/>
      <c r="V122" s="8"/>
      <c r="W122" s="20">
        <f t="shared" si="54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63"/>
        <v>0</v>
      </c>
      <c r="AJ122" s="108" t="e">
        <f t="shared" si="64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66"/>
        <v>0</v>
      </c>
      <c r="AT122" s="124" t="e">
        <f t="shared" si="55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56"/>
        <v>0</v>
      </c>
      <c r="BX122" s="126">
        <f t="shared" si="57"/>
        <v>0</v>
      </c>
      <c r="BY122" s="134" t="e">
        <f t="shared" si="58"/>
        <v>#DIV/0!</v>
      </c>
      <c r="BZ122" s="134" t="e">
        <f t="shared" si="59"/>
        <v>#DIV/0!</v>
      </c>
      <c r="CA122" s="10"/>
      <c r="CB122" s="8"/>
      <c r="CC122" s="8"/>
      <c r="CD122" s="11"/>
      <c r="CE122" s="13"/>
      <c r="CF122" s="13"/>
      <c r="CG122" s="20" t="e">
        <f t="shared" si="60"/>
        <v>#N/A</v>
      </c>
      <c r="CH122" s="20">
        <f t="shared" si="40"/>
        <v>0</v>
      </c>
      <c r="CI122" s="20" t="e">
        <f t="shared" si="41"/>
        <v>#N/A</v>
      </c>
      <c r="CJ122" s="8"/>
      <c r="CK122" s="16" t="e">
        <f t="shared" si="61"/>
        <v>#N/A</v>
      </c>
      <c r="CL122" s="10"/>
      <c r="CM122" s="13"/>
      <c r="CN122" s="8"/>
      <c r="CO122" s="339">
        <v>109</v>
      </c>
      <c r="CP122" s="339">
        <f t="shared" si="67"/>
        <v>0</v>
      </c>
      <c r="CQ122" s="339">
        <f t="shared" si="68"/>
        <v>0</v>
      </c>
      <c r="CR122" s="42" t="e">
        <f t="shared" si="69"/>
        <v>#DIV/0!</v>
      </c>
      <c r="CS122" s="10"/>
      <c r="CT122" s="13"/>
      <c r="CU122" s="20" t="e">
        <f t="shared" si="42"/>
        <v>#N/A</v>
      </c>
      <c r="CV122" s="20">
        <f t="shared" si="43"/>
        <v>0</v>
      </c>
      <c r="CW122" s="20" t="e">
        <f t="shared" si="44"/>
        <v>#N/A</v>
      </c>
      <c r="CX122" s="8"/>
      <c r="CY122" s="16" t="e">
        <f t="shared" si="65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45"/>
        <v>#DIV/0!</v>
      </c>
      <c r="DN122" s="97" t="e">
        <f t="shared" si="46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47"/>
        <v>#DIV/0!</v>
      </c>
      <c r="DZ122" s="97" t="e">
        <f t="shared" si="48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62"/>
        <v>0</v>
      </c>
      <c r="EL122" s="183" t="e">
        <f t="shared" si="49"/>
        <v>#DIV/0!</v>
      </c>
      <c r="EM122" s="110" t="e">
        <f t="shared" si="50"/>
        <v>#DIV/0!</v>
      </c>
      <c r="EN122" s="8"/>
      <c r="EO122" s="184" t="e">
        <f t="shared" si="51"/>
        <v>#DIV/0!</v>
      </c>
      <c r="EP122" s="184" t="e">
        <f t="shared" si="52"/>
        <v>#DIV/0!</v>
      </c>
      <c r="EQ122" s="11"/>
      <c r="ER122" s="43"/>
    </row>
    <row r="123" spans="1:148" s="44" customFormat="1" ht="20.100000000000001" customHeight="1" x14ac:dyDescent="0.25">
      <c r="A123" s="84">
        <v>42703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38"/>
        <v>0</v>
      </c>
      <c r="R123" s="42">
        <f t="shared" si="53"/>
        <v>0</v>
      </c>
      <c r="S123" s="16">
        <f t="shared" si="39"/>
        <v>0</v>
      </c>
      <c r="T123" s="10"/>
      <c r="U123" s="8"/>
      <c r="V123" s="8"/>
      <c r="W123" s="20">
        <f t="shared" si="54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63"/>
        <v>0</v>
      </c>
      <c r="AJ123" s="108" t="e">
        <f t="shared" si="64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66"/>
        <v>0</v>
      </c>
      <c r="AT123" s="124" t="e">
        <f t="shared" si="55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56"/>
        <v>0</v>
      </c>
      <c r="BX123" s="126">
        <f t="shared" si="57"/>
        <v>0</v>
      </c>
      <c r="BY123" s="134" t="e">
        <f t="shared" si="58"/>
        <v>#DIV/0!</v>
      </c>
      <c r="BZ123" s="134" t="e">
        <f t="shared" si="59"/>
        <v>#DIV/0!</v>
      </c>
      <c r="CA123" s="10"/>
      <c r="CB123" s="8"/>
      <c r="CC123" s="8"/>
      <c r="CD123" s="11"/>
      <c r="CE123" s="13"/>
      <c r="CF123" s="13"/>
      <c r="CG123" s="20" t="e">
        <f t="shared" si="60"/>
        <v>#N/A</v>
      </c>
      <c r="CH123" s="20">
        <f t="shared" si="40"/>
        <v>0</v>
      </c>
      <c r="CI123" s="20" t="e">
        <f t="shared" si="41"/>
        <v>#N/A</v>
      </c>
      <c r="CJ123" s="8"/>
      <c r="CK123" s="16" t="e">
        <f t="shared" si="61"/>
        <v>#N/A</v>
      </c>
      <c r="CL123" s="10"/>
      <c r="CM123" s="13"/>
      <c r="CN123" s="8"/>
      <c r="CO123" s="339">
        <v>109</v>
      </c>
      <c r="CP123" s="339">
        <f t="shared" si="67"/>
        <v>0</v>
      </c>
      <c r="CQ123" s="339">
        <f t="shared" si="68"/>
        <v>0</v>
      </c>
      <c r="CR123" s="42" t="e">
        <f t="shared" si="69"/>
        <v>#DIV/0!</v>
      </c>
      <c r="CS123" s="10"/>
      <c r="CT123" s="13"/>
      <c r="CU123" s="20" t="e">
        <f t="shared" si="42"/>
        <v>#N/A</v>
      </c>
      <c r="CV123" s="20">
        <f t="shared" si="43"/>
        <v>0</v>
      </c>
      <c r="CW123" s="20" t="e">
        <f t="shared" si="44"/>
        <v>#N/A</v>
      </c>
      <c r="CX123" s="8"/>
      <c r="CY123" s="16" t="e">
        <f t="shared" si="65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45"/>
        <v>#DIV/0!</v>
      </c>
      <c r="DN123" s="97" t="e">
        <f t="shared" si="46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47"/>
        <v>#DIV/0!</v>
      </c>
      <c r="DZ123" s="97" t="e">
        <f t="shared" si="48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62"/>
        <v>0</v>
      </c>
      <c r="EL123" s="183" t="e">
        <f t="shared" si="49"/>
        <v>#DIV/0!</v>
      </c>
      <c r="EM123" s="110" t="e">
        <f t="shared" si="50"/>
        <v>#DIV/0!</v>
      </c>
      <c r="EN123" s="8"/>
      <c r="EO123" s="184" t="e">
        <f t="shared" si="51"/>
        <v>#DIV/0!</v>
      </c>
      <c r="EP123" s="184" t="e">
        <f t="shared" si="52"/>
        <v>#DIV/0!</v>
      </c>
      <c r="EQ123" s="11"/>
      <c r="ER123" s="43"/>
    </row>
    <row r="124" spans="1:148" s="41" customFormat="1" ht="20.100000000000001" customHeight="1" x14ac:dyDescent="0.25">
      <c r="A124" s="83">
        <v>42704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38"/>
        <v>0</v>
      </c>
      <c r="R124" s="39">
        <f t="shared" si="53"/>
        <v>0</v>
      </c>
      <c r="S124" s="15">
        <f t="shared" si="39"/>
        <v>0</v>
      </c>
      <c r="T124" s="3"/>
      <c r="U124" s="1"/>
      <c r="V124" s="1"/>
      <c r="W124" s="19">
        <f t="shared" si="54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63"/>
        <v>0</v>
      </c>
      <c r="AJ124" s="106" t="e">
        <f t="shared" si="64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66"/>
        <v>0</v>
      </c>
      <c r="AT124" s="123" t="e">
        <f t="shared" si="55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56"/>
        <v>0</v>
      </c>
      <c r="BX124" s="125">
        <f t="shared" si="57"/>
        <v>0</v>
      </c>
      <c r="BY124" s="133" t="e">
        <f t="shared" si="58"/>
        <v>#DIV/0!</v>
      </c>
      <c r="BZ124" s="133" t="e">
        <f t="shared" si="59"/>
        <v>#DIV/0!</v>
      </c>
      <c r="CA124" s="3"/>
      <c r="CB124" s="1"/>
      <c r="CC124" s="1"/>
      <c r="CD124" s="4"/>
      <c r="CE124" s="6"/>
      <c r="CF124" s="6"/>
      <c r="CG124" s="19" t="e">
        <f t="shared" si="60"/>
        <v>#N/A</v>
      </c>
      <c r="CH124" s="19">
        <f t="shared" si="40"/>
        <v>0</v>
      </c>
      <c r="CI124" s="19" t="e">
        <f t="shared" si="41"/>
        <v>#N/A</v>
      </c>
      <c r="CJ124" s="1"/>
      <c r="CK124" s="15" t="e">
        <f t="shared" si="61"/>
        <v>#N/A</v>
      </c>
      <c r="CL124" s="3"/>
      <c r="CM124" s="6"/>
      <c r="CN124" s="1"/>
      <c r="CO124" s="338">
        <v>109</v>
      </c>
      <c r="CP124" s="338">
        <f t="shared" si="67"/>
        <v>0</v>
      </c>
      <c r="CQ124" s="338">
        <f t="shared" si="68"/>
        <v>0</v>
      </c>
      <c r="CR124" s="39" t="e">
        <f t="shared" si="69"/>
        <v>#DIV/0!</v>
      </c>
      <c r="CS124" s="3"/>
      <c r="CT124" s="6"/>
      <c r="CU124" s="19" t="e">
        <f t="shared" si="42"/>
        <v>#N/A</v>
      </c>
      <c r="CV124" s="19">
        <f t="shared" si="43"/>
        <v>0</v>
      </c>
      <c r="CW124" s="19" t="e">
        <f t="shared" si="44"/>
        <v>#N/A</v>
      </c>
      <c r="CX124" s="1"/>
      <c r="CY124" s="15" t="e">
        <f t="shared" si="65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45"/>
        <v>#DIV/0!</v>
      </c>
      <c r="DN124" s="96" t="e">
        <f t="shared" si="46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47"/>
        <v>#DIV/0!</v>
      </c>
      <c r="DZ124" s="96" t="e">
        <f t="shared" si="48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62"/>
        <v>0</v>
      </c>
      <c r="EL124" s="180" t="e">
        <f t="shared" si="49"/>
        <v>#DIV/0!</v>
      </c>
      <c r="EM124" s="109" t="e">
        <f t="shared" si="50"/>
        <v>#DIV/0!</v>
      </c>
      <c r="EN124" s="1"/>
      <c r="EO124" s="181" t="e">
        <f t="shared" si="51"/>
        <v>#DIV/0!</v>
      </c>
      <c r="EP124" s="181" t="e">
        <f t="shared" si="52"/>
        <v>#DIV/0!</v>
      </c>
      <c r="EQ124" s="4"/>
      <c r="ER124" s="40"/>
    </row>
    <row r="125" spans="1:148" s="41" customFormat="1" ht="20.100000000000001" customHeight="1" x14ac:dyDescent="0.25">
      <c r="A125" s="83">
        <v>42704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38"/>
        <v>0</v>
      </c>
      <c r="R125" s="39">
        <f t="shared" si="53"/>
        <v>0</v>
      </c>
      <c r="S125" s="15">
        <f t="shared" si="39"/>
        <v>0</v>
      </c>
      <c r="T125" s="3"/>
      <c r="U125" s="1"/>
      <c r="V125" s="1"/>
      <c r="W125" s="19">
        <f t="shared" si="54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63"/>
        <v>0</v>
      </c>
      <c r="AJ125" s="106" t="e">
        <f t="shared" si="64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66"/>
        <v>0</v>
      </c>
      <c r="AT125" s="123" t="e">
        <f t="shared" si="55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56"/>
        <v>0</v>
      </c>
      <c r="BX125" s="125">
        <f t="shared" si="57"/>
        <v>0</v>
      </c>
      <c r="BY125" s="133" t="e">
        <f t="shared" si="58"/>
        <v>#DIV/0!</v>
      </c>
      <c r="BZ125" s="133" t="e">
        <f t="shared" si="59"/>
        <v>#DIV/0!</v>
      </c>
      <c r="CA125" s="3"/>
      <c r="CB125" s="1"/>
      <c r="CC125" s="1"/>
      <c r="CD125" s="4"/>
      <c r="CE125" s="6"/>
      <c r="CF125" s="6"/>
      <c r="CG125" s="19" t="e">
        <f t="shared" si="60"/>
        <v>#N/A</v>
      </c>
      <c r="CH125" s="19">
        <f t="shared" si="40"/>
        <v>0</v>
      </c>
      <c r="CI125" s="19" t="e">
        <f t="shared" si="41"/>
        <v>#N/A</v>
      </c>
      <c r="CJ125" s="1"/>
      <c r="CK125" s="15" t="e">
        <f t="shared" si="61"/>
        <v>#N/A</v>
      </c>
      <c r="CL125" s="3"/>
      <c r="CM125" s="6"/>
      <c r="CN125" s="1"/>
      <c r="CO125" s="338">
        <v>109</v>
      </c>
      <c r="CP125" s="338">
        <f t="shared" si="67"/>
        <v>0</v>
      </c>
      <c r="CQ125" s="338">
        <f t="shared" si="68"/>
        <v>0</v>
      </c>
      <c r="CR125" s="39" t="e">
        <f t="shared" si="69"/>
        <v>#DIV/0!</v>
      </c>
      <c r="CS125" s="3"/>
      <c r="CT125" s="6"/>
      <c r="CU125" s="19" t="e">
        <f t="shared" si="42"/>
        <v>#N/A</v>
      </c>
      <c r="CV125" s="19">
        <f t="shared" si="43"/>
        <v>0</v>
      </c>
      <c r="CW125" s="19" t="e">
        <f t="shared" si="44"/>
        <v>#N/A</v>
      </c>
      <c r="CX125" s="1"/>
      <c r="CY125" s="15" t="e">
        <f t="shared" si="65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45"/>
        <v>#DIV/0!</v>
      </c>
      <c r="DN125" s="96" t="e">
        <f t="shared" si="46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47"/>
        <v>#DIV/0!</v>
      </c>
      <c r="DZ125" s="96" t="e">
        <f t="shared" si="48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62"/>
        <v>0</v>
      </c>
      <c r="EL125" s="180" t="e">
        <f t="shared" si="49"/>
        <v>#DIV/0!</v>
      </c>
      <c r="EM125" s="109" t="e">
        <f t="shared" si="50"/>
        <v>#DIV/0!</v>
      </c>
      <c r="EN125" s="1"/>
      <c r="EO125" s="181" t="e">
        <f t="shared" si="51"/>
        <v>#DIV/0!</v>
      </c>
      <c r="EP125" s="181" t="e">
        <f t="shared" si="52"/>
        <v>#DIV/0!</v>
      </c>
      <c r="EQ125" s="4"/>
      <c r="ER125" s="40"/>
    </row>
    <row r="126" spans="1:148" s="44" customFormat="1" ht="20.100000000000001" customHeight="1" x14ac:dyDescent="0.25">
      <c r="A126" s="84">
        <v>42704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38"/>
        <v>0</v>
      </c>
      <c r="R126" s="42">
        <f t="shared" si="53"/>
        <v>0</v>
      </c>
      <c r="S126" s="16">
        <f t="shared" si="39"/>
        <v>0</v>
      </c>
      <c r="T126" s="10"/>
      <c r="U126" s="8"/>
      <c r="V126" s="8"/>
      <c r="W126" s="20">
        <f t="shared" si="54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63"/>
        <v>0</v>
      </c>
      <c r="AJ126" s="108" t="e">
        <f t="shared" si="64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66"/>
        <v>0</v>
      </c>
      <c r="AT126" s="124" t="e">
        <f t="shared" si="55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56"/>
        <v>0</v>
      </c>
      <c r="BX126" s="126">
        <f t="shared" si="57"/>
        <v>0</v>
      </c>
      <c r="BY126" s="134" t="e">
        <f t="shared" si="58"/>
        <v>#DIV/0!</v>
      </c>
      <c r="BZ126" s="134" t="e">
        <f t="shared" si="59"/>
        <v>#DIV/0!</v>
      </c>
      <c r="CA126" s="10"/>
      <c r="CB126" s="8"/>
      <c r="CC126" s="8"/>
      <c r="CD126" s="11"/>
      <c r="CE126" s="13"/>
      <c r="CF126" s="13"/>
      <c r="CG126" s="20" t="e">
        <f t="shared" si="60"/>
        <v>#N/A</v>
      </c>
      <c r="CH126" s="20">
        <f t="shared" si="40"/>
        <v>0</v>
      </c>
      <c r="CI126" s="20" t="e">
        <f t="shared" si="41"/>
        <v>#N/A</v>
      </c>
      <c r="CJ126" s="8"/>
      <c r="CK126" s="16" t="e">
        <f t="shared" si="61"/>
        <v>#N/A</v>
      </c>
      <c r="CL126" s="10"/>
      <c r="CM126" s="13"/>
      <c r="CN126" s="8"/>
      <c r="CO126" s="339">
        <v>109</v>
      </c>
      <c r="CP126" s="339">
        <f t="shared" si="67"/>
        <v>0</v>
      </c>
      <c r="CQ126" s="339">
        <f t="shared" si="68"/>
        <v>0</v>
      </c>
      <c r="CR126" s="42" t="e">
        <f t="shared" si="69"/>
        <v>#DIV/0!</v>
      </c>
      <c r="CS126" s="10"/>
      <c r="CT126" s="13"/>
      <c r="CU126" s="20" t="e">
        <f t="shared" si="42"/>
        <v>#N/A</v>
      </c>
      <c r="CV126" s="20">
        <f t="shared" si="43"/>
        <v>0</v>
      </c>
      <c r="CW126" s="20" t="e">
        <f t="shared" si="44"/>
        <v>#N/A</v>
      </c>
      <c r="CX126" s="8"/>
      <c r="CY126" s="16" t="e">
        <f t="shared" si="65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45"/>
        <v>#DIV/0!</v>
      </c>
      <c r="DN126" s="97" t="e">
        <f t="shared" si="46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47"/>
        <v>#DIV/0!</v>
      </c>
      <c r="DZ126" s="97" t="e">
        <f t="shared" si="48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62"/>
        <v>0</v>
      </c>
      <c r="EL126" s="183" t="e">
        <f t="shared" si="49"/>
        <v>#DIV/0!</v>
      </c>
      <c r="EM126" s="110" t="e">
        <f t="shared" si="50"/>
        <v>#DIV/0!</v>
      </c>
      <c r="EN126" s="8"/>
      <c r="EO126" s="184" t="e">
        <f t="shared" si="51"/>
        <v>#DIV/0!</v>
      </c>
      <c r="EP126" s="184" t="e">
        <f t="shared" si="52"/>
        <v>#DIV/0!</v>
      </c>
      <c r="EQ126" s="11"/>
      <c r="ER126" s="43"/>
    </row>
    <row r="127" spans="1:148" s="44" customFormat="1" ht="20.100000000000001" customHeight="1" x14ac:dyDescent="0.25">
      <c r="A127" s="84">
        <v>42704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38"/>
        <v>0</v>
      </c>
      <c r="R127" s="42">
        <f t="shared" si="53"/>
        <v>0</v>
      </c>
      <c r="S127" s="16">
        <f t="shared" si="39"/>
        <v>0</v>
      </c>
      <c r="T127" s="10"/>
      <c r="U127" s="8"/>
      <c r="V127" s="8"/>
      <c r="W127" s="20">
        <f t="shared" si="54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63"/>
        <v>0</v>
      </c>
      <c r="AJ127" s="108" t="e">
        <f t="shared" si="64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66"/>
        <v>0</v>
      </c>
      <c r="AT127" s="124" t="e">
        <f t="shared" si="55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56"/>
        <v>0</v>
      </c>
      <c r="BX127" s="126">
        <f t="shared" si="57"/>
        <v>0</v>
      </c>
      <c r="BY127" s="134" t="e">
        <f t="shared" si="58"/>
        <v>#DIV/0!</v>
      </c>
      <c r="BZ127" s="134" t="e">
        <f t="shared" si="59"/>
        <v>#DIV/0!</v>
      </c>
      <c r="CA127" s="10"/>
      <c r="CB127" s="8"/>
      <c r="CC127" s="8"/>
      <c r="CD127" s="11"/>
      <c r="CE127" s="13"/>
      <c r="CF127" s="13"/>
      <c r="CG127" s="20" t="e">
        <f t="shared" si="60"/>
        <v>#N/A</v>
      </c>
      <c r="CH127" s="20">
        <f t="shared" si="40"/>
        <v>0</v>
      </c>
      <c r="CI127" s="20" t="e">
        <f t="shared" si="41"/>
        <v>#N/A</v>
      </c>
      <c r="CJ127" s="8"/>
      <c r="CK127" s="16" t="e">
        <f t="shared" si="61"/>
        <v>#N/A</v>
      </c>
      <c r="CL127" s="10"/>
      <c r="CM127" s="13"/>
      <c r="CN127" s="8"/>
      <c r="CO127" s="339">
        <v>109</v>
      </c>
      <c r="CP127" s="339">
        <f t="shared" si="67"/>
        <v>0</v>
      </c>
      <c r="CQ127" s="339">
        <f t="shared" si="68"/>
        <v>0</v>
      </c>
      <c r="CR127" s="42" t="e">
        <f t="shared" si="69"/>
        <v>#DIV/0!</v>
      </c>
      <c r="CS127" s="10"/>
      <c r="CT127" s="13"/>
      <c r="CU127" s="20" t="e">
        <f t="shared" si="42"/>
        <v>#N/A</v>
      </c>
      <c r="CV127" s="20">
        <f t="shared" si="43"/>
        <v>0</v>
      </c>
      <c r="CW127" s="20" t="e">
        <f t="shared" si="44"/>
        <v>#N/A</v>
      </c>
      <c r="CX127" s="8"/>
      <c r="CY127" s="16" t="e">
        <f t="shared" si="65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45"/>
        <v>#DIV/0!</v>
      </c>
      <c r="DN127" s="97" t="e">
        <f t="shared" si="46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47"/>
        <v>#DIV/0!</v>
      </c>
      <c r="DZ127" s="97" t="e">
        <f t="shared" si="48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62"/>
        <v>0</v>
      </c>
      <c r="EL127" s="183" t="e">
        <f t="shared" si="49"/>
        <v>#DIV/0!</v>
      </c>
      <c r="EM127" s="110" t="e">
        <f t="shared" si="50"/>
        <v>#DIV/0!</v>
      </c>
      <c r="EN127" s="8"/>
      <c r="EO127" s="184" t="e">
        <f t="shared" si="51"/>
        <v>#DIV/0!</v>
      </c>
      <c r="EP127" s="184" t="e">
        <f t="shared" si="52"/>
        <v>#DIV/0!</v>
      </c>
      <c r="EQ127" s="11"/>
      <c r="ER127" s="43"/>
    </row>
    <row r="128" spans="1:148" s="41" customFormat="1" ht="20.100000000000001" customHeight="1" x14ac:dyDescent="0.25">
      <c r="A128" s="83" t="s">
        <v>249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38"/>
        <v>0</v>
      </c>
      <c r="R128" s="39">
        <f t="shared" si="53"/>
        <v>0</v>
      </c>
      <c r="S128" s="15">
        <f t="shared" si="39"/>
        <v>0</v>
      </c>
      <c r="T128" s="3"/>
      <c r="U128" s="1"/>
      <c r="V128" s="1"/>
      <c r="W128" s="19">
        <f t="shared" si="54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63"/>
        <v>0</v>
      </c>
      <c r="AJ128" s="106" t="e">
        <f t="shared" si="64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66"/>
        <v>0</v>
      </c>
      <c r="AT128" s="123" t="e">
        <f t="shared" si="55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56"/>
        <v>0</v>
      </c>
      <c r="BX128" s="125">
        <f t="shared" si="57"/>
        <v>0</v>
      </c>
      <c r="BY128" s="133" t="e">
        <f t="shared" si="58"/>
        <v>#DIV/0!</v>
      </c>
      <c r="BZ128" s="133" t="e">
        <f t="shared" si="59"/>
        <v>#DIV/0!</v>
      </c>
      <c r="CA128" s="3"/>
      <c r="CB128" s="1"/>
      <c r="CC128" s="1"/>
      <c r="CD128" s="4"/>
      <c r="CE128" s="6"/>
      <c r="CF128" s="6"/>
      <c r="CG128" s="19" t="e">
        <f t="shared" si="60"/>
        <v>#N/A</v>
      </c>
      <c r="CH128" s="19">
        <f t="shared" si="40"/>
        <v>0</v>
      </c>
      <c r="CI128" s="19" t="e">
        <f t="shared" si="41"/>
        <v>#N/A</v>
      </c>
      <c r="CJ128" s="1"/>
      <c r="CK128" s="15" t="e">
        <f t="shared" si="61"/>
        <v>#N/A</v>
      </c>
      <c r="CL128" s="3"/>
      <c r="CM128" s="6"/>
      <c r="CN128" s="1"/>
      <c r="CO128" s="338">
        <v>109</v>
      </c>
      <c r="CP128" s="338">
        <f t="shared" si="67"/>
        <v>0</v>
      </c>
      <c r="CQ128" s="338">
        <f t="shared" si="68"/>
        <v>0</v>
      </c>
      <c r="CR128" s="39" t="e">
        <f t="shared" si="69"/>
        <v>#DIV/0!</v>
      </c>
      <c r="CS128" s="3"/>
      <c r="CT128" s="6"/>
      <c r="CU128" s="19" t="e">
        <f t="shared" si="42"/>
        <v>#N/A</v>
      </c>
      <c r="CV128" s="19">
        <f t="shared" si="43"/>
        <v>0</v>
      </c>
      <c r="CW128" s="19" t="e">
        <f t="shared" si="44"/>
        <v>#N/A</v>
      </c>
      <c r="CX128" s="1"/>
      <c r="CY128" s="15" t="e">
        <f t="shared" si="65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45"/>
        <v>#DIV/0!</v>
      </c>
      <c r="DN128" s="96" t="e">
        <f t="shared" si="46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47"/>
        <v>#DIV/0!</v>
      </c>
      <c r="DZ128" s="96" t="e">
        <f t="shared" si="48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62"/>
        <v>0</v>
      </c>
      <c r="EL128" s="180" t="e">
        <f t="shared" si="49"/>
        <v>#DIV/0!</v>
      </c>
      <c r="EM128" s="109" t="e">
        <f t="shared" si="50"/>
        <v>#DIV/0!</v>
      </c>
      <c r="EN128" s="1"/>
      <c r="EO128" s="181" t="e">
        <f t="shared" si="51"/>
        <v>#DIV/0!</v>
      </c>
      <c r="EP128" s="181" t="e">
        <f t="shared" si="52"/>
        <v>#DIV/0!</v>
      </c>
      <c r="EQ128" s="4"/>
      <c r="ER128" s="40"/>
    </row>
    <row r="129" spans="1:148" s="41" customFormat="1" ht="20.100000000000001" customHeight="1" x14ac:dyDescent="0.25">
      <c r="A129" s="83" t="s">
        <v>249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38"/>
        <v>0</v>
      </c>
      <c r="R129" s="39">
        <f t="shared" si="53"/>
        <v>0</v>
      </c>
      <c r="S129" s="15">
        <f t="shared" si="39"/>
        <v>0</v>
      </c>
      <c r="T129" s="3"/>
      <c r="U129" s="1"/>
      <c r="V129" s="1"/>
      <c r="W129" s="19">
        <f t="shared" si="54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63"/>
        <v>0</v>
      </c>
      <c r="AJ129" s="106" t="e">
        <f t="shared" si="64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66"/>
        <v>0</v>
      </c>
      <c r="AT129" s="123" t="e">
        <f t="shared" si="55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56"/>
        <v>0</v>
      </c>
      <c r="BX129" s="125">
        <f t="shared" si="57"/>
        <v>0</v>
      </c>
      <c r="BY129" s="133" t="e">
        <f t="shared" si="58"/>
        <v>#DIV/0!</v>
      </c>
      <c r="BZ129" s="133" t="e">
        <f t="shared" si="59"/>
        <v>#DIV/0!</v>
      </c>
      <c r="CA129" s="3"/>
      <c r="CB129" s="1"/>
      <c r="CC129" s="1"/>
      <c r="CD129" s="4"/>
      <c r="CE129" s="6"/>
      <c r="CF129" s="6"/>
      <c r="CG129" s="19" t="e">
        <f t="shared" si="60"/>
        <v>#N/A</v>
      </c>
      <c r="CH129" s="19">
        <f t="shared" si="40"/>
        <v>0</v>
      </c>
      <c r="CI129" s="19" t="e">
        <f t="shared" si="41"/>
        <v>#N/A</v>
      </c>
      <c r="CJ129" s="1"/>
      <c r="CK129" s="15" t="e">
        <f t="shared" si="61"/>
        <v>#N/A</v>
      </c>
      <c r="CL129" s="3"/>
      <c r="CM129" s="6"/>
      <c r="CN129" s="1"/>
      <c r="CO129" s="338">
        <v>109</v>
      </c>
      <c r="CP129" s="338">
        <f t="shared" si="67"/>
        <v>0</v>
      </c>
      <c r="CQ129" s="338">
        <f t="shared" si="68"/>
        <v>0</v>
      </c>
      <c r="CR129" s="39" t="e">
        <f t="shared" si="69"/>
        <v>#DIV/0!</v>
      </c>
      <c r="CS129" s="3"/>
      <c r="CT129" s="6"/>
      <c r="CU129" s="19" t="e">
        <f t="shared" si="42"/>
        <v>#N/A</v>
      </c>
      <c r="CV129" s="19">
        <f t="shared" si="43"/>
        <v>0</v>
      </c>
      <c r="CW129" s="19" t="e">
        <f t="shared" si="44"/>
        <v>#N/A</v>
      </c>
      <c r="CX129" s="1"/>
      <c r="CY129" s="15" t="e">
        <f t="shared" si="65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45"/>
        <v>#DIV/0!</v>
      </c>
      <c r="DN129" s="96" t="e">
        <f t="shared" si="46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47"/>
        <v>#DIV/0!</v>
      </c>
      <c r="DZ129" s="96" t="e">
        <f t="shared" si="48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62"/>
        <v>0</v>
      </c>
      <c r="EL129" s="180" t="e">
        <f t="shared" si="49"/>
        <v>#DIV/0!</v>
      </c>
      <c r="EM129" s="109" t="e">
        <f t="shared" si="50"/>
        <v>#DIV/0!</v>
      </c>
      <c r="EN129" s="1"/>
      <c r="EO129" s="181" t="e">
        <f t="shared" si="51"/>
        <v>#DIV/0!</v>
      </c>
      <c r="EP129" s="181" t="e">
        <f t="shared" si="52"/>
        <v>#DIV/0!</v>
      </c>
      <c r="EQ129" s="4"/>
      <c r="ER129" s="40"/>
    </row>
    <row r="130" spans="1:148" s="44" customFormat="1" ht="20.100000000000001" customHeight="1" x14ac:dyDescent="0.25">
      <c r="A130" s="84" t="s">
        <v>249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38"/>
        <v>0</v>
      </c>
      <c r="R130" s="42">
        <f t="shared" si="53"/>
        <v>0</v>
      </c>
      <c r="S130" s="16">
        <f t="shared" si="39"/>
        <v>0</v>
      </c>
      <c r="T130" s="10"/>
      <c r="U130" s="8"/>
      <c r="V130" s="8"/>
      <c r="W130" s="20">
        <f t="shared" si="54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63"/>
        <v>0</v>
      </c>
      <c r="AJ130" s="108" t="e">
        <f t="shared" si="64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66"/>
        <v>0</v>
      </c>
      <c r="AT130" s="124" t="e">
        <f t="shared" si="55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56"/>
        <v>0</v>
      </c>
      <c r="BX130" s="126">
        <f t="shared" si="57"/>
        <v>0</v>
      </c>
      <c r="BY130" s="134" t="e">
        <f t="shared" si="58"/>
        <v>#DIV/0!</v>
      </c>
      <c r="BZ130" s="134" t="e">
        <f t="shared" si="59"/>
        <v>#DIV/0!</v>
      </c>
      <c r="CA130" s="10"/>
      <c r="CB130" s="8"/>
      <c r="CC130" s="8"/>
      <c r="CD130" s="11"/>
      <c r="CE130" s="13"/>
      <c r="CF130" s="13"/>
      <c r="CG130" s="20" t="e">
        <f t="shared" si="60"/>
        <v>#N/A</v>
      </c>
      <c r="CH130" s="20">
        <f t="shared" si="40"/>
        <v>0</v>
      </c>
      <c r="CI130" s="20" t="e">
        <f t="shared" si="41"/>
        <v>#N/A</v>
      </c>
      <c r="CJ130" s="8"/>
      <c r="CK130" s="16" t="e">
        <f t="shared" si="61"/>
        <v>#N/A</v>
      </c>
      <c r="CL130" s="10"/>
      <c r="CM130" s="13"/>
      <c r="CN130" s="8"/>
      <c r="CO130" s="339">
        <v>109</v>
      </c>
      <c r="CP130" s="339">
        <f t="shared" si="67"/>
        <v>0</v>
      </c>
      <c r="CQ130" s="339">
        <f t="shared" si="68"/>
        <v>0</v>
      </c>
      <c r="CR130" s="42" t="e">
        <f t="shared" si="69"/>
        <v>#DIV/0!</v>
      </c>
      <c r="CS130" s="10"/>
      <c r="CT130" s="13"/>
      <c r="CU130" s="20" t="e">
        <f t="shared" si="42"/>
        <v>#N/A</v>
      </c>
      <c r="CV130" s="20">
        <f t="shared" si="43"/>
        <v>0</v>
      </c>
      <c r="CW130" s="20" t="e">
        <f t="shared" si="44"/>
        <v>#N/A</v>
      </c>
      <c r="CX130" s="8"/>
      <c r="CY130" s="16" t="e">
        <f t="shared" si="65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45"/>
        <v>#DIV/0!</v>
      </c>
      <c r="DN130" s="97" t="e">
        <f t="shared" si="46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47"/>
        <v>#DIV/0!</v>
      </c>
      <c r="DZ130" s="97" t="e">
        <f t="shared" si="48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62"/>
        <v>0</v>
      </c>
      <c r="EL130" s="183" t="e">
        <f t="shared" si="49"/>
        <v>#DIV/0!</v>
      </c>
      <c r="EM130" s="110" t="e">
        <f t="shared" si="50"/>
        <v>#DIV/0!</v>
      </c>
      <c r="EN130" s="8"/>
      <c r="EO130" s="184" t="e">
        <f t="shared" si="51"/>
        <v>#DIV/0!</v>
      </c>
      <c r="EP130" s="184" t="e">
        <f t="shared" si="52"/>
        <v>#DIV/0!</v>
      </c>
      <c r="EQ130" s="11"/>
      <c r="ER130" s="43"/>
    </row>
    <row r="131" spans="1:148" s="333" customFormat="1" ht="20.100000000000001" customHeight="1" thickBot="1" x14ac:dyDescent="0.3">
      <c r="A131" s="303" t="s">
        <v>249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38"/>
        <v>0</v>
      </c>
      <c r="R131" s="312">
        <f t="shared" si="53"/>
        <v>0</v>
      </c>
      <c r="S131" s="313">
        <f t="shared" si="39"/>
        <v>0</v>
      </c>
      <c r="T131" s="308"/>
      <c r="U131" s="306"/>
      <c r="V131" s="306"/>
      <c r="W131" s="311">
        <f t="shared" si="54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63"/>
        <v>0</v>
      </c>
      <c r="AJ131" s="316" t="e">
        <f t="shared" si="64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66"/>
        <v>0</v>
      </c>
      <c r="AT131" s="317" t="e">
        <f t="shared" si="55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56"/>
        <v>0</v>
      </c>
      <c r="BX131" s="321">
        <f t="shared" si="57"/>
        <v>0</v>
      </c>
      <c r="BY131" s="322" t="e">
        <f t="shared" si="58"/>
        <v>#DIV/0!</v>
      </c>
      <c r="BZ131" s="322" t="e">
        <f t="shared" si="59"/>
        <v>#DIV/0!</v>
      </c>
      <c r="CA131" s="308"/>
      <c r="CB131" s="306"/>
      <c r="CC131" s="306"/>
      <c r="CD131" s="307"/>
      <c r="CE131" s="305"/>
      <c r="CF131" s="305"/>
      <c r="CG131" s="311" t="e">
        <f t="shared" si="60"/>
        <v>#N/A</v>
      </c>
      <c r="CH131" s="311">
        <f t="shared" si="40"/>
        <v>0</v>
      </c>
      <c r="CI131" s="311" t="e">
        <f t="shared" si="41"/>
        <v>#N/A</v>
      </c>
      <c r="CJ131" s="306"/>
      <c r="CK131" s="313" t="e">
        <f t="shared" si="61"/>
        <v>#N/A</v>
      </c>
      <c r="CL131" s="308"/>
      <c r="CM131" s="305"/>
      <c r="CN131" s="306"/>
      <c r="CO131" s="340">
        <v>109</v>
      </c>
      <c r="CP131" s="340">
        <f t="shared" si="67"/>
        <v>0</v>
      </c>
      <c r="CQ131" s="340">
        <f t="shared" si="68"/>
        <v>0</v>
      </c>
      <c r="CR131" s="312" t="e">
        <f t="shared" si="69"/>
        <v>#DIV/0!</v>
      </c>
      <c r="CS131" s="308"/>
      <c r="CT131" s="305"/>
      <c r="CU131" s="311" t="e">
        <f t="shared" si="42"/>
        <v>#N/A</v>
      </c>
      <c r="CV131" s="311">
        <f t="shared" si="43"/>
        <v>0</v>
      </c>
      <c r="CW131" s="311" t="e">
        <f t="shared" si="44"/>
        <v>#N/A</v>
      </c>
      <c r="CX131" s="306"/>
      <c r="CY131" s="313" t="e">
        <f t="shared" si="65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45"/>
        <v>#DIV/0!</v>
      </c>
      <c r="DN131" s="324" t="e">
        <f t="shared" si="46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47"/>
        <v>#DIV/0!</v>
      </c>
      <c r="DZ131" s="324" t="e">
        <f t="shared" si="48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62"/>
        <v>0</v>
      </c>
      <c r="EL131" s="330" t="e">
        <f t="shared" si="49"/>
        <v>#DIV/0!</v>
      </c>
      <c r="EM131" s="315" t="e">
        <f t="shared" si="50"/>
        <v>#DIV/0!</v>
      </c>
      <c r="EN131" s="306"/>
      <c r="EO131" s="331" t="e">
        <f t="shared" si="51"/>
        <v>#DIV/0!</v>
      </c>
      <c r="EP131" s="331" t="e">
        <f t="shared" si="52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  <mergeCell ref="DK1:EJ1"/>
    <mergeCell ref="EK1:EQ1"/>
    <mergeCell ref="BE1:BI2"/>
    <mergeCell ref="BJ1:CD1"/>
    <mergeCell ref="DK2:DN2"/>
    <mergeCell ref="DO2:DP2"/>
    <mergeCell ref="BV2:BV3"/>
    <mergeCell ref="BW2:BW3"/>
    <mergeCell ref="BX2:BX3"/>
    <mergeCell ref="BY2:BZ2"/>
    <mergeCell ref="CA2:CD2"/>
    <mergeCell ref="CE2:CK2"/>
    <mergeCell ref="EN2:EP2"/>
    <mergeCell ref="CJ3:CK3"/>
    <mergeCell ref="CN3:CR3"/>
    <mergeCell ref="BJ2:BN2"/>
    <mergeCell ref="BO2:BQ2"/>
    <mergeCell ref="BR2:BT2"/>
    <mergeCell ref="CE1:CY1"/>
    <mergeCell ref="CZ1:DJ1"/>
    <mergeCell ref="T2:AC2"/>
    <mergeCell ref="AD2:AP2"/>
    <mergeCell ref="AQ2:AZ2"/>
    <mergeCell ref="BA2:BB2"/>
    <mergeCell ref="BC2:BD2"/>
    <mergeCell ref="CX3:CY3"/>
    <mergeCell ref="A4:B4"/>
    <mergeCell ref="BY4:BZ4"/>
    <mergeCell ref="DQ2:DR2"/>
    <mergeCell ref="CL2:CR2"/>
    <mergeCell ref="CS2:CY2"/>
    <mergeCell ref="CZ2:DC2"/>
    <mergeCell ref="DD2:DJ2"/>
    <mergeCell ref="L2:L3"/>
    <mergeCell ref="M2:M3"/>
    <mergeCell ref="N2:N3"/>
    <mergeCell ref="O2:O3"/>
    <mergeCell ref="BU2:BU3"/>
    <mergeCell ref="Q2:Q3"/>
    <mergeCell ref="R2:R3"/>
    <mergeCell ref="S2:S3"/>
    <mergeCell ref="DT2:DU2"/>
    <mergeCell ref="DW2:DZ2"/>
    <mergeCell ref="EA2:EB2"/>
    <mergeCell ref="EC2:EJ2"/>
    <mergeCell ref="EK2:EM2"/>
    <mergeCell ref="A5:B5"/>
    <mergeCell ref="BY5:BZ5"/>
    <mergeCell ref="A6:B6"/>
    <mergeCell ref="BY6:BZ6"/>
    <mergeCell ref="A7:B7"/>
    <mergeCell ref="BY7:BZ7"/>
  </mergeCells>
  <conditionalFormatting sqref="U8:U131">
    <cfRule type="cellIs" dxfId="105" priority="53" operator="lessThan">
      <formula>$U$7</formula>
    </cfRule>
    <cfRule type="cellIs" dxfId="104" priority="54" operator="greaterThan">
      <formula>$U$5</formula>
    </cfRule>
  </conditionalFormatting>
  <conditionalFormatting sqref="AD8:AD131">
    <cfRule type="cellIs" dxfId="103" priority="51" operator="lessThan">
      <formula>$AD$7</formula>
    </cfRule>
    <cfRule type="cellIs" dxfId="102" priority="52" operator="greaterThan">
      <formula>$AD$5</formula>
    </cfRule>
  </conditionalFormatting>
  <conditionalFormatting sqref="AC8:AC131">
    <cfRule type="cellIs" dxfId="101" priority="49" operator="lessThan">
      <formula>$AC$7</formula>
    </cfRule>
    <cfRule type="cellIs" dxfId="100" priority="50" operator="greaterThan">
      <formula>$AC$5</formula>
    </cfRule>
  </conditionalFormatting>
  <conditionalFormatting sqref="AW8:AW131">
    <cfRule type="cellIs" dxfId="99" priority="47" operator="lessThan">
      <formula>$AW$7</formula>
    </cfRule>
    <cfRule type="cellIs" dxfId="98" priority="48" operator="greaterThan">
      <formula>$AW$5</formula>
    </cfRule>
  </conditionalFormatting>
  <conditionalFormatting sqref="BJ8:BJ131">
    <cfRule type="cellIs" dxfId="97" priority="45" operator="lessThan">
      <formula>$BJ$7</formula>
    </cfRule>
    <cfRule type="cellIs" dxfId="96" priority="46" operator="greaterThan">
      <formula>$BJ$5</formula>
    </cfRule>
  </conditionalFormatting>
  <conditionalFormatting sqref="BV8:BV131">
    <cfRule type="cellIs" dxfId="95" priority="43" operator="lessThan">
      <formula>$BV$7</formula>
    </cfRule>
    <cfRule type="cellIs" dxfId="94" priority="44" operator="greaterThan">
      <formula>$BV$5</formula>
    </cfRule>
  </conditionalFormatting>
  <conditionalFormatting sqref="BY8:BZ131">
    <cfRule type="cellIs" dxfId="93" priority="41" operator="lessThan">
      <formula>$BY$7</formula>
    </cfRule>
    <cfRule type="cellIs" dxfId="92" priority="42" operator="greaterThan">
      <formula>$BY$5</formula>
    </cfRule>
  </conditionalFormatting>
  <conditionalFormatting sqref="CA8:CA131">
    <cfRule type="cellIs" dxfId="91" priority="39" operator="lessThan">
      <formula>$CA$7</formula>
    </cfRule>
    <cfRule type="cellIs" dxfId="90" priority="40" operator="greaterThan">
      <formula>$CA$5</formula>
    </cfRule>
  </conditionalFormatting>
  <conditionalFormatting sqref="CB8:CB131">
    <cfRule type="cellIs" dxfId="89" priority="37" operator="lessThan">
      <formula>$CB$7</formula>
    </cfRule>
    <cfRule type="cellIs" dxfId="88" priority="38" operator="greaterThan">
      <formula>$CB$5</formula>
    </cfRule>
  </conditionalFormatting>
  <conditionalFormatting sqref="CC8:CC131">
    <cfRule type="cellIs" dxfId="87" priority="35" operator="lessThan">
      <formula>$CC$7</formula>
    </cfRule>
    <cfRule type="cellIs" dxfId="86" priority="36" operator="greaterThan">
      <formula>$CC$5</formula>
    </cfRule>
  </conditionalFormatting>
  <conditionalFormatting sqref="CD8:CD131">
    <cfRule type="cellIs" dxfId="85" priority="33" operator="lessThan">
      <formula>$CD$7</formula>
    </cfRule>
    <cfRule type="cellIs" dxfId="84" priority="34" operator="greaterThan">
      <formula>$CD$5</formula>
    </cfRule>
  </conditionalFormatting>
  <conditionalFormatting sqref="CK8:CK131 CY8:CY131">
    <cfRule type="cellIs" dxfId="83" priority="31" operator="lessThan">
      <formula>$CK$7</formula>
    </cfRule>
    <cfRule type="cellIs" dxfId="82" priority="32" operator="greaterThan">
      <formula>$CK$5</formula>
    </cfRule>
  </conditionalFormatting>
  <conditionalFormatting sqref="CW8:CW131">
    <cfRule type="cellIs" dxfId="81" priority="29" operator="lessThan">
      <formula>$CW$7</formula>
    </cfRule>
    <cfRule type="cellIs" dxfId="80" priority="30" operator="greaterThan">
      <formula>$CW$5</formula>
    </cfRule>
  </conditionalFormatting>
  <conditionalFormatting sqref="DZ8:EB131">
    <cfRule type="cellIs" dxfId="79" priority="28" operator="greaterThan">
      <formula>$DZ$5</formula>
    </cfRule>
  </conditionalFormatting>
  <conditionalFormatting sqref="V8:V131">
    <cfRule type="cellIs" dxfId="78" priority="26" operator="lessThan">
      <formula>$V$7</formula>
    </cfRule>
    <cfRule type="cellIs" dxfId="77" priority="27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1" stopIfTrue="1">
      <formula>LEN(TRIM(A1))=0</formula>
    </cfRule>
  </conditionalFormatting>
  <conditionalFormatting sqref="X8:X131">
    <cfRule type="cellIs" dxfId="76" priority="24" operator="lessThan">
      <formula>$X$7</formula>
    </cfRule>
    <cfRule type="cellIs" dxfId="75" priority="25" operator="greaterThan">
      <formula>$X$5</formula>
    </cfRule>
  </conditionalFormatting>
  <conditionalFormatting sqref="AE8:AE131">
    <cfRule type="cellIs" dxfId="74" priority="22" operator="lessThan">
      <formula>$AE$5</formula>
    </cfRule>
    <cfRule type="cellIs" dxfId="73" priority="23" operator="greaterThan">
      <formula>$AE$7</formula>
    </cfRule>
  </conditionalFormatting>
  <conditionalFormatting sqref="AF8:AF131">
    <cfRule type="cellIs" dxfId="72" priority="20" operator="lessThan">
      <formula>$AF$5</formula>
    </cfRule>
    <cfRule type="cellIs" dxfId="71" priority="21" operator="greaterThan">
      <formula>$AF$7</formula>
    </cfRule>
  </conditionalFormatting>
  <conditionalFormatting sqref="AG8:AG131">
    <cfRule type="cellIs" dxfId="70" priority="18" operator="lessThan">
      <formula>$AG$5</formula>
    </cfRule>
    <cfRule type="cellIs" dxfId="69" priority="19" operator="greaterThan">
      <formula>$AG$7</formula>
    </cfRule>
  </conditionalFormatting>
  <conditionalFormatting sqref="AH8:AH131">
    <cfRule type="cellIs" dxfId="68" priority="16" operator="lessThan">
      <formula>$AH$5</formula>
    </cfRule>
    <cfRule type="cellIs" dxfId="67" priority="17" operator="greaterThan">
      <formula>$AH$7</formula>
    </cfRule>
  </conditionalFormatting>
  <conditionalFormatting sqref="AM8:AM131">
    <cfRule type="cellIs" dxfId="66" priority="14" operator="lessThan">
      <formula>$AM$7</formula>
    </cfRule>
    <cfRule type="cellIs" dxfId="65" priority="15" operator="greaterThan">
      <formula>$AM$5</formula>
    </cfRule>
  </conditionalFormatting>
  <conditionalFormatting sqref="AP8:AP131">
    <cfRule type="cellIs" dxfId="64" priority="13" operator="greaterThan">
      <formula>$AP$5</formula>
    </cfRule>
  </conditionalFormatting>
  <conditionalFormatting sqref="AA8:AA131">
    <cfRule type="cellIs" dxfId="63" priority="12" operator="greaterThan">
      <formula>$AA$5</formula>
    </cfRule>
  </conditionalFormatting>
  <conditionalFormatting sqref="AB8:AB131">
    <cfRule type="cellIs" dxfId="62" priority="10" operator="lessThan">
      <formula>$AB$7</formula>
    </cfRule>
    <cfRule type="cellIs" dxfId="61" priority="11" operator="greaterThan">
      <formula>$AB$5</formula>
    </cfRule>
  </conditionalFormatting>
  <conditionalFormatting sqref="DN8:DN131">
    <cfRule type="cellIs" dxfId="60" priority="9" operator="greaterThan">
      <formula>$DN$5</formula>
    </cfRule>
  </conditionalFormatting>
  <conditionalFormatting sqref="EQ8:EQ131">
    <cfRule type="cellIs" dxfId="59" priority="8" operator="greaterThan">
      <formula>$EQ$5</formula>
    </cfRule>
  </conditionalFormatting>
  <conditionalFormatting sqref="DM8:DM131">
    <cfRule type="cellIs" dxfId="58" priority="7" operator="greaterThan">
      <formula>$DM$5</formula>
    </cfRule>
  </conditionalFormatting>
  <conditionalFormatting sqref="DY8:DY131">
    <cfRule type="cellIs" dxfId="57" priority="6" operator="greaterThan">
      <formula>$DY$5</formula>
    </cfRule>
  </conditionalFormatting>
  <conditionalFormatting sqref="A8:A131">
    <cfRule type="cellIs" dxfId="56" priority="4" operator="greaterThan">
      <formula>TODAY()</formula>
    </cfRule>
    <cfRule type="cellIs" dxfId="55" priority="5" operator="equal">
      <formula>$A$149</formula>
    </cfRule>
  </conditionalFormatting>
  <conditionalFormatting sqref="AN8:AN131">
    <cfRule type="cellIs" dxfId="54" priority="2" operator="lessThan">
      <formula>$AN$7</formula>
    </cfRule>
    <cfRule type="cellIs" dxfId="53" priority="3" operator="greaterThan">
      <formula>$AN$5</formula>
    </cfRule>
  </conditionalFormatting>
  <dataValidations count="29">
    <dataValidation type="list" allowBlank="1" showInputMessage="1" showErrorMessage="1" sqref="CS8:CS131">
      <formula1>$CS$150:$CS$155</formula1>
    </dataValidation>
    <dataValidation type="whole" allowBlank="1" showInputMessage="1" showErrorMessage="1" sqref="CN8:CN131">
      <formula1>0</formula1>
      <formula2>100</formula2>
    </dataValidation>
    <dataValidation type="whole" allowBlank="1" showInputMessage="1" showErrorMessage="1" sqref="CJ8:CJ131 CX8:CX131 CM8:CM131">
      <formula1>0</formula1>
      <formula2>200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T8:T131">
      <formula1>0</formula1>
      <formula2>5000</formula2>
    </dataValidation>
    <dataValidation type="decimal" allowBlank="1" showInputMessage="1" showErrorMessage="1" sqref="P8:P131">
      <formula1>0</formula1>
      <formula2>2000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K8:K129">
      <formula1>0</formula1>
      <formula2>30</formula2>
    </dataValidation>
    <dataValidation type="decimal" allowBlank="1" showInputMessage="1" showErrorMessage="1" sqref="I8:I131">
      <formula1>10</formula1>
      <formula2>40</formula2>
    </dataValidation>
    <dataValidation type="whole" allowBlank="1" showInputMessage="1" showErrorMessage="1" sqref="AE8:AH129">
      <formula1>-100</formula1>
      <formula2>0</formula2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C8:C131">
      <formula1>$C$150:$C$153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E8:E131">
      <formula1>$E$150:$E$157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CE8:CE131">
      <formula1>$CE$150:$CE$154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2">
    <pageSetUpPr fitToPage="1"/>
  </sheetPr>
  <dimension ref="A1:EV286"/>
  <sheetViews>
    <sheetView zoomScale="80" zoomScaleNormal="80" workbookViewId="0">
      <pane xSplit="2" ySplit="7" topLeftCell="C8" activePane="bottomRight" state="frozen"/>
      <selection activeCell="DJ82" sqref="DJ82"/>
      <selection pane="topRight" activeCell="DJ82" sqref="DJ82"/>
      <selection pane="bottomLeft" activeCell="DJ82" sqref="DJ82"/>
      <selection pane="bottomRight" activeCell="DJ82" sqref="DJ82"/>
    </sheetView>
  </sheetViews>
  <sheetFormatPr defaultColWidth="9.125" defaultRowHeight="18.75" outlineLevelRow="2" outlineLevelCol="1" x14ac:dyDescent="0.3"/>
  <cols>
    <col min="1" max="1" width="16.875" style="64" customWidth="1"/>
    <col min="2" max="2" width="13.75" style="65" bestFit="1" customWidth="1"/>
    <col min="3" max="3" width="5.375" style="59" customWidth="1"/>
    <col min="4" max="4" width="23" style="60" bestFit="1" customWidth="1"/>
    <col min="5" max="6" width="20.375" style="60" bestFit="1" customWidth="1"/>
    <col min="7" max="7" width="21.125" style="65" bestFit="1" customWidth="1"/>
    <col min="8" max="8" width="15.75" style="66" customWidth="1"/>
    <col min="9" max="9" width="10.75" style="60" customWidth="1"/>
    <col min="10" max="10" width="33.125" style="60" customWidth="1"/>
    <col min="11" max="11" width="11.75" style="69" customWidth="1"/>
    <col min="12" max="17" width="11.75" style="60" customWidth="1"/>
    <col min="18" max="18" width="11.75" style="70" customWidth="1" outlineLevel="1"/>
    <col min="19" max="19" width="11.75" style="67" customWidth="1"/>
    <col min="20" max="20" width="11.75" style="66" customWidth="1"/>
    <col min="21" max="21" width="11.75" style="60" customWidth="1"/>
    <col min="22" max="22" width="11.75" style="68" customWidth="1"/>
    <col min="23" max="23" width="11.75" style="60" customWidth="1"/>
    <col min="24" max="24" width="11.75" style="69" customWidth="1"/>
    <col min="25" max="28" width="11.75" style="60" customWidth="1"/>
    <col min="29" max="29" width="11.75" style="65" customWidth="1"/>
    <col min="30" max="30" width="11.75" style="59" customWidth="1"/>
    <col min="31" max="34" width="11.75" style="91" customWidth="1"/>
    <col min="35" max="35" width="11.75" style="91" hidden="1" customWidth="1"/>
    <col min="36" max="36" width="11.75" style="105" customWidth="1"/>
    <col min="37" max="40" width="11.75" style="60" customWidth="1"/>
    <col min="41" max="41" width="11.75" style="70" customWidth="1"/>
    <col min="42" max="42" width="11.75" style="65" customWidth="1"/>
    <col min="43" max="43" width="11.75" style="66" customWidth="1"/>
    <col min="44" max="44" width="11.75" style="59" customWidth="1"/>
    <col min="45" max="48" width="11.75" style="60" customWidth="1"/>
    <col min="49" max="49" width="11.75" style="117" customWidth="1"/>
    <col min="50" max="51" width="11.75" style="60" customWidth="1"/>
    <col min="52" max="52" width="11.75" style="70" customWidth="1"/>
    <col min="53" max="53" width="11.75" style="66" customWidth="1"/>
    <col min="54" max="54" width="11.75" style="70" customWidth="1"/>
    <col min="55" max="55" width="11.75" style="71" customWidth="1"/>
    <col min="56" max="56" width="11.75" style="72" customWidth="1"/>
    <col min="57" max="57" width="11.75" style="71" customWidth="1"/>
    <col min="58" max="59" width="11.75" style="73" customWidth="1"/>
    <col min="60" max="60" width="11.75" style="60" customWidth="1"/>
    <col min="61" max="61" width="11.75" style="65" customWidth="1"/>
    <col min="62" max="62" width="11.75" style="66" customWidth="1"/>
    <col min="63" max="65" width="11.75" style="60" customWidth="1"/>
    <col min="66" max="66" width="11.75" style="70" customWidth="1"/>
    <col min="67" max="67" width="11.75" style="66" customWidth="1"/>
    <col min="68" max="68" width="11.75" style="60" customWidth="1"/>
    <col min="69" max="69" width="11.75" style="70" customWidth="1"/>
    <col min="70" max="70" width="11.75" style="66" customWidth="1"/>
    <col min="71" max="71" width="11.75" style="60" customWidth="1"/>
    <col min="72" max="72" width="11.75" style="70" customWidth="1"/>
    <col min="73" max="73" width="11.75" style="76" customWidth="1"/>
    <col min="74" max="74" width="11.75" style="132" customWidth="1"/>
    <col min="75" max="76" width="11.75" style="114" customWidth="1"/>
    <col min="77" max="78" width="11.75" style="74" customWidth="1"/>
    <col min="79" max="79" width="11.75" style="66" customWidth="1"/>
    <col min="80" max="81" width="11.75" style="60" customWidth="1"/>
    <col min="82" max="82" width="11.75" style="65" customWidth="1"/>
    <col min="83" max="83" width="13.125" style="59" bestFit="1" customWidth="1"/>
    <col min="84" max="84" width="10.75" style="59" customWidth="1"/>
    <col min="85" max="85" width="17.25" style="60" customWidth="1" outlineLevel="1"/>
    <col min="86" max="86" width="12" style="60" customWidth="1" outlineLevel="1"/>
    <col min="87" max="87" width="12.125" style="60" customWidth="1" outlineLevel="1"/>
    <col min="88" max="88" width="10.375" style="60" bestFit="1" customWidth="1"/>
    <col min="89" max="89" width="10.625" style="75" customWidth="1"/>
    <col min="90" max="90" width="16.875" style="66" bestFit="1" customWidth="1"/>
    <col min="91" max="91" width="10.75" style="59" customWidth="1"/>
    <col min="92" max="92" width="10.375" style="60" bestFit="1" customWidth="1"/>
    <col min="93" max="95" width="10.375" style="70" customWidth="1" outlineLevel="1"/>
    <col min="96" max="96" width="11.375" style="75" bestFit="1" customWidth="1"/>
    <col min="97" max="97" width="13.125" style="66" bestFit="1" customWidth="1"/>
    <col min="98" max="98" width="10.75" style="59" customWidth="1"/>
    <col min="99" max="99" width="17.25" style="60" customWidth="1" outlineLevel="1"/>
    <col min="100" max="100" width="12" style="60" customWidth="1" outlineLevel="1"/>
    <col min="101" max="101" width="12.125" style="60" customWidth="1" outlineLevel="1"/>
    <col min="102" max="102" width="10.375" style="60" bestFit="1" customWidth="1"/>
    <col min="103" max="103" width="10.625" style="75" customWidth="1"/>
    <col min="104" max="114" width="11.75" style="74" customWidth="1"/>
    <col min="115" max="115" width="18.75" style="66" bestFit="1" customWidth="1"/>
    <col min="116" max="116" width="10.75" style="70" customWidth="1"/>
    <col min="117" max="117" width="10.75" style="99" customWidth="1"/>
    <col min="118" max="118" width="9.75" style="70" customWidth="1" outlineLevel="1"/>
    <col min="119" max="119" width="18.75" style="66" customWidth="1"/>
    <col min="120" max="120" width="10.75" style="70" customWidth="1"/>
    <col min="121" max="121" width="18.75" style="66" customWidth="1"/>
    <col min="122" max="122" width="10.75" style="70" customWidth="1"/>
    <col min="123" max="123" width="15" style="74" customWidth="1"/>
    <col min="124" max="124" width="18.75" style="66" customWidth="1"/>
    <col min="125" max="125" width="10.75" style="70" customWidth="1"/>
    <col min="126" max="126" width="17.125" style="74" customWidth="1"/>
    <col min="127" max="127" width="18.75" style="66" customWidth="1"/>
    <col min="128" max="128" width="9.75" style="60" customWidth="1"/>
    <col min="129" max="129" width="9.75" style="99" customWidth="1"/>
    <col min="130" max="130" width="9.125" style="75" customWidth="1" outlineLevel="1"/>
    <col min="131" max="131" width="18.375" style="149" customWidth="1" outlineLevel="1" collapsed="1"/>
    <col min="132" max="132" width="10.75" style="75" customWidth="1" outlineLevel="1"/>
    <col min="133" max="133" width="18.75" style="66" customWidth="1"/>
    <col min="134" max="134" width="10.75" style="70" customWidth="1"/>
    <col min="135" max="135" width="18.75" style="66" customWidth="1"/>
    <col min="136" max="136" width="10.75" style="70" customWidth="1"/>
    <col min="137" max="137" width="18.75" style="66" customWidth="1"/>
    <col min="138" max="138" width="10.75" style="70" customWidth="1"/>
    <col min="139" max="139" width="18.75" style="66" customWidth="1"/>
    <col min="140" max="140" width="10.75" style="65" customWidth="1"/>
    <col min="141" max="141" width="10.75" style="185" customWidth="1"/>
    <col min="142" max="142" width="10.75" style="186" customWidth="1"/>
    <col min="143" max="143" width="10.75" style="187" customWidth="1" outlineLevel="1"/>
    <col min="144" max="145" width="10.75" style="187" customWidth="1"/>
    <col min="146" max="146" width="10.75" style="187" customWidth="1" outlineLevel="1"/>
    <col min="147" max="147" width="10.75" style="188" customWidth="1"/>
    <col min="148" max="148" width="9.125" style="59"/>
    <col min="149" max="152" width="9" customWidth="1"/>
    <col min="153" max="16384" width="9.125" style="60"/>
  </cols>
  <sheetData>
    <row r="1" spans="1:148" s="122" customFormat="1" ht="24.75" customHeight="1" thickBot="1" x14ac:dyDescent="0.3">
      <c r="A1" s="440" t="s">
        <v>0</v>
      </c>
      <c r="B1" s="441"/>
      <c r="C1" s="441"/>
      <c r="D1" s="441"/>
      <c r="E1" s="441"/>
      <c r="F1" s="441"/>
      <c r="G1" s="442"/>
      <c r="H1" s="443" t="s">
        <v>1</v>
      </c>
      <c r="I1" s="444"/>
      <c r="J1" s="444"/>
      <c r="K1" s="444"/>
      <c r="L1" s="444"/>
      <c r="M1" s="444"/>
      <c r="N1" s="444"/>
      <c r="O1" s="444"/>
      <c r="P1" s="444"/>
      <c r="Q1" s="444"/>
      <c r="R1" s="445"/>
      <c r="S1" s="446"/>
      <c r="T1" s="447" t="s">
        <v>2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8"/>
      <c r="AL1" s="448"/>
      <c r="AM1" s="448"/>
      <c r="AN1" s="448"/>
      <c r="AO1" s="449"/>
      <c r="AP1" s="450"/>
      <c r="AQ1" s="451" t="s">
        <v>3</v>
      </c>
      <c r="AR1" s="452"/>
      <c r="AS1" s="453"/>
      <c r="AT1" s="453"/>
      <c r="AU1" s="453"/>
      <c r="AV1" s="453"/>
      <c r="AW1" s="453"/>
      <c r="AX1" s="453"/>
      <c r="AY1" s="453"/>
      <c r="AZ1" s="453"/>
      <c r="BA1" s="453"/>
      <c r="BB1" s="453"/>
      <c r="BC1" s="453"/>
      <c r="BD1" s="454"/>
      <c r="BE1" s="419" t="s">
        <v>4</v>
      </c>
      <c r="BF1" s="420"/>
      <c r="BG1" s="420"/>
      <c r="BH1" s="420"/>
      <c r="BI1" s="421"/>
      <c r="BJ1" s="425" t="s">
        <v>5</v>
      </c>
      <c r="BK1" s="426"/>
      <c r="BL1" s="426"/>
      <c r="BM1" s="426"/>
      <c r="BN1" s="426"/>
      <c r="BO1" s="426"/>
      <c r="BP1" s="426"/>
      <c r="BQ1" s="426"/>
      <c r="BR1" s="426"/>
      <c r="BS1" s="426"/>
      <c r="BT1" s="426"/>
      <c r="BU1" s="426"/>
      <c r="BV1" s="426"/>
      <c r="BW1" s="426"/>
      <c r="BX1" s="426"/>
      <c r="BY1" s="426"/>
      <c r="BZ1" s="426"/>
      <c r="CA1" s="426"/>
      <c r="CB1" s="426"/>
      <c r="CC1" s="427"/>
      <c r="CD1" s="428"/>
      <c r="CE1" s="387" t="s">
        <v>6</v>
      </c>
      <c r="CF1" s="388"/>
      <c r="CG1" s="389"/>
      <c r="CH1" s="389"/>
      <c r="CI1" s="389"/>
      <c r="CJ1" s="389"/>
      <c r="CK1" s="389"/>
      <c r="CL1" s="389"/>
      <c r="CM1" s="389"/>
      <c r="CN1" s="389"/>
      <c r="CO1" s="389"/>
      <c r="CP1" s="389"/>
      <c r="CQ1" s="389"/>
      <c r="CR1" s="389"/>
      <c r="CS1" s="389"/>
      <c r="CT1" s="389"/>
      <c r="CU1" s="389"/>
      <c r="CV1" s="389"/>
      <c r="CW1" s="389"/>
      <c r="CX1" s="389"/>
      <c r="CY1" s="390"/>
      <c r="CZ1" s="391" t="s">
        <v>7</v>
      </c>
      <c r="DA1" s="392"/>
      <c r="DB1" s="392"/>
      <c r="DC1" s="392"/>
      <c r="DD1" s="392"/>
      <c r="DE1" s="392"/>
      <c r="DF1" s="392"/>
      <c r="DG1" s="392"/>
      <c r="DH1" s="392"/>
      <c r="DI1" s="392"/>
      <c r="DJ1" s="405"/>
      <c r="DK1" s="414" t="s">
        <v>8</v>
      </c>
      <c r="DL1" s="414"/>
      <c r="DM1" s="414"/>
      <c r="DN1" s="414"/>
      <c r="DO1" s="414"/>
      <c r="DP1" s="414"/>
      <c r="DQ1" s="414"/>
      <c r="DR1" s="414"/>
      <c r="DS1" s="414"/>
      <c r="DT1" s="414"/>
      <c r="DU1" s="414"/>
      <c r="DV1" s="414"/>
      <c r="DW1" s="414"/>
      <c r="DX1" s="414"/>
      <c r="DY1" s="414"/>
      <c r="DZ1" s="414"/>
      <c r="EA1" s="414"/>
      <c r="EB1" s="414"/>
      <c r="EC1" s="414"/>
      <c r="ED1" s="414"/>
      <c r="EE1" s="414"/>
      <c r="EF1" s="414"/>
      <c r="EG1" s="414"/>
      <c r="EH1" s="414"/>
      <c r="EI1" s="414"/>
      <c r="EJ1" s="415"/>
      <c r="EK1" s="416" t="s">
        <v>9</v>
      </c>
      <c r="EL1" s="417"/>
      <c r="EM1" s="417"/>
      <c r="EN1" s="417"/>
      <c r="EO1" s="417"/>
      <c r="EP1" s="417"/>
      <c r="EQ1" s="418"/>
      <c r="ER1" s="121"/>
    </row>
    <row r="2" spans="1:148" s="120" customFormat="1" ht="42.75" customHeight="1" thickBot="1" x14ac:dyDescent="0.3">
      <c r="A2" s="461" t="s">
        <v>10</v>
      </c>
      <c r="B2" s="455" t="s">
        <v>11</v>
      </c>
      <c r="C2" s="463" t="s">
        <v>12</v>
      </c>
      <c r="D2" s="438" t="s">
        <v>13</v>
      </c>
      <c r="E2" s="438" t="s">
        <v>14</v>
      </c>
      <c r="F2" s="438" t="s">
        <v>15</v>
      </c>
      <c r="G2" s="455" t="s">
        <v>16</v>
      </c>
      <c r="H2" s="457" t="s">
        <v>17</v>
      </c>
      <c r="I2" s="459" t="s">
        <v>18</v>
      </c>
      <c r="J2" s="459" t="s">
        <v>19</v>
      </c>
      <c r="K2" s="465" t="s">
        <v>20</v>
      </c>
      <c r="L2" s="394" t="s">
        <v>21</v>
      </c>
      <c r="M2" s="394" t="s">
        <v>22</v>
      </c>
      <c r="N2" s="394" t="s">
        <v>23</v>
      </c>
      <c r="O2" s="396" t="s">
        <v>24</v>
      </c>
      <c r="P2" s="394" t="s">
        <v>25</v>
      </c>
      <c r="Q2" s="394" t="s">
        <v>26</v>
      </c>
      <c r="R2" s="396" t="s">
        <v>27</v>
      </c>
      <c r="S2" s="400" t="s">
        <v>28</v>
      </c>
      <c r="T2" s="406" t="s">
        <v>29</v>
      </c>
      <c r="U2" s="407"/>
      <c r="V2" s="407"/>
      <c r="W2" s="407"/>
      <c r="X2" s="407"/>
      <c r="Y2" s="407"/>
      <c r="Z2" s="407"/>
      <c r="AA2" s="407"/>
      <c r="AB2" s="407"/>
      <c r="AC2" s="408"/>
      <c r="AD2" s="407" t="s">
        <v>30</v>
      </c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9"/>
      <c r="AP2" s="408"/>
      <c r="AQ2" s="410" t="s">
        <v>31</v>
      </c>
      <c r="AR2" s="411"/>
      <c r="AS2" s="412"/>
      <c r="AT2" s="412"/>
      <c r="AU2" s="412"/>
      <c r="AV2" s="412"/>
      <c r="AW2" s="412"/>
      <c r="AX2" s="412"/>
      <c r="AY2" s="412"/>
      <c r="AZ2" s="413"/>
      <c r="BA2" s="410" t="s">
        <v>32</v>
      </c>
      <c r="BB2" s="413"/>
      <c r="BC2" s="410" t="s">
        <v>33</v>
      </c>
      <c r="BD2" s="413"/>
      <c r="BE2" s="422"/>
      <c r="BF2" s="423"/>
      <c r="BG2" s="423"/>
      <c r="BH2" s="423"/>
      <c r="BI2" s="424"/>
      <c r="BJ2" s="402" t="s">
        <v>34</v>
      </c>
      <c r="BK2" s="403"/>
      <c r="BL2" s="403"/>
      <c r="BM2" s="403"/>
      <c r="BN2" s="404"/>
      <c r="BO2" s="402" t="s">
        <v>35</v>
      </c>
      <c r="BP2" s="403"/>
      <c r="BQ2" s="404"/>
      <c r="BR2" s="402" t="s">
        <v>36</v>
      </c>
      <c r="BS2" s="403"/>
      <c r="BT2" s="404"/>
      <c r="BU2" s="398" t="s">
        <v>37</v>
      </c>
      <c r="BV2" s="430" t="s">
        <v>38</v>
      </c>
      <c r="BW2" s="432" t="s">
        <v>39</v>
      </c>
      <c r="BX2" s="432" t="s">
        <v>40</v>
      </c>
      <c r="BY2" s="434" t="s">
        <v>41</v>
      </c>
      <c r="BZ2" s="435"/>
      <c r="CA2" s="425" t="s">
        <v>42</v>
      </c>
      <c r="CB2" s="426"/>
      <c r="CC2" s="426"/>
      <c r="CD2" s="428"/>
      <c r="CE2" s="387" t="s">
        <v>43</v>
      </c>
      <c r="CF2" s="388"/>
      <c r="CG2" s="389"/>
      <c r="CH2" s="389"/>
      <c r="CI2" s="389"/>
      <c r="CJ2" s="389"/>
      <c r="CK2" s="390"/>
      <c r="CL2" s="382" t="s">
        <v>44</v>
      </c>
      <c r="CM2" s="383"/>
      <c r="CN2" s="384"/>
      <c r="CO2" s="385"/>
      <c r="CP2" s="385"/>
      <c r="CQ2" s="385"/>
      <c r="CR2" s="386"/>
      <c r="CS2" s="387" t="s">
        <v>45</v>
      </c>
      <c r="CT2" s="388"/>
      <c r="CU2" s="389"/>
      <c r="CV2" s="389"/>
      <c r="CW2" s="389"/>
      <c r="CX2" s="389"/>
      <c r="CY2" s="390"/>
      <c r="CZ2" s="391" t="s">
        <v>46</v>
      </c>
      <c r="DA2" s="392"/>
      <c r="DB2" s="392"/>
      <c r="DC2" s="393"/>
      <c r="DD2" s="391" t="s">
        <v>47</v>
      </c>
      <c r="DE2" s="392"/>
      <c r="DF2" s="392"/>
      <c r="DG2" s="392"/>
      <c r="DH2" s="392"/>
      <c r="DI2" s="392"/>
      <c r="DJ2" s="393"/>
      <c r="DK2" s="371" t="s">
        <v>48</v>
      </c>
      <c r="DL2" s="429"/>
      <c r="DM2" s="429"/>
      <c r="DN2" s="372"/>
      <c r="DO2" s="367" t="s">
        <v>49</v>
      </c>
      <c r="DP2" s="368"/>
      <c r="DQ2" s="367" t="s">
        <v>50</v>
      </c>
      <c r="DR2" s="368"/>
      <c r="DS2" s="195" t="s">
        <v>51</v>
      </c>
      <c r="DT2" s="367" t="s">
        <v>52</v>
      </c>
      <c r="DU2" s="368"/>
      <c r="DV2" s="195" t="s">
        <v>53</v>
      </c>
      <c r="DW2" s="367" t="s">
        <v>54</v>
      </c>
      <c r="DX2" s="369"/>
      <c r="DY2" s="370"/>
      <c r="DZ2" s="368"/>
      <c r="EA2" s="371" t="s">
        <v>55</v>
      </c>
      <c r="EB2" s="372"/>
      <c r="EC2" s="367" t="s">
        <v>56</v>
      </c>
      <c r="ED2" s="369"/>
      <c r="EE2" s="369"/>
      <c r="EF2" s="369"/>
      <c r="EG2" s="369"/>
      <c r="EH2" s="369"/>
      <c r="EI2" s="369"/>
      <c r="EJ2" s="368"/>
      <c r="EK2" s="373" t="s">
        <v>57</v>
      </c>
      <c r="EL2" s="374"/>
      <c r="EM2" s="375"/>
      <c r="EN2" s="436" t="s">
        <v>58</v>
      </c>
      <c r="EO2" s="374"/>
      <c r="EP2" s="375"/>
      <c r="EQ2" s="198" t="s">
        <v>59</v>
      </c>
      <c r="ER2" s="119"/>
    </row>
    <row r="3" spans="1:148" s="93" customFormat="1" ht="137.25" customHeight="1" thickBot="1" x14ac:dyDescent="0.3">
      <c r="A3" s="462"/>
      <c r="B3" s="456"/>
      <c r="C3" s="464"/>
      <c r="D3" s="439"/>
      <c r="E3" s="439"/>
      <c r="F3" s="439"/>
      <c r="G3" s="456"/>
      <c r="H3" s="458"/>
      <c r="I3" s="460"/>
      <c r="J3" s="460"/>
      <c r="K3" s="466"/>
      <c r="L3" s="395"/>
      <c r="M3" s="395"/>
      <c r="N3" s="395"/>
      <c r="O3" s="397"/>
      <c r="P3" s="395"/>
      <c r="Q3" s="395"/>
      <c r="R3" s="397"/>
      <c r="S3" s="401"/>
      <c r="T3" s="189" t="s">
        <v>60</v>
      </c>
      <c r="U3" s="190" t="s">
        <v>61</v>
      </c>
      <c r="V3" s="191" t="s">
        <v>62</v>
      </c>
      <c r="W3" s="191" t="s">
        <v>63</v>
      </c>
      <c r="X3" s="192" t="s">
        <v>64</v>
      </c>
      <c r="Y3" s="190" t="s">
        <v>65</v>
      </c>
      <c r="Z3" s="190" t="s">
        <v>66</v>
      </c>
      <c r="AA3" s="190" t="s">
        <v>67</v>
      </c>
      <c r="AB3" s="190" t="s">
        <v>68</v>
      </c>
      <c r="AC3" s="193" t="s">
        <v>69</v>
      </c>
      <c r="AD3" s="199" t="s">
        <v>70</v>
      </c>
      <c r="AE3" s="200" t="s">
        <v>71</v>
      </c>
      <c r="AF3" s="200" t="s">
        <v>72</v>
      </c>
      <c r="AG3" s="200" t="s">
        <v>73</v>
      </c>
      <c r="AH3" s="200" t="s">
        <v>74</v>
      </c>
      <c r="AI3" s="200"/>
      <c r="AJ3" s="201" t="s">
        <v>75</v>
      </c>
      <c r="AK3" s="190" t="s">
        <v>76</v>
      </c>
      <c r="AL3" s="190" t="s">
        <v>77</v>
      </c>
      <c r="AM3" s="190" t="s">
        <v>78</v>
      </c>
      <c r="AN3" s="190" t="s">
        <v>79</v>
      </c>
      <c r="AO3" s="202" t="s">
        <v>80</v>
      </c>
      <c r="AP3" s="193" t="s">
        <v>81</v>
      </c>
      <c r="AQ3" s="203" t="s">
        <v>82</v>
      </c>
      <c r="AR3" s="204" t="s">
        <v>83</v>
      </c>
      <c r="AS3" s="205" t="s">
        <v>84</v>
      </c>
      <c r="AT3" s="205" t="s">
        <v>84</v>
      </c>
      <c r="AU3" s="205" t="s">
        <v>85</v>
      </c>
      <c r="AV3" s="205" t="s">
        <v>86</v>
      </c>
      <c r="AW3" s="206" t="s">
        <v>87</v>
      </c>
      <c r="AX3" s="205" t="s">
        <v>88</v>
      </c>
      <c r="AY3" s="205" t="s">
        <v>89</v>
      </c>
      <c r="AZ3" s="207" t="s">
        <v>90</v>
      </c>
      <c r="BA3" s="203" t="s">
        <v>91</v>
      </c>
      <c r="BB3" s="207" t="s">
        <v>92</v>
      </c>
      <c r="BC3" s="203" t="s">
        <v>91</v>
      </c>
      <c r="BD3" s="208" t="s">
        <v>92</v>
      </c>
      <c r="BE3" s="209" t="s">
        <v>93</v>
      </c>
      <c r="BF3" s="210" t="s">
        <v>94</v>
      </c>
      <c r="BG3" s="210" t="s">
        <v>95</v>
      </c>
      <c r="BH3" s="210" t="s">
        <v>96</v>
      </c>
      <c r="BI3" s="211" t="s">
        <v>97</v>
      </c>
      <c r="BJ3" s="212" t="s">
        <v>98</v>
      </c>
      <c r="BK3" s="213" t="s">
        <v>99</v>
      </c>
      <c r="BL3" s="213" t="s">
        <v>100</v>
      </c>
      <c r="BM3" s="213" t="s">
        <v>101</v>
      </c>
      <c r="BN3" s="214" t="s">
        <v>102</v>
      </c>
      <c r="BO3" s="212" t="s">
        <v>103</v>
      </c>
      <c r="BP3" s="213" t="s">
        <v>104</v>
      </c>
      <c r="BQ3" s="214" t="s">
        <v>105</v>
      </c>
      <c r="BR3" s="212" t="s">
        <v>103</v>
      </c>
      <c r="BS3" s="213" t="s">
        <v>104</v>
      </c>
      <c r="BT3" s="214" t="s">
        <v>105</v>
      </c>
      <c r="BU3" s="399"/>
      <c r="BV3" s="431"/>
      <c r="BW3" s="433"/>
      <c r="BX3" s="433"/>
      <c r="BY3" s="215" t="s">
        <v>106</v>
      </c>
      <c r="BZ3" s="216" t="s">
        <v>107</v>
      </c>
      <c r="CA3" s="217" t="s">
        <v>108</v>
      </c>
      <c r="CB3" s="218" t="s">
        <v>109</v>
      </c>
      <c r="CC3" s="218" t="s">
        <v>110</v>
      </c>
      <c r="CD3" s="219" t="s">
        <v>111</v>
      </c>
      <c r="CE3" s="226" t="s">
        <v>112</v>
      </c>
      <c r="CF3" s="226" t="s">
        <v>113</v>
      </c>
      <c r="CG3" s="352"/>
      <c r="CH3" s="352" t="s">
        <v>114</v>
      </c>
      <c r="CI3" s="352" t="s">
        <v>115</v>
      </c>
      <c r="CJ3" s="376" t="s">
        <v>116</v>
      </c>
      <c r="CK3" s="377"/>
      <c r="CL3" s="227" t="s">
        <v>112</v>
      </c>
      <c r="CM3" s="226" t="s">
        <v>117</v>
      </c>
      <c r="CN3" s="376" t="s">
        <v>116</v>
      </c>
      <c r="CO3" s="437"/>
      <c r="CP3" s="437"/>
      <c r="CQ3" s="437"/>
      <c r="CR3" s="377"/>
      <c r="CS3" s="227" t="s">
        <v>112</v>
      </c>
      <c r="CT3" s="226" t="s">
        <v>113</v>
      </c>
      <c r="CU3" s="352"/>
      <c r="CV3" s="352" t="s">
        <v>114</v>
      </c>
      <c r="CW3" s="352" t="s">
        <v>115</v>
      </c>
      <c r="CX3" s="376" t="s">
        <v>116</v>
      </c>
      <c r="CY3" s="377"/>
      <c r="CZ3" s="334" t="s">
        <v>118</v>
      </c>
      <c r="DA3" s="334" t="s">
        <v>119</v>
      </c>
      <c r="DB3" s="334" t="s">
        <v>120</v>
      </c>
      <c r="DC3" s="334" t="s">
        <v>121</v>
      </c>
      <c r="DD3" s="334" t="s">
        <v>122</v>
      </c>
      <c r="DE3" s="334" t="s">
        <v>123</v>
      </c>
      <c r="DF3" s="334" t="s">
        <v>124</v>
      </c>
      <c r="DG3" s="334" t="s">
        <v>125</v>
      </c>
      <c r="DH3" s="334" t="s">
        <v>126</v>
      </c>
      <c r="DI3" s="334" t="s">
        <v>127</v>
      </c>
      <c r="DJ3" s="334" t="s">
        <v>128</v>
      </c>
      <c r="DK3" s="228" t="s">
        <v>112</v>
      </c>
      <c r="DL3" s="229" t="s">
        <v>129</v>
      </c>
      <c r="DM3" s="220" t="s">
        <v>130</v>
      </c>
      <c r="DN3" s="221" t="s">
        <v>131</v>
      </c>
      <c r="DO3" s="228" t="s">
        <v>112</v>
      </c>
      <c r="DP3" s="229" t="s">
        <v>129</v>
      </c>
      <c r="DQ3" s="228" t="s">
        <v>112</v>
      </c>
      <c r="DR3" s="229" t="s">
        <v>129</v>
      </c>
      <c r="DS3" s="230" t="s">
        <v>129</v>
      </c>
      <c r="DT3" s="228" t="s">
        <v>112</v>
      </c>
      <c r="DU3" s="229" t="s">
        <v>129</v>
      </c>
      <c r="DV3" s="230" t="s">
        <v>129</v>
      </c>
      <c r="DW3" s="228" t="s">
        <v>112</v>
      </c>
      <c r="DX3" s="231" t="s">
        <v>129</v>
      </c>
      <c r="DY3" s="220" t="s">
        <v>130</v>
      </c>
      <c r="DZ3" s="222" t="s">
        <v>132</v>
      </c>
      <c r="EA3" s="196" t="s">
        <v>112</v>
      </c>
      <c r="EB3" s="197" t="s">
        <v>129</v>
      </c>
      <c r="EC3" s="228" t="s">
        <v>112</v>
      </c>
      <c r="ED3" s="229" t="s">
        <v>129</v>
      </c>
      <c r="EE3" s="228" t="s">
        <v>112</v>
      </c>
      <c r="EF3" s="229" t="s">
        <v>129</v>
      </c>
      <c r="EG3" s="228" t="s">
        <v>112</v>
      </c>
      <c r="EH3" s="229" t="s">
        <v>129</v>
      </c>
      <c r="EI3" s="228" t="s">
        <v>112</v>
      </c>
      <c r="EJ3" s="232" t="s">
        <v>129</v>
      </c>
      <c r="EK3" s="223" t="s">
        <v>133</v>
      </c>
      <c r="EL3" s="224" t="s">
        <v>134</v>
      </c>
      <c r="EM3" s="224" t="s">
        <v>135</v>
      </c>
      <c r="EN3" s="224" t="s">
        <v>136</v>
      </c>
      <c r="EO3" s="224" t="s">
        <v>137</v>
      </c>
      <c r="EP3" s="224" t="s">
        <v>138</v>
      </c>
      <c r="EQ3" s="225" t="s">
        <v>139</v>
      </c>
      <c r="ER3" s="92"/>
    </row>
    <row r="4" spans="1:148" s="22" customFormat="1" ht="45" customHeight="1" thickBot="1" x14ac:dyDescent="0.3">
      <c r="A4" s="378" t="s">
        <v>140</v>
      </c>
      <c r="B4" s="379"/>
      <c r="C4" s="21"/>
      <c r="D4" s="22" t="s">
        <v>141</v>
      </c>
      <c r="E4" s="22" t="s">
        <v>141</v>
      </c>
      <c r="F4" s="22" t="s">
        <v>141</v>
      </c>
      <c r="G4" s="22" t="s">
        <v>141</v>
      </c>
      <c r="H4" s="353" t="s">
        <v>142</v>
      </c>
      <c r="I4" s="22" t="s">
        <v>143</v>
      </c>
      <c r="J4" s="23" t="s">
        <v>144</v>
      </c>
      <c r="K4" s="26" t="s">
        <v>145</v>
      </c>
      <c r="L4" s="23" t="s">
        <v>146</v>
      </c>
      <c r="M4" s="22" t="s">
        <v>145</v>
      </c>
      <c r="N4" s="22" t="s">
        <v>147</v>
      </c>
      <c r="P4" s="22" t="s">
        <v>148</v>
      </c>
      <c r="Q4" s="22" t="s">
        <v>148</v>
      </c>
      <c r="R4" s="194"/>
      <c r="S4" s="24" t="s">
        <v>149</v>
      </c>
      <c r="T4" s="353" t="s">
        <v>150</v>
      </c>
      <c r="U4" s="22" t="s">
        <v>151</v>
      </c>
      <c r="V4" s="25"/>
      <c r="W4" s="22" t="s">
        <v>148</v>
      </c>
      <c r="X4" s="26" t="s">
        <v>147</v>
      </c>
      <c r="Y4" s="22" t="s">
        <v>152</v>
      </c>
      <c r="Z4" s="342" t="s">
        <v>239</v>
      </c>
      <c r="AA4" s="22" t="s">
        <v>154</v>
      </c>
      <c r="AB4" s="22" t="s">
        <v>154</v>
      </c>
      <c r="AC4" s="354" t="s">
        <v>155</v>
      </c>
      <c r="AD4" s="21" t="s">
        <v>155</v>
      </c>
      <c r="AE4" s="22" t="s">
        <v>152</v>
      </c>
      <c r="AF4" s="22" t="s">
        <v>152</v>
      </c>
      <c r="AG4" s="22" t="s">
        <v>152</v>
      </c>
      <c r="AH4" s="22" t="s">
        <v>152</v>
      </c>
      <c r="AI4" s="86"/>
      <c r="AJ4" s="102" t="s">
        <v>145</v>
      </c>
      <c r="AK4" s="22" t="s">
        <v>145</v>
      </c>
      <c r="AL4" s="22" t="s">
        <v>145</v>
      </c>
      <c r="AM4" s="22" t="s">
        <v>155</v>
      </c>
      <c r="AN4" s="22" t="s">
        <v>155</v>
      </c>
      <c r="AO4" s="27" t="s">
        <v>154</v>
      </c>
      <c r="AP4" s="354" t="s">
        <v>154</v>
      </c>
      <c r="AQ4" s="118" t="s">
        <v>156</v>
      </c>
      <c r="AR4" s="21" t="s">
        <v>156</v>
      </c>
      <c r="AS4" s="22" t="s">
        <v>156</v>
      </c>
      <c r="AT4" s="22" t="s">
        <v>145</v>
      </c>
      <c r="AU4" s="85" t="s">
        <v>145</v>
      </c>
      <c r="AV4" s="85" t="s">
        <v>145</v>
      </c>
      <c r="AW4" s="85" t="s">
        <v>145</v>
      </c>
      <c r="AX4" s="22" t="s">
        <v>156</v>
      </c>
      <c r="AY4" s="22" t="s">
        <v>156</v>
      </c>
      <c r="AZ4" s="27" t="s">
        <v>145</v>
      </c>
      <c r="BA4" s="353" t="s">
        <v>157</v>
      </c>
      <c r="BB4" s="27" t="s">
        <v>158</v>
      </c>
      <c r="BC4" s="353" t="s">
        <v>157</v>
      </c>
      <c r="BD4" s="354" t="s">
        <v>158</v>
      </c>
      <c r="BE4" s="353" t="s">
        <v>156</v>
      </c>
      <c r="BF4" s="22" t="s">
        <v>145</v>
      </c>
      <c r="BG4" s="22" t="s">
        <v>145</v>
      </c>
      <c r="BH4" s="22" t="s">
        <v>159</v>
      </c>
      <c r="BI4" s="354" t="s">
        <v>145</v>
      </c>
      <c r="BJ4" s="353" t="s">
        <v>152</v>
      </c>
      <c r="BK4" s="22" t="s">
        <v>152</v>
      </c>
      <c r="BL4" s="22" t="s">
        <v>152</v>
      </c>
      <c r="BM4" s="342" t="s">
        <v>239</v>
      </c>
      <c r="BN4" s="27" t="s">
        <v>148</v>
      </c>
      <c r="BO4" s="353" t="s">
        <v>153</v>
      </c>
      <c r="BP4" s="22" t="s">
        <v>150</v>
      </c>
      <c r="BQ4" s="27" t="s">
        <v>160</v>
      </c>
      <c r="BR4" s="353" t="s">
        <v>153</v>
      </c>
      <c r="BS4" s="22" t="s">
        <v>150</v>
      </c>
      <c r="BT4" s="27" t="s">
        <v>160</v>
      </c>
      <c r="BU4" s="30" t="s">
        <v>150</v>
      </c>
      <c r="BV4" s="127" t="s">
        <v>161</v>
      </c>
      <c r="BW4" s="111" t="s">
        <v>145</v>
      </c>
      <c r="BX4" s="111" t="s">
        <v>145</v>
      </c>
      <c r="BY4" s="380" t="s">
        <v>145</v>
      </c>
      <c r="BZ4" s="381"/>
      <c r="CA4" s="136" t="s">
        <v>154</v>
      </c>
      <c r="CB4" s="137" t="s">
        <v>154</v>
      </c>
      <c r="CC4" s="137" t="s">
        <v>147</v>
      </c>
      <c r="CD4" s="138" t="s">
        <v>154</v>
      </c>
      <c r="CE4" s="135" t="s">
        <v>142</v>
      </c>
      <c r="CF4" s="135" t="s">
        <v>145</v>
      </c>
      <c r="CG4" s="137"/>
      <c r="CH4" s="137"/>
      <c r="CI4" s="137"/>
      <c r="CJ4" s="137" t="s">
        <v>162</v>
      </c>
      <c r="CK4" s="143" t="s">
        <v>163</v>
      </c>
      <c r="CL4" s="353" t="s">
        <v>142</v>
      </c>
      <c r="CM4" s="21" t="s">
        <v>145</v>
      </c>
      <c r="CN4" s="22" t="s">
        <v>162</v>
      </c>
      <c r="CO4" s="27"/>
      <c r="CP4" s="27"/>
      <c r="CQ4" s="27"/>
      <c r="CR4" s="29" t="s">
        <v>163</v>
      </c>
      <c r="CS4" s="136" t="s">
        <v>142</v>
      </c>
      <c r="CT4" s="135" t="s">
        <v>145</v>
      </c>
      <c r="CU4" s="137"/>
      <c r="CV4" s="137"/>
      <c r="CW4" s="137"/>
      <c r="CX4" s="137" t="s">
        <v>162</v>
      </c>
      <c r="CY4" s="143" t="s">
        <v>163</v>
      </c>
      <c r="CZ4" s="28" t="s">
        <v>164</v>
      </c>
      <c r="DA4" s="28" t="s">
        <v>164</v>
      </c>
      <c r="DB4" s="28" t="s">
        <v>164</v>
      </c>
      <c r="DC4" s="28" t="s">
        <v>164</v>
      </c>
      <c r="DD4" s="28" t="s">
        <v>154</v>
      </c>
      <c r="DE4" s="28" t="s">
        <v>165</v>
      </c>
      <c r="DF4" s="28" t="s">
        <v>165</v>
      </c>
      <c r="DG4" s="28" t="s">
        <v>145</v>
      </c>
      <c r="DH4" s="28" t="s">
        <v>165</v>
      </c>
      <c r="DI4" s="28" t="s">
        <v>165</v>
      </c>
      <c r="DJ4" s="28"/>
      <c r="DK4" s="353" t="s">
        <v>142</v>
      </c>
      <c r="DL4" s="27" t="s">
        <v>166</v>
      </c>
      <c r="DM4" s="94" t="s">
        <v>167</v>
      </c>
      <c r="DN4" s="27" t="s">
        <v>167</v>
      </c>
      <c r="DO4" s="353" t="s">
        <v>142</v>
      </c>
      <c r="DP4" s="27" t="s">
        <v>162</v>
      </c>
      <c r="DQ4" s="353" t="s">
        <v>142</v>
      </c>
      <c r="DR4" s="27" t="s">
        <v>162</v>
      </c>
      <c r="DS4" s="28" t="s">
        <v>145</v>
      </c>
      <c r="DT4" s="353" t="s">
        <v>142</v>
      </c>
      <c r="DU4" s="27" t="s">
        <v>156</v>
      </c>
      <c r="DV4" s="28" t="s">
        <v>145</v>
      </c>
      <c r="DW4" s="353" t="s">
        <v>142</v>
      </c>
      <c r="DX4" s="22" t="s">
        <v>168</v>
      </c>
      <c r="DY4" s="94" t="s">
        <v>169</v>
      </c>
      <c r="DZ4" s="29" t="s">
        <v>169</v>
      </c>
      <c r="EA4" s="353" t="s">
        <v>142</v>
      </c>
      <c r="EB4" s="29" t="s">
        <v>162</v>
      </c>
      <c r="EC4" s="353" t="s">
        <v>142</v>
      </c>
      <c r="ED4" s="27" t="s">
        <v>162</v>
      </c>
      <c r="EE4" s="353" t="s">
        <v>142</v>
      </c>
      <c r="EF4" s="27" t="s">
        <v>162</v>
      </c>
      <c r="EG4" s="353" t="s">
        <v>142</v>
      </c>
      <c r="EH4" s="27" t="s">
        <v>162</v>
      </c>
      <c r="EI4" s="353" t="s">
        <v>142</v>
      </c>
      <c r="EJ4" s="354" t="s">
        <v>162</v>
      </c>
      <c r="EK4" s="28" t="s">
        <v>170</v>
      </c>
      <c r="EL4" s="22" t="s">
        <v>171</v>
      </c>
      <c r="EM4" s="22" t="s">
        <v>171</v>
      </c>
      <c r="EN4" s="27" t="s">
        <v>149</v>
      </c>
      <c r="EO4" s="22" t="s">
        <v>172</v>
      </c>
      <c r="EP4" s="22" t="s">
        <v>172</v>
      </c>
      <c r="EQ4" s="354" t="s">
        <v>156</v>
      </c>
      <c r="ER4" s="21"/>
    </row>
    <row r="5" spans="1:148" s="139" customFormat="1" ht="24.95" customHeight="1" thickBot="1" x14ac:dyDescent="0.3">
      <c r="A5" s="355" t="s">
        <v>173</v>
      </c>
      <c r="B5" s="356"/>
      <c r="C5" s="150"/>
      <c r="G5" s="346"/>
      <c r="H5" s="345"/>
      <c r="K5" s="151"/>
      <c r="L5" s="152"/>
      <c r="P5" s="139">
        <v>2000</v>
      </c>
      <c r="R5" s="141"/>
      <c r="S5" s="153"/>
      <c r="T5" s="345"/>
      <c r="U5" s="139">
        <v>1020</v>
      </c>
      <c r="V5" s="154">
        <v>1.1000000000000001</v>
      </c>
      <c r="X5" s="151">
        <v>12</v>
      </c>
      <c r="AA5" s="139">
        <v>25</v>
      </c>
      <c r="AB5" s="139">
        <v>25</v>
      </c>
      <c r="AC5" s="346">
        <v>7</v>
      </c>
      <c r="AD5" s="150">
        <v>5.5</v>
      </c>
      <c r="AE5" s="155">
        <v>-35</v>
      </c>
      <c r="AF5" s="155">
        <v>-40</v>
      </c>
      <c r="AG5" s="155">
        <v>-40</v>
      </c>
      <c r="AH5" s="155">
        <v>-40</v>
      </c>
      <c r="AI5" s="155"/>
      <c r="AJ5" s="156"/>
      <c r="AM5" s="139">
        <v>110</v>
      </c>
      <c r="AN5" s="139">
        <v>110</v>
      </c>
      <c r="AO5" s="141"/>
      <c r="AP5" s="346">
        <v>20</v>
      </c>
      <c r="AQ5" s="345"/>
      <c r="AR5" s="150"/>
      <c r="AW5" s="157">
        <v>4.7</v>
      </c>
      <c r="AZ5" s="141"/>
      <c r="BA5" s="345"/>
      <c r="BB5" s="141"/>
      <c r="BC5" s="345"/>
      <c r="BD5" s="346"/>
      <c r="BE5" s="345"/>
      <c r="BI5" s="346"/>
      <c r="BJ5" s="345">
        <v>780</v>
      </c>
      <c r="BN5" s="141"/>
      <c r="BO5" s="345"/>
      <c r="BQ5" s="141"/>
      <c r="BR5" s="345"/>
      <c r="BT5" s="141"/>
      <c r="BU5" s="158"/>
      <c r="BV5" s="159">
        <v>480</v>
      </c>
      <c r="BW5" s="160"/>
      <c r="BX5" s="160"/>
      <c r="BY5" s="357">
        <v>0.7</v>
      </c>
      <c r="BZ5" s="358"/>
      <c r="CA5" s="345">
        <v>2.9</v>
      </c>
      <c r="CB5" s="139">
        <v>3.5</v>
      </c>
      <c r="CC5" s="139">
        <v>32</v>
      </c>
      <c r="CD5" s="141">
        <v>1.9</v>
      </c>
      <c r="CE5" s="345"/>
      <c r="CF5" s="150"/>
      <c r="CK5" s="153">
        <v>2.5</v>
      </c>
      <c r="CL5" s="150"/>
      <c r="CM5" s="150"/>
      <c r="CO5" s="141"/>
      <c r="CP5" s="141"/>
      <c r="CQ5" s="141"/>
      <c r="CR5" s="161"/>
      <c r="CS5" s="345"/>
      <c r="CT5" s="150"/>
      <c r="CX5" s="139">
        <v>0.5</v>
      </c>
      <c r="CY5" s="153">
        <v>2.5</v>
      </c>
      <c r="CZ5" s="162">
        <v>1200</v>
      </c>
      <c r="DA5" s="162">
        <v>1200</v>
      </c>
      <c r="DB5" s="162">
        <v>1200</v>
      </c>
      <c r="DC5" s="162">
        <v>1200</v>
      </c>
      <c r="DD5" s="162"/>
      <c r="DE5" s="162"/>
      <c r="DF5" s="162"/>
      <c r="DG5" s="162">
        <v>100</v>
      </c>
      <c r="DH5" s="162"/>
      <c r="DI5" s="162"/>
      <c r="DJ5" s="162"/>
      <c r="DK5" s="345"/>
      <c r="DL5" s="141"/>
      <c r="DM5" s="163">
        <v>300</v>
      </c>
      <c r="DN5" s="141">
        <v>100</v>
      </c>
      <c r="DO5" s="345"/>
      <c r="DP5" s="141"/>
      <c r="DQ5" s="345"/>
      <c r="DR5" s="141"/>
      <c r="DS5" s="162"/>
      <c r="DT5" s="345"/>
      <c r="DU5" s="141"/>
      <c r="DV5" s="162"/>
      <c r="DW5" s="345"/>
      <c r="DY5" s="163">
        <v>28</v>
      </c>
      <c r="DZ5" s="163">
        <v>28</v>
      </c>
      <c r="EA5" s="160"/>
      <c r="EB5" s="163"/>
      <c r="EC5" s="345"/>
      <c r="ED5" s="141"/>
      <c r="EE5" s="345"/>
      <c r="EF5" s="141"/>
      <c r="EG5" s="345"/>
      <c r="EH5" s="141"/>
      <c r="EI5" s="345"/>
      <c r="EJ5" s="346"/>
      <c r="EK5" s="345"/>
      <c r="EL5" s="150"/>
      <c r="EN5" s="139">
        <v>5.56</v>
      </c>
      <c r="EQ5" s="346">
        <v>400</v>
      </c>
      <c r="ER5" s="150"/>
    </row>
    <row r="6" spans="1:148" s="337" customFormat="1" ht="24.95" customHeight="1" thickBot="1" x14ac:dyDescent="0.3">
      <c r="A6" s="359" t="s">
        <v>174</v>
      </c>
      <c r="B6" s="360"/>
      <c r="C6" s="34"/>
      <c r="G6" s="348"/>
      <c r="H6" s="347"/>
      <c r="K6" s="35"/>
      <c r="L6" s="31"/>
      <c r="R6" s="36"/>
      <c r="S6" s="32"/>
      <c r="T6" s="347"/>
      <c r="V6" s="33"/>
      <c r="X6" s="35"/>
      <c r="AC6" s="348">
        <v>6</v>
      </c>
      <c r="AD6" s="34">
        <v>4.5</v>
      </c>
      <c r="AE6" s="87"/>
      <c r="AF6" s="87"/>
      <c r="AG6" s="87"/>
      <c r="AH6" s="87"/>
      <c r="AI6" s="87"/>
      <c r="AJ6" s="103"/>
      <c r="AM6" s="337">
        <v>100</v>
      </c>
      <c r="AN6" s="337">
        <v>100</v>
      </c>
      <c r="AO6" s="36"/>
      <c r="AP6" s="348"/>
      <c r="AQ6" s="347"/>
      <c r="AR6" s="34"/>
      <c r="AW6" s="115"/>
      <c r="AZ6" s="36"/>
      <c r="BA6" s="347"/>
      <c r="BB6" s="36"/>
      <c r="BC6" s="347"/>
      <c r="BD6" s="348"/>
      <c r="BE6" s="347"/>
      <c r="BI6" s="348"/>
      <c r="BJ6" s="347"/>
      <c r="BN6" s="36"/>
      <c r="BO6" s="347"/>
      <c r="BQ6" s="36"/>
      <c r="BR6" s="347"/>
      <c r="BT6" s="36"/>
      <c r="BU6" s="38"/>
      <c r="BV6" s="128"/>
      <c r="BW6" s="112"/>
      <c r="BX6" s="112"/>
      <c r="BY6" s="361"/>
      <c r="BZ6" s="362"/>
      <c r="CA6" s="347"/>
      <c r="CD6" s="36"/>
      <c r="CE6" s="347"/>
      <c r="CF6" s="34"/>
      <c r="CK6" s="32"/>
      <c r="CL6" s="34"/>
      <c r="CM6" s="34"/>
      <c r="CO6" s="36"/>
      <c r="CP6" s="36"/>
      <c r="CQ6" s="36"/>
      <c r="CR6" s="37"/>
      <c r="CS6" s="347"/>
      <c r="CT6" s="34"/>
      <c r="CY6" s="32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7"/>
      <c r="DL6" s="36"/>
      <c r="DM6" s="95"/>
      <c r="DN6" s="36"/>
      <c r="DO6" s="347"/>
      <c r="DP6" s="36"/>
      <c r="DQ6" s="347"/>
      <c r="DR6" s="36"/>
      <c r="DS6" s="349"/>
      <c r="DT6" s="347"/>
      <c r="DU6" s="36"/>
      <c r="DV6" s="349"/>
      <c r="DW6" s="347"/>
      <c r="DY6" s="95"/>
      <c r="DZ6" s="95"/>
      <c r="EA6" s="112"/>
      <c r="EB6" s="95"/>
      <c r="EC6" s="347"/>
      <c r="ED6" s="36"/>
      <c r="EE6" s="347"/>
      <c r="EF6" s="36"/>
      <c r="EG6" s="347"/>
      <c r="EH6" s="36"/>
      <c r="EI6" s="347"/>
      <c r="EJ6" s="348"/>
      <c r="EK6" s="347"/>
      <c r="EL6" s="34"/>
      <c r="EQ6" s="348"/>
      <c r="ER6" s="34"/>
    </row>
    <row r="7" spans="1:148" s="140" customFormat="1" ht="24.75" customHeight="1" thickBot="1" x14ac:dyDescent="0.3">
      <c r="A7" s="363" t="s">
        <v>175</v>
      </c>
      <c r="B7" s="364"/>
      <c r="C7" s="164"/>
      <c r="G7" s="351"/>
      <c r="H7" s="350"/>
      <c r="K7" s="165"/>
      <c r="L7" s="166"/>
      <c r="P7" s="140">
        <v>710</v>
      </c>
      <c r="R7" s="142"/>
      <c r="S7" s="167"/>
      <c r="T7" s="350"/>
      <c r="U7" s="140">
        <v>980</v>
      </c>
      <c r="V7" s="168">
        <v>0.9</v>
      </c>
      <c r="X7" s="165">
        <v>9</v>
      </c>
      <c r="AB7" s="140">
        <v>20</v>
      </c>
      <c r="AC7" s="351">
        <v>5</v>
      </c>
      <c r="AD7" s="164">
        <v>3.5</v>
      </c>
      <c r="AE7" s="169">
        <v>-20</v>
      </c>
      <c r="AF7" s="169">
        <v>-25</v>
      </c>
      <c r="AG7" s="169">
        <v>-25</v>
      </c>
      <c r="AH7" s="169">
        <v>-25</v>
      </c>
      <c r="AI7" s="169"/>
      <c r="AJ7" s="170"/>
      <c r="AM7" s="140">
        <v>95</v>
      </c>
      <c r="AN7" s="140">
        <v>95</v>
      </c>
      <c r="AO7" s="142"/>
      <c r="AP7" s="351"/>
      <c r="AQ7" s="350"/>
      <c r="AR7" s="164"/>
      <c r="AW7" s="171">
        <v>4</v>
      </c>
      <c r="AZ7" s="142"/>
      <c r="BA7" s="350"/>
      <c r="BB7" s="142"/>
      <c r="BC7" s="350"/>
      <c r="BD7" s="351"/>
      <c r="BE7" s="350"/>
      <c r="BI7" s="351"/>
      <c r="BJ7" s="350">
        <v>250</v>
      </c>
      <c r="BN7" s="142"/>
      <c r="BO7" s="350"/>
      <c r="BQ7" s="142"/>
      <c r="BR7" s="350"/>
      <c r="BT7" s="142"/>
      <c r="BU7" s="172"/>
      <c r="BV7" s="173">
        <v>330</v>
      </c>
      <c r="BW7" s="174"/>
      <c r="BX7" s="174"/>
      <c r="BY7" s="365">
        <v>0.3</v>
      </c>
      <c r="BZ7" s="366"/>
      <c r="CA7" s="350">
        <v>1.9</v>
      </c>
      <c r="CB7" s="140">
        <v>2.6</v>
      </c>
      <c r="CC7" s="140">
        <v>23</v>
      </c>
      <c r="CD7" s="142">
        <v>1.5</v>
      </c>
      <c r="CE7" s="350"/>
      <c r="CF7" s="164"/>
      <c r="CK7" s="167">
        <v>1.2</v>
      </c>
      <c r="CL7" s="164"/>
      <c r="CM7" s="164"/>
      <c r="CO7" s="142"/>
      <c r="CP7" s="142"/>
      <c r="CQ7" s="142"/>
      <c r="CR7" s="175"/>
      <c r="CS7" s="350"/>
      <c r="CT7" s="164"/>
      <c r="CX7" s="140">
        <v>0</v>
      </c>
      <c r="CY7" s="167">
        <v>1.2</v>
      </c>
      <c r="CZ7" s="176">
        <v>450</v>
      </c>
      <c r="DA7" s="176">
        <v>450</v>
      </c>
      <c r="DB7" s="176">
        <v>450</v>
      </c>
      <c r="DC7" s="176">
        <v>450</v>
      </c>
      <c r="DD7" s="176"/>
      <c r="DE7" s="176"/>
      <c r="DF7" s="176"/>
      <c r="DG7" s="176">
        <v>30</v>
      </c>
      <c r="DH7" s="176"/>
      <c r="DI7" s="176"/>
      <c r="DJ7" s="176"/>
      <c r="DK7" s="350"/>
      <c r="DL7" s="142"/>
      <c r="DM7" s="177"/>
      <c r="DN7" s="142"/>
      <c r="DO7" s="350"/>
      <c r="DP7" s="142"/>
      <c r="DQ7" s="350"/>
      <c r="DR7" s="142"/>
      <c r="DS7" s="176"/>
      <c r="DT7" s="350"/>
      <c r="DU7" s="142"/>
      <c r="DV7" s="176"/>
      <c r="DW7" s="350"/>
      <c r="DY7" s="177"/>
      <c r="DZ7" s="177"/>
      <c r="EA7" s="174"/>
      <c r="EB7" s="177"/>
      <c r="EC7" s="350"/>
      <c r="ED7" s="142"/>
      <c r="EE7" s="350"/>
      <c r="EF7" s="142"/>
      <c r="EG7" s="350"/>
      <c r="EH7" s="142"/>
      <c r="EI7" s="350"/>
      <c r="EJ7" s="351"/>
      <c r="EK7" s="350"/>
      <c r="EL7" s="164"/>
      <c r="EQ7" s="351"/>
      <c r="ER7" s="164"/>
    </row>
    <row r="8" spans="1:148" s="41" customFormat="1" ht="20.100000000000001" customHeight="1" x14ac:dyDescent="0.25">
      <c r="A8" s="83">
        <v>42705</v>
      </c>
      <c r="B8" s="100"/>
      <c r="C8" s="6"/>
      <c r="D8" s="1"/>
      <c r="E8" s="1"/>
      <c r="F8" s="1"/>
      <c r="G8" s="4"/>
      <c r="H8" s="3"/>
      <c r="I8" s="1"/>
      <c r="J8" s="1"/>
      <c r="K8" s="17"/>
      <c r="L8" s="1"/>
      <c r="M8" s="1"/>
      <c r="N8" s="1"/>
      <c r="O8" s="144"/>
      <c r="P8" s="1"/>
      <c r="Q8" s="19">
        <f t="shared" ref="Q8:Q71" si="0">(P8/100)*(100-K8)</f>
        <v>0</v>
      </c>
      <c r="R8" s="39">
        <f>Q8*2850*I8*60/1000000000</f>
        <v>0</v>
      </c>
      <c r="S8" s="15">
        <f t="shared" ref="S8:S71" si="1">Q8*N8*I8*60/1000000000</f>
        <v>0</v>
      </c>
      <c r="T8" s="3"/>
      <c r="U8" s="1"/>
      <c r="V8" s="1"/>
      <c r="W8" s="19">
        <f>P8*V8</f>
        <v>0</v>
      </c>
      <c r="X8" s="1"/>
      <c r="Y8" s="1"/>
      <c r="Z8" s="1"/>
      <c r="AA8" s="1"/>
      <c r="AB8" s="1"/>
      <c r="AC8" s="4"/>
      <c r="AD8" s="6"/>
      <c r="AE8" s="88"/>
      <c r="AF8" s="88"/>
      <c r="AG8" s="88"/>
      <c r="AH8" s="88"/>
      <c r="AI8" s="109">
        <f>SUM(AE8:AH8)</f>
        <v>0</v>
      </c>
      <c r="AJ8" s="106"/>
      <c r="AK8" s="1"/>
      <c r="AL8" s="1"/>
      <c r="AM8" s="1"/>
      <c r="AN8" s="1"/>
      <c r="AO8" s="1"/>
      <c r="AP8" s="1"/>
      <c r="AQ8" s="3"/>
      <c r="AR8" s="6"/>
      <c r="AS8" s="19">
        <f t="shared" ref="AS8:AS29" si="2">AQ8-AR8</f>
        <v>0</v>
      </c>
      <c r="AT8" s="123" t="e">
        <f>AS8/AQ8</f>
        <v>#DIV/0!</v>
      </c>
      <c r="AU8" s="1"/>
      <c r="AV8" s="1"/>
      <c r="AW8" s="6"/>
      <c r="AX8" s="1"/>
      <c r="AY8" s="1"/>
      <c r="AZ8" s="2"/>
      <c r="BA8" s="3"/>
      <c r="BB8" s="2"/>
      <c r="BC8" s="3"/>
      <c r="BD8" s="4"/>
      <c r="BE8" s="3"/>
      <c r="BF8" s="1"/>
      <c r="BG8" s="1"/>
      <c r="BH8" s="1"/>
      <c r="BI8" s="4"/>
      <c r="BJ8" s="3"/>
      <c r="BK8" s="6"/>
      <c r="BL8" s="1"/>
      <c r="BM8" s="1"/>
      <c r="BN8" s="2"/>
      <c r="BO8" s="3"/>
      <c r="BP8" s="1"/>
      <c r="BQ8" s="2"/>
      <c r="BR8" s="3"/>
      <c r="BS8" s="1"/>
      <c r="BT8" s="2"/>
      <c r="BU8" s="5"/>
      <c r="BV8" s="129"/>
      <c r="BW8" s="125">
        <f>(((BO8+BR8)/2)/500)</f>
        <v>0</v>
      </c>
      <c r="BX8" s="125">
        <f>(BJ8/780)</f>
        <v>0</v>
      </c>
      <c r="BY8" s="125" t="e">
        <f>BW8/((BW8+BX8))</f>
        <v>#DIV/0!</v>
      </c>
      <c r="BZ8" s="125" t="e">
        <f>BX8/((BW8+BX8))</f>
        <v>#DIV/0!</v>
      </c>
      <c r="CA8" s="3"/>
      <c r="CB8" s="1"/>
      <c r="CC8" s="1"/>
      <c r="CD8" s="4"/>
      <c r="CE8" s="6"/>
      <c r="CF8" s="6"/>
      <c r="CG8" s="19" t="e">
        <f>VLOOKUP(CE8:CE131,$CE$150:$CG$159,3)</f>
        <v>#N/A</v>
      </c>
      <c r="CH8" s="19">
        <f t="shared" ref="CH8:CH71" si="3">P8*3.38</f>
        <v>0</v>
      </c>
      <c r="CI8" s="19" t="e">
        <f t="shared" ref="CI8:CI71" si="4">CG8*CJ8/100</f>
        <v>#N/A</v>
      </c>
      <c r="CJ8" s="1"/>
      <c r="CK8" s="15" t="e">
        <f>CI8/CH8*1000</f>
        <v>#N/A</v>
      </c>
      <c r="CL8" s="3"/>
      <c r="CM8" s="6"/>
      <c r="CN8" s="1"/>
      <c r="CO8" s="338">
        <v>109</v>
      </c>
      <c r="CP8" s="338">
        <f t="shared" ref="CP8:CP31" si="5">P8*3.38</f>
        <v>0</v>
      </c>
      <c r="CQ8" s="338">
        <f t="shared" ref="CQ8:CQ31" si="6">CO8*CN8/100</f>
        <v>0</v>
      </c>
      <c r="CR8" s="39" t="e">
        <f t="shared" ref="CR8:CR31" si="7">CQ8/CP8*1000</f>
        <v>#DIV/0!</v>
      </c>
      <c r="CS8" s="3"/>
      <c r="CT8" s="6"/>
      <c r="CU8" s="19" t="e">
        <f>VLOOKUP(CS8:CS131,CS150:CU155,3)</f>
        <v>#N/A</v>
      </c>
      <c r="CV8" s="19">
        <f t="shared" ref="CV8:CV71" si="8">AE8*3.38</f>
        <v>0</v>
      </c>
      <c r="CW8" s="19" t="e">
        <f t="shared" ref="CW8:CW71" si="9">CU8*CX8/100</f>
        <v>#N/A</v>
      </c>
      <c r="CX8" s="1"/>
      <c r="CY8" s="15" t="e">
        <f>CW8/CV8*1000</f>
        <v>#N/A</v>
      </c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3"/>
      <c r="DL8" s="2"/>
      <c r="DM8" s="96" t="e">
        <f t="shared" ref="DM8:DM39" si="10">DL8/R8</f>
        <v>#DIV/0!</v>
      </c>
      <c r="DN8" s="96" t="e">
        <f t="shared" ref="DN8:DN39" si="11">DL8/S8</f>
        <v>#DIV/0!</v>
      </c>
      <c r="DO8" s="3"/>
      <c r="DP8" s="2"/>
      <c r="DQ8" s="3"/>
      <c r="DR8" s="2"/>
      <c r="DS8" s="7"/>
      <c r="DT8" s="3"/>
      <c r="DU8" s="2"/>
      <c r="DV8" s="7"/>
      <c r="DW8" s="3"/>
      <c r="DX8" s="1"/>
      <c r="DY8" s="96" t="e">
        <f t="shared" ref="DY8:DY39" si="12">DX8/R8</f>
        <v>#DIV/0!</v>
      </c>
      <c r="DZ8" s="96" t="e">
        <f t="shared" ref="DZ8:DZ39" si="13">DX8/S8</f>
        <v>#DIV/0!</v>
      </c>
      <c r="EA8" s="146"/>
      <c r="EB8" s="96"/>
      <c r="EC8" s="3"/>
      <c r="ED8" s="2"/>
      <c r="EE8" s="3"/>
      <c r="EF8" s="2"/>
      <c r="EG8" s="77"/>
      <c r="EH8" s="78"/>
      <c r="EI8" s="77"/>
      <c r="EJ8" s="79"/>
      <c r="EK8" s="179">
        <f>BQ8+BT8</f>
        <v>0</v>
      </c>
      <c r="EL8" s="180" t="e">
        <f t="shared" ref="EL8:EL39" si="14">EK8/R8</f>
        <v>#DIV/0!</v>
      </c>
      <c r="EM8" s="109" t="e">
        <f t="shared" ref="EM8:EM39" si="15">EK8/S8</f>
        <v>#DIV/0!</v>
      </c>
      <c r="EN8" s="1"/>
      <c r="EO8" s="181" t="e">
        <f t="shared" ref="EO8:EO39" si="16">EN8/R8</f>
        <v>#DIV/0!</v>
      </c>
      <c r="EP8" s="181" t="e">
        <f t="shared" ref="EP8:EP39" si="17">EN8/S8</f>
        <v>#DIV/0!</v>
      </c>
      <c r="EQ8" s="4"/>
      <c r="ER8" s="40"/>
    </row>
    <row r="9" spans="1:148" s="41" customFormat="1" ht="20.100000000000001" customHeight="1" x14ac:dyDescent="0.25">
      <c r="A9" s="83">
        <v>42705</v>
      </c>
      <c r="B9" s="100"/>
      <c r="C9" s="6"/>
      <c r="D9" s="1"/>
      <c r="E9" s="1"/>
      <c r="F9" s="1"/>
      <c r="G9" s="4"/>
      <c r="H9" s="3"/>
      <c r="I9" s="1"/>
      <c r="J9" s="1"/>
      <c r="K9" s="17"/>
      <c r="L9" s="1"/>
      <c r="M9" s="1"/>
      <c r="N9" s="1"/>
      <c r="O9" s="144"/>
      <c r="P9" s="1"/>
      <c r="Q9" s="19">
        <f t="shared" si="0"/>
        <v>0</v>
      </c>
      <c r="R9" s="39">
        <f t="shared" ref="R9:R72" si="18">Q9*2850*I9*60/1000000000</f>
        <v>0</v>
      </c>
      <c r="S9" s="15">
        <f t="shared" si="1"/>
        <v>0</v>
      </c>
      <c r="T9" s="3"/>
      <c r="U9" s="1"/>
      <c r="V9" s="1"/>
      <c r="W9" s="19">
        <f t="shared" ref="W9:W72" si="19">P9*V9</f>
        <v>0</v>
      </c>
      <c r="X9" s="1"/>
      <c r="Y9" s="1"/>
      <c r="Z9" s="1"/>
      <c r="AA9" s="1"/>
      <c r="AB9" s="1"/>
      <c r="AC9" s="4"/>
      <c r="AD9" s="6"/>
      <c r="AE9" s="88"/>
      <c r="AF9" s="88"/>
      <c r="AG9" s="88"/>
      <c r="AH9" s="88"/>
      <c r="AI9" s="109">
        <f>SUM(AE9:AH9)</f>
        <v>0</v>
      </c>
      <c r="AJ9" s="107" t="e">
        <f>(ABS(AI9)-ABS(AI8))/ABS(AI9)</f>
        <v>#DIV/0!</v>
      </c>
      <c r="AK9" s="1"/>
      <c r="AL9" s="1"/>
      <c r="AM9" s="1"/>
      <c r="AN9" s="1"/>
      <c r="AO9" s="1"/>
      <c r="AP9" s="1"/>
      <c r="AQ9" s="3"/>
      <c r="AR9" s="6"/>
      <c r="AS9" s="19">
        <f t="shared" si="2"/>
        <v>0</v>
      </c>
      <c r="AT9" s="123" t="e">
        <f t="shared" ref="AT9:AT72" si="20">AS9/AQ9</f>
        <v>#DIV/0!</v>
      </c>
      <c r="AU9" s="1"/>
      <c r="AV9" s="1"/>
      <c r="AW9" s="6"/>
      <c r="AX9" s="1"/>
      <c r="AY9" s="1"/>
      <c r="AZ9" s="2"/>
      <c r="BA9" s="3"/>
      <c r="BB9" s="2"/>
      <c r="BC9" s="3"/>
      <c r="BD9" s="4"/>
      <c r="BE9" s="3"/>
      <c r="BF9" s="1"/>
      <c r="BG9" s="1"/>
      <c r="BH9" s="1"/>
      <c r="BI9" s="4"/>
      <c r="BJ9" s="3"/>
      <c r="BK9" s="6"/>
      <c r="BL9" s="1"/>
      <c r="BM9" s="1"/>
      <c r="BN9" s="2"/>
      <c r="BO9" s="3"/>
      <c r="BP9" s="1"/>
      <c r="BQ9" s="2"/>
      <c r="BR9" s="3"/>
      <c r="BS9" s="1"/>
      <c r="BT9" s="2"/>
      <c r="BU9" s="5"/>
      <c r="BV9" s="129"/>
      <c r="BW9" s="125">
        <f t="shared" ref="BW9:BW72" si="21">(((BO9+BR9)/2)/500)</f>
        <v>0</v>
      </c>
      <c r="BX9" s="125">
        <f t="shared" ref="BX9:BX72" si="22">(BJ9/780)</f>
        <v>0</v>
      </c>
      <c r="BY9" s="133" t="e">
        <f t="shared" ref="BY9:BY72" si="23">BW9/((BW9+BX9))</f>
        <v>#DIV/0!</v>
      </c>
      <c r="BZ9" s="133" t="e">
        <f t="shared" ref="BZ9:BZ72" si="24">BX9/((BW9+BX9))</f>
        <v>#DIV/0!</v>
      </c>
      <c r="CA9" s="3"/>
      <c r="CB9" s="1"/>
      <c r="CC9" s="1"/>
      <c r="CD9" s="4"/>
      <c r="CE9" s="6"/>
      <c r="CF9" s="6"/>
      <c r="CG9" s="19" t="e">
        <f t="shared" ref="CG9:CG71" si="25">VLOOKUP(CE9:CE132,$CE$150:$CG$151,3)</f>
        <v>#N/A</v>
      </c>
      <c r="CH9" s="19">
        <f t="shared" si="3"/>
        <v>0</v>
      </c>
      <c r="CI9" s="19" t="e">
        <f t="shared" si="4"/>
        <v>#N/A</v>
      </c>
      <c r="CJ9" s="1"/>
      <c r="CK9" s="15" t="e">
        <f t="shared" ref="CK9:CK72" si="26">CI9/CH9*1000</f>
        <v>#N/A</v>
      </c>
      <c r="CL9" s="3"/>
      <c r="CM9" s="6"/>
      <c r="CN9" s="1"/>
      <c r="CO9" s="338">
        <v>109</v>
      </c>
      <c r="CP9" s="338">
        <f t="shared" si="5"/>
        <v>0</v>
      </c>
      <c r="CQ9" s="338">
        <f t="shared" si="6"/>
        <v>0</v>
      </c>
      <c r="CR9" s="39" t="e">
        <f t="shared" si="7"/>
        <v>#DIV/0!</v>
      </c>
      <c r="CS9" s="3"/>
      <c r="CT9" s="6"/>
      <c r="CU9" s="19" t="e">
        <f t="shared" ref="CU9:CU29" si="27">VLOOKUP(CS9:CS132,$CE$150:$CG$151,3)</f>
        <v>#N/A</v>
      </c>
      <c r="CV9" s="19">
        <f t="shared" si="8"/>
        <v>0</v>
      </c>
      <c r="CW9" s="19" t="e">
        <f t="shared" si="9"/>
        <v>#N/A</v>
      </c>
      <c r="CX9" s="1"/>
      <c r="CY9" s="15" t="e">
        <f t="shared" ref="CY9:CY27" si="28">CW9/CV9*1000</f>
        <v>#N/A</v>
      </c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3"/>
      <c r="DL9" s="2"/>
      <c r="DM9" s="96" t="e">
        <f t="shared" si="10"/>
        <v>#DIV/0!</v>
      </c>
      <c r="DN9" s="96" t="e">
        <f t="shared" si="11"/>
        <v>#DIV/0!</v>
      </c>
      <c r="DO9" s="3"/>
      <c r="DP9" s="2"/>
      <c r="DQ9" s="3"/>
      <c r="DR9" s="2"/>
      <c r="DS9" s="7"/>
      <c r="DT9" s="3"/>
      <c r="DU9" s="2"/>
      <c r="DV9" s="7"/>
      <c r="DW9" s="3"/>
      <c r="DX9" s="1"/>
      <c r="DY9" s="96" t="e">
        <f t="shared" si="12"/>
        <v>#DIV/0!</v>
      </c>
      <c r="DZ9" s="96" t="e">
        <f t="shared" si="13"/>
        <v>#DIV/0!</v>
      </c>
      <c r="EA9" s="146"/>
      <c r="EB9" s="96"/>
      <c r="EC9" s="3"/>
      <c r="ED9" s="2"/>
      <c r="EE9" s="3"/>
      <c r="EF9" s="2"/>
      <c r="EG9" s="77"/>
      <c r="EH9" s="78"/>
      <c r="EI9" s="77"/>
      <c r="EJ9" s="79"/>
      <c r="EK9" s="179">
        <f t="shared" ref="EK9:EK72" si="29">BQ9+BT9</f>
        <v>0</v>
      </c>
      <c r="EL9" s="180" t="e">
        <f t="shared" si="14"/>
        <v>#DIV/0!</v>
      </c>
      <c r="EM9" s="109" t="e">
        <f t="shared" si="15"/>
        <v>#DIV/0!</v>
      </c>
      <c r="EN9" s="1"/>
      <c r="EO9" s="181" t="e">
        <f t="shared" si="16"/>
        <v>#DIV/0!</v>
      </c>
      <c r="EP9" s="181" t="e">
        <f t="shared" si="17"/>
        <v>#DIV/0!</v>
      </c>
      <c r="EQ9" s="4"/>
      <c r="ER9" s="40"/>
    </row>
    <row r="10" spans="1:148" s="44" customFormat="1" ht="20.100000000000001" customHeight="1" x14ac:dyDescent="0.25">
      <c r="A10" s="84">
        <v>42705</v>
      </c>
      <c r="B10" s="101"/>
      <c r="C10" s="13"/>
      <c r="D10" s="8"/>
      <c r="E10" s="8"/>
      <c r="F10" s="8"/>
      <c r="G10" s="11"/>
      <c r="H10" s="10"/>
      <c r="I10" s="8"/>
      <c r="J10" s="8"/>
      <c r="K10" s="18"/>
      <c r="L10" s="8"/>
      <c r="M10" s="8"/>
      <c r="N10" s="8"/>
      <c r="O10" s="145"/>
      <c r="P10" s="8"/>
      <c r="Q10" s="20">
        <f t="shared" si="0"/>
        <v>0</v>
      </c>
      <c r="R10" s="42">
        <f t="shared" si="18"/>
        <v>0</v>
      </c>
      <c r="S10" s="16">
        <f t="shared" si="1"/>
        <v>0</v>
      </c>
      <c r="T10" s="10"/>
      <c r="U10" s="8"/>
      <c r="V10" s="8"/>
      <c r="W10" s="20">
        <f t="shared" si="19"/>
        <v>0</v>
      </c>
      <c r="X10" s="8"/>
      <c r="Y10" s="8"/>
      <c r="Z10" s="8"/>
      <c r="AA10" s="8"/>
      <c r="AB10" s="8"/>
      <c r="AC10" s="11"/>
      <c r="AD10" s="13"/>
      <c r="AE10" s="89"/>
      <c r="AF10" s="89"/>
      <c r="AG10" s="89"/>
      <c r="AH10" s="89"/>
      <c r="AI10" s="110">
        <f t="shared" ref="AI10:AI73" si="30">SUM(AE10:AH10)</f>
        <v>0</v>
      </c>
      <c r="AJ10" s="108" t="e">
        <f t="shared" ref="AJ10:AJ73" si="31">(ABS(AI10)-ABS(AI9))/ABS(AI10)</f>
        <v>#DIV/0!</v>
      </c>
      <c r="AK10" s="8"/>
      <c r="AL10" s="8"/>
      <c r="AM10" s="8"/>
      <c r="AN10" s="8"/>
      <c r="AO10" s="8"/>
      <c r="AP10" s="8"/>
      <c r="AQ10" s="10"/>
      <c r="AR10" s="13"/>
      <c r="AS10" s="20">
        <f t="shared" si="2"/>
        <v>0</v>
      </c>
      <c r="AT10" s="124" t="e">
        <f t="shared" si="20"/>
        <v>#DIV/0!</v>
      </c>
      <c r="AU10" s="8"/>
      <c r="AV10" s="8"/>
      <c r="AW10" s="13"/>
      <c r="AX10" s="8"/>
      <c r="AY10" s="8"/>
      <c r="AZ10" s="9"/>
      <c r="BA10" s="10"/>
      <c r="BB10" s="9"/>
      <c r="BC10" s="10"/>
      <c r="BD10" s="11"/>
      <c r="BE10" s="10"/>
      <c r="BF10" s="8"/>
      <c r="BG10" s="8"/>
      <c r="BH10" s="8"/>
      <c r="BI10" s="11"/>
      <c r="BJ10" s="10"/>
      <c r="BK10" s="13"/>
      <c r="BL10" s="8"/>
      <c r="BM10" s="8"/>
      <c r="BN10" s="9"/>
      <c r="BO10" s="10"/>
      <c r="BP10" s="8"/>
      <c r="BQ10" s="9"/>
      <c r="BR10" s="10"/>
      <c r="BS10" s="8"/>
      <c r="BT10" s="9"/>
      <c r="BU10" s="12"/>
      <c r="BV10" s="130"/>
      <c r="BW10" s="126">
        <f t="shared" si="21"/>
        <v>0</v>
      </c>
      <c r="BX10" s="126">
        <f t="shared" si="22"/>
        <v>0</v>
      </c>
      <c r="BY10" s="134" t="e">
        <f t="shared" si="23"/>
        <v>#DIV/0!</v>
      </c>
      <c r="BZ10" s="134" t="e">
        <f t="shared" si="24"/>
        <v>#DIV/0!</v>
      </c>
      <c r="CA10" s="10"/>
      <c r="CB10" s="8"/>
      <c r="CC10" s="8"/>
      <c r="CD10" s="11"/>
      <c r="CE10" s="13"/>
      <c r="CF10" s="13"/>
      <c r="CG10" s="20" t="e">
        <f t="shared" si="25"/>
        <v>#N/A</v>
      </c>
      <c r="CH10" s="20">
        <f t="shared" si="3"/>
        <v>0</v>
      </c>
      <c r="CI10" s="20" t="e">
        <f t="shared" si="4"/>
        <v>#N/A</v>
      </c>
      <c r="CJ10" s="8"/>
      <c r="CK10" s="16" t="e">
        <f t="shared" si="26"/>
        <v>#N/A</v>
      </c>
      <c r="CL10" s="10"/>
      <c r="CM10" s="13"/>
      <c r="CN10" s="8"/>
      <c r="CO10" s="339">
        <v>109</v>
      </c>
      <c r="CP10" s="339">
        <f t="shared" si="5"/>
        <v>0</v>
      </c>
      <c r="CQ10" s="339">
        <f t="shared" si="6"/>
        <v>0</v>
      </c>
      <c r="CR10" s="42" t="e">
        <f t="shared" si="7"/>
        <v>#DIV/0!</v>
      </c>
      <c r="CS10" s="10"/>
      <c r="CT10" s="13"/>
      <c r="CU10" s="20" t="e">
        <f t="shared" si="27"/>
        <v>#N/A</v>
      </c>
      <c r="CV10" s="20">
        <f t="shared" si="8"/>
        <v>0</v>
      </c>
      <c r="CW10" s="20" t="e">
        <f t="shared" si="9"/>
        <v>#N/A</v>
      </c>
      <c r="CX10" s="8"/>
      <c r="CY10" s="16" t="e">
        <f t="shared" si="28"/>
        <v>#N/A</v>
      </c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0"/>
      <c r="DL10" s="9"/>
      <c r="DM10" s="97" t="e">
        <f t="shared" si="10"/>
        <v>#DIV/0!</v>
      </c>
      <c r="DN10" s="97" t="e">
        <f t="shared" si="11"/>
        <v>#DIV/0!</v>
      </c>
      <c r="DO10" s="10"/>
      <c r="DP10" s="9"/>
      <c r="DQ10" s="10"/>
      <c r="DR10" s="9"/>
      <c r="DS10" s="14"/>
      <c r="DT10" s="10"/>
      <c r="DU10" s="9"/>
      <c r="DV10" s="14"/>
      <c r="DW10" s="10"/>
      <c r="DX10" s="8"/>
      <c r="DY10" s="97" t="e">
        <f t="shared" si="12"/>
        <v>#DIV/0!</v>
      </c>
      <c r="DZ10" s="97" t="e">
        <f t="shared" si="13"/>
        <v>#DIV/0!</v>
      </c>
      <c r="EA10" s="147"/>
      <c r="EB10" s="97"/>
      <c r="EC10" s="10"/>
      <c r="ED10" s="9"/>
      <c r="EE10" s="10"/>
      <c r="EF10" s="9"/>
      <c r="EG10" s="80"/>
      <c r="EH10" s="81"/>
      <c r="EI10" s="80"/>
      <c r="EJ10" s="82"/>
      <c r="EK10" s="182">
        <f t="shared" si="29"/>
        <v>0</v>
      </c>
      <c r="EL10" s="183" t="e">
        <f t="shared" si="14"/>
        <v>#DIV/0!</v>
      </c>
      <c r="EM10" s="110" t="e">
        <f t="shared" si="15"/>
        <v>#DIV/0!</v>
      </c>
      <c r="EN10" s="8"/>
      <c r="EO10" s="184" t="e">
        <f t="shared" si="16"/>
        <v>#DIV/0!</v>
      </c>
      <c r="EP10" s="184" t="e">
        <f t="shared" si="17"/>
        <v>#DIV/0!</v>
      </c>
      <c r="EQ10" s="11"/>
      <c r="ER10" s="43"/>
    </row>
    <row r="11" spans="1:148" s="44" customFormat="1" ht="20.100000000000001" customHeight="1" x14ac:dyDescent="0.25">
      <c r="A11" s="84">
        <v>42705</v>
      </c>
      <c r="B11" s="101"/>
      <c r="C11" s="13"/>
      <c r="D11" s="8"/>
      <c r="E11" s="8"/>
      <c r="F11" s="8"/>
      <c r="G11" s="11"/>
      <c r="H11" s="10"/>
      <c r="I11" s="8"/>
      <c r="J11" s="8"/>
      <c r="K11" s="18"/>
      <c r="L11" s="8"/>
      <c r="M11" s="8"/>
      <c r="N11" s="8"/>
      <c r="O11" s="145"/>
      <c r="P11" s="8"/>
      <c r="Q11" s="20">
        <f t="shared" si="0"/>
        <v>0</v>
      </c>
      <c r="R11" s="42">
        <f t="shared" si="18"/>
        <v>0</v>
      </c>
      <c r="S11" s="16">
        <f t="shared" si="1"/>
        <v>0</v>
      </c>
      <c r="T11" s="10"/>
      <c r="U11" s="8"/>
      <c r="V11" s="8"/>
      <c r="W11" s="20">
        <f t="shared" si="19"/>
        <v>0</v>
      </c>
      <c r="X11" s="8"/>
      <c r="Y11" s="8"/>
      <c r="Z11" s="8"/>
      <c r="AA11" s="8"/>
      <c r="AB11" s="8"/>
      <c r="AC11" s="11"/>
      <c r="AD11" s="13"/>
      <c r="AE11" s="89"/>
      <c r="AF11" s="89"/>
      <c r="AG11" s="89"/>
      <c r="AH11" s="89"/>
      <c r="AI11" s="110">
        <f t="shared" si="30"/>
        <v>0</v>
      </c>
      <c r="AJ11" s="108" t="e">
        <f t="shared" si="31"/>
        <v>#DIV/0!</v>
      </c>
      <c r="AK11" s="8"/>
      <c r="AL11" s="8"/>
      <c r="AM11" s="8"/>
      <c r="AN11" s="8"/>
      <c r="AO11" s="8"/>
      <c r="AP11" s="8"/>
      <c r="AQ11" s="10"/>
      <c r="AR11" s="13"/>
      <c r="AS11" s="20">
        <f t="shared" si="2"/>
        <v>0</v>
      </c>
      <c r="AT11" s="124" t="e">
        <f t="shared" si="20"/>
        <v>#DIV/0!</v>
      </c>
      <c r="AU11" s="8"/>
      <c r="AV11" s="8"/>
      <c r="AW11" s="13"/>
      <c r="AX11" s="8"/>
      <c r="AY11" s="8"/>
      <c r="AZ11" s="9"/>
      <c r="BA11" s="10"/>
      <c r="BB11" s="9"/>
      <c r="BC11" s="10"/>
      <c r="BD11" s="11"/>
      <c r="BE11" s="10"/>
      <c r="BF11" s="8"/>
      <c r="BG11" s="8"/>
      <c r="BH11" s="8"/>
      <c r="BI11" s="11"/>
      <c r="BJ11" s="10"/>
      <c r="BK11" s="13"/>
      <c r="BL11" s="8"/>
      <c r="BM11" s="8"/>
      <c r="BN11" s="9"/>
      <c r="BO11" s="10"/>
      <c r="BP11" s="8"/>
      <c r="BQ11" s="9"/>
      <c r="BR11" s="10"/>
      <c r="BS11" s="8"/>
      <c r="BT11" s="9"/>
      <c r="BU11" s="12"/>
      <c r="BV11" s="130"/>
      <c r="BW11" s="126">
        <f t="shared" si="21"/>
        <v>0</v>
      </c>
      <c r="BX11" s="126">
        <f t="shared" si="22"/>
        <v>0</v>
      </c>
      <c r="BY11" s="134" t="e">
        <f t="shared" si="23"/>
        <v>#DIV/0!</v>
      </c>
      <c r="BZ11" s="134" t="e">
        <f t="shared" si="24"/>
        <v>#DIV/0!</v>
      </c>
      <c r="CA11" s="10"/>
      <c r="CB11" s="8"/>
      <c r="CC11" s="8"/>
      <c r="CD11" s="11"/>
      <c r="CE11" s="13"/>
      <c r="CF11" s="13"/>
      <c r="CG11" s="20" t="e">
        <f t="shared" si="25"/>
        <v>#N/A</v>
      </c>
      <c r="CH11" s="20">
        <f t="shared" si="3"/>
        <v>0</v>
      </c>
      <c r="CI11" s="20" t="e">
        <f t="shared" si="4"/>
        <v>#N/A</v>
      </c>
      <c r="CJ11" s="8"/>
      <c r="CK11" s="16" t="e">
        <f t="shared" si="26"/>
        <v>#N/A</v>
      </c>
      <c r="CL11" s="10"/>
      <c r="CM11" s="13"/>
      <c r="CN11" s="8"/>
      <c r="CO11" s="339">
        <v>109</v>
      </c>
      <c r="CP11" s="339">
        <f t="shared" si="5"/>
        <v>0</v>
      </c>
      <c r="CQ11" s="339">
        <f t="shared" si="6"/>
        <v>0</v>
      </c>
      <c r="CR11" s="42" t="e">
        <f t="shared" si="7"/>
        <v>#DIV/0!</v>
      </c>
      <c r="CS11" s="10"/>
      <c r="CT11" s="13"/>
      <c r="CU11" s="20" t="e">
        <f t="shared" si="27"/>
        <v>#N/A</v>
      </c>
      <c r="CV11" s="20">
        <f t="shared" si="8"/>
        <v>0</v>
      </c>
      <c r="CW11" s="20" t="e">
        <f t="shared" si="9"/>
        <v>#N/A</v>
      </c>
      <c r="CX11" s="8"/>
      <c r="CY11" s="16" t="e">
        <f t="shared" si="28"/>
        <v>#N/A</v>
      </c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0"/>
      <c r="DL11" s="9"/>
      <c r="DM11" s="97" t="e">
        <f t="shared" si="10"/>
        <v>#DIV/0!</v>
      </c>
      <c r="DN11" s="97" t="e">
        <f t="shared" si="11"/>
        <v>#DIV/0!</v>
      </c>
      <c r="DO11" s="10"/>
      <c r="DP11" s="9"/>
      <c r="DQ11" s="10"/>
      <c r="DR11" s="9"/>
      <c r="DS11" s="14"/>
      <c r="DT11" s="10"/>
      <c r="DU11" s="9"/>
      <c r="DV11" s="14"/>
      <c r="DW11" s="10"/>
      <c r="DX11" s="8"/>
      <c r="DY11" s="97" t="e">
        <f t="shared" si="12"/>
        <v>#DIV/0!</v>
      </c>
      <c r="DZ11" s="97" t="e">
        <f t="shared" si="13"/>
        <v>#DIV/0!</v>
      </c>
      <c r="EA11" s="147"/>
      <c r="EB11" s="97"/>
      <c r="EC11" s="10"/>
      <c r="ED11" s="9"/>
      <c r="EE11" s="10"/>
      <c r="EF11" s="9"/>
      <c r="EG11" s="80"/>
      <c r="EH11" s="81"/>
      <c r="EI11" s="80"/>
      <c r="EJ11" s="82"/>
      <c r="EK11" s="182">
        <f t="shared" si="29"/>
        <v>0</v>
      </c>
      <c r="EL11" s="183" t="e">
        <f t="shared" si="14"/>
        <v>#DIV/0!</v>
      </c>
      <c r="EM11" s="110" t="e">
        <f t="shared" si="15"/>
        <v>#DIV/0!</v>
      </c>
      <c r="EN11" s="8"/>
      <c r="EO11" s="184" t="e">
        <f t="shared" si="16"/>
        <v>#DIV/0!</v>
      </c>
      <c r="EP11" s="184" t="e">
        <f t="shared" si="17"/>
        <v>#DIV/0!</v>
      </c>
      <c r="EQ11" s="11"/>
      <c r="ER11" s="43"/>
    </row>
    <row r="12" spans="1:148" s="41" customFormat="1" ht="20.100000000000001" customHeight="1" x14ac:dyDescent="0.25">
      <c r="A12" s="83">
        <v>42706</v>
      </c>
      <c r="B12" s="100"/>
      <c r="C12" s="6"/>
      <c r="D12" s="1"/>
      <c r="E12" s="1"/>
      <c r="F12" s="1"/>
      <c r="G12" s="4"/>
      <c r="H12" s="3"/>
      <c r="I12" s="1"/>
      <c r="J12" s="1"/>
      <c r="K12" s="17"/>
      <c r="L12" s="1"/>
      <c r="M12" s="1"/>
      <c r="N12" s="1"/>
      <c r="O12" s="144"/>
      <c r="P12" s="1"/>
      <c r="Q12" s="19">
        <f t="shared" si="0"/>
        <v>0</v>
      </c>
      <c r="R12" s="39">
        <f t="shared" si="18"/>
        <v>0</v>
      </c>
      <c r="S12" s="15">
        <f t="shared" si="1"/>
        <v>0</v>
      </c>
      <c r="T12" s="3"/>
      <c r="U12" s="1"/>
      <c r="V12" s="1"/>
      <c r="W12" s="19">
        <f t="shared" si="19"/>
        <v>0</v>
      </c>
      <c r="X12" s="1"/>
      <c r="Y12" s="1"/>
      <c r="Z12" s="1"/>
      <c r="AA12" s="1"/>
      <c r="AB12" s="1"/>
      <c r="AC12" s="4"/>
      <c r="AD12" s="6"/>
      <c r="AE12" s="88"/>
      <c r="AF12" s="88"/>
      <c r="AG12" s="88"/>
      <c r="AH12" s="88"/>
      <c r="AI12" s="109">
        <f t="shared" si="30"/>
        <v>0</v>
      </c>
      <c r="AJ12" s="106" t="e">
        <f t="shared" si="31"/>
        <v>#DIV/0!</v>
      </c>
      <c r="AK12" s="1"/>
      <c r="AL12" s="1"/>
      <c r="AM12" s="1"/>
      <c r="AN12" s="1"/>
      <c r="AO12" s="1"/>
      <c r="AP12" s="1"/>
      <c r="AQ12" s="3"/>
      <c r="AR12" s="6"/>
      <c r="AS12" s="19">
        <f t="shared" si="2"/>
        <v>0</v>
      </c>
      <c r="AT12" s="123" t="e">
        <f t="shared" si="20"/>
        <v>#DIV/0!</v>
      </c>
      <c r="AU12" s="1"/>
      <c r="AV12" s="1"/>
      <c r="AW12" s="6"/>
      <c r="AX12" s="1"/>
      <c r="AY12" s="1"/>
      <c r="AZ12" s="2"/>
      <c r="BA12" s="3"/>
      <c r="BB12" s="2"/>
      <c r="BC12" s="3"/>
      <c r="BD12" s="4"/>
      <c r="BE12" s="3"/>
      <c r="BF12" s="1"/>
      <c r="BG12" s="1"/>
      <c r="BH12" s="1"/>
      <c r="BI12" s="4"/>
      <c r="BJ12" s="3"/>
      <c r="BK12" s="6"/>
      <c r="BL12" s="1"/>
      <c r="BM12" s="1"/>
      <c r="BN12" s="2"/>
      <c r="BO12" s="3"/>
      <c r="BP12" s="1"/>
      <c r="BQ12" s="2"/>
      <c r="BR12" s="3"/>
      <c r="BS12" s="1"/>
      <c r="BT12" s="2"/>
      <c r="BU12" s="5"/>
      <c r="BV12" s="129"/>
      <c r="BW12" s="125">
        <f t="shared" si="21"/>
        <v>0</v>
      </c>
      <c r="BX12" s="125">
        <f t="shared" si="22"/>
        <v>0</v>
      </c>
      <c r="BY12" s="133" t="e">
        <f t="shared" si="23"/>
        <v>#DIV/0!</v>
      </c>
      <c r="BZ12" s="133" t="e">
        <f t="shared" si="24"/>
        <v>#DIV/0!</v>
      </c>
      <c r="CA12" s="3"/>
      <c r="CB12" s="1"/>
      <c r="CC12" s="1"/>
      <c r="CD12" s="4"/>
      <c r="CE12" s="6"/>
      <c r="CF12" s="6"/>
      <c r="CG12" s="19" t="e">
        <f t="shared" si="25"/>
        <v>#N/A</v>
      </c>
      <c r="CH12" s="19">
        <f t="shared" si="3"/>
        <v>0</v>
      </c>
      <c r="CI12" s="19" t="e">
        <f t="shared" si="4"/>
        <v>#N/A</v>
      </c>
      <c r="CJ12" s="1"/>
      <c r="CK12" s="15" t="e">
        <f t="shared" si="26"/>
        <v>#N/A</v>
      </c>
      <c r="CL12" s="3"/>
      <c r="CM12" s="6"/>
      <c r="CN12" s="1"/>
      <c r="CO12" s="338">
        <v>109</v>
      </c>
      <c r="CP12" s="338">
        <f t="shared" si="5"/>
        <v>0</v>
      </c>
      <c r="CQ12" s="338">
        <f t="shared" si="6"/>
        <v>0</v>
      </c>
      <c r="CR12" s="39" t="e">
        <f t="shared" si="7"/>
        <v>#DIV/0!</v>
      </c>
      <c r="CS12" s="3"/>
      <c r="CT12" s="6"/>
      <c r="CU12" s="19" t="e">
        <f t="shared" si="27"/>
        <v>#N/A</v>
      </c>
      <c r="CV12" s="19">
        <f t="shared" si="8"/>
        <v>0</v>
      </c>
      <c r="CW12" s="19" t="e">
        <f t="shared" si="9"/>
        <v>#N/A</v>
      </c>
      <c r="CX12" s="1"/>
      <c r="CY12" s="15" t="e">
        <f t="shared" si="28"/>
        <v>#N/A</v>
      </c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3"/>
      <c r="DL12" s="2"/>
      <c r="DM12" s="96" t="e">
        <f t="shared" si="10"/>
        <v>#DIV/0!</v>
      </c>
      <c r="DN12" s="96" t="e">
        <f t="shared" si="11"/>
        <v>#DIV/0!</v>
      </c>
      <c r="DO12" s="3"/>
      <c r="DP12" s="2"/>
      <c r="DQ12" s="3"/>
      <c r="DR12" s="2"/>
      <c r="DS12" s="7"/>
      <c r="DT12" s="3"/>
      <c r="DU12" s="2"/>
      <c r="DV12" s="7"/>
      <c r="DW12" s="3"/>
      <c r="DX12" s="1"/>
      <c r="DY12" s="96" t="e">
        <f t="shared" si="12"/>
        <v>#DIV/0!</v>
      </c>
      <c r="DZ12" s="96" t="e">
        <f t="shared" si="13"/>
        <v>#DIV/0!</v>
      </c>
      <c r="EA12" s="146"/>
      <c r="EB12" s="96"/>
      <c r="EC12" s="3"/>
      <c r="ED12" s="2"/>
      <c r="EE12" s="3"/>
      <c r="EF12" s="2"/>
      <c r="EG12" s="77"/>
      <c r="EH12" s="78"/>
      <c r="EI12" s="77"/>
      <c r="EJ12" s="79"/>
      <c r="EK12" s="179">
        <f t="shared" si="29"/>
        <v>0</v>
      </c>
      <c r="EL12" s="180" t="e">
        <f t="shared" si="14"/>
        <v>#DIV/0!</v>
      </c>
      <c r="EM12" s="109" t="e">
        <f t="shared" si="15"/>
        <v>#DIV/0!</v>
      </c>
      <c r="EN12" s="1"/>
      <c r="EO12" s="181" t="e">
        <f t="shared" si="16"/>
        <v>#DIV/0!</v>
      </c>
      <c r="EP12" s="181" t="e">
        <f t="shared" si="17"/>
        <v>#DIV/0!</v>
      </c>
      <c r="EQ12" s="4"/>
      <c r="ER12" s="40"/>
    </row>
    <row r="13" spans="1:148" s="41" customFormat="1" ht="20.100000000000001" customHeight="1" x14ac:dyDescent="0.25">
      <c r="A13" s="83">
        <v>42706</v>
      </c>
      <c r="B13" s="100"/>
      <c r="C13" s="6"/>
      <c r="D13" s="1"/>
      <c r="E13" s="1"/>
      <c r="F13" s="1"/>
      <c r="G13" s="4"/>
      <c r="H13" s="3"/>
      <c r="I13" s="1"/>
      <c r="J13" s="1"/>
      <c r="K13" s="17"/>
      <c r="L13" s="1"/>
      <c r="M13" s="1"/>
      <c r="N13" s="1"/>
      <c r="O13" s="144"/>
      <c r="P13" s="1"/>
      <c r="Q13" s="19">
        <f t="shared" si="0"/>
        <v>0</v>
      </c>
      <c r="R13" s="39">
        <f t="shared" si="18"/>
        <v>0</v>
      </c>
      <c r="S13" s="15">
        <f t="shared" si="1"/>
        <v>0</v>
      </c>
      <c r="T13" s="3"/>
      <c r="U13" s="1"/>
      <c r="V13" s="1"/>
      <c r="W13" s="19">
        <f t="shared" si="19"/>
        <v>0</v>
      </c>
      <c r="X13" s="1"/>
      <c r="Y13" s="1"/>
      <c r="Z13" s="1"/>
      <c r="AA13" s="1"/>
      <c r="AB13" s="1"/>
      <c r="AC13" s="4"/>
      <c r="AD13" s="6"/>
      <c r="AE13" s="88"/>
      <c r="AF13" s="88"/>
      <c r="AG13" s="88"/>
      <c r="AH13" s="88"/>
      <c r="AI13" s="109">
        <f t="shared" si="30"/>
        <v>0</v>
      </c>
      <c r="AJ13" s="106" t="e">
        <f t="shared" si="31"/>
        <v>#DIV/0!</v>
      </c>
      <c r="AK13" s="1"/>
      <c r="AL13" s="1"/>
      <c r="AM13" s="1"/>
      <c r="AN13" s="1"/>
      <c r="AO13" s="1"/>
      <c r="AP13" s="1"/>
      <c r="AQ13" s="3"/>
      <c r="AR13" s="6"/>
      <c r="AS13" s="19">
        <f t="shared" si="2"/>
        <v>0</v>
      </c>
      <c r="AT13" s="123" t="e">
        <f t="shared" si="20"/>
        <v>#DIV/0!</v>
      </c>
      <c r="AU13" s="1"/>
      <c r="AV13" s="1"/>
      <c r="AW13" s="6"/>
      <c r="AX13" s="1"/>
      <c r="AY13" s="1"/>
      <c r="AZ13" s="2"/>
      <c r="BA13" s="3"/>
      <c r="BB13" s="2"/>
      <c r="BC13" s="3"/>
      <c r="BD13" s="4"/>
      <c r="BE13" s="3"/>
      <c r="BF13" s="1"/>
      <c r="BG13" s="1"/>
      <c r="BH13" s="1"/>
      <c r="BI13" s="4"/>
      <c r="BJ13" s="3"/>
      <c r="BK13" s="6"/>
      <c r="BL13" s="1"/>
      <c r="BM13" s="1"/>
      <c r="BN13" s="2"/>
      <c r="BO13" s="3"/>
      <c r="BP13" s="1"/>
      <c r="BQ13" s="2"/>
      <c r="BR13" s="3"/>
      <c r="BS13" s="1"/>
      <c r="BT13" s="2"/>
      <c r="BU13" s="5"/>
      <c r="BV13" s="129"/>
      <c r="BW13" s="125">
        <f t="shared" si="21"/>
        <v>0</v>
      </c>
      <c r="BX13" s="125">
        <f t="shared" si="22"/>
        <v>0</v>
      </c>
      <c r="BY13" s="133" t="e">
        <f t="shared" si="23"/>
        <v>#DIV/0!</v>
      </c>
      <c r="BZ13" s="133" t="e">
        <f t="shared" si="24"/>
        <v>#DIV/0!</v>
      </c>
      <c r="CA13" s="3"/>
      <c r="CB13" s="1"/>
      <c r="CC13" s="1"/>
      <c r="CD13" s="4"/>
      <c r="CE13" s="6"/>
      <c r="CF13" s="6"/>
      <c r="CG13" s="19" t="e">
        <f t="shared" si="25"/>
        <v>#N/A</v>
      </c>
      <c r="CH13" s="19">
        <f t="shared" si="3"/>
        <v>0</v>
      </c>
      <c r="CI13" s="19" t="e">
        <f t="shared" si="4"/>
        <v>#N/A</v>
      </c>
      <c r="CJ13" s="1"/>
      <c r="CK13" s="15" t="e">
        <f t="shared" si="26"/>
        <v>#N/A</v>
      </c>
      <c r="CL13" s="3"/>
      <c r="CM13" s="6"/>
      <c r="CN13" s="1"/>
      <c r="CO13" s="338">
        <v>109</v>
      </c>
      <c r="CP13" s="338">
        <f t="shared" si="5"/>
        <v>0</v>
      </c>
      <c r="CQ13" s="338">
        <f t="shared" si="6"/>
        <v>0</v>
      </c>
      <c r="CR13" s="39" t="e">
        <f t="shared" si="7"/>
        <v>#DIV/0!</v>
      </c>
      <c r="CS13" s="3"/>
      <c r="CT13" s="6"/>
      <c r="CU13" s="19" t="e">
        <f t="shared" si="27"/>
        <v>#N/A</v>
      </c>
      <c r="CV13" s="19">
        <f t="shared" si="8"/>
        <v>0</v>
      </c>
      <c r="CW13" s="19" t="e">
        <f t="shared" si="9"/>
        <v>#N/A</v>
      </c>
      <c r="CX13" s="1"/>
      <c r="CY13" s="15" t="e">
        <f t="shared" si="28"/>
        <v>#N/A</v>
      </c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3"/>
      <c r="DL13" s="2"/>
      <c r="DM13" s="96" t="e">
        <f t="shared" si="10"/>
        <v>#DIV/0!</v>
      </c>
      <c r="DN13" s="96" t="e">
        <f t="shared" si="11"/>
        <v>#DIV/0!</v>
      </c>
      <c r="DO13" s="3"/>
      <c r="DP13" s="2"/>
      <c r="DQ13" s="3"/>
      <c r="DR13" s="2"/>
      <c r="DS13" s="7"/>
      <c r="DT13" s="3"/>
      <c r="DU13" s="2"/>
      <c r="DV13" s="7"/>
      <c r="DW13" s="3"/>
      <c r="DX13" s="1"/>
      <c r="DY13" s="96" t="e">
        <f t="shared" si="12"/>
        <v>#DIV/0!</v>
      </c>
      <c r="DZ13" s="96" t="e">
        <f t="shared" si="13"/>
        <v>#DIV/0!</v>
      </c>
      <c r="EA13" s="146"/>
      <c r="EB13" s="96"/>
      <c r="EC13" s="3"/>
      <c r="ED13" s="2"/>
      <c r="EE13" s="3"/>
      <c r="EF13" s="2"/>
      <c r="EG13" s="77"/>
      <c r="EH13" s="78"/>
      <c r="EI13" s="77"/>
      <c r="EJ13" s="79"/>
      <c r="EK13" s="179">
        <f t="shared" si="29"/>
        <v>0</v>
      </c>
      <c r="EL13" s="180" t="e">
        <f t="shared" si="14"/>
        <v>#DIV/0!</v>
      </c>
      <c r="EM13" s="109" t="e">
        <f t="shared" si="15"/>
        <v>#DIV/0!</v>
      </c>
      <c r="EN13" s="1"/>
      <c r="EO13" s="181" t="e">
        <f t="shared" si="16"/>
        <v>#DIV/0!</v>
      </c>
      <c r="EP13" s="181" t="e">
        <f t="shared" si="17"/>
        <v>#DIV/0!</v>
      </c>
      <c r="EQ13" s="4"/>
      <c r="ER13" s="40"/>
    </row>
    <row r="14" spans="1:148" s="44" customFormat="1" ht="20.100000000000001" customHeight="1" x14ac:dyDescent="0.25">
      <c r="A14" s="84">
        <v>42706</v>
      </c>
      <c r="B14" s="101"/>
      <c r="C14" s="13"/>
      <c r="D14" s="8"/>
      <c r="E14" s="8"/>
      <c r="F14" s="8"/>
      <c r="G14" s="11"/>
      <c r="H14" s="10"/>
      <c r="I14" s="8"/>
      <c r="J14" s="8"/>
      <c r="K14" s="18"/>
      <c r="L14" s="8"/>
      <c r="M14" s="8"/>
      <c r="N14" s="8"/>
      <c r="O14" s="145"/>
      <c r="P14" s="8"/>
      <c r="Q14" s="20">
        <f t="shared" si="0"/>
        <v>0</v>
      </c>
      <c r="R14" s="42">
        <f t="shared" si="18"/>
        <v>0</v>
      </c>
      <c r="S14" s="16">
        <f t="shared" si="1"/>
        <v>0</v>
      </c>
      <c r="T14" s="10"/>
      <c r="U14" s="8"/>
      <c r="V14" s="8"/>
      <c r="W14" s="20">
        <f t="shared" si="19"/>
        <v>0</v>
      </c>
      <c r="X14" s="8"/>
      <c r="Y14" s="8"/>
      <c r="Z14" s="8"/>
      <c r="AA14" s="8"/>
      <c r="AB14" s="8"/>
      <c r="AC14" s="11"/>
      <c r="AD14" s="13"/>
      <c r="AE14" s="89"/>
      <c r="AF14" s="89"/>
      <c r="AG14" s="89"/>
      <c r="AH14" s="89"/>
      <c r="AI14" s="110">
        <f t="shared" si="30"/>
        <v>0</v>
      </c>
      <c r="AJ14" s="108" t="e">
        <f t="shared" si="31"/>
        <v>#DIV/0!</v>
      </c>
      <c r="AK14" s="8"/>
      <c r="AL14" s="8"/>
      <c r="AM14" s="8"/>
      <c r="AN14" s="8"/>
      <c r="AO14" s="8"/>
      <c r="AP14" s="8"/>
      <c r="AQ14" s="10"/>
      <c r="AR14" s="13"/>
      <c r="AS14" s="20">
        <f t="shared" si="2"/>
        <v>0</v>
      </c>
      <c r="AT14" s="124" t="e">
        <f t="shared" si="20"/>
        <v>#DIV/0!</v>
      </c>
      <c r="AU14" s="8"/>
      <c r="AV14" s="8"/>
      <c r="AW14" s="13"/>
      <c r="AX14" s="8"/>
      <c r="AY14" s="8"/>
      <c r="AZ14" s="9"/>
      <c r="BA14" s="10"/>
      <c r="BB14" s="9"/>
      <c r="BC14" s="10"/>
      <c r="BD14" s="11"/>
      <c r="BE14" s="10"/>
      <c r="BF14" s="8"/>
      <c r="BG14" s="8"/>
      <c r="BH14" s="8"/>
      <c r="BI14" s="11"/>
      <c r="BJ14" s="10"/>
      <c r="BK14" s="13"/>
      <c r="BL14" s="8"/>
      <c r="BM14" s="8"/>
      <c r="BN14" s="9"/>
      <c r="BO14" s="10"/>
      <c r="BP14" s="8"/>
      <c r="BQ14" s="9"/>
      <c r="BR14" s="10"/>
      <c r="BS14" s="8"/>
      <c r="BT14" s="9"/>
      <c r="BU14" s="12"/>
      <c r="BV14" s="130"/>
      <c r="BW14" s="126">
        <f t="shared" si="21"/>
        <v>0</v>
      </c>
      <c r="BX14" s="126">
        <f t="shared" si="22"/>
        <v>0</v>
      </c>
      <c r="BY14" s="134" t="e">
        <f t="shared" si="23"/>
        <v>#DIV/0!</v>
      </c>
      <c r="BZ14" s="134" t="e">
        <f t="shared" si="24"/>
        <v>#DIV/0!</v>
      </c>
      <c r="CA14" s="10"/>
      <c r="CB14" s="8"/>
      <c r="CC14" s="8"/>
      <c r="CD14" s="11"/>
      <c r="CE14" s="13"/>
      <c r="CF14" s="13"/>
      <c r="CG14" s="20" t="e">
        <f t="shared" si="25"/>
        <v>#N/A</v>
      </c>
      <c r="CH14" s="20">
        <f t="shared" si="3"/>
        <v>0</v>
      </c>
      <c r="CI14" s="20" t="e">
        <f t="shared" si="4"/>
        <v>#N/A</v>
      </c>
      <c r="CJ14" s="8"/>
      <c r="CK14" s="16" t="e">
        <f t="shared" si="26"/>
        <v>#N/A</v>
      </c>
      <c r="CL14" s="10"/>
      <c r="CM14" s="13"/>
      <c r="CN14" s="8"/>
      <c r="CO14" s="339">
        <v>109</v>
      </c>
      <c r="CP14" s="339">
        <f t="shared" si="5"/>
        <v>0</v>
      </c>
      <c r="CQ14" s="339">
        <f t="shared" si="6"/>
        <v>0</v>
      </c>
      <c r="CR14" s="42" t="e">
        <f t="shared" si="7"/>
        <v>#DIV/0!</v>
      </c>
      <c r="CS14" s="10"/>
      <c r="CT14" s="13"/>
      <c r="CU14" s="20" t="e">
        <f t="shared" si="27"/>
        <v>#N/A</v>
      </c>
      <c r="CV14" s="20">
        <f t="shared" si="8"/>
        <v>0</v>
      </c>
      <c r="CW14" s="20" t="e">
        <f t="shared" si="9"/>
        <v>#N/A</v>
      </c>
      <c r="CX14" s="8"/>
      <c r="CY14" s="16" t="e">
        <f t="shared" si="28"/>
        <v>#N/A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0"/>
      <c r="DL14" s="9"/>
      <c r="DM14" s="97" t="e">
        <f t="shared" si="10"/>
        <v>#DIV/0!</v>
      </c>
      <c r="DN14" s="97" t="e">
        <f t="shared" si="11"/>
        <v>#DIV/0!</v>
      </c>
      <c r="DO14" s="10"/>
      <c r="DP14" s="9"/>
      <c r="DQ14" s="10"/>
      <c r="DR14" s="9"/>
      <c r="DS14" s="14"/>
      <c r="DT14" s="10"/>
      <c r="DU14" s="9"/>
      <c r="DV14" s="14"/>
      <c r="DW14" s="10"/>
      <c r="DX14" s="8"/>
      <c r="DY14" s="97" t="e">
        <f t="shared" si="12"/>
        <v>#DIV/0!</v>
      </c>
      <c r="DZ14" s="97" t="e">
        <f t="shared" si="13"/>
        <v>#DIV/0!</v>
      </c>
      <c r="EA14" s="147"/>
      <c r="EB14" s="97"/>
      <c r="EC14" s="10"/>
      <c r="ED14" s="9"/>
      <c r="EE14" s="10"/>
      <c r="EF14" s="9"/>
      <c r="EG14" s="80"/>
      <c r="EH14" s="81"/>
      <c r="EI14" s="80"/>
      <c r="EJ14" s="82"/>
      <c r="EK14" s="182">
        <f t="shared" si="29"/>
        <v>0</v>
      </c>
      <c r="EL14" s="183" t="e">
        <f t="shared" si="14"/>
        <v>#DIV/0!</v>
      </c>
      <c r="EM14" s="110" t="e">
        <f t="shared" si="15"/>
        <v>#DIV/0!</v>
      </c>
      <c r="EN14" s="8"/>
      <c r="EO14" s="184" t="e">
        <f t="shared" si="16"/>
        <v>#DIV/0!</v>
      </c>
      <c r="EP14" s="184" t="e">
        <f t="shared" si="17"/>
        <v>#DIV/0!</v>
      </c>
      <c r="EQ14" s="11"/>
      <c r="ER14" s="43"/>
    </row>
    <row r="15" spans="1:148" s="44" customFormat="1" ht="20.100000000000001" customHeight="1" x14ac:dyDescent="0.25">
      <c r="A15" s="84">
        <v>42706</v>
      </c>
      <c r="B15" s="101"/>
      <c r="C15" s="13"/>
      <c r="D15" s="8"/>
      <c r="E15" s="8"/>
      <c r="F15" s="8"/>
      <c r="G15" s="11"/>
      <c r="H15" s="10"/>
      <c r="I15" s="8"/>
      <c r="J15" s="8"/>
      <c r="K15" s="18"/>
      <c r="L15" s="8"/>
      <c r="M15" s="8"/>
      <c r="N15" s="8"/>
      <c r="O15" s="145"/>
      <c r="P15" s="8"/>
      <c r="Q15" s="20">
        <f t="shared" si="0"/>
        <v>0</v>
      </c>
      <c r="R15" s="42">
        <f t="shared" si="18"/>
        <v>0</v>
      </c>
      <c r="S15" s="16">
        <f t="shared" si="1"/>
        <v>0</v>
      </c>
      <c r="T15" s="10"/>
      <c r="U15" s="8"/>
      <c r="V15" s="8"/>
      <c r="W15" s="20">
        <f t="shared" si="19"/>
        <v>0</v>
      </c>
      <c r="X15" s="8"/>
      <c r="Y15" s="8"/>
      <c r="Z15" s="8"/>
      <c r="AA15" s="8"/>
      <c r="AB15" s="8"/>
      <c r="AC15" s="11"/>
      <c r="AD15" s="13"/>
      <c r="AE15" s="89"/>
      <c r="AF15" s="89"/>
      <c r="AG15" s="89"/>
      <c r="AH15" s="89"/>
      <c r="AI15" s="110">
        <f t="shared" si="30"/>
        <v>0</v>
      </c>
      <c r="AJ15" s="108" t="e">
        <f t="shared" si="31"/>
        <v>#DIV/0!</v>
      </c>
      <c r="AK15" s="8"/>
      <c r="AL15" s="8"/>
      <c r="AM15" s="8"/>
      <c r="AN15" s="8"/>
      <c r="AO15" s="8"/>
      <c r="AP15" s="8"/>
      <c r="AQ15" s="10"/>
      <c r="AR15" s="13"/>
      <c r="AS15" s="20">
        <f t="shared" si="2"/>
        <v>0</v>
      </c>
      <c r="AT15" s="124" t="e">
        <f t="shared" si="20"/>
        <v>#DIV/0!</v>
      </c>
      <c r="AU15" s="8"/>
      <c r="AV15" s="8"/>
      <c r="AW15" s="13"/>
      <c r="AX15" s="8"/>
      <c r="AY15" s="8"/>
      <c r="AZ15" s="9"/>
      <c r="BA15" s="10"/>
      <c r="BB15" s="9"/>
      <c r="BC15" s="10"/>
      <c r="BD15" s="11"/>
      <c r="BE15" s="10"/>
      <c r="BF15" s="8"/>
      <c r="BG15" s="8"/>
      <c r="BH15" s="8"/>
      <c r="BI15" s="11"/>
      <c r="BJ15" s="10"/>
      <c r="BK15" s="13"/>
      <c r="BL15" s="8"/>
      <c r="BM15" s="8"/>
      <c r="BN15" s="9"/>
      <c r="BO15" s="10"/>
      <c r="BP15" s="8"/>
      <c r="BQ15" s="9"/>
      <c r="BR15" s="10"/>
      <c r="BS15" s="8"/>
      <c r="BT15" s="9"/>
      <c r="BU15" s="12"/>
      <c r="BV15" s="130"/>
      <c r="BW15" s="126">
        <f t="shared" si="21"/>
        <v>0</v>
      </c>
      <c r="BX15" s="126">
        <f t="shared" si="22"/>
        <v>0</v>
      </c>
      <c r="BY15" s="134" t="e">
        <f t="shared" si="23"/>
        <v>#DIV/0!</v>
      </c>
      <c r="BZ15" s="134" t="e">
        <f t="shared" si="24"/>
        <v>#DIV/0!</v>
      </c>
      <c r="CA15" s="10"/>
      <c r="CB15" s="8"/>
      <c r="CC15" s="8"/>
      <c r="CD15" s="11"/>
      <c r="CE15" s="13"/>
      <c r="CF15" s="13"/>
      <c r="CG15" s="20" t="e">
        <f t="shared" si="25"/>
        <v>#N/A</v>
      </c>
      <c r="CH15" s="20">
        <f t="shared" si="3"/>
        <v>0</v>
      </c>
      <c r="CI15" s="20" t="e">
        <f t="shared" si="4"/>
        <v>#N/A</v>
      </c>
      <c r="CJ15" s="8"/>
      <c r="CK15" s="16" t="e">
        <f t="shared" si="26"/>
        <v>#N/A</v>
      </c>
      <c r="CL15" s="10"/>
      <c r="CM15" s="13"/>
      <c r="CN15" s="8"/>
      <c r="CO15" s="339">
        <v>109</v>
      </c>
      <c r="CP15" s="339">
        <f t="shared" si="5"/>
        <v>0</v>
      </c>
      <c r="CQ15" s="339">
        <f t="shared" si="6"/>
        <v>0</v>
      </c>
      <c r="CR15" s="42" t="e">
        <f t="shared" si="7"/>
        <v>#DIV/0!</v>
      </c>
      <c r="CS15" s="10"/>
      <c r="CT15" s="13"/>
      <c r="CU15" s="20" t="e">
        <f t="shared" si="27"/>
        <v>#N/A</v>
      </c>
      <c r="CV15" s="20">
        <f t="shared" si="8"/>
        <v>0</v>
      </c>
      <c r="CW15" s="20" t="e">
        <f t="shared" si="9"/>
        <v>#N/A</v>
      </c>
      <c r="CX15" s="8"/>
      <c r="CY15" s="16" t="e">
        <f t="shared" si="28"/>
        <v>#N/A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0"/>
      <c r="DL15" s="9"/>
      <c r="DM15" s="97" t="e">
        <f t="shared" si="10"/>
        <v>#DIV/0!</v>
      </c>
      <c r="DN15" s="97" t="e">
        <f t="shared" si="11"/>
        <v>#DIV/0!</v>
      </c>
      <c r="DO15" s="10"/>
      <c r="DP15" s="9"/>
      <c r="DQ15" s="10"/>
      <c r="DR15" s="9"/>
      <c r="DS15" s="14"/>
      <c r="DT15" s="10"/>
      <c r="DU15" s="9"/>
      <c r="DV15" s="14"/>
      <c r="DW15" s="10"/>
      <c r="DX15" s="8"/>
      <c r="DY15" s="97" t="e">
        <f t="shared" si="12"/>
        <v>#DIV/0!</v>
      </c>
      <c r="DZ15" s="97" t="e">
        <f t="shared" si="13"/>
        <v>#DIV/0!</v>
      </c>
      <c r="EA15" s="147"/>
      <c r="EB15" s="97"/>
      <c r="EC15" s="10"/>
      <c r="ED15" s="9"/>
      <c r="EE15" s="10"/>
      <c r="EF15" s="9"/>
      <c r="EG15" s="80"/>
      <c r="EH15" s="81"/>
      <c r="EI15" s="80"/>
      <c r="EJ15" s="82"/>
      <c r="EK15" s="182">
        <f t="shared" si="29"/>
        <v>0</v>
      </c>
      <c r="EL15" s="183" t="e">
        <f t="shared" si="14"/>
        <v>#DIV/0!</v>
      </c>
      <c r="EM15" s="110" t="e">
        <f t="shared" si="15"/>
        <v>#DIV/0!</v>
      </c>
      <c r="EN15" s="8"/>
      <c r="EO15" s="184" t="e">
        <f t="shared" si="16"/>
        <v>#DIV/0!</v>
      </c>
      <c r="EP15" s="184" t="e">
        <f t="shared" si="17"/>
        <v>#DIV/0!</v>
      </c>
      <c r="EQ15" s="11"/>
      <c r="ER15" s="43"/>
    </row>
    <row r="16" spans="1:148" s="41" customFormat="1" ht="20.100000000000001" customHeight="1" x14ac:dyDescent="0.25">
      <c r="A16" s="83">
        <v>42707</v>
      </c>
      <c r="B16" s="100"/>
      <c r="C16" s="6"/>
      <c r="D16" s="1"/>
      <c r="E16" s="1"/>
      <c r="F16" s="1"/>
      <c r="G16" s="4"/>
      <c r="H16" s="3"/>
      <c r="I16" s="1"/>
      <c r="J16" s="1"/>
      <c r="K16" s="17"/>
      <c r="L16" s="1"/>
      <c r="M16" s="1"/>
      <c r="N16" s="1"/>
      <c r="O16" s="144"/>
      <c r="P16" s="1"/>
      <c r="Q16" s="19">
        <f t="shared" si="0"/>
        <v>0</v>
      </c>
      <c r="R16" s="39">
        <f t="shared" si="18"/>
        <v>0</v>
      </c>
      <c r="S16" s="15">
        <f t="shared" si="1"/>
        <v>0</v>
      </c>
      <c r="T16" s="3"/>
      <c r="U16" s="1"/>
      <c r="V16" s="1"/>
      <c r="W16" s="19">
        <f t="shared" si="19"/>
        <v>0</v>
      </c>
      <c r="X16" s="1"/>
      <c r="Y16" s="1"/>
      <c r="Z16" s="1"/>
      <c r="AA16" s="1"/>
      <c r="AB16" s="1"/>
      <c r="AC16" s="4"/>
      <c r="AD16" s="6"/>
      <c r="AE16" s="88"/>
      <c r="AF16" s="88"/>
      <c r="AG16" s="88"/>
      <c r="AH16" s="88"/>
      <c r="AI16" s="109">
        <f t="shared" si="30"/>
        <v>0</v>
      </c>
      <c r="AJ16" s="106" t="e">
        <f t="shared" si="31"/>
        <v>#DIV/0!</v>
      </c>
      <c r="AK16" s="1"/>
      <c r="AL16" s="1"/>
      <c r="AM16" s="1"/>
      <c r="AN16" s="1"/>
      <c r="AO16" s="1"/>
      <c r="AP16" s="1"/>
      <c r="AQ16" s="3"/>
      <c r="AR16" s="6"/>
      <c r="AS16" s="19">
        <f t="shared" si="2"/>
        <v>0</v>
      </c>
      <c r="AT16" s="123" t="e">
        <f t="shared" si="20"/>
        <v>#DIV/0!</v>
      </c>
      <c r="AU16" s="1"/>
      <c r="AV16" s="1"/>
      <c r="AW16" s="6"/>
      <c r="AX16" s="1"/>
      <c r="AY16" s="1"/>
      <c r="AZ16" s="2"/>
      <c r="BA16" s="3"/>
      <c r="BB16" s="2"/>
      <c r="BC16" s="3"/>
      <c r="BD16" s="4"/>
      <c r="BE16" s="3"/>
      <c r="BF16" s="1"/>
      <c r="BG16" s="1"/>
      <c r="BH16" s="1"/>
      <c r="BI16" s="4"/>
      <c r="BJ16" s="3"/>
      <c r="BK16" s="6"/>
      <c r="BL16" s="1"/>
      <c r="BM16" s="1"/>
      <c r="BN16" s="2"/>
      <c r="BO16" s="3"/>
      <c r="BP16" s="1"/>
      <c r="BQ16" s="2"/>
      <c r="BR16" s="3"/>
      <c r="BS16" s="1"/>
      <c r="BT16" s="2"/>
      <c r="BU16" s="5"/>
      <c r="BV16" s="129"/>
      <c r="BW16" s="125">
        <f t="shared" si="21"/>
        <v>0</v>
      </c>
      <c r="BX16" s="125">
        <f t="shared" si="22"/>
        <v>0</v>
      </c>
      <c r="BY16" s="133" t="e">
        <f t="shared" si="23"/>
        <v>#DIV/0!</v>
      </c>
      <c r="BZ16" s="133" t="e">
        <f t="shared" si="24"/>
        <v>#DIV/0!</v>
      </c>
      <c r="CA16" s="3"/>
      <c r="CB16" s="1"/>
      <c r="CC16" s="1"/>
      <c r="CD16" s="4"/>
      <c r="CE16" s="6"/>
      <c r="CF16" s="6"/>
      <c r="CG16" s="19" t="e">
        <f t="shared" si="25"/>
        <v>#N/A</v>
      </c>
      <c r="CH16" s="19">
        <f t="shared" si="3"/>
        <v>0</v>
      </c>
      <c r="CI16" s="19" t="e">
        <f t="shared" si="4"/>
        <v>#N/A</v>
      </c>
      <c r="CJ16" s="1"/>
      <c r="CK16" s="15" t="e">
        <f t="shared" si="26"/>
        <v>#N/A</v>
      </c>
      <c r="CL16" s="3"/>
      <c r="CM16" s="6"/>
      <c r="CN16" s="1"/>
      <c r="CO16" s="338">
        <v>109</v>
      </c>
      <c r="CP16" s="338">
        <f t="shared" si="5"/>
        <v>0</v>
      </c>
      <c r="CQ16" s="338">
        <f t="shared" si="6"/>
        <v>0</v>
      </c>
      <c r="CR16" s="39" t="e">
        <f t="shared" si="7"/>
        <v>#DIV/0!</v>
      </c>
      <c r="CS16" s="3"/>
      <c r="CT16" s="6"/>
      <c r="CU16" s="19" t="e">
        <f t="shared" si="27"/>
        <v>#N/A</v>
      </c>
      <c r="CV16" s="19">
        <f t="shared" si="8"/>
        <v>0</v>
      </c>
      <c r="CW16" s="19" t="e">
        <f t="shared" si="9"/>
        <v>#N/A</v>
      </c>
      <c r="CX16" s="1"/>
      <c r="CY16" s="15" t="e">
        <f t="shared" si="28"/>
        <v>#N/A</v>
      </c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3"/>
      <c r="DL16" s="2"/>
      <c r="DM16" s="96" t="e">
        <f t="shared" si="10"/>
        <v>#DIV/0!</v>
      </c>
      <c r="DN16" s="96" t="e">
        <f t="shared" si="11"/>
        <v>#DIV/0!</v>
      </c>
      <c r="DO16" s="3"/>
      <c r="DP16" s="2"/>
      <c r="DQ16" s="3"/>
      <c r="DR16" s="2"/>
      <c r="DS16" s="7"/>
      <c r="DT16" s="3"/>
      <c r="DU16" s="2"/>
      <c r="DV16" s="7"/>
      <c r="DW16" s="3"/>
      <c r="DX16" s="1"/>
      <c r="DY16" s="96" t="e">
        <f t="shared" si="12"/>
        <v>#DIV/0!</v>
      </c>
      <c r="DZ16" s="96" t="e">
        <f t="shared" si="13"/>
        <v>#DIV/0!</v>
      </c>
      <c r="EA16" s="146"/>
      <c r="EB16" s="96"/>
      <c r="EC16" s="3"/>
      <c r="ED16" s="2"/>
      <c r="EE16" s="3"/>
      <c r="EF16" s="2"/>
      <c r="EG16" s="77"/>
      <c r="EH16" s="78"/>
      <c r="EI16" s="77"/>
      <c r="EJ16" s="79"/>
      <c r="EK16" s="179">
        <f t="shared" si="29"/>
        <v>0</v>
      </c>
      <c r="EL16" s="180" t="e">
        <f t="shared" si="14"/>
        <v>#DIV/0!</v>
      </c>
      <c r="EM16" s="109" t="e">
        <f t="shared" si="15"/>
        <v>#DIV/0!</v>
      </c>
      <c r="EN16" s="1"/>
      <c r="EO16" s="181" t="e">
        <f t="shared" si="16"/>
        <v>#DIV/0!</v>
      </c>
      <c r="EP16" s="181" t="e">
        <f t="shared" si="17"/>
        <v>#DIV/0!</v>
      </c>
      <c r="EQ16" s="4"/>
      <c r="ER16" s="40"/>
    </row>
    <row r="17" spans="1:148" s="41" customFormat="1" ht="20.100000000000001" customHeight="1" x14ac:dyDescent="0.25">
      <c r="A17" s="83">
        <v>42707</v>
      </c>
      <c r="B17" s="100"/>
      <c r="C17" s="6"/>
      <c r="D17" s="1"/>
      <c r="E17" s="1"/>
      <c r="F17" s="1"/>
      <c r="G17" s="4"/>
      <c r="H17" s="3"/>
      <c r="I17" s="1"/>
      <c r="J17" s="1"/>
      <c r="K17" s="17"/>
      <c r="L17" s="1"/>
      <c r="M17" s="1"/>
      <c r="N17" s="1"/>
      <c r="O17" s="144"/>
      <c r="P17" s="1"/>
      <c r="Q17" s="19">
        <f t="shared" si="0"/>
        <v>0</v>
      </c>
      <c r="R17" s="39">
        <f t="shared" si="18"/>
        <v>0</v>
      </c>
      <c r="S17" s="15">
        <f t="shared" si="1"/>
        <v>0</v>
      </c>
      <c r="T17" s="3"/>
      <c r="U17" s="1"/>
      <c r="V17" s="1"/>
      <c r="W17" s="19">
        <f t="shared" si="19"/>
        <v>0</v>
      </c>
      <c r="X17" s="1"/>
      <c r="Y17" s="1"/>
      <c r="Z17" s="1"/>
      <c r="AA17" s="1"/>
      <c r="AB17" s="1"/>
      <c r="AC17" s="4"/>
      <c r="AD17" s="6"/>
      <c r="AE17" s="88"/>
      <c r="AF17" s="88"/>
      <c r="AG17" s="88"/>
      <c r="AH17" s="88"/>
      <c r="AI17" s="109">
        <f t="shared" si="30"/>
        <v>0</v>
      </c>
      <c r="AJ17" s="106" t="e">
        <f t="shared" si="31"/>
        <v>#DIV/0!</v>
      </c>
      <c r="AK17" s="1"/>
      <c r="AL17" s="1"/>
      <c r="AM17" s="1"/>
      <c r="AN17" s="1"/>
      <c r="AO17" s="1"/>
      <c r="AP17" s="1"/>
      <c r="AQ17" s="3"/>
      <c r="AR17" s="6"/>
      <c r="AS17" s="19">
        <f t="shared" si="2"/>
        <v>0</v>
      </c>
      <c r="AT17" s="123" t="e">
        <f t="shared" si="20"/>
        <v>#DIV/0!</v>
      </c>
      <c r="AU17" s="1"/>
      <c r="AV17" s="1"/>
      <c r="AW17" s="6"/>
      <c r="AX17" s="1"/>
      <c r="AY17" s="1"/>
      <c r="AZ17" s="2"/>
      <c r="BA17" s="3"/>
      <c r="BB17" s="2"/>
      <c r="BC17" s="3"/>
      <c r="BD17" s="4"/>
      <c r="BE17" s="3"/>
      <c r="BF17" s="1"/>
      <c r="BG17" s="1"/>
      <c r="BH17" s="1"/>
      <c r="BI17" s="4"/>
      <c r="BJ17" s="3"/>
      <c r="BK17" s="6"/>
      <c r="BL17" s="1"/>
      <c r="BM17" s="1"/>
      <c r="BN17" s="2"/>
      <c r="BO17" s="3"/>
      <c r="BP17" s="1"/>
      <c r="BQ17" s="2"/>
      <c r="BR17" s="3"/>
      <c r="BS17" s="1"/>
      <c r="BT17" s="2"/>
      <c r="BU17" s="5"/>
      <c r="BV17" s="129"/>
      <c r="BW17" s="125">
        <f t="shared" si="21"/>
        <v>0</v>
      </c>
      <c r="BX17" s="125">
        <f t="shared" si="22"/>
        <v>0</v>
      </c>
      <c r="BY17" s="133" t="e">
        <f t="shared" si="23"/>
        <v>#DIV/0!</v>
      </c>
      <c r="BZ17" s="133" t="e">
        <f t="shared" si="24"/>
        <v>#DIV/0!</v>
      </c>
      <c r="CA17" s="3"/>
      <c r="CB17" s="1"/>
      <c r="CC17" s="1"/>
      <c r="CD17" s="4"/>
      <c r="CE17" s="6"/>
      <c r="CF17" s="6"/>
      <c r="CG17" s="19" t="e">
        <f t="shared" si="25"/>
        <v>#N/A</v>
      </c>
      <c r="CH17" s="19">
        <f t="shared" si="3"/>
        <v>0</v>
      </c>
      <c r="CI17" s="19" t="e">
        <f t="shared" si="4"/>
        <v>#N/A</v>
      </c>
      <c r="CJ17" s="1"/>
      <c r="CK17" s="15" t="e">
        <f t="shared" si="26"/>
        <v>#N/A</v>
      </c>
      <c r="CL17" s="3"/>
      <c r="CM17" s="6"/>
      <c r="CN17" s="1"/>
      <c r="CO17" s="338">
        <v>109</v>
      </c>
      <c r="CP17" s="338">
        <f t="shared" si="5"/>
        <v>0</v>
      </c>
      <c r="CQ17" s="338">
        <f t="shared" si="6"/>
        <v>0</v>
      </c>
      <c r="CR17" s="39" t="e">
        <f t="shared" si="7"/>
        <v>#DIV/0!</v>
      </c>
      <c r="CS17" s="3"/>
      <c r="CT17" s="6"/>
      <c r="CU17" s="19" t="e">
        <f t="shared" si="27"/>
        <v>#N/A</v>
      </c>
      <c r="CV17" s="19">
        <f t="shared" si="8"/>
        <v>0</v>
      </c>
      <c r="CW17" s="19" t="e">
        <f t="shared" si="9"/>
        <v>#N/A</v>
      </c>
      <c r="CX17" s="1"/>
      <c r="CY17" s="15" t="e">
        <f t="shared" si="28"/>
        <v>#N/A</v>
      </c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3"/>
      <c r="DL17" s="2"/>
      <c r="DM17" s="96" t="e">
        <f t="shared" si="10"/>
        <v>#DIV/0!</v>
      </c>
      <c r="DN17" s="96" t="e">
        <f t="shared" si="11"/>
        <v>#DIV/0!</v>
      </c>
      <c r="DO17" s="3"/>
      <c r="DP17" s="2"/>
      <c r="DQ17" s="3"/>
      <c r="DR17" s="2"/>
      <c r="DS17" s="7"/>
      <c r="DT17" s="3"/>
      <c r="DU17" s="2"/>
      <c r="DV17" s="7"/>
      <c r="DW17" s="3"/>
      <c r="DX17" s="1"/>
      <c r="DY17" s="96" t="e">
        <f t="shared" si="12"/>
        <v>#DIV/0!</v>
      </c>
      <c r="DZ17" s="96" t="e">
        <f t="shared" si="13"/>
        <v>#DIV/0!</v>
      </c>
      <c r="EA17" s="146"/>
      <c r="EB17" s="96"/>
      <c r="EC17" s="3"/>
      <c r="ED17" s="2"/>
      <c r="EE17" s="3"/>
      <c r="EF17" s="2"/>
      <c r="EG17" s="77"/>
      <c r="EH17" s="78"/>
      <c r="EI17" s="77"/>
      <c r="EJ17" s="79"/>
      <c r="EK17" s="179">
        <f t="shared" si="29"/>
        <v>0</v>
      </c>
      <c r="EL17" s="180" t="e">
        <f t="shared" si="14"/>
        <v>#DIV/0!</v>
      </c>
      <c r="EM17" s="109" t="e">
        <f t="shared" si="15"/>
        <v>#DIV/0!</v>
      </c>
      <c r="EN17" s="1"/>
      <c r="EO17" s="181" t="e">
        <f t="shared" si="16"/>
        <v>#DIV/0!</v>
      </c>
      <c r="EP17" s="181" t="e">
        <f t="shared" si="17"/>
        <v>#DIV/0!</v>
      </c>
      <c r="EQ17" s="4"/>
      <c r="ER17" s="40"/>
    </row>
    <row r="18" spans="1:148" s="44" customFormat="1" ht="20.100000000000001" customHeight="1" x14ac:dyDescent="0.25">
      <c r="A18" s="84">
        <v>42707</v>
      </c>
      <c r="B18" s="101"/>
      <c r="C18" s="13"/>
      <c r="D18" s="8"/>
      <c r="E18" s="8"/>
      <c r="F18" s="8"/>
      <c r="G18" s="11"/>
      <c r="H18" s="10"/>
      <c r="I18" s="8"/>
      <c r="J18" s="8"/>
      <c r="K18" s="18"/>
      <c r="L18" s="8"/>
      <c r="M18" s="8"/>
      <c r="N18" s="8"/>
      <c r="O18" s="145"/>
      <c r="P18" s="8"/>
      <c r="Q18" s="20">
        <f t="shared" si="0"/>
        <v>0</v>
      </c>
      <c r="R18" s="42">
        <f t="shared" si="18"/>
        <v>0</v>
      </c>
      <c r="S18" s="16">
        <f t="shared" si="1"/>
        <v>0</v>
      </c>
      <c r="T18" s="10"/>
      <c r="U18" s="8"/>
      <c r="V18" s="8"/>
      <c r="W18" s="20">
        <f t="shared" si="19"/>
        <v>0</v>
      </c>
      <c r="X18" s="8"/>
      <c r="Y18" s="8"/>
      <c r="Z18" s="8"/>
      <c r="AA18" s="8"/>
      <c r="AB18" s="8"/>
      <c r="AC18" s="11"/>
      <c r="AD18" s="13"/>
      <c r="AE18" s="89"/>
      <c r="AF18" s="89"/>
      <c r="AG18" s="89"/>
      <c r="AH18" s="89"/>
      <c r="AI18" s="110">
        <f t="shared" si="30"/>
        <v>0</v>
      </c>
      <c r="AJ18" s="108" t="e">
        <f t="shared" si="31"/>
        <v>#DIV/0!</v>
      </c>
      <c r="AK18" s="8"/>
      <c r="AL18" s="8"/>
      <c r="AM18" s="8"/>
      <c r="AN18" s="8"/>
      <c r="AO18" s="8"/>
      <c r="AP18" s="8"/>
      <c r="AQ18" s="10"/>
      <c r="AR18" s="13"/>
      <c r="AS18" s="20">
        <f t="shared" si="2"/>
        <v>0</v>
      </c>
      <c r="AT18" s="124" t="e">
        <f t="shared" si="20"/>
        <v>#DIV/0!</v>
      </c>
      <c r="AU18" s="8"/>
      <c r="AV18" s="8"/>
      <c r="AW18" s="13"/>
      <c r="AX18" s="8"/>
      <c r="AY18" s="8"/>
      <c r="AZ18" s="9"/>
      <c r="BA18" s="10"/>
      <c r="BB18" s="9"/>
      <c r="BC18" s="10"/>
      <c r="BD18" s="11"/>
      <c r="BE18" s="10"/>
      <c r="BF18" s="8"/>
      <c r="BG18" s="8"/>
      <c r="BH18" s="8"/>
      <c r="BI18" s="11"/>
      <c r="BJ18" s="10"/>
      <c r="BK18" s="13"/>
      <c r="BL18" s="8"/>
      <c r="BM18" s="8"/>
      <c r="BN18" s="9"/>
      <c r="BO18" s="10"/>
      <c r="BP18" s="8"/>
      <c r="BQ18" s="9"/>
      <c r="BR18" s="10"/>
      <c r="BS18" s="8"/>
      <c r="BT18" s="9"/>
      <c r="BU18" s="12"/>
      <c r="BV18" s="130"/>
      <c r="BW18" s="126">
        <f t="shared" si="21"/>
        <v>0</v>
      </c>
      <c r="BX18" s="126">
        <f t="shared" si="22"/>
        <v>0</v>
      </c>
      <c r="BY18" s="134" t="e">
        <f t="shared" si="23"/>
        <v>#DIV/0!</v>
      </c>
      <c r="BZ18" s="134" t="e">
        <f t="shared" si="24"/>
        <v>#DIV/0!</v>
      </c>
      <c r="CA18" s="10"/>
      <c r="CB18" s="8"/>
      <c r="CC18" s="8"/>
      <c r="CD18" s="11"/>
      <c r="CE18" s="13"/>
      <c r="CF18" s="13"/>
      <c r="CG18" s="20" t="e">
        <f t="shared" si="25"/>
        <v>#N/A</v>
      </c>
      <c r="CH18" s="20">
        <f t="shared" si="3"/>
        <v>0</v>
      </c>
      <c r="CI18" s="20" t="e">
        <f t="shared" si="4"/>
        <v>#N/A</v>
      </c>
      <c r="CJ18" s="8"/>
      <c r="CK18" s="16" t="e">
        <f t="shared" si="26"/>
        <v>#N/A</v>
      </c>
      <c r="CL18" s="10"/>
      <c r="CM18" s="13"/>
      <c r="CN18" s="8"/>
      <c r="CO18" s="339">
        <v>109</v>
      </c>
      <c r="CP18" s="339">
        <f t="shared" si="5"/>
        <v>0</v>
      </c>
      <c r="CQ18" s="339">
        <f t="shared" si="6"/>
        <v>0</v>
      </c>
      <c r="CR18" s="42" t="e">
        <f t="shared" si="7"/>
        <v>#DIV/0!</v>
      </c>
      <c r="CS18" s="10"/>
      <c r="CT18" s="13"/>
      <c r="CU18" s="20" t="e">
        <f t="shared" si="27"/>
        <v>#N/A</v>
      </c>
      <c r="CV18" s="20">
        <f t="shared" si="8"/>
        <v>0</v>
      </c>
      <c r="CW18" s="20" t="e">
        <f t="shared" si="9"/>
        <v>#N/A</v>
      </c>
      <c r="CX18" s="8"/>
      <c r="CY18" s="16" t="e">
        <f t="shared" si="28"/>
        <v>#N/A</v>
      </c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0"/>
      <c r="DL18" s="9"/>
      <c r="DM18" s="97" t="e">
        <f t="shared" si="10"/>
        <v>#DIV/0!</v>
      </c>
      <c r="DN18" s="97" t="e">
        <f t="shared" si="11"/>
        <v>#DIV/0!</v>
      </c>
      <c r="DO18" s="10"/>
      <c r="DP18" s="9"/>
      <c r="DQ18" s="10"/>
      <c r="DR18" s="9"/>
      <c r="DS18" s="14"/>
      <c r="DT18" s="10"/>
      <c r="DU18" s="9"/>
      <c r="DV18" s="14"/>
      <c r="DW18" s="10"/>
      <c r="DX18" s="8"/>
      <c r="DY18" s="97" t="e">
        <f t="shared" si="12"/>
        <v>#DIV/0!</v>
      </c>
      <c r="DZ18" s="97" t="e">
        <f t="shared" si="13"/>
        <v>#DIV/0!</v>
      </c>
      <c r="EA18" s="147"/>
      <c r="EB18" s="97"/>
      <c r="EC18" s="10"/>
      <c r="ED18" s="9"/>
      <c r="EE18" s="10"/>
      <c r="EF18" s="9"/>
      <c r="EG18" s="80"/>
      <c r="EH18" s="81"/>
      <c r="EI18" s="80"/>
      <c r="EJ18" s="82"/>
      <c r="EK18" s="182">
        <f t="shared" si="29"/>
        <v>0</v>
      </c>
      <c r="EL18" s="183" t="e">
        <f t="shared" si="14"/>
        <v>#DIV/0!</v>
      </c>
      <c r="EM18" s="110" t="e">
        <f t="shared" si="15"/>
        <v>#DIV/0!</v>
      </c>
      <c r="EN18" s="8"/>
      <c r="EO18" s="184" t="e">
        <f t="shared" si="16"/>
        <v>#DIV/0!</v>
      </c>
      <c r="EP18" s="184" t="e">
        <f t="shared" si="17"/>
        <v>#DIV/0!</v>
      </c>
      <c r="EQ18" s="11"/>
      <c r="ER18" s="43"/>
    </row>
    <row r="19" spans="1:148" s="44" customFormat="1" ht="20.100000000000001" customHeight="1" x14ac:dyDescent="0.25">
      <c r="A19" s="84">
        <v>42707</v>
      </c>
      <c r="B19" s="101"/>
      <c r="C19" s="13"/>
      <c r="D19" s="8"/>
      <c r="E19" s="8"/>
      <c r="F19" s="8"/>
      <c r="G19" s="11"/>
      <c r="H19" s="10"/>
      <c r="I19" s="8"/>
      <c r="J19" s="8"/>
      <c r="K19" s="18"/>
      <c r="L19" s="8"/>
      <c r="M19" s="8"/>
      <c r="N19" s="8"/>
      <c r="O19" s="145"/>
      <c r="P19" s="8"/>
      <c r="Q19" s="20">
        <f t="shared" si="0"/>
        <v>0</v>
      </c>
      <c r="R19" s="42">
        <f t="shared" si="18"/>
        <v>0</v>
      </c>
      <c r="S19" s="16">
        <f t="shared" si="1"/>
        <v>0</v>
      </c>
      <c r="T19" s="10"/>
      <c r="U19" s="8"/>
      <c r="V19" s="8"/>
      <c r="W19" s="20">
        <f t="shared" si="19"/>
        <v>0</v>
      </c>
      <c r="X19" s="8"/>
      <c r="Y19" s="8"/>
      <c r="Z19" s="8"/>
      <c r="AA19" s="8"/>
      <c r="AB19" s="8"/>
      <c r="AC19" s="11"/>
      <c r="AD19" s="13"/>
      <c r="AE19" s="89"/>
      <c r="AF19" s="89"/>
      <c r="AG19" s="89"/>
      <c r="AH19" s="89"/>
      <c r="AI19" s="110">
        <f t="shared" si="30"/>
        <v>0</v>
      </c>
      <c r="AJ19" s="108" t="e">
        <f t="shared" si="31"/>
        <v>#DIV/0!</v>
      </c>
      <c r="AK19" s="8"/>
      <c r="AL19" s="8"/>
      <c r="AM19" s="8"/>
      <c r="AN19" s="8"/>
      <c r="AO19" s="8"/>
      <c r="AP19" s="8"/>
      <c r="AQ19" s="10"/>
      <c r="AR19" s="13"/>
      <c r="AS19" s="20">
        <f t="shared" si="2"/>
        <v>0</v>
      </c>
      <c r="AT19" s="124" t="e">
        <f t="shared" si="20"/>
        <v>#DIV/0!</v>
      </c>
      <c r="AU19" s="8"/>
      <c r="AV19" s="8"/>
      <c r="AW19" s="13"/>
      <c r="AX19" s="8"/>
      <c r="AY19" s="8"/>
      <c r="AZ19" s="9"/>
      <c r="BA19" s="10"/>
      <c r="BB19" s="9"/>
      <c r="BC19" s="10"/>
      <c r="BD19" s="11"/>
      <c r="BE19" s="10"/>
      <c r="BF19" s="8"/>
      <c r="BG19" s="8"/>
      <c r="BH19" s="8"/>
      <c r="BI19" s="11"/>
      <c r="BJ19" s="10"/>
      <c r="BK19" s="13"/>
      <c r="BL19" s="8"/>
      <c r="BM19" s="8"/>
      <c r="BN19" s="9"/>
      <c r="BO19" s="10"/>
      <c r="BP19" s="8"/>
      <c r="BQ19" s="9"/>
      <c r="BR19" s="10"/>
      <c r="BS19" s="8"/>
      <c r="BT19" s="9"/>
      <c r="BU19" s="12"/>
      <c r="BV19" s="130"/>
      <c r="BW19" s="126">
        <f t="shared" si="21"/>
        <v>0</v>
      </c>
      <c r="BX19" s="126">
        <f t="shared" si="22"/>
        <v>0</v>
      </c>
      <c r="BY19" s="134" t="e">
        <f t="shared" si="23"/>
        <v>#DIV/0!</v>
      </c>
      <c r="BZ19" s="134" t="e">
        <f t="shared" si="24"/>
        <v>#DIV/0!</v>
      </c>
      <c r="CA19" s="10"/>
      <c r="CB19" s="8"/>
      <c r="CC19" s="8"/>
      <c r="CD19" s="11"/>
      <c r="CE19" s="13"/>
      <c r="CF19" s="13"/>
      <c r="CG19" s="20" t="e">
        <f t="shared" si="25"/>
        <v>#N/A</v>
      </c>
      <c r="CH19" s="20">
        <f t="shared" si="3"/>
        <v>0</v>
      </c>
      <c r="CI19" s="20" t="e">
        <f t="shared" si="4"/>
        <v>#N/A</v>
      </c>
      <c r="CJ19" s="8"/>
      <c r="CK19" s="16" t="e">
        <f t="shared" si="26"/>
        <v>#N/A</v>
      </c>
      <c r="CL19" s="10"/>
      <c r="CM19" s="13"/>
      <c r="CN19" s="8"/>
      <c r="CO19" s="339">
        <v>109</v>
      </c>
      <c r="CP19" s="339">
        <f t="shared" si="5"/>
        <v>0</v>
      </c>
      <c r="CQ19" s="339">
        <f t="shared" si="6"/>
        <v>0</v>
      </c>
      <c r="CR19" s="42" t="e">
        <f t="shared" si="7"/>
        <v>#DIV/0!</v>
      </c>
      <c r="CS19" s="10"/>
      <c r="CT19" s="13"/>
      <c r="CU19" s="20" t="e">
        <f t="shared" si="27"/>
        <v>#N/A</v>
      </c>
      <c r="CV19" s="20">
        <f t="shared" si="8"/>
        <v>0</v>
      </c>
      <c r="CW19" s="20" t="e">
        <f t="shared" si="9"/>
        <v>#N/A</v>
      </c>
      <c r="CX19" s="8"/>
      <c r="CY19" s="16" t="e">
        <f t="shared" si="28"/>
        <v>#N/A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0"/>
      <c r="DL19" s="9"/>
      <c r="DM19" s="97" t="e">
        <f t="shared" si="10"/>
        <v>#DIV/0!</v>
      </c>
      <c r="DN19" s="97" t="e">
        <f t="shared" si="11"/>
        <v>#DIV/0!</v>
      </c>
      <c r="DO19" s="10"/>
      <c r="DP19" s="9"/>
      <c r="DQ19" s="10"/>
      <c r="DR19" s="9"/>
      <c r="DS19" s="14"/>
      <c r="DT19" s="10"/>
      <c r="DU19" s="9"/>
      <c r="DV19" s="14"/>
      <c r="DW19" s="10"/>
      <c r="DX19" s="8"/>
      <c r="DY19" s="97" t="e">
        <f t="shared" si="12"/>
        <v>#DIV/0!</v>
      </c>
      <c r="DZ19" s="97" t="e">
        <f t="shared" si="13"/>
        <v>#DIV/0!</v>
      </c>
      <c r="EA19" s="147"/>
      <c r="EB19" s="97"/>
      <c r="EC19" s="10"/>
      <c r="ED19" s="9"/>
      <c r="EE19" s="10"/>
      <c r="EF19" s="9"/>
      <c r="EG19" s="80"/>
      <c r="EH19" s="81"/>
      <c r="EI19" s="80"/>
      <c r="EJ19" s="82"/>
      <c r="EK19" s="182">
        <f t="shared" si="29"/>
        <v>0</v>
      </c>
      <c r="EL19" s="183" t="e">
        <f t="shared" si="14"/>
        <v>#DIV/0!</v>
      </c>
      <c r="EM19" s="110" t="e">
        <f t="shared" si="15"/>
        <v>#DIV/0!</v>
      </c>
      <c r="EN19" s="8"/>
      <c r="EO19" s="184" t="e">
        <f t="shared" si="16"/>
        <v>#DIV/0!</v>
      </c>
      <c r="EP19" s="184" t="e">
        <f t="shared" si="17"/>
        <v>#DIV/0!</v>
      </c>
      <c r="EQ19" s="11"/>
      <c r="ER19" s="43"/>
    </row>
    <row r="20" spans="1:148" s="41" customFormat="1" ht="20.100000000000001" customHeight="1" x14ac:dyDescent="0.25">
      <c r="A20" s="83">
        <v>42708</v>
      </c>
      <c r="B20" s="100"/>
      <c r="C20" s="6"/>
      <c r="D20" s="1"/>
      <c r="E20" s="1"/>
      <c r="F20" s="1"/>
      <c r="G20" s="4"/>
      <c r="H20" s="3"/>
      <c r="I20" s="1"/>
      <c r="J20" s="1"/>
      <c r="K20" s="17"/>
      <c r="L20" s="1"/>
      <c r="M20" s="1"/>
      <c r="N20" s="1"/>
      <c r="O20" s="144"/>
      <c r="P20" s="1"/>
      <c r="Q20" s="19">
        <f t="shared" si="0"/>
        <v>0</v>
      </c>
      <c r="R20" s="39">
        <f t="shared" si="18"/>
        <v>0</v>
      </c>
      <c r="S20" s="15">
        <f t="shared" si="1"/>
        <v>0</v>
      </c>
      <c r="T20" s="3"/>
      <c r="U20" s="1"/>
      <c r="V20" s="1"/>
      <c r="W20" s="19">
        <f t="shared" si="19"/>
        <v>0</v>
      </c>
      <c r="X20" s="1"/>
      <c r="Y20" s="1"/>
      <c r="Z20" s="1"/>
      <c r="AA20" s="1"/>
      <c r="AB20" s="1"/>
      <c r="AC20" s="4"/>
      <c r="AD20" s="6"/>
      <c r="AE20" s="88"/>
      <c r="AF20" s="88"/>
      <c r="AG20" s="88"/>
      <c r="AH20" s="88"/>
      <c r="AI20" s="109">
        <f t="shared" si="30"/>
        <v>0</v>
      </c>
      <c r="AJ20" s="106" t="e">
        <f t="shared" si="31"/>
        <v>#DIV/0!</v>
      </c>
      <c r="AK20" s="1"/>
      <c r="AL20" s="1"/>
      <c r="AM20" s="1"/>
      <c r="AN20" s="1"/>
      <c r="AO20" s="1"/>
      <c r="AP20" s="1"/>
      <c r="AQ20" s="3"/>
      <c r="AR20" s="6"/>
      <c r="AS20" s="19">
        <f t="shared" si="2"/>
        <v>0</v>
      </c>
      <c r="AT20" s="123" t="e">
        <f t="shared" si="20"/>
        <v>#DIV/0!</v>
      </c>
      <c r="AU20" s="1"/>
      <c r="AV20" s="1"/>
      <c r="AW20" s="6"/>
      <c r="AX20" s="1"/>
      <c r="AY20" s="1"/>
      <c r="AZ20" s="2"/>
      <c r="BA20" s="3"/>
      <c r="BB20" s="2"/>
      <c r="BC20" s="3"/>
      <c r="BD20" s="4"/>
      <c r="BE20" s="3"/>
      <c r="BF20" s="1"/>
      <c r="BG20" s="1"/>
      <c r="BH20" s="1"/>
      <c r="BI20" s="4"/>
      <c r="BJ20" s="3"/>
      <c r="BK20" s="6"/>
      <c r="BL20" s="1"/>
      <c r="BM20" s="1"/>
      <c r="BN20" s="2"/>
      <c r="BO20" s="3"/>
      <c r="BP20" s="1"/>
      <c r="BQ20" s="2"/>
      <c r="BR20" s="3"/>
      <c r="BS20" s="1"/>
      <c r="BT20" s="2"/>
      <c r="BU20" s="5"/>
      <c r="BV20" s="129"/>
      <c r="BW20" s="125">
        <f t="shared" si="21"/>
        <v>0</v>
      </c>
      <c r="BX20" s="125">
        <f t="shared" si="22"/>
        <v>0</v>
      </c>
      <c r="BY20" s="133" t="e">
        <f t="shared" si="23"/>
        <v>#DIV/0!</v>
      </c>
      <c r="BZ20" s="133" t="e">
        <f t="shared" si="24"/>
        <v>#DIV/0!</v>
      </c>
      <c r="CA20" s="3"/>
      <c r="CB20" s="1"/>
      <c r="CC20" s="1"/>
      <c r="CD20" s="4"/>
      <c r="CE20" s="6"/>
      <c r="CF20" s="6"/>
      <c r="CG20" s="19" t="e">
        <f t="shared" si="25"/>
        <v>#N/A</v>
      </c>
      <c r="CH20" s="19">
        <f t="shared" si="3"/>
        <v>0</v>
      </c>
      <c r="CI20" s="19" t="e">
        <f t="shared" si="4"/>
        <v>#N/A</v>
      </c>
      <c r="CJ20" s="1"/>
      <c r="CK20" s="15" t="e">
        <f t="shared" si="26"/>
        <v>#N/A</v>
      </c>
      <c r="CL20" s="3"/>
      <c r="CM20" s="6"/>
      <c r="CN20" s="1"/>
      <c r="CO20" s="338">
        <v>109</v>
      </c>
      <c r="CP20" s="338">
        <f t="shared" si="5"/>
        <v>0</v>
      </c>
      <c r="CQ20" s="338">
        <f t="shared" si="6"/>
        <v>0</v>
      </c>
      <c r="CR20" s="39" t="e">
        <f t="shared" si="7"/>
        <v>#DIV/0!</v>
      </c>
      <c r="CS20" s="3"/>
      <c r="CT20" s="6"/>
      <c r="CU20" s="19" t="e">
        <f t="shared" si="27"/>
        <v>#N/A</v>
      </c>
      <c r="CV20" s="19">
        <f t="shared" si="8"/>
        <v>0</v>
      </c>
      <c r="CW20" s="19" t="e">
        <f t="shared" si="9"/>
        <v>#N/A</v>
      </c>
      <c r="CX20" s="1"/>
      <c r="CY20" s="15" t="e">
        <f t="shared" si="28"/>
        <v>#N/A</v>
      </c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3"/>
      <c r="DL20" s="2"/>
      <c r="DM20" s="96" t="e">
        <f t="shared" si="10"/>
        <v>#DIV/0!</v>
      </c>
      <c r="DN20" s="96" t="e">
        <f t="shared" si="11"/>
        <v>#DIV/0!</v>
      </c>
      <c r="DO20" s="3"/>
      <c r="DP20" s="2"/>
      <c r="DQ20" s="3"/>
      <c r="DR20" s="2"/>
      <c r="DS20" s="7"/>
      <c r="DT20" s="3"/>
      <c r="DU20" s="2"/>
      <c r="DV20" s="7"/>
      <c r="DW20" s="3"/>
      <c r="DX20" s="1"/>
      <c r="DY20" s="96" t="e">
        <f t="shared" si="12"/>
        <v>#DIV/0!</v>
      </c>
      <c r="DZ20" s="96" t="e">
        <f t="shared" si="13"/>
        <v>#DIV/0!</v>
      </c>
      <c r="EA20" s="146"/>
      <c r="EB20" s="96"/>
      <c r="EC20" s="3"/>
      <c r="ED20" s="2"/>
      <c r="EE20" s="3"/>
      <c r="EF20" s="2"/>
      <c r="EG20" s="77"/>
      <c r="EH20" s="78"/>
      <c r="EI20" s="77"/>
      <c r="EJ20" s="79"/>
      <c r="EK20" s="179">
        <f t="shared" si="29"/>
        <v>0</v>
      </c>
      <c r="EL20" s="180" t="e">
        <f t="shared" si="14"/>
        <v>#DIV/0!</v>
      </c>
      <c r="EM20" s="109" t="e">
        <f t="shared" si="15"/>
        <v>#DIV/0!</v>
      </c>
      <c r="EN20" s="1"/>
      <c r="EO20" s="181" t="e">
        <f t="shared" si="16"/>
        <v>#DIV/0!</v>
      </c>
      <c r="EP20" s="181" t="e">
        <f t="shared" si="17"/>
        <v>#DIV/0!</v>
      </c>
      <c r="EQ20" s="4"/>
      <c r="ER20" s="40"/>
    </row>
    <row r="21" spans="1:148" s="41" customFormat="1" ht="20.100000000000001" customHeight="1" x14ac:dyDescent="0.25">
      <c r="A21" s="83">
        <v>42708</v>
      </c>
      <c r="B21" s="100"/>
      <c r="C21" s="6"/>
      <c r="D21" s="1"/>
      <c r="E21" s="1"/>
      <c r="F21" s="1"/>
      <c r="G21" s="4"/>
      <c r="H21" s="3"/>
      <c r="I21" s="1"/>
      <c r="J21" s="1"/>
      <c r="K21" s="17"/>
      <c r="L21" s="1"/>
      <c r="M21" s="1"/>
      <c r="N21" s="1"/>
      <c r="O21" s="144"/>
      <c r="P21" s="1"/>
      <c r="Q21" s="19">
        <f t="shared" si="0"/>
        <v>0</v>
      </c>
      <c r="R21" s="39">
        <f t="shared" si="18"/>
        <v>0</v>
      </c>
      <c r="S21" s="15">
        <f t="shared" si="1"/>
        <v>0</v>
      </c>
      <c r="T21" s="3"/>
      <c r="U21" s="1"/>
      <c r="V21" s="1"/>
      <c r="W21" s="19">
        <f t="shared" si="19"/>
        <v>0</v>
      </c>
      <c r="X21" s="1"/>
      <c r="Y21" s="1"/>
      <c r="Z21" s="1"/>
      <c r="AA21" s="1"/>
      <c r="AB21" s="1"/>
      <c r="AC21" s="4"/>
      <c r="AD21" s="6"/>
      <c r="AE21" s="88"/>
      <c r="AF21" s="88"/>
      <c r="AG21" s="88"/>
      <c r="AH21" s="88"/>
      <c r="AI21" s="109">
        <f t="shared" si="30"/>
        <v>0</v>
      </c>
      <c r="AJ21" s="106" t="e">
        <f t="shared" si="31"/>
        <v>#DIV/0!</v>
      </c>
      <c r="AK21" s="1"/>
      <c r="AL21" s="1"/>
      <c r="AM21" s="1"/>
      <c r="AN21" s="1"/>
      <c r="AO21" s="1"/>
      <c r="AP21" s="1"/>
      <c r="AQ21" s="3"/>
      <c r="AR21" s="6"/>
      <c r="AS21" s="19">
        <f t="shared" si="2"/>
        <v>0</v>
      </c>
      <c r="AT21" s="123" t="e">
        <f t="shared" si="20"/>
        <v>#DIV/0!</v>
      </c>
      <c r="AU21" s="1"/>
      <c r="AV21" s="1"/>
      <c r="AW21" s="6"/>
      <c r="AX21" s="1"/>
      <c r="AY21" s="1"/>
      <c r="AZ21" s="2"/>
      <c r="BA21" s="3"/>
      <c r="BB21" s="2"/>
      <c r="BC21" s="3"/>
      <c r="BD21" s="4"/>
      <c r="BE21" s="3"/>
      <c r="BF21" s="1"/>
      <c r="BG21" s="1"/>
      <c r="BH21" s="1"/>
      <c r="BI21" s="4"/>
      <c r="BJ21" s="3"/>
      <c r="BK21" s="6"/>
      <c r="BL21" s="1"/>
      <c r="BM21" s="1"/>
      <c r="BN21" s="2"/>
      <c r="BO21" s="3"/>
      <c r="BP21" s="1"/>
      <c r="BQ21" s="2"/>
      <c r="BR21" s="3"/>
      <c r="BS21" s="1"/>
      <c r="BT21" s="2"/>
      <c r="BU21" s="5"/>
      <c r="BV21" s="129"/>
      <c r="BW21" s="125">
        <f t="shared" si="21"/>
        <v>0</v>
      </c>
      <c r="BX21" s="125">
        <f t="shared" si="22"/>
        <v>0</v>
      </c>
      <c r="BY21" s="133" t="e">
        <f t="shared" si="23"/>
        <v>#DIV/0!</v>
      </c>
      <c r="BZ21" s="133" t="e">
        <f t="shared" si="24"/>
        <v>#DIV/0!</v>
      </c>
      <c r="CA21" s="3"/>
      <c r="CB21" s="1"/>
      <c r="CC21" s="1"/>
      <c r="CD21" s="4"/>
      <c r="CE21" s="6"/>
      <c r="CF21" s="6"/>
      <c r="CG21" s="19" t="e">
        <f t="shared" si="25"/>
        <v>#N/A</v>
      </c>
      <c r="CH21" s="19">
        <f t="shared" si="3"/>
        <v>0</v>
      </c>
      <c r="CI21" s="19" t="e">
        <f t="shared" si="4"/>
        <v>#N/A</v>
      </c>
      <c r="CJ21" s="1"/>
      <c r="CK21" s="15" t="e">
        <f t="shared" si="26"/>
        <v>#N/A</v>
      </c>
      <c r="CL21" s="3"/>
      <c r="CM21" s="6"/>
      <c r="CN21" s="1"/>
      <c r="CO21" s="338">
        <v>109</v>
      </c>
      <c r="CP21" s="338">
        <f t="shared" si="5"/>
        <v>0</v>
      </c>
      <c r="CQ21" s="338">
        <f t="shared" si="6"/>
        <v>0</v>
      </c>
      <c r="CR21" s="39" t="e">
        <f t="shared" si="7"/>
        <v>#DIV/0!</v>
      </c>
      <c r="CS21" s="3"/>
      <c r="CT21" s="6"/>
      <c r="CU21" s="19" t="e">
        <f t="shared" si="27"/>
        <v>#N/A</v>
      </c>
      <c r="CV21" s="19">
        <f t="shared" si="8"/>
        <v>0</v>
      </c>
      <c r="CW21" s="19" t="e">
        <f t="shared" si="9"/>
        <v>#N/A</v>
      </c>
      <c r="CX21" s="1"/>
      <c r="CY21" s="15" t="e">
        <f t="shared" si="28"/>
        <v>#N/A</v>
      </c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3"/>
      <c r="DL21" s="2"/>
      <c r="DM21" s="96" t="e">
        <f t="shared" si="10"/>
        <v>#DIV/0!</v>
      </c>
      <c r="DN21" s="96" t="e">
        <f t="shared" si="11"/>
        <v>#DIV/0!</v>
      </c>
      <c r="DO21" s="3"/>
      <c r="DP21" s="2"/>
      <c r="DQ21" s="3"/>
      <c r="DR21" s="2"/>
      <c r="DS21" s="7"/>
      <c r="DT21" s="3"/>
      <c r="DU21" s="2"/>
      <c r="DV21" s="7"/>
      <c r="DW21" s="3"/>
      <c r="DX21" s="1"/>
      <c r="DY21" s="96" t="e">
        <f t="shared" si="12"/>
        <v>#DIV/0!</v>
      </c>
      <c r="DZ21" s="96" t="e">
        <f t="shared" si="13"/>
        <v>#DIV/0!</v>
      </c>
      <c r="EA21" s="146"/>
      <c r="EB21" s="96"/>
      <c r="EC21" s="3"/>
      <c r="ED21" s="2"/>
      <c r="EE21" s="3"/>
      <c r="EF21" s="2"/>
      <c r="EG21" s="77"/>
      <c r="EH21" s="78"/>
      <c r="EI21" s="77"/>
      <c r="EJ21" s="79"/>
      <c r="EK21" s="179">
        <f t="shared" si="29"/>
        <v>0</v>
      </c>
      <c r="EL21" s="180" t="e">
        <f t="shared" si="14"/>
        <v>#DIV/0!</v>
      </c>
      <c r="EM21" s="109" t="e">
        <f t="shared" si="15"/>
        <v>#DIV/0!</v>
      </c>
      <c r="EN21" s="1"/>
      <c r="EO21" s="181" t="e">
        <f t="shared" si="16"/>
        <v>#DIV/0!</v>
      </c>
      <c r="EP21" s="181" t="e">
        <f t="shared" si="17"/>
        <v>#DIV/0!</v>
      </c>
      <c r="EQ21" s="4"/>
      <c r="ER21" s="40"/>
    </row>
    <row r="22" spans="1:148" s="44" customFormat="1" ht="20.100000000000001" customHeight="1" x14ac:dyDescent="0.25">
      <c r="A22" s="84">
        <v>42708</v>
      </c>
      <c r="B22" s="101"/>
      <c r="C22" s="13"/>
      <c r="D22" s="8"/>
      <c r="E22" s="8"/>
      <c r="F22" s="8"/>
      <c r="G22" s="11"/>
      <c r="H22" s="10"/>
      <c r="I22" s="8"/>
      <c r="J22" s="8"/>
      <c r="K22" s="18"/>
      <c r="L22" s="8"/>
      <c r="M22" s="8"/>
      <c r="N22" s="8"/>
      <c r="O22" s="145"/>
      <c r="P22" s="8"/>
      <c r="Q22" s="20">
        <f t="shared" si="0"/>
        <v>0</v>
      </c>
      <c r="R22" s="42">
        <f t="shared" si="18"/>
        <v>0</v>
      </c>
      <c r="S22" s="16">
        <f t="shared" si="1"/>
        <v>0</v>
      </c>
      <c r="T22" s="10"/>
      <c r="U22" s="8"/>
      <c r="V22" s="8"/>
      <c r="W22" s="20">
        <f t="shared" si="19"/>
        <v>0</v>
      </c>
      <c r="X22" s="8"/>
      <c r="Y22" s="8"/>
      <c r="Z22" s="8"/>
      <c r="AA22" s="8"/>
      <c r="AB22" s="8"/>
      <c r="AC22" s="11"/>
      <c r="AD22" s="13"/>
      <c r="AE22" s="89"/>
      <c r="AF22" s="89"/>
      <c r="AG22" s="89"/>
      <c r="AH22" s="89"/>
      <c r="AI22" s="110">
        <f t="shared" si="30"/>
        <v>0</v>
      </c>
      <c r="AJ22" s="108" t="e">
        <f t="shared" si="31"/>
        <v>#DIV/0!</v>
      </c>
      <c r="AK22" s="8"/>
      <c r="AL22" s="8"/>
      <c r="AM22" s="8"/>
      <c r="AN22" s="8"/>
      <c r="AO22" s="8"/>
      <c r="AP22" s="8"/>
      <c r="AQ22" s="10"/>
      <c r="AR22" s="13"/>
      <c r="AS22" s="20">
        <f t="shared" si="2"/>
        <v>0</v>
      </c>
      <c r="AT22" s="124" t="e">
        <f t="shared" si="20"/>
        <v>#DIV/0!</v>
      </c>
      <c r="AU22" s="8"/>
      <c r="AV22" s="8"/>
      <c r="AW22" s="13"/>
      <c r="AX22" s="8"/>
      <c r="AY22" s="8"/>
      <c r="AZ22" s="9"/>
      <c r="BA22" s="10"/>
      <c r="BB22" s="9"/>
      <c r="BC22" s="10"/>
      <c r="BD22" s="11"/>
      <c r="BE22" s="10"/>
      <c r="BF22" s="8"/>
      <c r="BG22" s="8"/>
      <c r="BH22" s="8"/>
      <c r="BI22" s="11"/>
      <c r="BJ22" s="10"/>
      <c r="BK22" s="13"/>
      <c r="BL22" s="8"/>
      <c r="BM22" s="8"/>
      <c r="BN22" s="9"/>
      <c r="BO22" s="10"/>
      <c r="BP22" s="8"/>
      <c r="BQ22" s="9"/>
      <c r="BR22" s="10"/>
      <c r="BS22" s="8"/>
      <c r="BT22" s="9"/>
      <c r="BU22" s="12"/>
      <c r="BV22" s="130"/>
      <c r="BW22" s="126">
        <f t="shared" si="21"/>
        <v>0</v>
      </c>
      <c r="BX22" s="126">
        <f t="shared" si="22"/>
        <v>0</v>
      </c>
      <c r="BY22" s="134" t="e">
        <f t="shared" si="23"/>
        <v>#DIV/0!</v>
      </c>
      <c r="BZ22" s="134" t="e">
        <f t="shared" si="24"/>
        <v>#DIV/0!</v>
      </c>
      <c r="CA22" s="10"/>
      <c r="CB22" s="8"/>
      <c r="CC22" s="8"/>
      <c r="CD22" s="11"/>
      <c r="CE22" s="13"/>
      <c r="CF22" s="13"/>
      <c r="CG22" s="20" t="e">
        <f t="shared" si="25"/>
        <v>#N/A</v>
      </c>
      <c r="CH22" s="20">
        <f t="shared" si="3"/>
        <v>0</v>
      </c>
      <c r="CI22" s="20" t="e">
        <f t="shared" si="4"/>
        <v>#N/A</v>
      </c>
      <c r="CJ22" s="8"/>
      <c r="CK22" s="16" t="e">
        <f t="shared" si="26"/>
        <v>#N/A</v>
      </c>
      <c r="CL22" s="10"/>
      <c r="CM22" s="13"/>
      <c r="CN22" s="8"/>
      <c r="CO22" s="339">
        <v>109</v>
      </c>
      <c r="CP22" s="339">
        <f t="shared" si="5"/>
        <v>0</v>
      </c>
      <c r="CQ22" s="339">
        <f t="shared" si="6"/>
        <v>0</v>
      </c>
      <c r="CR22" s="42" t="e">
        <f t="shared" si="7"/>
        <v>#DIV/0!</v>
      </c>
      <c r="CS22" s="10"/>
      <c r="CT22" s="13"/>
      <c r="CU22" s="20" t="e">
        <f t="shared" si="27"/>
        <v>#N/A</v>
      </c>
      <c r="CV22" s="20">
        <f t="shared" si="8"/>
        <v>0</v>
      </c>
      <c r="CW22" s="20" t="e">
        <f t="shared" si="9"/>
        <v>#N/A</v>
      </c>
      <c r="CX22" s="8"/>
      <c r="CY22" s="16" t="e">
        <f t="shared" si="28"/>
        <v>#N/A</v>
      </c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0"/>
      <c r="DL22" s="9"/>
      <c r="DM22" s="97" t="e">
        <f t="shared" si="10"/>
        <v>#DIV/0!</v>
      </c>
      <c r="DN22" s="97" t="e">
        <f t="shared" si="11"/>
        <v>#DIV/0!</v>
      </c>
      <c r="DO22" s="10"/>
      <c r="DP22" s="9"/>
      <c r="DQ22" s="10"/>
      <c r="DR22" s="9"/>
      <c r="DS22" s="14"/>
      <c r="DT22" s="10"/>
      <c r="DU22" s="9"/>
      <c r="DV22" s="14"/>
      <c r="DW22" s="10"/>
      <c r="DX22" s="8"/>
      <c r="DY22" s="97" t="e">
        <f t="shared" si="12"/>
        <v>#DIV/0!</v>
      </c>
      <c r="DZ22" s="97" t="e">
        <f t="shared" si="13"/>
        <v>#DIV/0!</v>
      </c>
      <c r="EA22" s="147"/>
      <c r="EB22" s="97"/>
      <c r="EC22" s="10"/>
      <c r="ED22" s="9"/>
      <c r="EE22" s="10"/>
      <c r="EF22" s="9"/>
      <c r="EG22" s="80"/>
      <c r="EH22" s="81"/>
      <c r="EI22" s="80"/>
      <c r="EJ22" s="82"/>
      <c r="EK22" s="182">
        <f t="shared" si="29"/>
        <v>0</v>
      </c>
      <c r="EL22" s="183" t="e">
        <f t="shared" si="14"/>
        <v>#DIV/0!</v>
      </c>
      <c r="EM22" s="110" t="e">
        <f t="shared" si="15"/>
        <v>#DIV/0!</v>
      </c>
      <c r="EN22" s="8"/>
      <c r="EO22" s="184" t="e">
        <f t="shared" si="16"/>
        <v>#DIV/0!</v>
      </c>
      <c r="EP22" s="184" t="e">
        <f t="shared" si="17"/>
        <v>#DIV/0!</v>
      </c>
      <c r="EQ22" s="11"/>
      <c r="ER22" s="43"/>
    </row>
    <row r="23" spans="1:148" s="44" customFormat="1" ht="20.100000000000001" customHeight="1" x14ac:dyDescent="0.25">
      <c r="A23" s="84">
        <v>42708</v>
      </c>
      <c r="B23" s="101"/>
      <c r="C23" s="13"/>
      <c r="D23" s="8"/>
      <c r="E23" s="8"/>
      <c r="F23" s="8"/>
      <c r="G23" s="11"/>
      <c r="H23" s="10"/>
      <c r="I23" s="8"/>
      <c r="J23" s="8"/>
      <c r="K23" s="18"/>
      <c r="L23" s="8"/>
      <c r="M23" s="8"/>
      <c r="N23" s="8"/>
      <c r="O23" s="145"/>
      <c r="P23" s="8"/>
      <c r="Q23" s="20">
        <f t="shared" si="0"/>
        <v>0</v>
      </c>
      <c r="R23" s="42">
        <f t="shared" si="18"/>
        <v>0</v>
      </c>
      <c r="S23" s="16">
        <f t="shared" si="1"/>
        <v>0</v>
      </c>
      <c r="T23" s="10"/>
      <c r="U23" s="8"/>
      <c r="V23" s="8"/>
      <c r="W23" s="20">
        <f t="shared" si="19"/>
        <v>0</v>
      </c>
      <c r="X23" s="8"/>
      <c r="Y23" s="8"/>
      <c r="Z23" s="8"/>
      <c r="AA23" s="8"/>
      <c r="AB23" s="8"/>
      <c r="AC23" s="11"/>
      <c r="AD23" s="13"/>
      <c r="AE23" s="89"/>
      <c r="AF23" s="89"/>
      <c r="AG23" s="89"/>
      <c r="AH23" s="89"/>
      <c r="AI23" s="110">
        <f t="shared" si="30"/>
        <v>0</v>
      </c>
      <c r="AJ23" s="108" t="e">
        <f t="shared" si="31"/>
        <v>#DIV/0!</v>
      </c>
      <c r="AK23" s="8"/>
      <c r="AL23" s="8"/>
      <c r="AM23" s="8"/>
      <c r="AN23" s="8"/>
      <c r="AO23" s="8"/>
      <c r="AP23" s="8"/>
      <c r="AQ23" s="10"/>
      <c r="AR23" s="13"/>
      <c r="AS23" s="20">
        <f t="shared" si="2"/>
        <v>0</v>
      </c>
      <c r="AT23" s="124" t="e">
        <f t="shared" si="20"/>
        <v>#DIV/0!</v>
      </c>
      <c r="AU23" s="8"/>
      <c r="AV23" s="8"/>
      <c r="AW23" s="13"/>
      <c r="AX23" s="8"/>
      <c r="AY23" s="8"/>
      <c r="AZ23" s="9"/>
      <c r="BA23" s="10"/>
      <c r="BB23" s="9"/>
      <c r="BC23" s="10"/>
      <c r="BD23" s="11"/>
      <c r="BE23" s="10"/>
      <c r="BF23" s="8"/>
      <c r="BG23" s="8"/>
      <c r="BH23" s="8"/>
      <c r="BI23" s="11"/>
      <c r="BJ23" s="10"/>
      <c r="BK23" s="13"/>
      <c r="BL23" s="8"/>
      <c r="BM23" s="8"/>
      <c r="BN23" s="9"/>
      <c r="BO23" s="10"/>
      <c r="BP23" s="8"/>
      <c r="BQ23" s="9"/>
      <c r="BR23" s="10"/>
      <c r="BS23" s="8"/>
      <c r="BT23" s="9"/>
      <c r="BU23" s="12"/>
      <c r="BV23" s="130"/>
      <c r="BW23" s="126">
        <f t="shared" si="21"/>
        <v>0</v>
      </c>
      <c r="BX23" s="126">
        <f t="shared" si="22"/>
        <v>0</v>
      </c>
      <c r="BY23" s="134" t="e">
        <f t="shared" si="23"/>
        <v>#DIV/0!</v>
      </c>
      <c r="BZ23" s="134" t="e">
        <f t="shared" si="24"/>
        <v>#DIV/0!</v>
      </c>
      <c r="CA23" s="10"/>
      <c r="CB23" s="8"/>
      <c r="CC23" s="8"/>
      <c r="CD23" s="11"/>
      <c r="CE23" s="13"/>
      <c r="CF23" s="13"/>
      <c r="CG23" s="20" t="e">
        <f t="shared" si="25"/>
        <v>#N/A</v>
      </c>
      <c r="CH23" s="20">
        <f t="shared" si="3"/>
        <v>0</v>
      </c>
      <c r="CI23" s="20" t="e">
        <f t="shared" si="4"/>
        <v>#N/A</v>
      </c>
      <c r="CJ23" s="8"/>
      <c r="CK23" s="16" t="e">
        <f t="shared" si="26"/>
        <v>#N/A</v>
      </c>
      <c r="CL23" s="10"/>
      <c r="CM23" s="13"/>
      <c r="CN23" s="8"/>
      <c r="CO23" s="339">
        <v>109</v>
      </c>
      <c r="CP23" s="339">
        <f t="shared" si="5"/>
        <v>0</v>
      </c>
      <c r="CQ23" s="339">
        <f t="shared" si="6"/>
        <v>0</v>
      </c>
      <c r="CR23" s="42" t="e">
        <f t="shared" si="7"/>
        <v>#DIV/0!</v>
      </c>
      <c r="CS23" s="10"/>
      <c r="CT23" s="13"/>
      <c r="CU23" s="20" t="e">
        <f t="shared" si="27"/>
        <v>#N/A</v>
      </c>
      <c r="CV23" s="20">
        <f t="shared" si="8"/>
        <v>0</v>
      </c>
      <c r="CW23" s="20" t="e">
        <f t="shared" si="9"/>
        <v>#N/A</v>
      </c>
      <c r="CX23" s="8"/>
      <c r="CY23" s="16" t="e">
        <f t="shared" si="28"/>
        <v>#N/A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0"/>
      <c r="DL23" s="9"/>
      <c r="DM23" s="97" t="e">
        <f t="shared" si="10"/>
        <v>#DIV/0!</v>
      </c>
      <c r="DN23" s="97" t="e">
        <f t="shared" si="11"/>
        <v>#DIV/0!</v>
      </c>
      <c r="DO23" s="10"/>
      <c r="DP23" s="9"/>
      <c r="DQ23" s="10"/>
      <c r="DR23" s="9"/>
      <c r="DS23" s="14"/>
      <c r="DT23" s="10"/>
      <c r="DU23" s="9"/>
      <c r="DV23" s="14"/>
      <c r="DW23" s="10"/>
      <c r="DX23" s="8"/>
      <c r="DY23" s="97" t="e">
        <f t="shared" si="12"/>
        <v>#DIV/0!</v>
      </c>
      <c r="DZ23" s="97" t="e">
        <f t="shared" si="13"/>
        <v>#DIV/0!</v>
      </c>
      <c r="EA23" s="147"/>
      <c r="EB23" s="97"/>
      <c r="EC23" s="10"/>
      <c r="ED23" s="9"/>
      <c r="EE23" s="10"/>
      <c r="EF23" s="9"/>
      <c r="EG23" s="80"/>
      <c r="EH23" s="81"/>
      <c r="EI23" s="80"/>
      <c r="EJ23" s="82"/>
      <c r="EK23" s="182">
        <f t="shared" si="29"/>
        <v>0</v>
      </c>
      <c r="EL23" s="183" t="e">
        <f t="shared" si="14"/>
        <v>#DIV/0!</v>
      </c>
      <c r="EM23" s="110" t="e">
        <f t="shared" si="15"/>
        <v>#DIV/0!</v>
      </c>
      <c r="EN23" s="8"/>
      <c r="EO23" s="184" t="e">
        <f t="shared" si="16"/>
        <v>#DIV/0!</v>
      </c>
      <c r="EP23" s="184" t="e">
        <f t="shared" si="17"/>
        <v>#DIV/0!</v>
      </c>
      <c r="EQ23" s="11"/>
      <c r="ER23" s="43"/>
    </row>
    <row r="24" spans="1:148" s="41" customFormat="1" ht="20.100000000000001" customHeight="1" x14ac:dyDescent="0.25">
      <c r="A24" s="83">
        <v>42709</v>
      </c>
      <c r="B24" s="100"/>
      <c r="C24" s="6"/>
      <c r="D24" s="1"/>
      <c r="E24" s="1"/>
      <c r="F24" s="1"/>
      <c r="G24" s="4"/>
      <c r="H24" s="3"/>
      <c r="I24" s="1"/>
      <c r="J24" s="1"/>
      <c r="K24" s="17"/>
      <c r="L24" s="1"/>
      <c r="M24" s="1"/>
      <c r="N24" s="1"/>
      <c r="O24" s="144"/>
      <c r="P24" s="1"/>
      <c r="Q24" s="19">
        <f t="shared" si="0"/>
        <v>0</v>
      </c>
      <c r="R24" s="39">
        <f t="shared" si="18"/>
        <v>0</v>
      </c>
      <c r="S24" s="15">
        <f t="shared" si="1"/>
        <v>0</v>
      </c>
      <c r="T24" s="3"/>
      <c r="U24" s="1"/>
      <c r="V24" s="1"/>
      <c r="W24" s="19">
        <f t="shared" si="19"/>
        <v>0</v>
      </c>
      <c r="X24" s="1"/>
      <c r="Y24" s="1"/>
      <c r="Z24" s="1"/>
      <c r="AA24" s="1"/>
      <c r="AB24" s="1"/>
      <c r="AC24" s="4"/>
      <c r="AD24" s="6"/>
      <c r="AE24" s="88"/>
      <c r="AF24" s="88"/>
      <c r="AG24" s="88"/>
      <c r="AH24" s="88"/>
      <c r="AI24" s="109">
        <f t="shared" si="30"/>
        <v>0</v>
      </c>
      <c r="AJ24" s="106" t="e">
        <f t="shared" si="31"/>
        <v>#DIV/0!</v>
      </c>
      <c r="AK24" s="1"/>
      <c r="AL24" s="1"/>
      <c r="AM24" s="1"/>
      <c r="AN24" s="1"/>
      <c r="AO24" s="1"/>
      <c r="AP24" s="1"/>
      <c r="AQ24" s="3"/>
      <c r="AR24" s="6"/>
      <c r="AS24" s="19">
        <f t="shared" si="2"/>
        <v>0</v>
      </c>
      <c r="AT24" s="123" t="e">
        <f t="shared" si="20"/>
        <v>#DIV/0!</v>
      </c>
      <c r="AU24" s="1"/>
      <c r="AV24" s="1"/>
      <c r="AW24" s="6"/>
      <c r="AX24" s="1"/>
      <c r="AY24" s="1"/>
      <c r="AZ24" s="2"/>
      <c r="BA24" s="3"/>
      <c r="BB24" s="2"/>
      <c r="BC24" s="3"/>
      <c r="BD24" s="4"/>
      <c r="BE24" s="3"/>
      <c r="BF24" s="1"/>
      <c r="BG24" s="1"/>
      <c r="BH24" s="1"/>
      <c r="BI24" s="4"/>
      <c r="BJ24" s="3"/>
      <c r="BK24" s="6"/>
      <c r="BL24" s="1"/>
      <c r="BM24" s="1"/>
      <c r="BN24" s="2"/>
      <c r="BO24" s="3"/>
      <c r="BP24" s="1"/>
      <c r="BQ24" s="2"/>
      <c r="BR24" s="3"/>
      <c r="BS24" s="1"/>
      <c r="BT24" s="2"/>
      <c r="BU24" s="5"/>
      <c r="BV24" s="129"/>
      <c r="BW24" s="125">
        <f t="shared" si="21"/>
        <v>0</v>
      </c>
      <c r="BX24" s="125">
        <f t="shared" si="22"/>
        <v>0</v>
      </c>
      <c r="BY24" s="133" t="e">
        <f t="shared" si="23"/>
        <v>#DIV/0!</v>
      </c>
      <c r="BZ24" s="133" t="e">
        <f t="shared" si="24"/>
        <v>#DIV/0!</v>
      </c>
      <c r="CA24" s="3"/>
      <c r="CB24" s="1"/>
      <c r="CC24" s="1"/>
      <c r="CD24" s="4"/>
      <c r="CE24" s="6"/>
      <c r="CF24" s="6"/>
      <c r="CG24" s="19" t="e">
        <f t="shared" si="25"/>
        <v>#N/A</v>
      </c>
      <c r="CH24" s="19">
        <f t="shared" si="3"/>
        <v>0</v>
      </c>
      <c r="CI24" s="19" t="e">
        <f t="shared" si="4"/>
        <v>#N/A</v>
      </c>
      <c r="CJ24" s="1"/>
      <c r="CK24" s="15" t="e">
        <f t="shared" si="26"/>
        <v>#N/A</v>
      </c>
      <c r="CL24" s="3"/>
      <c r="CM24" s="6"/>
      <c r="CN24" s="1"/>
      <c r="CO24" s="338">
        <v>109</v>
      </c>
      <c r="CP24" s="338">
        <f t="shared" si="5"/>
        <v>0</v>
      </c>
      <c r="CQ24" s="338">
        <f t="shared" si="6"/>
        <v>0</v>
      </c>
      <c r="CR24" s="39" t="e">
        <f t="shared" si="7"/>
        <v>#DIV/0!</v>
      </c>
      <c r="CS24" s="3"/>
      <c r="CT24" s="6"/>
      <c r="CU24" s="19" t="e">
        <f t="shared" si="27"/>
        <v>#N/A</v>
      </c>
      <c r="CV24" s="19">
        <f t="shared" si="8"/>
        <v>0</v>
      </c>
      <c r="CW24" s="19" t="e">
        <f t="shared" si="9"/>
        <v>#N/A</v>
      </c>
      <c r="CX24" s="1"/>
      <c r="CY24" s="15" t="e">
        <f t="shared" si="28"/>
        <v>#N/A</v>
      </c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3"/>
      <c r="DL24" s="2"/>
      <c r="DM24" s="96" t="e">
        <f t="shared" si="10"/>
        <v>#DIV/0!</v>
      </c>
      <c r="DN24" s="96" t="e">
        <f t="shared" si="11"/>
        <v>#DIV/0!</v>
      </c>
      <c r="DO24" s="3"/>
      <c r="DP24" s="2"/>
      <c r="DQ24" s="3"/>
      <c r="DR24" s="2"/>
      <c r="DS24" s="7"/>
      <c r="DT24" s="3"/>
      <c r="DU24" s="2"/>
      <c r="DV24" s="7"/>
      <c r="DW24" s="3"/>
      <c r="DX24" s="1"/>
      <c r="DY24" s="96" t="e">
        <f t="shared" si="12"/>
        <v>#DIV/0!</v>
      </c>
      <c r="DZ24" s="96" t="e">
        <f t="shared" si="13"/>
        <v>#DIV/0!</v>
      </c>
      <c r="EA24" s="146"/>
      <c r="EB24" s="96"/>
      <c r="EC24" s="3"/>
      <c r="ED24" s="2"/>
      <c r="EE24" s="3"/>
      <c r="EF24" s="2"/>
      <c r="EG24" s="77"/>
      <c r="EH24" s="78"/>
      <c r="EI24" s="77"/>
      <c r="EJ24" s="79"/>
      <c r="EK24" s="179">
        <f t="shared" si="29"/>
        <v>0</v>
      </c>
      <c r="EL24" s="180" t="e">
        <f t="shared" si="14"/>
        <v>#DIV/0!</v>
      </c>
      <c r="EM24" s="109" t="e">
        <f t="shared" si="15"/>
        <v>#DIV/0!</v>
      </c>
      <c r="EN24" s="1"/>
      <c r="EO24" s="181" t="e">
        <f t="shared" si="16"/>
        <v>#DIV/0!</v>
      </c>
      <c r="EP24" s="181" t="e">
        <f t="shared" si="17"/>
        <v>#DIV/0!</v>
      </c>
      <c r="EQ24" s="4"/>
      <c r="ER24" s="40"/>
    </row>
    <row r="25" spans="1:148" s="41" customFormat="1" ht="20.100000000000001" customHeight="1" x14ac:dyDescent="0.25">
      <c r="A25" s="83">
        <v>42709</v>
      </c>
      <c r="B25" s="100"/>
      <c r="C25" s="6"/>
      <c r="D25" s="1"/>
      <c r="E25" s="1"/>
      <c r="F25" s="1"/>
      <c r="G25" s="4"/>
      <c r="H25" s="3"/>
      <c r="I25" s="1"/>
      <c r="J25" s="1"/>
      <c r="K25" s="17"/>
      <c r="L25" s="1"/>
      <c r="M25" s="1"/>
      <c r="N25" s="1"/>
      <c r="O25" s="144"/>
      <c r="P25" s="1"/>
      <c r="Q25" s="19">
        <f t="shared" si="0"/>
        <v>0</v>
      </c>
      <c r="R25" s="39">
        <f t="shared" si="18"/>
        <v>0</v>
      </c>
      <c r="S25" s="15">
        <f t="shared" si="1"/>
        <v>0</v>
      </c>
      <c r="T25" s="3"/>
      <c r="U25" s="1"/>
      <c r="V25" s="1"/>
      <c r="W25" s="19">
        <f t="shared" si="19"/>
        <v>0</v>
      </c>
      <c r="X25" s="1"/>
      <c r="Y25" s="1"/>
      <c r="Z25" s="1"/>
      <c r="AA25" s="1"/>
      <c r="AB25" s="1"/>
      <c r="AC25" s="4"/>
      <c r="AD25" s="6"/>
      <c r="AE25" s="88"/>
      <c r="AF25" s="88"/>
      <c r="AG25" s="88"/>
      <c r="AH25" s="88"/>
      <c r="AI25" s="109">
        <f t="shared" si="30"/>
        <v>0</v>
      </c>
      <c r="AJ25" s="106" t="e">
        <f t="shared" si="31"/>
        <v>#DIV/0!</v>
      </c>
      <c r="AK25" s="1"/>
      <c r="AL25" s="1"/>
      <c r="AM25" s="1"/>
      <c r="AN25" s="1"/>
      <c r="AO25" s="1"/>
      <c r="AP25" s="1"/>
      <c r="AQ25" s="3"/>
      <c r="AR25" s="6"/>
      <c r="AS25" s="19">
        <f t="shared" si="2"/>
        <v>0</v>
      </c>
      <c r="AT25" s="123" t="e">
        <f t="shared" si="20"/>
        <v>#DIV/0!</v>
      </c>
      <c r="AU25" s="1"/>
      <c r="AV25" s="1"/>
      <c r="AW25" s="6"/>
      <c r="AX25" s="1"/>
      <c r="AY25" s="1"/>
      <c r="AZ25" s="2"/>
      <c r="BA25" s="3"/>
      <c r="BB25" s="2"/>
      <c r="BC25" s="3"/>
      <c r="BD25" s="4"/>
      <c r="BE25" s="3"/>
      <c r="BF25" s="1"/>
      <c r="BG25" s="1"/>
      <c r="BH25" s="1"/>
      <c r="BI25" s="4"/>
      <c r="BJ25" s="3"/>
      <c r="BK25" s="6"/>
      <c r="BL25" s="1"/>
      <c r="BM25" s="1"/>
      <c r="BN25" s="2"/>
      <c r="BO25" s="3"/>
      <c r="BP25" s="1"/>
      <c r="BQ25" s="2"/>
      <c r="BR25" s="3"/>
      <c r="BS25" s="1"/>
      <c r="BT25" s="2"/>
      <c r="BU25" s="5"/>
      <c r="BV25" s="129"/>
      <c r="BW25" s="125">
        <f t="shared" si="21"/>
        <v>0</v>
      </c>
      <c r="BX25" s="125">
        <f t="shared" si="22"/>
        <v>0</v>
      </c>
      <c r="BY25" s="133" t="e">
        <f t="shared" si="23"/>
        <v>#DIV/0!</v>
      </c>
      <c r="BZ25" s="133" t="e">
        <f t="shared" si="24"/>
        <v>#DIV/0!</v>
      </c>
      <c r="CA25" s="3"/>
      <c r="CB25" s="1"/>
      <c r="CC25" s="1"/>
      <c r="CD25" s="4"/>
      <c r="CE25" s="6"/>
      <c r="CF25" s="6"/>
      <c r="CG25" s="19" t="e">
        <f t="shared" si="25"/>
        <v>#N/A</v>
      </c>
      <c r="CH25" s="19">
        <f t="shared" si="3"/>
        <v>0</v>
      </c>
      <c r="CI25" s="19" t="e">
        <f t="shared" si="4"/>
        <v>#N/A</v>
      </c>
      <c r="CJ25" s="1"/>
      <c r="CK25" s="15" t="e">
        <f t="shared" si="26"/>
        <v>#N/A</v>
      </c>
      <c r="CL25" s="3"/>
      <c r="CM25" s="6"/>
      <c r="CN25" s="1"/>
      <c r="CO25" s="338">
        <v>109</v>
      </c>
      <c r="CP25" s="338">
        <f t="shared" si="5"/>
        <v>0</v>
      </c>
      <c r="CQ25" s="338">
        <f t="shared" si="6"/>
        <v>0</v>
      </c>
      <c r="CR25" s="39" t="e">
        <f t="shared" si="7"/>
        <v>#DIV/0!</v>
      </c>
      <c r="CS25" s="3"/>
      <c r="CT25" s="6"/>
      <c r="CU25" s="19" t="e">
        <f t="shared" si="27"/>
        <v>#N/A</v>
      </c>
      <c r="CV25" s="19">
        <f t="shared" si="8"/>
        <v>0</v>
      </c>
      <c r="CW25" s="19" t="e">
        <f t="shared" si="9"/>
        <v>#N/A</v>
      </c>
      <c r="CX25" s="1"/>
      <c r="CY25" s="15" t="e">
        <f t="shared" si="28"/>
        <v>#N/A</v>
      </c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3"/>
      <c r="DL25" s="2"/>
      <c r="DM25" s="96" t="e">
        <f t="shared" si="10"/>
        <v>#DIV/0!</v>
      </c>
      <c r="DN25" s="96" t="e">
        <f t="shared" si="11"/>
        <v>#DIV/0!</v>
      </c>
      <c r="DO25" s="3"/>
      <c r="DP25" s="2"/>
      <c r="DQ25" s="3"/>
      <c r="DR25" s="2"/>
      <c r="DS25" s="7"/>
      <c r="DT25" s="3"/>
      <c r="DU25" s="2"/>
      <c r="DV25" s="7"/>
      <c r="DW25" s="3"/>
      <c r="DX25" s="1"/>
      <c r="DY25" s="96" t="e">
        <f t="shared" si="12"/>
        <v>#DIV/0!</v>
      </c>
      <c r="DZ25" s="96" t="e">
        <f t="shared" si="13"/>
        <v>#DIV/0!</v>
      </c>
      <c r="EA25" s="146"/>
      <c r="EB25" s="96"/>
      <c r="EC25" s="3"/>
      <c r="ED25" s="2"/>
      <c r="EE25" s="3"/>
      <c r="EF25" s="2"/>
      <c r="EG25" s="77"/>
      <c r="EH25" s="78"/>
      <c r="EI25" s="77"/>
      <c r="EJ25" s="79"/>
      <c r="EK25" s="179">
        <f t="shared" si="29"/>
        <v>0</v>
      </c>
      <c r="EL25" s="180" t="e">
        <f t="shared" si="14"/>
        <v>#DIV/0!</v>
      </c>
      <c r="EM25" s="109" t="e">
        <f t="shared" si="15"/>
        <v>#DIV/0!</v>
      </c>
      <c r="EN25" s="1"/>
      <c r="EO25" s="181" t="e">
        <f t="shared" si="16"/>
        <v>#DIV/0!</v>
      </c>
      <c r="EP25" s="181" t="e">
        <f t="shared" si="17"/>
        <v>#DIV/0!</v>
      </c>
      <c r="EQ25" s="4"/>
      <c r="ER25" s="40"/>
    </row>
    <row r="26" spans="1:148" s="44" customFormat="1" ht="20.100000000000001" customHeight="1" x14ac:dyDescent="0.25">
      <c r="A26" s="84">
        <v>42709</v>
      </c>
      <c r="B26" s="101"/>
      <c r="C26" s="13"/>
      <c r="D26" s="8"/>
      <c r="E26" s="8"/>
      <c r="F26" s="8"/>
      <c r="G26" s="11"/>
      <c r="H26" s="10"/>
      <c r="I26" s="8"/>
      <c r="J26" s="8"/>
      <c r="K26" s="18"/>
      <c r="L26" s="8"/>
      <c r="M26" s="8"/>
      <c r="N26" s="8"/>
      <c r="O26" s="145"/>
      <c r="P26" s="8"/>
      <c r="Q26" s="20">
        <f t="shared" si="0"/>
        <v>0</v>
      </c>
      <c r="R26" s="42">
        <f t="shared" si="18"/>
        <v>0</v>
      </c>
      <c r="S26" s="16">
        <f t="shared" si="1"/>
        <v>0</v>
      </c>
      <c r="T26" s="10"/>
      <c r="U26" s="8"/>
      <c r="V26" s="8"/>
      <c r="W26" s="20">
        <f t="shared" si="19"/>
        <v>0</v>
      </c>
      <c r="X26" s="8"/>
      <c r="Y26" s="8"/>
      <c r="Z26" s="8"/>
      <c r="AA26" s="8"/>
      <c r="AB26" s="8"/>
      <c r="AC26" s="11"/>
      <c r="AD26" s="13"/>
      <c r="AE26" s="89"/>
      <c r="AF26" s="89"/>
      <c r="AG26" s="89"/>
      <c r="AH26" s="89"/>
      <c r="AI26" s="110">
        <f t="shared" si="30"/>
        <v>0</v>
      </c>
      <c r="AJ26" s="108" t="e">
        <f t="shared" si="31"/>
        <v>#DIV/0!</v>
      </c>
      <c r="AK26" s="8"/>
      <c r="AL26" s="8"/>
      <c r="AM26" s="8"/>
      <c r="AN26" s="8"/>
      <c r="AO26" s="8"/>
      <c r="AP26" s="8"/>
      <c r="AQ26" s="10"/>
      <c r="AR26" s="13"/>
      <c r="AS26" s="20">
        <f t="shared" si="2"/>
        <v>0</v>
      </c>
      <c r="AT26" s="124" t="e">
        <f t="shared" si="20"/>
        <v>#DIV/0!</v>
      </c>
      <c r="AU26" s="8"/>
      <c r="AV26" s="8"/>
      <c r="AW26" s="13"/>
      <c r="AX26" s="8"/>
      <c r="AY26" s="8"/>
      <c r="AZ26" s="9"/>
      <c r="BA26" s="10"/>
      <c r="BB26" s="9"/>
      <c r="BC26" s="10"/>
      <c r="BD26" s="11"/>
      <c r="BE26" s="10"/>
      <c r="BF26" s="8"/>
      <c r="BG26" s="8"/>
      <c r="BH26" s="8"/>
      <c r="BI26" s="11"/>
      <c r="BJ26" s="10"/>
      <c r="BK26" s="13"/>
      <c r="BL26" s="8"/>
      <c r="BM26" s="8"/>
      <c r="BN26" s="9"/>
      <c r="BO26" s="10"/>
      <c r="BP26" s="8"/>
      <c r="BQ26" s="9"/>
      <c r="BR26" s="10"/>
      <c r="BS26" s="8"/>
      <c r="BT26" s="9"/>
      <c r="BU26" s="12"/>
      <c r="BV26" s="130"/>
      <c r="BW26" s="126">
        <f t="shared" si="21"/>
        <v>0</v>
      </c>
      <c r="BX26" s="126">
        <f t="shared" si="22"/>
        <v>0</v>
      </c>
      <c r="BY26" s="134" t="e">
        <f t="shared" si="23"/>
        <v>#DIV/0!</v>
      </c>
      <c r="BZ26" s="134" t="e">
        <f t="shared" si="24"/>
        <v>#DIV/0!</v>
      </c>
      <c r="CA26" s="10"/>
      <c r="CB26" s="8"/>
      <c r="CC26" s="8"/>
      <c r="CD26" s="11"/>
      <c r="CE26" s="13"/>
      <c r="CF26" s="13"/>
      <c r="CG26" s="20" t="e">
        <f t="shared" si="25"/>
        <v>#N/A</v>
      </c>
      <c r="CH26" s="20">
        <f t="shared" si="3"/>
        <v>0</v>
      </c>
      <c r="CI26" s="20" t="e">
        <f t="shared" si="4"/>
        <v>#N/A</v>
      </c>
      <c r="CJ26" s="8"/>
      <c r="CK26" s="16" t="e">
        <f t="shared" si="26"/>
        <v>#N/A</v>
      </c>
      <c r="CL26" s="10"/>
      <c r="CM26" s="13"/>
      <c r="CN26" s="8"/>
      <c r="CO26" s="339">
        <v>109</v>
      </c>
      <c r="CP26" s="339">
        <f t="shared" si="5"/>
        <v>0</v>
      </c>
      <c r="CQ26" s="339">
        <f t="shared" si="6"/>
        <v>0</v>
      </c>
      <c r="CR26" s="42" t="e">
        <f t="shared" si="7"/>
        <v>#DIV/0!</v>
      </c>
      <c r="CS26" s="10"/>
      <c r="CT26" s="13"/>
      <c r="CU26" s="20" t="e">
        <f t="shared" si="27"/>
        <v>#N/A</v>
      </c>
      <c r="CV26" s="20">
        <f t="shared" si="8"/>
        <v>0</v>
      </c>
      <c r="CW26" s="20" t="e">
        <f t="shared" si="9"/>
        <v>#N/A</v>
      </c>
      <c r="CX26" s="8"/>
      <c r="CY26" s="16" t="e">
        <f t="shared" si="28"/>
        <v>#N/A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0"/>
      <c r="DL26" s="9"/>
      <c r="DM26" s="97" t="e">
        <f t="shared" si="10"/>
        <v>#DIV/0!</v>
      </c>
      <c r="DN26" s="97" t="e">
        <f t="shared" si="11"/>
        <v>#DIV/0!</v>
      </c>
      <c r="DO26" s="10"/>
      <c r="DP26" s="9"/>
      <c r="DQ26" s="10"/>
      <c r="DR26" s="9"/>
      <c r="DS26" s="14"/>
      <c r="DT26" s="10"/>
      <c r="DU26" s="9"/>
      <c r="DV26" s="14"/>
      <c r="DW26" s="10"/>
      <c r="DX26" s="8"/>
      <c r="DY26" s="97" t="e">
        <f t="shared" si="12"/>
        <v>#DIV/0!</v>
      </c>
      <c r="DZ26" s="97" t="e">
        <f t="shared" si="13"/>
        <v>#DIV/0!</v>
      </c>
      <c r="EA26" s="147"/>
      <c r="EB26" s="97"/>
      <c r="EC26" s="10"/>
      <c r="ED26" s="9"/>
      <c r="EE26" s="10"/>
      <c r="EF26" s="9"/>
      <c r="EG26" s="80"/>
      <c r="EH26" s="81"/>
      <c r="EI26" s="80"/>
      <c r="EJ26" s="82"/>
      <c r="EK26" s="182">
        <f t="shared" si="29"/>
        <v>0</v>
      </c>
      <c r="EL26" s="183" t="e">
        <f t="shared" si="14"/>
        <v>#DIV/0!</v>
      </c>
      <c r="EM26" s="110" t="e">
        <f t="shared" si="15"/>
        <v>#DIV/0!</v>
      </c>
      <c r="EN26" s="8"/>
      <c r="EO26" s="184" t="e">
        <f t="shared" si="16"/>
        <v>#DIV/0!</v>
      </c>
      <c r="EP26" s="184" t="e">
        <f t="shared" si="17"/>
        <v>#DIV/0!</v>
      </c>
      <c r="EQ26" s="11"/>
      <c r="ER26" s="43"/>
    </row>
    <row r="27" spans="1:148" s="44" customFormat="1" ht="20.100000000000001" customHeight="1" x14ac:dyDescent="0.25">
      <c r="A27" s="84">
        <v>42709</v>
      </c>
      <c r="B27" s="101"/>
      <c r="C27" s="13"/>
      <c r="D27" s="8"/>
      <c r="E27" s="8"/>
      <c r="F27" s="8"/>
      <c r="G27" s="11"/>
      <c r="H27" s="10"/>
      <c r="I27" s="8"/>
      <c r="J27" s="8"/>
      <c r="K27" s="18"/>
      <c r="L27" s="8"/>
      <c r="M27" s="8"/>
      <c r="N27" s="8"/>
      <c r="O27" s="145"/>
      <c r="P27" s="8"/>
      <c r="Q27" s="20">
        <f t="shared" si="0"/>
        <v>0</v>
      </c>
      <c r="R27" s="42">
        <f t="shared" si="18"/>
        <v>0</v>
      </c>
      <c r="S27" s="16">
        <f t="shared" si="1"/>
        <v>0</v>
      </c>
      <c r="T27" s="10"/>
      <c r="U27" s="8"/>
      <c r="V27" s="8"/>
      <c r="W27" s="20">
        <f t="shared" si="19"/>
        <v>0</v>
      </c>
      <c r="X27" s="8"/>
      <c r="Y27" s="8"/>
      <c r="Z27" s="8"/>
      <c r="AA27" s="8"/>
      <c r="AB27" s="8"/>
      <c r="AC27" s="11"/>
      <c r="AD27" s="13"/>
      <c r="AE27" s="89"/>
      <c r="AF27" s="89"/>
      <c r="AG27" s="89"/>
      <c r="AH27" s="89"/>
      <c r="AI27" s="110">
        <f t="shared" si="30"/>
        <v>0</v>
      </c>
      <c r="AJ27" s="108" t="e">
        <f t="shared" si="31"/>
        <v>#DIV/0!</v>
      </c>
      <c r="AK27" s="8"/>
      <c r="AL27" s="8"/>
      <c r="AM27" s="8"/>
      <c r="AN27" s="8"/>
      <c r="AO27" s="8"/>
      <c r="AP27" s="8"/>
      <c r="AQ27" s="10"/>
      <c r="AR27" s="13"/>
      <c r="AS27" s="20">
        <f t="shared" si="2"/>
        <v>0</v>
      </c>
      <c r="AT27" s="124" t="e">
        <f t="shared" si="20"/>
        <v>#DIV/0!</v>
      </c>
      <c r="AU27" s="8"/>
      <c r="AV27" s="8"/>
      <c r="AW27" s="13"/>
      <c r="AX27" s="8"/>
      <c r="AY27" s="8"/>
      <c r="AZ27" s="9"/>
      <c r="BA27" s="10"/>
      <c r="BB27" s="9"/>
      <c r="BC27" s="10"/>
      <c r="BD27" s="11"/>
      <c r="BE27" s="10"/>
      <c r="BF27" s="8"/>
      <c r="BG27" s="8"/>
      <c r="BH27" s="8"/>
      <c r="BI27" s="11"/>
      <c r="BJ27" s="10"/>
      <c r="BK27" s="13"/>
      <c r="BL27" s="8"/>
      <c r="BM27" s="8"/>
      <c r="BN27" s="9"/>
      <c r="BO27" s="10"/>
      <c r="BP27" s="8"/>
      <c r="BQ27" s="9"/>
      <c r="BR27" s="10"/>
      <c r="BS27" s="8"/>
      <c r="BT27" s="9"/>
      <c r="BU27" s="12"/>
      <c r="BV27" s="130"/>
      <c r="BW27" s="126">
        <f t="shared" si="21"/>
        <v>0</v>
      </c>
      <c r="BX27" s="126">
        <f t="shared" si="22"/>
        <v>0</v>
      </c>
      <c r="BY27" s="134" t="e">
        <f t="shared" si="23"/>
        <v>#DIV/0!</v>
      </c>
      <c r="BZ27" s="134" t="e">
        <f t="shared" si="24"/>
        <v>#DIV/0!</v>
      </c>
      <c r="CA27" s="10"/>
      <c r="CB27" s="8"/>
      <c r="CC27" s="8"/>
      <c r="CD27" s="11"/>
      <c r="CE27" s="13"/>
      <c r="CF27" s="13"/>
      <c r="CG27" s="20" t="e">
        <f t="shared" si="25"/>
        <v>#N/A</v>
      </c>
      <c r="CH27" s="20">
        <f t="shared" si="3"/>
        <v>0</v>
      </c>
      <c r="CI27" s="20" t="e">
        <f t="shared" si="4"/>
        <v>#N/A</v>
      </c>
      <c r="CJ27" s="8"/>
      <c r="CK27" s="16" t="e">
        <f t="shared" si="26"/>
        <v>#N/A</v>
      </c>
      <c r="CL27" s="10"/>
      <c r="CM27" s="13"/>
      <c r="CN27" s="8"/>
      <c r="CO27" s="339">
        <v>109</v>
      </c>
      <c r="CP27" s="339">
        <f t="shared" si="5"/>
        <v>0</v>
      </c>
      <c r="CQ27" s="339">
        <f t="shared" si="6"/>
        <v>0</v>
      </c>
      <c r="CR27" s="42" t="e">
        <f t="shared" si="7"/>
        <v>#DIV/0!</v>
      </c>
      <c r="CS27" s="10"/>
      <c r="CT27" s="13"/>
      <c r="CU27" s="20" t="e">
        <f t="shared" si="27"/>
        <v>#N/A</v>
      </c>
      <c r="CV27" s="20">
        <f t="shared" si="8"/>
        <v>0</v>
      </c>
      <c r="CW27" s="20" t="e">
        <f t="shared" si="9"/>
        <v>#N/A</v>
      </c>
      <c r="CX27" s="8"/>
      <c r="CY27" s="16" t="e">
        <f t="shared" si="28"/>
        <v>#N/A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0"/>
      <c r="DL27" s="9"/>
      <c r="DM27" s="97" t="e">
        <f t="shared" si="10"/>
        <v>#DIV/0!</v>
      </c>
      <c r="DN27" s="97" t="e">
        <f t="shared" si="11"/>
        <v>#DIV/0!</v>
      </c>
      <c r="DO27" s="10"/>
      <c r="DP27" s="9"/>
      <c r="DQ27" s="10"/>
      <c r="DR27" s="9"/>
      <c r="DS27" s="14"/>
      <c r="DT27" s="10"/>
      <c r="DU27" s="9"/>
      <c r="DV27" s="14"/>
      <c r="DW27" s="10"/>
      <c r="DX27" s="8"/>
      <c r="DY27" s="97" t="e">
        <f t="shared" si="12"/>
        <v>#DIV/0!</v>
      </c>
      <c r="DZ27" s="97" t="e">
        <f t="shared" si="13"/>
        <v>#DIV/0!</v>
      </c>
      <c r="EA27" s="147"/>
      <c r="EB27" s="97"/>
      <c r="EC27" s="10"/>
      <c r="ED27" s="9"/>
      <c r="EE27" s="10"/>
      <c r="EF27" s="9"/>
      <c r="EG27" s="80"/>
      <c r="EH27" s="81"/>
      <c r="EI27" s="80"/>
      <c r="EJ27" s="82"/>
      <c r="EK27" s="182">
        <f t="shared" si="29"/>
        <v>0</v>
      </c>
      <c r="EL27" s="183" t="e">
        <f t="shared" si="14"/>
        <v>#DIV/0!</v>
      </c>
      <c r="EM27" s="110" t="e">
        <f t="shared" si="15"/>
        <v>#DIV/0!</v>
      </c>
      <c r="EN27" s="8"/>
      <c r="EO27" s="184" t="e">
        <f t="shared" si="16"/>
        <v>#DIV/0!</v>
      </c>
      <c r="EP27" s="184" t="e">
        <f t="shared" si="17"/>
        <v>#DIV/0!</v>
      </c>
      <c r="EQ27" s="11"/>
      <c r="ER27" s="43"/>
    </row>
    <row r="28" spans="1:148" s="41" customFormat="1" ht="20.100000000000001" customHeight="1" x14ac:dyDescent="0.25">
      <c r="A28" s="83">
        <v>42710</v>
      </c>
      <c r="B28" s="100"/>
      <c r="C28" s="6"/>
      <c r="D28" s="1"/>
      <c r="E28" s="1"/>
      <c r="F28" s="1"/>
      <c r="G28" s="4"/>
      <c r="H28" s="3"/>
      <c r="I28" s="1"/>
      <c r="J28" s="1"/>
      <c r="K28" s="17"/>
      <c r="L28" s="1"/>
      <c r="M28" s="1"/>
      <c r="N28" s="1"/>
      <c r="O28" s="144"/>
      <c r="P28" s="1"/>
      <c r="Q28" s="19">
        <f t="shared" si="0"/>
        <v>0</v>
      </c>
      <c r="R28" s="39">
        <f t="shared" si="18"/>
        <v>0</v>
      </c>
      <c r="S28" s="15">
        <f t="shared" si="1"/>
        <v>0</v>
      </c>
      <c r="T28" s="3"/>
      <c r="U28" s="1"/>
      <c r="V28" s="1"/>
      <c r="W28" s="19">
        <f t="shared" si="19"/>
        <v>0</v>
      </c>
      <c r="X28" s="1"/>
      <c r="Y28" s="1"/>
      <c r="Z28" s="1"/>
      <c r="AA28" s="1"/>
      <c r="AB28" s="1"/>
      <c r="AC28" s="4"/>
      <c r="AD28" s="6"/>
      <c r="AE28" s="88"/>
      <c r="AF28" s="88"/>
      <c r="AG28" s="88"/>
      <c r="AH28" s="88"/>
      <c r="AI28" s="109">
        <f t="shared" si="30"/>
        <v>0</v>
      </c>
      <c r="AJ28" s="106" t="e">
        <f t="shared" si="31"/>
        <v>#DIV/0!</v>
      </c>
      <c r="AK28" s="1"/>
      <c r="AL28" s="1"/>
      <c r="AM28" s="1"/>
      <c r="AN28" s="1"/>
      <c r="AO28" s="1"/>
      <c r="AP28" s="1"/>
      <c r="AQ28" s="3"/>
      <c r="AR28" s="6"/>
      <c r="AS28" s="19">
        <f t="shared" si="2"/>
        <v>0</v>
      </c>
      <c r="AT28" s="123" t="e">
        <f t="shared" si="20"/>
        <v>#DIV/0!</v>
      </c>
      <c r="AU28" s="1"/>
      <c r="AV28" s="1"/>
      <c r="AW28" s="6"/>
      <c r="AX28" s="1"/>
      <c r="AY28" s="1"/>
      <c r="AZ28" s="2"/>
      <c r="BA28" s="3"/>
      <c r="BB28" s="2"/>
      <c r="BC28" s="3"/>
      <c r="BD28" s="4"/>
      <c r="BE28" s="3"/>
      <c r="BF28" s="1"/>
      <c r="BG28" s="1"/>
      <c r="BH28" s="1"/>
      <c r="BI28" s="4"/>
      <c r="BJ28" s="3"/>
      <c r="BK28" s="6"/>
      <c r="BL28" s="1"/>
      <c r="BM28" s="1"/>
      <c r="BN28" s="2"/>
      <c r="BO28" s="3"/>
      <c r="BP28" s="1"/>
      <c r="BQ28" s="2"/>
      <c r="BR28" s="3"/>
      <c r="BS28" s="1"/>
      <c r="BT28" s="2"/>
      <c r="BU28" s="5"/>
      <c r="BV28" s="129"/>
      <c r="BW28" s="125">
        <f t="shared" si="21"/>
        <v>0</v>
      </c>
      <c r="BX28" s="125">
        <f t="shared" si="22"/>
        <v>0</v>
      </c>
      <c r="BY28" s="133" t="e">
        <f t="shared" si="23"/>
        <v>#DIV/0!</v>
      </c>
      <c r="BZ28" s="133" t="e">
        <f t="shared" si="24"/>
        <v>#DIV/0!</v>
      </c>
      <c r="CA28" s="3"/>
      <c r="CB28" s="1"/>
      <c r="CC28" s="1"/>
      <c r="CD28" s="4"/>
      <c r="CE28" s="6"/>
      <c r="CF28" s="6"/>
      <c r="CG28" s="19" t="e">
        <f t="shared" si="25"/>
        <v>#N/A</v>
      </c>
      <c r="CH28" s="19">
        <f t="shared" si="3"/>
        <v>0</v>
      </c>
      <c r="CI28" s="19" t="e">
        <f t="shared" si="4"/>
        <v>#N/A</v>
      </c>
      <c r="CJ28" s="1"/>
      <c r="CK28" s="15" t="e">
        <f>CI28/CH28*1000</f>
        <v>#N/A</v>
      </c>
      <c r="CL28" s="3"/>
      <c r="CM28" s="178"/>
      <c r="CN28" s="2"/>
      <c r="CO28" s="338">
        <v>109</v>
      </c>
      <c r="CP28" s="338">
        <f t="shared" si="5"/>
        <v>0</v>
      </c>
      <c r="CQ28" s="338">
        <f t="shared" si="6"/>
        <v>0</v>
      </c>
      <c r="CR28" s="39" t="e">
        <f t="shared" si="7"/>
        <v>#DIV/0!</v>
      </c>
      <c r="CS28" s="3"/>
      <c r="CT28" s="6"/>
      <c r="CU28" s="19" t="e">
        <f t="shared" si="27"/>
        <v>#N/A</v>
      </c>
      <c r="CV28" s="19">
        <f t="shared" si="8"/>
        <v>0</v>
      </c>
      <c r="CW28" s="19" t="e">
        <f t="shared" si="9"/>
        <v>#N/A</v>
      </c>
      <c r="CX28" s="1"/>
      <c r="CY28" s="15" t="e">
        <f>CW28/CV28*1000</f>
        <v>#N/A</v>
      </c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3"/>
      <c r="DL28" s="2"/>
      <c r="DM28" s="96" t="e">
        <f t="shared" si="10"/>
        <v>#DIV/0!</v>
      </c>
      <c r="DN28" s="96" t="e">
        <f t="shared" si="11"/>
        <v>#DIV/0!</v>
      </c>
      <c r="DO28" s="3"/>
      <c r="DP28" s="2"/>
      <c r="DQ28" s="3"/>
      <c r="DR28" s="2"/>
      <c r="DS28" s="7"/>
      <c r="DT28" s="3"/>
      <c r="DU28" s="2"/>
      <c r="DV28" s="7"/>
      <c r="DW28" s="3"/>
      <c r="DX28" s="1"/>
      <c r="DY28" s="96" t="e">
        <f t="shared" si="12"/>
        <v>#DIV/0!</v>
      </c>
      <c r="DZ28" s="96" t="e">
        <f t="shared" si="13"/>
        <v>#DIV/0!</v>
      </c>
      <c r="EA28" s="146"/>
      <c r="EB28" s="96"/>
      <c r="EC28" s="3"/>
      <c r="ED28" s="2"/>
      <c r="EE28" s="3"/>
      <c r="EF28" s="2"/>
      <c r="EG28" s="77"/>
      <c r="EH28" s="78"/>
      <c r="EI28" s="77"/>
      <c r="EJ28" s="79"/>
      <c r="EK28" s="179">
        <f t="shared" si="29"/>
        <v>0</v>
      </c>
      <c r="EL28" s="180" t="e">
        <f t="shared" si="14"/>
        <v>#DIV/0!</v>
      </c>
      <c r="EM28" s="109" t="e">
        <f t="shared" si="15"/>
        <v>#DIV/0!</v>
      </c>
      <c r="EN28" s="1"/>
      <c r="EO28" s="181" t="e">
        <f t="shared" si="16"/>
        <v>#DIV/0!</v>
      </c>
      <c r="EP28" s="181" t="e">
        <f t="shared" si="17"/>
        <v>#DIV/0!</v>
      </c>
      <c r="EQ28" s="4"/>
      <c r="ER28" s="40"/>
    </row>
    <row r="29" spans="1:148" s="41" customFormat="1" ht="20.100000000000001" customHeight="1" x14ac:dyDescent="0.25">
      <c r="A29" s="83">
        <v>42710</v>
      </c>
      <c r="B29" s="100"/>
      <c r="C29" s="6"/>
      <c r="D29" s="1"/>
      <c r="E29" s="1"/>
      <c r="F29" s="1"/>
      <c r="G29" s="4"/>
      <c r="H29" s="3"/>
      <c r="I29" s="1"/>
      <c r="J29" s="1"/>
      <c r="K29" s="17"/>
      <c r="L29" s="1"/>
      <c r="M29" s="1"/>
      <c r="N29" s="1"/>
      <c r="O29" s="144"/>
      <c r="P29" s="1"/>
      <c r="Q29" s="19">
        <f t="shared" si="0"/>
        <v>0</v>
      </c>
      <c r="R29" s="39">
        <f t="shared" si="18"/>
        <v>0</v>
      </c>
      <c r="S29" s="15">
        <f t="shared" si="1"/>
        <v>0</v>
      </c>
      <c r="T29" s="3"/>
      <c r="U29" s="1"/>
      <c r="V29" s="1"/>
      <c r="W29" s="19">
        <f t="shared" si="19"/>
        <v>0</v>
      </c>
      <c r="X29" s="1"/>
      <c r="Y29" s="1"/>
      <c r="Z29" s="1"/>
      <c r="AA29" s="1"/>
      <c r="AB29" s="1"/>
      <c r="AC29" s="4"/>
      <c r="AD29" s="6"/>
      <c r="AE29" s="88"/>
      <c r="AF29" s="88"/>
      <c r="AG29" s="88"/>
      <c r="AH29" s="88"/>
      <c r="AI29" s="109">
        <f t="shared" si="30"/>
        <v>0</v>
      </c>
      <c r="AJ29" s="106" t="e">
        <f t="shared" si="31"/>
        <v>#DIV/0!</v>
      </c>
      <c r="AK29" s="1"/>
      <c r="AL29" s="1"/>
      <c r="AM29" s="1"/>
      <c r="AN29" s="1"/>
      <c r="AO29" s="1"/>
      <c r="AP29" s="1"/>
      <c r="AQ29" s="3"/>
      <c r="AR29" s="6"/>
      <c r="AS29" s="19">
        <f t="shared" si="2"/>
        <v>0</v>
      </c>
      <c r="AT29" s="123" t="e">
        <f t="shared" si="20"/>
        <v>#DIV/0!</v>
      </c>
      <c r="AU29" s="1"/>
      <c r="AV29" s="1"/>
      <c r="AW29" s="6"/>
      <c r="AX29" s="1"/>
      <c r="AY29" s="1"/>
      <c r="AZ29" s="2"/>
      <c r="BA29" s="3"/>
      <c r="BB29" s="2"/>
      <c r="BC29" s="3"/>
      <c r="BD29" s="4"/>
      <c r="BE29" s="3"/>
      <c r="BF29" s="1"/>
      <c r="BG29" s="1"/>
      <c r="BH29" s="1"/>
      <c r="BI29" s="4"/>
      <c r="BJ29" s="3"/>
      <c r="BK29" s="6"/>
      <c r="BL29" s="1"/>
      <c r="BM29" s="1"/>
      <c r="BN29" s="2"/>
      <c r="BO29" s="3"/>
      <c r="BP29" s="1"/>
      <c r="BQ29" s="2"/>
      <c r="BR29" s="3"/>
      <c r="BS29" s="1"/>
      <c r="BT29" s="2"/>
      <c r="BU29" s="5"/>
      <c r="BV29" s="129"/>
      <c r="BW29" s="125">
        <f t="shared" si="21"/>
        <v>0</v>
      </c>
      <c r="BX29" s="125">
        <f t="shared" si="22"/>
        <v>0</v>
      </c>
      <c r="BY29" s="133" t="e">
        <f t="shared" si="23"/>
        <v>#DIV/0!</v>
      </c>
      <c r="BZ29" s="133" t="e">
        <f t="shared" si="24"/>
        <v>#DIV/0!</v>
      </c>
      <c r="CA29" s="3"/>
      <c r="CB29" s="1"/>
      <c r="CC29" s="1"/>
      <c r="CD29" s="4"/>
      <c r="CE29" s="6"/>
      <c r="CF29" s="6"/>
      <c r="CG29" s="19" t="e">
        <f t="shared" si="25"/>
        <v>#N/A</v>
      </c>
      <c r="CH29" s="19">
        <f t="shared" si="3"/>
        <v>0</v>
      </c>
      <c r="CI29" s="19" t="e">
        <f t="shared" si="4"/>
        <v>#N/A</v>
      </c>
      <c r="CJ29" s="1"/>
      <c r="CK29" s="15" t="e">
        <f t="shared" si="26"/>
        <v>#N/A</v>
      </c>
      <c r="CL29" s="3"/>
      <c r="CM29" s="6"/>
      <c r="CN29" s="1"/>
      <c r="CO29" s="338">
        <v>109</v>
      </c>
      <c r="CP29" s="338">
        <f t="shared" si="5"/>
        <v>0</v>
      </c>
      <c r="CQ29" s="338">
        <f t="shared" si="6"/>
        <v>0</v>
      </c>
      <c r="CR29" s="39" t="e">
        <f t="shared" si="7"/>
        <v>#DIV/0!</v>
      </c>
      <c r="CS29" s="3"/>
      <c r="CT29" s="6"/>
      <c r="CU29" s="19" t="e">
        <f t="shared" si="27"/>
        <v>#N/A</v>
      </c>
      <c r="CV29" s="19">
        <f t="shared" si="8"/>
        <v>0</v>
      </c>
      <c r="CW29" s="19" t="e">
        <f t="shared" si="9"/>
        <v>#N/A</v>
      </c>
      <c r="CX29" s="1"/>
      <c r="CY29" s="15" t="e">
        <f t="shared" ref="CY29:CY92" si="32">CW29/CV29*1000</f>
        <v>#N/A</v>
      </c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3"/>
      <c r="DL29" s="2"/>
      <c r="DM29" s="96" t="e">
        <f t="shared" si="10"/>
        <v>#DIV/0!</v>
      </c>
      <c r="DN29" s="96" t="e">
        <f t="shared" si="11"/>
        <v>#DIV/0!</v>
      </c>
      <c r="DO29" s="3"/>
      <c r="DP29" s="2"/>
      <c r="DQ29" s="3"/>
      <c r="DR29" s="2"/>
      <c r="DS29" s="7"/>
      <c r="DT29" s="3"/>
      <c r="DU29" s="2"/>
      <c r="DV29" s="7"/>
      <c r="DW29" s="3"/>
      <c r="DX29" s="1"/>
      <c r="DY29" s="96" t="e">
        <f t="shared" si="12"/>
        <v>#DIV/0!</v>
      </c>
      <c r="DZ29" s="96" t="e">
        <f t="shared" si="13"/>
        <v>#DIV/0!</v>
      </c>
      <c r="EA29" s="146"/>
      <c r="EB29" s="96"/>
      <c r="EC29" s="3"/>
      <c r="ED29" s="2"/>
      <c r="EE29" s="3"/>
      <c r="EF29" s="2"/>
      <c r="EG29" s="77"/>
      <c r="EH29" s="78"/>
      <c r="EI29" s="77"/>
      <c r="EJ29" s="79"/>
      <c r="EK29" s="179">
        <f t="shared" si="29"/>
        <v>0</v>
      </c>
      <c r="EL29" s="180" t="e">
        <f t="shared" si="14"/>
        <v>#DIV/0!</v>
      </c>
      <c r="EM29" s="109" t="e">
        <f t="shared" si="15"/>
        <v>#DIV/0!</v>
      </c>
      <c r="EN29" s="1"/>
      <c r="EO29" s="181" t="e">
        <f t="shared" si="16"/>
        <v>#DIV/0!</v>
      </c>
      <c r="EP29" s="181" t="e">
        <f t="shared" si="17"/>
        <v>#DIV/0!</v>
      </c>
      <c r="EQ29" s="4"/>
      <c r="ER29" s="40"/>
    </row>
    <row r="30" spans="1:148" s="44" customFormat="1" ht="20.100000000000001" customHeight="1" x14ac:dyDescent="0.25">
      <c r="A30" s="84">
        <v>42710</v>
      </c>
      <c r="B30" s="101"/>
      <c r="C30" s="13"/>
      <c r="D30" s="8"/>
      <c r="E30" s="8"/>
      <c r="F30" s="8"/>
      <c r="G30" s="11"/>
      <c r="H30" s="10"/>
      <c r="I30" s="8"/>
      <c r="J30" s="8"/>
      <c r="K30" s="18"/>
      <c r="L30" s="8"/>
      <c r="M30" s="8"/>
      <c r="N30" s="8"/>
      <c r="O30" s="145"/>
      <c r="P30" s="8"/>
      <c r="Q30" s="20">
        <f t="shared" si="0"/>
        <v>0</v>
      </c>
      <c r="R30" s="42">
        <f t="shared" si="18"/>
        <v>0</v>
      </c>
      <c r="S30" s="16">
        <f t="shared" si="1"/>
        <v>0</v>
      </c>
      <c r="T30" s="10"/>
      <c r="U30" s="8"/>
      <c r="V30" s="8"/>
      <c r="W30" s="20">
        <f t="shared" si="19"/>
        <v>0</v>
      </c>
      <c r="X30" s="8"/>
      <c r="Y30" s="8"/>
      <c r="Z30" s="8"/>
      <c r="AA30" s="8"/>
      <c r="AB30" s="8"/>
      <c r="AC30" s="11"/>
      <c r="AD30" s="13"/>
      <c r="AE30" s="89"/>
      <c r="AF30" s="89"/>
      <c r="AG30" s="89"/>
      <c r="AH30" s="89"/>
      <c r="AI30" s="110">
        <f t="shared" si="30"/>
        <v>0</v>
      </c>
      <c r="AJ30" s="108" t="e">
        <f t="shared" si="31"/>
        <v>#DIV/0!</v>
      </c>
      <c r="AK30" s="8"/>
      <c r="AL30" s="8"/>
      <c r="AM30" s="8"/>
      <c r="AN30" s="8"/>
      <c r="AO30" s="8"/>
      <c r="AP30" s="8"/>
      <c r="AQ30" s="10"/>
      <c r="AR30" s="13"/>
      <c r="AS30" s="20">
        <v>0</v>
      </c>
      <c r="AT30" s="124" t="e">
        <f t="shared" si="20"/>
        <v>#DIV/0!</v>
      </c>
      <c r="AU30" s="8"/>
      <c r="AV30" s="8"/>
      <c r="AW30" s="13"/>
      <c r="AX30" s="8"/>
      <c r="AY30" s="8"/>
      <c r="AZ30" s="9"/>
      <c r="BA30" s="10"/>
      <c r="BB30" s="9"/>
      <c r="BC30" s="10"/>
      <c r="BD30" s="11"/>
      <c r="BE30" s="10"/>
      <c r="BF30" s="8"/>
      <c r="BG30" s="8"/>
      <c r="BH30" s="8"/>
      <c r="BI30" s="11"/>
      <c r="BJ30" s="10"/>
      <c r="BK30" s="13"/>
      <c r="BL30" s="8"/>
      <c r="BM30" s="8"/>
      <c r="BN30" s="9"/>
      <c r="BO30" s="10"/>
      <c r="BP30" s="8"/>
      <c r="BQ30" s="9"/>
      <c r="BR30" s="10"/>
      <c r="BS30" s="8"/>
      <c r="BT30" s="9"/>
      <c r="BU30" s="12"/>
      <c r="BV30" s="130"/>
      <c r="BW30" s="126">
        <f t="shared" si="21"/>
        <v>0</v>
      </c>
      <c r="BX30" s="126">
        <f t="shared" si="22"/>
        <v>0</v>
      </c>
      <c r="BY30" s="134" t="e">
        <f t="shared" si="23"/>
        <v>#DIV/0!</v>
      </c>
      <c r="BZ30" s="134" t="e">
        <f t="shared" si="24"/>
        <v>#DIV/0!</v>
      </c>
      <c r="CA30" s="10"/>
      <c r="CB30" s="8"/>
      <c r="CC30" s="8"/>
      <c r="CD30" s="11"/>
      <c r="CE30" s="13"/>
      <c r="CF30" s="13"/>
      <c r="CG30" s="20" t="e">
        <f t="shared" si="25"/>
        <v>#N/A</v>
      </c>
      <c r="CH30" s="20">
        <f t="shared" si="3"/>
        <v>0</v>
      </c>
      <c r="CI30" s="20" t="e">
        <f t="shared" si="4"/>
        <v>#N/A</v>
      </c>
      <c r="CJ30" s="8"/>
      <c r="CK30" s="16" t="e">
        <f t="shared" si="26"/>
        <v>#N/A</v>
      </c>
      <c r="CL30" s="10"/>
      <c r="CM30" s="13"/>
      <c r="CN30" s="8"/>
      <c r="CO30" s="339">
        <v>109</v>
      </c>
      <c r="CP30" s="339">
        <f t="shared" si="5"/>
        <v>0</v>
      </c>
      <c r="CQ30" s="339">
        <f t="shared" si="6"/>
        <v>0</v>
      </c>
      <c r="CR30" s="42" t="e">
        <f t="shared" si="7"/>
        <v>#DIV/0!</v>
      </c>
      <c r="CS30" s="10"/>
      <c r="CT30" s="13"/>
      <c r="CU30" s="20" t="e">
        <f>VLOOKUP(CS30:CS152,$CE$150:$CG$151,3)</f>
        <v>#N/A</v>
      </c>
      <c r="CV30" s="20">
        <f t="shared" si="8"/>
        <v>0</v>
      </c>
      <c r="CW30" s="20" t="e">
        <f t="shared" si="9"/>
        <v>#N/A</v>
      </c>
      <c r="CX30" s="8"/>
      <c r="CY30" s="16" t="e">
        <f t="shared" si="32"/>
        <v>#N/A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0"/>
      <c r="DL30" s="9"/>
      <c r="DM30" s="97" t="e">
        <f t="shared" si="10"/>
        <v>#DIV/0!</v>
      </c>
      <c r="DN30" s="97" t="e">
        <f t="shared" si="11"/>
        <v>#DIV/0!</v>
      </c>
      <c r="DO30" s="10"/>
      <c r="DP30" s="9"/>
      <c r="DQ30" s="10"/>
      <c r="DR30" s="9"/>
      <c r="DS30" s="14"/>
      <c r="DT30" s="10"/>
      <c r="DU30" s="9"/>
      <c r="DV30" s="14"/>
      <c r="DW30" s="10"/>
      <c r="DX30" s="8"/>
      <c r="DY30" s="97" t="e">
        <f t="shared" si="12"/>
        <v>#DIV/0!</v>
      </c>
      <c r="DZ30" s="97" t="e">
        <f t="shared" si="13"/>
        <v>#DIV/0!</v>
      </c>
      <c r="EA30" s="147"/>
      <c r="EB30" s="97"/>
      <c r="EC30" s="10"/>
      <c r="ED30" s="9"/>
      <c r="EE30" s="10"/>
      <c r="EF30" s="9"/>
      <c r="EG30" s="80"/>
      <c r="EH30" s="81"/>
      <c r="EI30" s="80"/>
      <c r="EJ30" s="82"/>
      <c r="EK30" s="182">
        <f t="shared" si="29"/>
        <v>0</v>
      </c>
      <c r="EL30" s="183" t="e">
        <f t="shared" si="14"/>
        <v>#DIV/0!</v>
      </c>
      <c r="EM30" s="110" t="e">
        <f t="shared" si="15"/>
        <v>#DIV/0!</v>
      </c>
      <c r="EN30" s="8"/>
      <c r="EO30" s="184" t="e">
        <f t="shared" si="16"/>
        <v>#DIV/0!</v>
      </c>
      <c r="EP30" s="184" t="e">
        <f t="shared" si="17"/>
        <v>#DIV/0!</v>
      </c>
      <c r="EQ30" s="11"/>
      <c r="ER30" s="43"/>
    </row>
    <row r="31" spans="1:148" s="44" customFormat="1" ht="20.100000000000001" customHeight="1" x14ac:dyDescent="0.25">
      <c r="A31" s="84">
        <v>42710</v>
      </c>
      <c r="B31" s="101"/>
      <c r="C31" s="13"/>
      <c r="D31" s="8"/>
      <c r="E31" s="8"/>
      <c r="F31" s="8"/>
      <c r="G31" s="11"/>
      <c r="H31" s="10"/>
      <c r="I31" s="8"/>
      <c r="J31" s="8"/>
      <c r="K31" s="18"/>
      <c r="L31" s="8"/>
      <c r="M31" s="8"/>
      <c r="N31" s="8"/>
      <c r="O31" s="145"/>
      <c r="P31" s="8"/>
      <c r="Q31" s="20">
        <f t="shared" si="0"/>
        <v>0</v>
      </c>
      <c r="R31" s="42">
        <f t="shared" si="18"/>
        <v>0</v>
      </c>
      <c r="S31" s="16">
        <f t="shared" si="1"/>
        <v>0</v>
      </c>
      <c r="T31" s="10"/>
      <c r="U31" s="8"/>
      <c r="V31" s="8"/>
      <c r="W31" s="20">
        <f t="shared" si="19"/>
        <v>0</v>
      </c>
      <c r="X31" s="8"/>
      <c r="Y31" s="8"/>
      <c r="Z31" s="8"/>
      <c r="AA31" s="8"/>
      <c r="AB31" s="8"/>
      <c r="AC31" s="11"/>
      <c r="AD31" s="13"/>
      <c r="AE31" s="89"/>
      <c r="AF31" s="89"/>
      <c r="AG31" s="89"/>
      <c r="AH31" s="89"/>
      <c r="AI31" s="110">
        <f t="shared" si="30"/>
        <v>0</v>
      </c>
      <c r="AJ31" s="108" t="e">
        <f t="shared" si="31"/>
        <v>#DIV/0!</v>
      </c>
      <c r="AK31" s="8"/>
      <c r="AL31" s="8"/>
      <c r="AM31" s="8"/>
      <c r="AN31" s="8"/>
      <c r="AO31" s="8"/>
      <c r="AP31" s="8"/>
      <c r="AQ31" s="10"/>
      <c r="AR31" s="13"/>
      <c r="AS31" s="20">
        <v>0</v>
      </c>
      <c r="AT31" s="124" t="e">
        <f t="shared" si="20"/>
        <v>#DIV/0!</v>
      </c>
      <c r="AU31" s="8"/>
      <c r="AV31" s="8"/>
      <c r="AW31" s="13"/>
      <c r="AX31" s="8"/>
      <c r="AY31" s="8"/>
      <c r="AZ31" s="9"/>
      <c r="BA31" s="10"/>
      <c r="BB31" s="9"/>
      <c r="BC31" s="10"/>
      <c r="BD31" s="11"/>
      <c r="BE31" s="10"/>
      <c r="BF31" s="8"/>
      <c r="BG31" s="8"/>
      <c r="BH31" s="8"/>
      <c r="BI31" s="11"/>
      <c r="BJ31" s="10"/>
      <c r="BK31" s="13"/>
      <c r="BL31" s="8"/>
      <c r="BM31" s="8"/>
      <c r="BN31" s="9"/>
      <c r="BO31" s="10"/>
      <c r="BP31" s="8"/>
      <c r="BQ31" s="9"/>
      <c r="BR31" s="10"/>
      <c r="BS31" s="8"/>
      <c r="BT31" s="9"/>
      <c r="BU31" s="12"/>
      <c r="BV31" s="130"/>
      <c r="BW31" s="126">
        <f t="shared" si="21"/>
        <v>0</v>
      </c>
      <c r="BX31" s="126">
        <f t="shared" si="22"/>
        <v>0</v>
      </c>
      <c r="BY31" s="134" t="e">
        <f t="shared" si="23"/>
        <v>#DIV/0!</v>
      </c>
      <c r="BZ31" s="134" t="e">
        <f t="shared" si="24"/>
        <v>#DIV/0!</v>
      </c>
      <c r="CA31" s="10"/>
      <c r="CB31" s="8"/>
      <c r="CC31" s="8"/>
      <c r="CD31" s="11"/>
      <c r="CE31" s="13"/>
      <c r="CF31" s="13"/>
      <c r="CG31" s="20" t="e">
        <f t="shared" si="25"/>
        <v>#N/A</v>
      </c>
      <c r="CH31" s="20">
        <f t="shared" si="3"/>
        <v>0</v>
      </c>
      <c r="CI31" s="20" t="e">
        <f t="shared" si="4"/>
        <v>#N/A</v>
      </c>
      <c r="CJ31" s="8"/>
      <c r="CK31" s="16" t="e">
        <f t="shared" si="26"/>
        <v>#N/A</v>
      </c>
      <c r="CL31" s="10"/>
      <c r="CM31" s="13"/>
      <c r="CN31" s="8"/>
      <c r="CO31" s="339">
        <v>109</v>
      </c>
      <c r="CP31" s="339">
        <f t="shared" si="5"/>
        <v>0</v>
      </c>
      <c r="CQ31" s="339">
        <f t="shared" si="6"/>
        <v>0</v>
      </c>
      <c r="CR31" s="42" t="e">
        <f t="shared" si="7"/>
        <v>#DIV/0!</v>
      </c>
      <c r="CS31" s="10"/>
      <c r="CT31" s="13"/>
      <c r="CU31" s="20" t="e">
        <f t="shared" ref="CU31:CU71" si="33">VLOOKUP(CS31:CS154,$CE$150:$CG$151,3)</f>
        <v>#N/A</v>
      </c>
      <c r="CV31" s="20">
        <f t="shared" si="8"/>
        <v>0</v>
      </c>
      <c r="CW31" s="20" t="e">
        <f t="shared" si="9"/>
        <v>#N/A</v>
      </c>
      <c r="CX31" s="8"/>
      <c r="CY31" s="16" t="e">
        <f t="shared" si="32"/>
        <v>#N/A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0"/>
      <c r="DL31" s="9"/>
      <c r="DM31" s="97" t="e">
        <f t="shared" si="10"/>
        <v>#DIV/0!</v>
      </c>
      <c r="DN31" s="97" t="e">
        <f t="shared" si="11"/>
        <v>#DIV/0!</v>
      </c>
      <c r="DO31" s="10"/>
      <c r="DP31" s="9"/>
      <c r="DQ31" s="10"/>
      <c r="DR31" s="9"/>
      <c r="DS31" s="14"/>
      <c r="DT31" s="10"/>
      <c r="DU31" s="9"/>
      <c r="DV31" s="14"/>
      <c r="DW31" s="10"/>
      <c r="DX31" s="8"/>
      <c r="DY31" s="97" t="e">
        <f t="shared" si="12"/>
        <v>#DIV/0!</v>
      </c>
      <c r="DZ31" s="97" t="e">
        <f t="shared" si="13"/>
        <v>#DIV/0!</v>
      </c>
      <c r="EA31" s="147"/>
      <c r="EB31" s="97"/>
      <c r="EC31" s="10"/>
      <c r="ED31" s="9"/>
      <c r="EE31" s="10"/>
      <c r="EF31" s="9"/>
      <c r="EG31" s="80"/>
      <c r="EH31" s="81"/>
      <c r="EI31" s="80"/>
      <c r="EJ31" s="82"/>
      <c r="EK31" s="182">
        <f t="shared" si="29"/>
        <v>0</v>
      </c>
      <c r="EL31" s="183" t="e">
        <f t="shared" si="14"/>
        <v>#DIV/0!</v>
      </c>
      <c r="EM31" s="110" t="e">
        <f t="shared" si="15"/>
        <v>#DIV/0!</v>
      </c>
      <c r="EN31" s="8"/>
      <c r="EO31" s="184" t="e">
        <f t="shared" si="16"/>
        <v>#DIV/0!</v>
      </c>
      <c r="EP31" s="184" t="e">
        <f t="shared" si="17"/>
        <v>#DIV/0!</v>
      </c>
      <c r="EQ31" s="11"/>
      <c r="ER31" s="43"/>
    </row>
    <row r="32" spans="1:148" s="41" customFormat="1" ht="20.100000000000001" customHeight="1" x14ac:dyDescent="0.25">
      <c r="A32" s="83">
        <v>42711</v>
      </c>
      <c r="B32" s="100"/>
      <c r="C32" s="6"/>
      <c r="D32" s="1"/>
      <c r="E32" s="1"/>
      <c r="F32" s="1"/>
      <c r="G32" s="4"/>
      <c r="H32" s="3"/>
      <c r="I32" s="1"/>
      <c r="J32" s="1"/>
      <c r="K32" s="17"/>
      <c r="L32" s="1"/>
      <c r="M32" s="1"/>
      <c r="N32" s="1"/>
      <c r="O32" s="144"/>
      <c r="P32" s="1"/>
      <c r="Q32" s="19">
        <f t="shared" si="0"/>
        <v>0</v>
      </c>
      <c r="R32" s="39">
        <f t="shared" si="18"/>
        <v>0</v>
      </c>
      <c r="S32" s="15">
        <f t="shared" si="1"/>
        <v>0</v>
      </c>
      <c r="T32" s="3"/>
      <c r="U32" s="1"/>
      <c r="V32" s="1"/>
      <c r="W32" s="19">
        <f t="shared" si="19"/>
        <v>0</v>
      </c>
      <c r="X32" s="1"/>
      <c r="Y32" s="1"/>
      <c r="Z32" s="1"/>
      <c r="AA32" s="1"/>
      <c r="AB32" s="1"/>
      <c r="AC32" s="4"/>
      <c r="AD32" s="6"/>
      <c r="AE32" s="88"/>
      <c r="AF32" s="88"/>
      <c r="AG32" s="88"/>
      <c r="AH32" s="88"/>
      <c r="AI32" s="109">
        <f t="shared" si="30"/>
        <v>0</v>
      </c>
      <c r="AJ32" s="106" t="e">
        <f t="shared" si="31"/>
        <v>#DIV/0!</v>
      </c>
      <c r="AK32" s="1"/>
      <c r="AL32" s="1"/>
      <c r="AM32" s="1"/>
      <c r="AN32" s="1"/>
      <c r="AO32" s="1"/>
      <c r="AP32" s="1"/>
      <c r="AQ32" s="3"/>
      <c r="AR32" s="6"/>
      <c r="AS32" s="19">
        <f>AQ32-AR32</f>
        <v>0</v>
      </c>
      <c r="AT32" s="123" t="e">
        <f t="shared" si="20"/>
        <v>#DIV/0!</v>
      </c>
      <c r="AU32" s="1"/>
      <c r="AV32" s="1"/>
      <c r="AW32" s="6"/>
      <c r="AX32" s="1"/>
      <c r="AY32" s="1"/>
      <c r="AZ32" s="2"/>
      <c r="BA32" s="3"/>
      <c r="BB32" s="2"/>
      <c r="BC32" s="3"/>
      <c r="BD32" s="4"/>
      <c r="BE32" s="3"/>
      <c r="BF32" s="1"/>
      <c r="BG32" s="1"/>
      <c r="BH32" s="1"/>
      <c r="BI32" s="4"/>
      <c r="BJ32" s="3"/>
      <c r="BK32" s="6"/>
      <c r="BL32" s="1"/>
      <c r="BM32" s="1"/>
      <c r="BN32" s="2"/>
      <c r="BO32" s="3"/>
      <c r="BP32" s="1"/>
      <c r="BQ32" s="2"/>
      <c r="BR32" s="3"/>
      <c r="BS32" s="1"/>
      <c r="BT32" s="2"/>
      <c r="BU32" s="5"/>
      <c r="BV32" s="129"/>
      <c r="BW32" s="125">
        <f t="shared" si="21"/>
        <v>0</v>
      </c>
      <c r="BX32" s="125">
        <f t="shared" si="22"/>
        <v>0</v>
      </c>
      <c r="BY32" s="133" t="e">
        <f t="shared" si="23"/>
        <v>#DIV/0!</v>
      </c>
      <c r="BZ32" s="133" t="e">
        <f t="shared" si="24"/>
        <v>#DIV/0!</v>
      </c>
      <c r="CA32" s="3"/>
      <c r="CB32" s="1"/>
      <c r="CC32" s="1"/>
      <c r="CD32" s="4"/>
      <c r="CE32" s="6"/>
      <c r="CF32" s="6"/>
      <c r="CG32" s="19" t="e">
        <f t="shared" si="25"/>
        <v>#N/A</v>
      </c>
      <c r="CH32" s="19">
        <f t="shared" si="3"/>
        <v>0</v>
      </c>
      <c r="CI32" s="19" t="e">
        <f t="shared" si="4"/>
        <v>#N/A</v>
      </c>
      <c r="CJ32" s="1"/>
      <c r="CK32" s="16" t="e">
        <f t="shared" si="26"/>
        <v>#N/A</v>
      </c>
      <c r="CL32" s="3"/>
      <c r="CM32" s="6"/>
      <c r="CN32" s="1"/>
      <c r="CO32" s="338">
        <v>109</v>
      </c>
      <c r="CP32" s="338">
        <f>P32*3.38</f>
        <v>0</v>
      </c>
      <c r="CQ32" s="338">
        <f>CO32*CN32/100</f>
        <v>0</v>
      </c>
      <c r="CR32" s="39" t="e">
        <f>CQ32/CP32*1000</f>
        <v>#DIV/0!</v>
      </c>
      <c r="CS32" s="3"/>
      <c r="CT32" s="6"/>
      <c r="CU32" s="19" t="e">
        <f t="shared" si="33"/>
        <v>#N/A</v>
      </c>
      <c r="CV32" s="19">
        <f t="shared" si="8"/>
        <v>0</v>
      </c>
      <c r="CW32" s="19" t="e">
        <f t="shared" si="9"/>
        <v>#N/A</v>
      </c>
      <c r="CX32" s="1"/>
      <c r="CY32" s="341" t="e">
        <f t="shared" si="32"/>
        <v>#N/A</v>
      </c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3"/>
      <c r="DL32" s="2"/>
      <c r="DM32" s="96" t="e">
        <f t="shared" si="10"/>
        <v>#DIV/0!</v>
      </c>
      <c r="DN32" s="96" t="e">
        <f t="shared" si="11"/>
        <v>#DIV/0!</v>
      </c>
      <c r="DO32" s="3"/>
      <c r="DP32" s="2"/>
      <c r="DQ32" s="3"/>
      <c r="DR32" s="2"/>
      <c r="DS32" s="7"/>
      <c r="DT32" s="3"/>
      <c r="DU32" s="2"/>
      <c r="DV32" s="7"/>
      <c r="DW32" s="3"/>
      <c r="DX32" s="1"/>
      <c r="DY32" s="96" t="e">
        <f t="shared" si="12"/>
        <v>#DIV/0!</v>
      </c>
      <c r="DZ32" s="96" t="e">
        <f t="shared" si="13"/>
        <v>#DIV/0!</v>
      </c>
      <c r="EA32" s="146"/>
      <c r="EB32" s="96"/>
      <c r="EC32" s="3"/>
      <c r="ED32" s="2"/>
      <c r="EE32" s="3"/>
      <c r="EF32" s="2"/>
      <c r="EG32" s="77"/>
      <c r="EH32" s="78"/>
      <c r="EI32" s="77"/>
      <c r="EJ32" s="79"/>
      <c r="EK32" s="179">
        <f t="shared" si="29"/>
        <v>0</v>
      </c>
      <c r="EL32" s="180" t="e">
        <f t="shared" si="14"/>
        <v>#DIV/0!</v>
      </c>
      <c r="EM32" s="109" t="e">
        <f t="shared" si="15"/>
        <v>#DIV/0!</v>
      </c>
      <c r="EN32" s="1"/>
      <c r="EO32" s="181" t="e">
        <f t="shared" si="16"/>
        <v>#DIV/0!</v>
      </c>
      <c r="EP32" s="181" t="e">
        <f t="shared" si="17"/>
        <v>#DIV/0!</v>
      </c>
      <c r="EQ32" s="4"/>
      <c r="ER32" s="40"/>
    </row>
    <row r="33" spans="1:148" s="41" customFormat="1" ht="20.100000000000001" customHeight="1" x14ac:dyDescent="0.25">
      <c r="A33" s="83">
        <v>42711</v>
      </c>
      <c r="B33" s="100"/>
      <c r="C33" s="6"/>
      <c r="D33" s="1"/>
      <c r="E33" s="1"/>
      <c r="F33" s="1"/>
      <c r="G33" s="4"/>
      <c r="H33" s="3"/>
      <c r="I33" s="1"/>
      <c r="J33" s="1"/>
      <c r="K33" s="17"/>
      <c r="L33" s="1"/>
      <c r="M33" s="1"/>
      <c r="N33" s="1"/>
      <c r="O33" s="144"/>
      <c r="P33" s="1"/>
      <c r="Q33" s="19">
        <f t="shared" si="0"/>
        <v>0</v>
      </c>
      <c r="R33" s="39">
        <f t="shared" si="18"/>
        <v>0</v>
      </c>
      <c r="S33" s="15">
        <f t="shared" si="1"/>
        <v>0</v>
      </c>
      <c r="T33" s="3"/>
      <c r="U33" s="1"/>
      <c r="V33" s="1"/>
      <c r="W33" s="19">
        <f t="shared" si="19"/>
        <v>0</v>
      </c>
      <c r="X33" s="1"/>
      <c r="Y33" s="1"/>
      <c r="Z33" s="1"/>
      <c r="AA33" s="1"/>
      <c r="AB33" s="1"/>
      <c r="AC33" s="4"/>
      <c r="AD33" s="6"/>
      <c r="AE33" s="88"/>
      <c r="AF33" s="88"/>
      <c r="AG33" s="88"/>
      <c r="AH33" s="88"/>
      <c r="AI33" s="109">
        <f t="shared" si="30"/>
        <v>0</v>
      </c>
      <c r="AJ33" s="106" t="e">
        <f t="shared" si="31"/>
        <v>#DIV/0!</v>
      </c>
      <c r="AK33" s="1"/>
      <c r="AL33" s="1"/>
      <c r="AM33" s="1"/>
      <c r="AN33" s="1"/>
      <c r="AO33" s="1"/>
      <c r="AP33" s="1"/>
      <c r="AQ33" s="3"/>
      <c r="AR33" s="6"/>
      <c r="AS33" s="19">
        <f t="shared" ref="AS33:AS96" si="34">AQ33-AR33</f>
        <v>0</v>
      </c>
      <c r="AT33" s="123" t="e">
        <f t="shared" si="20"/>
        <v>#DIV/0!</v>
      </c>
      <c r="AU33" s="1"/>
      <c r="AV33" s="1"/>
      <c r="AW33" s="6"/>
      <c r="AX33" s="1"/>
      <c r="AY33" s="1"/>
      <c r="AZ33" s="2"/>
      <c r="BA33" s="3"/>
      <c r="BB33" s="2"/>
      <c r="BC33" s="3"/>
      <c r="BD33" s="4"/>
      <c r="BE33" s="3"/>
      <c r="BF33" s="1"/>
      <c r="BG33" s="1"/>
      <c r="BH33" s="1"/>
      <c r="BI33" s="4"/>
      <c r="BJ33" s="3"/>
      <c r="BK33" s="6"/>
      <c r="BL33" s="1"/>
      <c r="BM33" s="1"/>
      <c r="BN33" s="2"/>
      <c r="BO33" s="3"/>
      <c r="BP33" s="1"/>
      <c r="BQ33" s="2"/>
      <c r="BR33" s="3"/>
      <c r="BS33" s="1"/>
      <c r="BT33" s="2"/>
      <c r="BU33" s="5"/>
      <c r="BV33" s="129"/>
      <c r="BW33" s="125">
        <f t="shared" si="21"/>
        <v>0</v>
      </c>
      <c r="BX33" s="125">
        <f t="shared" si="22"/>
        <v>0</v>
      </c>
      <c r="BY33" s="133" t="e">
        <f t="shared" si="23"/>
        <v>#DIV/0!</v>
      </c>
      <c r="BZ33" s="133" t="e">
        <f t="shared" si="24"/>
        <v>#DIV/0!</v>
      </c>
      <c r="CA33" s="3"/>
      <c r="CB33" s="1"/>
      <c r="CC33" s="1"/>
      <c r="CD33" s="4"/>
      <c r="CE33" s="6"/>
      <c r="CF33" s="6"/>
      <c r="CG33" s="19" t="e">
        <f t="shared" si="25"/>
        <v>#N/A</v>
      </c>
      <c r="CH33" s="19">
        <f t="shared" si="3"/>
        <v>0</v>
      </c>
      <c r="CI33" s="19" t="e">
        <f t="shared" si="4"/>
        <v>#N/A</v>
      </c>
      <c r="CJ33" s="1"/>
      <c r="CK33" s="16" t="e">
        <f t="shared" si="26"/>
        <v>#N/A</v>
      </c>
      <c r="CL33" s="3"/>
      <c r="CM33" s="6"/>
      <c r="CN33" s="1"/>
      <c r="CO33" s="338">
        <v>109</v>
      </c>
      <c r="CP33" s="338">
        <f t="shared" ref="CP33:CP96" si="35">P33*3.38</f>
        <v>0</v>
      </c>
      <c r="CQ33" s="338">
        <f t="shared" ref="CQ33:CQ96" si="36">CO33*CN33/100</f>
        <v>0</v>
      </c>
      <c r="CR33" s="39" t="e">
        <f t="shared" ref="CR33:CR96" si="37">CQ33/CP33*1000</f>
        <v>#DIV/0!</v>
      </c>
      <c r="CS33" s="3"/>
      <c r="CT33" s="6"/>
      <c r="CU33" s="19" t="e">
        <f t="shared" si="33"/>
        <v>#N/A</v>
      </c>
      <c r="CV33" s="19">
        <f t="shared" si="8"/>
        <v>0</v>
      </c>
      <c r="CW33" s="19" t="e">
        <f t="shared" si="9"/>
        <v>#N/A</v>
      </c>
      <c r="CX33" s="1"/>
      <c r="CY33" s="341" t="e">
        <f t="shared" si="32"/>
        <v>#N/A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3"/>
      <c r="DL33" s="2"/>
      <c r="DM33" s="96" t="e">
        <f t="shared" si="10"/>
        <v>#DIV/0!</v>
      </c>
      <c r="DN33" s="96" t="e">
        <f t="shared" si="11"/>
        <v>#DIV/0!</v>
      </c>
      <c r="DO33" s="3"/>
      <c r="DP33" s="2"/>
      <c r="DQ33" s="3"/>
      <c r="DR33" s="2"/>
      <c r="DS33" s="7"/>
      <c r="DT33" s="3"/>
      <c r="DU33" s="2"/>
      <c r="DV33" s="7"/>
      <c r="DW33" s="3"/>
      <c r="DX33" s="1"/>
      <c r="DY33" s="96" t="e">
        <f t="shared" si="12"/>
        <v>#DIV/0!</v>
      </c>
      <c r="DZ33" s="96" t="e">
        <f t="shared" si="13"/>
        <v>#DIV/0!</v>
      </c>
      <c r="EA33" s="146"/>
      <c r="EB33" s="96"/>
      <c r="EC33" s="3"/>
      <c r="ED33" s="2"/>
      <c r="EE33" s="3"/>
      <c r="EF33" s="2"/>
      <c r="EG33" s="77"/>
      <c r="EH33" s="78"/>
      <c r="EI33" s="77"/>
      <c r="EJ33" s="79"/>
      <c r="EK33" s="179">
        <f t="shared" si="29"/>
        <v>0</v>
      </c>
      <c r="EL33" s="180" t="e">
        <f t="shared" si="14"/>
        <v>#DIV/0!</v>
      </c>
      <c r="EM33" s="109" t="e">
        <f t="shared" si="15"/>
        <v>#DIV/0!</v>
      </c>
      <c r="EN33" s="1"/>
      <c r="EO33" s="181" t="e">
        <f t="shared" si="16"/>
        <v>#DIV/0!</v>
      </c>
      <c r="EP33" s="181" t="e">
        <f t="shared" si="17"/>
        <v>#DIV/0!</v>
      </c>
      <c r="EQ33" s="4"/>
      <c r="ER33" s="40"/>
    </row>
    <row r="34" spans="1:148" s="44" customFormat="1" ht="20.100000000000001" customHeight="1" x14ac:dyDescent="0.25">
      <c r="A34" s="84">
        <v>42711</v>
      </c>
      <c r="B34" s="101"/>
      <c r="C34" s="13"/>
      <c r="D34" s="8"/>
      <c r="E34" s="8"/>
      <c r="F34" s="8"/>
      <c r="G34" s="11"/>
      <c r="H34" s="10"/>
      <c r="I34" s="8"/>
      <c r="J34" s="8"/>
      <c r="K34" s="18"/>
      <c r="L34" s="8"/>
      <c r="M34" s="8"/>
      <c r="N34" s="8"/>
      <c r="O34" s="145"/>
      <c r="P34" s="8"/>
      <c r="Q34" s="20">
        <f t="shared" si="0"/>
        <v>0</v>
      </c>
      <c r="R34" s="42">
        <f t="shared" si="18"/>
        <v>0</v>
      </c>
      <c r="S34" s="16">
        <f t="shared" si="1"/>
        <v>0</v>
      </c>
      <c r="T34" s="10"/>
      <c r="U34" s="8"/>
      <c r="V34" s="8"/>
      <c r="W34" s="20">
        <f t="shared" si="19"/>
        <v>0</v>
      </c>
      <c r="X34" s="8"/>
      <c r="Y34" s="8"/>
      <c r="Z34" s="8"/>
      <c r="AA34" s="8"/>
      <c r="AB34" s="8"/>
      <c r="AC34" s="11"/>
      <c r="AD34" s="13"/>
      <c r="AE34" s="89"/>
      <c r="AF34" s="89"/>
      <c r="AG34" s="89"/>
      <c r="AH34" s="89"/>
      <c r="AI34" s="110">
        <f t="shared" si="30"/>
        <v>0</v>
      </c>
      <c r="AJ34" s="108" t="e">
        <f t="shared" si="31"/>
        <v>#DIV/0!</v>
      </c>
      <c r="AK34" s="8"/>
      <c r="AL34" s="8"/>
      <c r="AM34" s="8"/>
      <c r="AN34" s="8"/>
      <c r="AO34" s="8"/>
      <c r="AP34" s="8"/>
      <c r="AQ34" s="10"/>
      <c r="AR34" s="13"/>
      <c r="AS34" s="20">
        <f t="shared" si="34"/>
        <v>0</v>
      </c>
      <c r="AT34" s="124" t="e">
        <f t="shared" si="20"/>
        <v>#DIV/0!</v>
      </c>
      <c r="AU34" s="8"/>
      <c r="AV34" s="8"/>
      <c r="AW34" s="13"/>
      <c r="AX34" s="8"/>
      <c r="AY34" s="8"/>
      <c r="AZ34" s="9"/>
      <c r="BA34" s="10"/>
      <c r="BB34" s="9"/>
      <c r="BC34" s="10"/>
      <c r="BD34" s="11"/>
      <c r="BE34" s="10"/>
      <c r="BF34" s="8"/>
      <c r="BG34" s="8"/>
      <c r="BH34" s="8"/>
      <c r="BI34" s="11"/>
      <c r="BJ34" s="10"/>
      <c r="BK34" s="13"/>
      <c r="BL34" s="8"/>
      <c r="BM34" s="8"/>
      <c r="BN34" s="9"/>
      <c r="BO34" s="10"/>
      <c r="BP34" s="8"/>
      <c r="BQ34" s="9"/>
      <c r="BR34" s="10"/>
      <c r="BS34" s="8"/>
      <c r="BT34" s="9"/>
      <c r="BU34" s="12"/>
      <c r="BV34" s="130"/>
      <c r="BW34" s="126">
        <f t="shared" si="21"/>
        <v>0</v>
      </c>
      <c r="BX34" s="126">
        <f t="shared" si="22"/>
        <v>0</v>
      </c>
      <c r="BY34" s="134" t="e">
        <f t="shared" si="23"/>
        <v>#DIV/0!</v>
      </c>
      <c r="BZ34" s="134" t="e">
        <f t="shared" si="24"/>
        <v>#DIV/0!</v>
      </c>
      <c r="CA34" s="10"/>
      <c r="CB34" s="8"/>
      <c r="CC34" s="8"/>
      <c r="CD34" s="11"/>
      <c r="CE34" s="13"/>
      <c r="CF34" s="13"/>
      <c r="CG34" s="20" t="e">
        <f t="shared" si="25"/>
        <v>#N/A</v>
      </c>
      <c r="CH34" s="20">
        <f t="shared" si="3"/>
        <v>0</v>
      </c>
      <c r="CI34" s="20" t="e">
        <f t="shared" si="4"/>
        <v>#N/A</v>
      </c>
      <c r="CJ34" s="8"/>
      <c r="CK34" s="16" t="e">
        <f t="shared" si="26"/>
        <v>#N/A</v>
      </c>
      <c r="CL34" s="10"/>
      <c r="CM34" s="13"/>
      <c r="CN34" s="8"/>
      <c r="CO34" s="339">
        <v>109</v>
      </c>
      <c r="CP34" s="339">
        <f t="shared" si="35"/>
        <v>0</v>
      </c>
      <c r="CQ34" s="339">
        <f t="shared" si="36"/>
        <v>0</v>
      </c>
      <c r="CR34" s="42" t="e">
        <f t="shared" si="37"/>
        <v>#DIV/0!</v>
      </c>
      <c r="CS34" s="10"/>
      <c r="CT34" s="13"/>
      <c r="CU34" s="20" t="e">
        <f t="shared" si="33"/>
        <v>#N/A</v>
      </c>
      <c r="CV34" s="20">
        <f t="shared" si="8"/>
        <v>0</v>
      </c>
      <c r="CW34" s="20" t="e">
        <f t="shared" si="9"/>
        <v>#N/A</v>
      </c>
      <c r="CX34" s="8"/>
      <c r="CY34" s="16" t="e">
        <f t="shared" si="32"/>
        <v>#N/A</v>
      </c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0"/>
      <c r="DL34" s="9"/>
      <c r="DM34" s="97" t="e">
        <f t="shared" si="10"/>
        <v>#DIV/0!</v>
      </c>
      <c r="DN34" s="97" t="e">
        <f t="shared" si="11"/>
        <v>#DIV/0!</v>
      </c>
      <c r="DO34" s="10"/>
      <c r="DP34" s="9"/>
      <c r="DQ34" s="10"/>
      <c r="DR34" s="9"/>
      <c r="DS34" s="14"/>
      <c r="DT34" s="10"/>
      <c r="DU34" s="9"/>
      <c r="DV34" s="14"/>
      <c r="DW34" s="10"/>
      <c r="DX34" s="8"/>
      <c r="DY34" s="97" t="e">
        <f t="shared" si="12"/>
        <v>#DIV/0!</v>
      </c>
      <c r="DZ34" s="97" t="e">
        <f t="shared" si="13"/>
        <v>#DIV/0!</v>
      </c>
      <c r="EA34" s="147"/>
      <c r="EB34" s="97"/>
      <c r="EC34" s="10"/>
      <c r="ED34" s="9"/>
      <c r="EE34" s="10"/>
      <c r="EF34" s="9"/>
      <c r="EG34" s="80"/>
      <c r="EH34" s="81"/>
      <c r="EI34" s="80"/>
      <c r="EJ34" s="82"/>
      <c r="EK34" s="182">
        <f t="shared" si="29"/>
        <v>0</v>
      </c>
      <c r="EL34" s="183" t="e">
        <f t="shared" si="14"/>
        <v>#DIV/0!</v>
      </c>
      <c r="EM34" s="110" t="e">
        <f t="shared" si="15"/>
        <v>#DIV/0!</v>
      </c>
      <c r="EN34" s="8"/>
      <c r="EO34" s="184" t="e">
        <f t="shared" si="16"/>
        <v>#DIV/0!</v>
      </c>
      <c r="EP34" s="184" t="e">
        <f t="shared" si="17"/>
        <v>#DIV/0!</v>
      </c>
      <c r="EQ34" s="11"/>
      <c r="ER34" s="43"/>
    </row>
    <row r="35" spans="1:148" s="44" customFormat="1" ht="20.100000000000001" customHeight="1" x14ac:dyDescent="0.25">
      <c r="A35" s="84">
        <v>42711</v>
      </c>
      <c r="B35" s="101"/>
      <c r="C35" s="13"/>
      <c r="D35" s="8"/>
      <c r="E35" s="8"/>
      <c r="F35" s="8"/>
      <c r="G35" s="11"/>
      <c r="H35" s="10"/>
      <c r="I35" s="8"/>
      <c r="J35" s="8"/>
      <c r="K35" s="18"/>
      <c r="L35" s="8"/>
      <c r="M35" s="8"/>
      <c r="N35" s="8"/>
      <c r="O35" s="145"/>
      <c r="P35" s="8"/>
      <c r="Q35" s="20">
        <f t="shared" si="0"/>
        <v>0</v>
      </c>
      <c r="R35" s="42">
        <f t="shared" si="18"/>
        <v>0</v>
      </c>
      <c r="S35" s="16">
        <f t="shared" si="1"/>
        <v>0</v>
      </c>
      <c r="T35" s="10"/>
      <c r="U35" s="8"/>
      <c r="V35" s="8"/>
      <c r="W35" s="20">
        <f t="shared" si="19"/>
        <v>0</v>
      </c>
      <c r="X35" s="8"/>
      <c r="Y35" s="8"/>
      <c r="Z35" s="8"/>
      <c r="AA35" s="8"/>
      <c r="AB35" s="8"/>
      <c r="AC35" s="11"/>
      <c r="AD35" s="13"/>
      <c r="AE35" s="89"/>
      <c r="AF35" s="89"/>
      <c r="AG35" s="89"/>
      <c r="AH35" s="89"/>
      <c r="AI35" s="110">
        <f t="shared" si="30"/>
        <v>0</v>
      </c>
      <c r="AJ35" s="108" t="e">
        <f t="shared" si="31"/>
        <v>#DIV/0!</v>
      </c>
      <c r="AK35" s="8"/>
      <c r="AL35" s="8"/>
      <c r="AM35" s="8"/>
      <c r="AN35" s="8"/>
      <c r="AO35" s="8"/>
      <c r="AP35" s="8"/>
      <c r="AQ35" s="10"/>
      <c r="AR35" s="13"/>
      <c r="AS35" s="20">
        <f t="shared" si="34"/>
        <v>0</v>
      </c>
      <c r="AT35" s="124" t="e">
        <f t="shared" si="20"/>
        <v>#DIV/0!</v>
      </c>
      <c r="AU35" s="8"/>
      <c r="AV35" s="8"/>
      <c r="AW35" s="13"/>
      <c r="AX35" s="8"/>
      <c r="AY35" s="8"/>
      <c r="AZ35" s="9"/>
      <c r="BA35" s="10"/>
      <c r="BB35" s="9"/>
      <c r="BC35" s="10"/>
      <c r="BD35" s="11"/>
      <c r="BE35" s="10"/>
      <c r="BF35" s="8"/>
      <c r="BG35" s="8"/>
      <c r="BH35" s="8"/>
      <c r="BI35" s="11"/>
      <c r="BJ35" s="10"/>
      <c r="BK35" s="13"/>
      <c r="BL35" s="8"/>
      <c r="BM35" s="8"/>
      <c r="BN35" s="9"/>
      <c r="BO35" s="10"/>
      <c r="BP35" s="8"/>
      <c r="BQ35" s="9"/>
      <c r="BR35" s="10"/>
      <c r="BS35" s="8"/>
      <c r="BT35" s="9"/>
      <c r="BU35" s="12"/>
      <c r="BV35" s="130"/>
      <c r="BW35" s="126">
        <f t="shared" si="21"/>
        <v>0</v>
      </c>
      <c r="BX35" s="126">
        <f t="shared" si="22"/>
        <v>0</v>
      </c>
      <c r="BY35" s="134" t="e">
        <f t="shared" si="23"/>
        <v>#DIV/0!</v>
      </c>
      <c r="BZ35" s="134" t="e">
        <f t="shared" si="24"/>
        <v>#DIV/0!</v>
      </c>
      <c r="CA35" s="10"/>
      <c r="CB35" s="8"/>
      <c r="CC35" s="8"/>
      <c r="CD35" s="11"/>
      <c r="CE35" s="13"/>
      <c r="CF35" s="13"/>
      <c r="CG35" s="20" t="e">
        <f t="shared" si="25"/>
        <v>#N/A</v>
      </c>
      <c r="CH35" s="20">
        <f t="shared" si="3"/>
        <v>0</v>
      </c>
      <c r="CI35" s="20" t="e">
        <f t="shared" si="4"/>
        <v>#N/A</v>
      </c>
      <c r="CJ35" s="8"/>
      <c r="CK35" s="16" t="e">
        <f t="shared" si="26"/>
        <v>#N/A</v>
      </c>
      <c r="CL35" s="10"/>
      <c r="CM35" s="13"/>
      <c r="CN35" s="8"/>
      <c r="CO35" s="339">
        <v>109</v>
      </c>
      <c r="CP35" s="339">
        <f t="shared" si="35"/>
        <v>0</v>
      </c>
      <c r="CQ35" s="339">
        <f t="shared" si="36"/>
        <v>0</v>
      </c>
      <c r="CR35" s="42" t="e">
        <f t="shared" si="37"/>
        <v>#DIV/0!</v>
      </c>
      <c r="CS35" s="10"/>
      <c r="CT35" s="13"/>
      <c r="CU35" s="20" t="e">
        <f t="shared" si="33"/>
        <v>#N/A</v>
      </c>
      <c r="CV35" s="20">
        <f t="shared" si="8"/>
        <v>0</v>
      </c>
      <c r="CW35" s="20" t="e">
        <f t="shared" si="9"/>
        <v>#N/A</v>
      </c>
      <c r="CX35" s="8"/>
      <c r="CY35" s="16" t="e">
        <f t="shared" si="32"/>
        <v>#N/A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0"/>
      <c r="DL35" s="9"/>
      <c r="DM35" s="97" t="e">
        <f t="shared" si="10"/>
        <v>#DIV/0!</v>
      </c>
      <c r="DN35" s="97" t="e">
        <f t="shared" si="11"/>
        <v>#DIV/0!</v>
      </c>
      <c r="DO35" s="10"/>
      <c r="DP35" s="9"/>
      <c r="DQ35" s="10"/>
      <c r="DR35" s="9"/>
      <c r="DS35" s="14"/>
      <c r="DT35" s="10"/>
      <c r="DU35" s="9"/>
      <c r="DV35" s="14"/>
      <c r="DW35" s="10"/>
      <c r="DX35" s="8"/>
      <c r="DY35" s="97" t="e">
        <f t="shared" si="12"/>
        <v>#DIV/0!</v>
      </c>
      <c r="DZ35" s="97" t="e">
        <f t="shared" si="13"/>
        <v>#DIV/0!</v>
      </c>
      <c r="EA35" s="147"/>
      <c r="EB35" s="97"/>
      <c r="EC35" s="10"/>
      <c r="ED35" s="9"/>
      <c r="EE35" s="10"/>
      <c r="EF35" s="9"/>
      <c r="EG35" s="80"/>
      <c r="EH35" s="81"/>
      <c r="EI35" s="80"/>
      <c r="EJ35" s="82"/>
      <c r="EK35" s="182">
        <f t="shared" si="29"/>
        <v>0</v>
      </c>
      <c r="EL35" s="183" t="e">
        <f t="shared" si="14"/>
        <v>#DIV/0!</v>
      </c>
      <c r="EM35" s="110" t="e">
        <f t="shared" si="15"/>
        <v>#DIV/0!</v>
      </c>
      <c r="EN35" s="8"/>
      <c r="EO35" s="184" t="e">
        <f t="shared" si="16"/>
        <v>#DIV/0!</v>
      </c>
      <c r="EP35" s="184" t="e">
        <f t="shared" si="17"/>
        <v>#DIV/0!</v>
      </c>
      <c r="EQ35" s="11"/>
      <c r="ER35" s="43"/>
    </row>
    <row r="36" spans="1:148" s="41" customFormat="1" ht="20.100000000000001" customHeight="1" x14ac:dyDescent="0.25">
      <c r="A36" s="83">
        <v>42712</v>
      </c>
      <c r="B36" s="100"/>
      <c r="C36" s="6"/>
      <c r="D36" s="1"/>
      <c r="E36" s="1"/>
      <c r="F36" s="1"/>
      <c r="G36" s="4"/>
      <c r="H36" s="3"/>
      <c r="I36" s="1"/>
      <c r="J36" s="1"/>
      <c r="K36" s="17"/>
      <c r="L36" s="1"/>
      <c r="M36" s="1"/>
      <c r="N36" s="1"/>
      <c r="O36" s="144"/>
      <c r="P36" s="1"/>
      <c r="Q36" s="19">
        <f t="shared" si="0"/>
        <v>0</v>
      </c>
      <c r="R36" s="39">
        <f t="shared" si="18"/>
        <v>0</v>
      </c>
      <c r="S36" s="15">
        <f t="shared" si="1"/>
        <v>0</v>
      </c>
      <c r="T36" s="3"/>
      <c r="U36" s="1"/>
      <c r="V36" s="1"/>
      <c r="W36" s="19">
        <f t="shared" si="19"/>
        <v>0</v>
      </c>
      <c r="X36" s="1"/>
      <c r="Y36" s="1"/>
      <c r="Z36" s="1"/>
      <c r="AA36" s="1"/>
      <c r="AB36" s="1"/>
      <c r="AC36" s="4"/>
      <c r="AD36" s="6"/>
      <c r="AE36" s="88"/>
      <c r="AF36" s="88"/>
      <c r="AG36" s="88"/>
      <c r="AH36" s="88"/>
      <c r="AI36" s="109">
        <f t="shared" si="30"/>
        <v>0</v>
      </c>
      <c r="AJ36" s="106" t="e">
        <f t="shared" si="31"/>
        <v>#DIV/0!</v>
      </c>
      <c r="AK36" s="1"/>
      <c r="AL36" s="1"/>
      <c r="AM36" s="1"/>
      <c r="AN36" s="1"/>
      <c r="AO36" s="1"/>
      <c r="AP36" s="1"/>
      <c r="AQ36" s="3"/>
      <c r="AR36" s="6"/>
      <c r="AS36" s="19">
        <f t="shared" si="34"/>
        <v>0</v>
      </c>
      <c r="AT36" s="123" t="e">
        <f t="shared" si="20"/>
        <v>#DIV/0!</v>
      </c>
      <c r="AU36" s="1"/>
      <c r="AV36" s="1"/>
      <c r="AW36" s="6"/>
      <c r="AX36" s="1"/>
      <c r="AY36" s="1"/>
      <c r="AZ36" s="2"/>
      <c r="BA36" s="3"/>
      <c r="BB36" s="2"/>
      <c r="BC36" s="3"/>
      <c r="BD36" s="4"/>
      <c r="BE36" s="3"/>
      <c r="BF36" s="1"/>
      <c r="BG36" s="1"/>
      <c r="BH36" s="1"/>
      <c r="BI36" s="4"/>
      <c r="BJ36" s="3"/>
      <c r="BK36" s="6"/>
      <c r="BL36" s="1"/>
      <c r="BM36" s="1"/>
      <c r="BN36" s="2"/>
      <c r="BO36" s="3"/>
      <c r="BP36" s="1"/>
      <c r="BQ36" s="2"/>
      <c r="BR36" s="3"/>
      <c r="BS36" s="1"/>
      <c r="BT36" s="2"/>
      <c r="BU36" s="5"/>
      <c r="BV36" s="129"/>
      <c r="BW36" s="125">
        <f t="shared" si="21"/>
        <v>0</v>
      </c>
      <c r="BX36" s="125">
        <f t="shared" si="22"/>
        <v>0</v>
      </c>
      <c r="BY36" s="133" t="e">
        <f t="shared" si="23"/>
        <v>#DIV/0!</v>
      </c>
      <c r="BZ36" s="133" t="e">
        <f t="shared" si="24"/>
        <v>#DIV/0!</v>
      </c>
      <c r="CA36" s="3"/>
      <c r="CB36" s="1"/>
      <c r="CC36" s="1"/>
      <c r="CD36" s="4"/>
      <c r="CE36" s="6"/>
      <c r="CF36" s="6"/>
      <c r="CG36" s="19" t="e">
        <f t="shared" si="25"/>
        <v>#N/A</v>
      </c>
      <c r="CH36" s="19">
        <f t="shared" si="3"/>
        <v>0</v>
      </c>
      <c r="CI36" s="19" t="e">
        <f t="shared" si="4"/>
        <v>#N/A</v>
      </c>
      <c r="CJ36" s="1"/>
      <c r="CK36" s="16" t="e">
        <f t="shared" si="26"/>
        <v>#N/A</v>
      </c>
      <c r="CL36" s="3"/>
      <c r="CM36" s="6"/>
      <c r="CN36" s="1"/>
      <c r="CO36" s="338">
        <v>109</v>
      </c>
      <c r="CP36" s="338">
        <f t="shared" si="35"/>
        <v>0</v>
      </c>
      <c r="CQ36" s="338">
        <f t="shared" si="36"/>
        <v>0</v>
      </c>
      <c r="CR36" s="39" t="e">
        <f t="shared" si="37"/>
        <v>#DIV/0!</v>
      </c>
      <c r="CS36" s="3"/>
      <c r="CT36" s="6"/>
      <c r="CU36" s="19" t="e">
        <f t="shared" si="33"/>
        <v>#N/A</v>
      </c>
      <c r="CV36" s="19">
        <f t="shared" si="8"/>
        <v>0</v>
      </c>
      <c r="CW36" s="19" t="e">
        <f t="shared" si="9"/>
        <v>#N/A</v>
      </c>
      <c r="CX36" s="1"/>
      <c r="CY36" s="341" t="e">
        <f t="shared" si="32"/>
        <v>#N/A</v>
      </c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3"/>
      <c r="DL36" s="2"/>
      <c r="DM36" s="96" t="e">
        <f t="shared" si="10"/>
        <v>#DIV/0!</v>
      </c>
      <c r="DN36" s="96" t="e">
        <f t="shared" si="11"/>
        <v>#DIV/0!</v>
      </c>
      <c r="DO36" s="3"/>
      <c r="DP36" s="2"/>
      <c r="DQ36" s="3"/>
      <c r="DR36" s="2"/>
      <c r="DS36" s="7"/>
      <c r="DT36" s="3"/>
      <c r="DU36" s="2"/>
      <c r="DV36" s="7"/>
      <c r="DW36" s="3"/>
      <c r="DX36" s="1"/>
      <c r="DY36" s="96" t="e">
        <f t="shared" si="12"/>
        <v>#DIV/0!</v>
      </c>
      <c r="DZ36" s="96" t="e">
        <f t="shared" si="13"/>
        <v>#DIV/0!</v>
      </c>
      <c r="EA36" s="146"/>
      <c r="EB36" s="96"/>
      <c r="EC36" s="3"/>
      <c r="ED36" s="2"/>
      <c r="EE36" s="3"/>
      <c r="EF36" s="2"/>
      <c r="EG36" s="77"/>
      <c r="EH36" s="78"/>
      <c r="EI36" s="77"/>
      <c r="EJ36" s="79"/>
      <c r="EK36" s="179">
        <f t="shared" si="29"/>
        <v>0</v>
      </c>
      <c r="EL36" s="180" t="e">
        <f t="shared" si="14"/>
        <v>#DIV/0!</v>
      </c>
      <c r="EM36" s="109" t="e">
        <f t="shared" si="15"/>
        <v>#DIV/0!</v>
      </c>
      <c r="EN36" s="1"/>
      <c r="EO36" s="181" t="e">
        <f t="shared" si="16"/>
        <v>#DIV/0!</v>
      </c>
      <c r="EP36" s="181" t="e">
        <f t="shared" si="17"/>
        <v>#DIV/0!</v>
      </c>
      <c r="EQ36" s="4"/>
      <c r="ER36" s="40"/>
    </row>
    <row r="37" spans="1:148" s="41" customFormat="1" ht="20.100000000000001" customHeight="1" x14ac:dyDescent="0.25">
      <c r="A37" s="83">
        <v>42712</v>
      </c>
      <c r="B37" s="100"/>
      <c r="C37" s="6"/>
      <c r="D37" s="1"/>
      <c r="E37" s="1"/>
      <c r="F37" s="1"/>
      <c r="G37" s="4"/>
      <c r="H37" s="3"/>
      <c r="I37" s="1"/>
      <c r="J37" s="1"/>
      <c r="K37" s="17"/>
      <c r="L37" s="1"/>
      <c r="M37" s="1"/>
      <c r="N37" s="1"/>
      <c r="O37" s="144"/>
      <c r="P37" s="1"/>
      <c r="Q37" s="19">
        <f t="shared" si="0"/>
        <v>0</v>
      </c>
      <c r="R37" s="39">
        <f t="shared" si="18"/>
        <v>0</v>
      </c>
      <c r="S37" s="15">
        <f t="shared" si="1"/>
        <v>0</v>
      </c>
      <c r="T37" s="3"/>
      <c r="U37" s="1"/>
      <c r="V37" s="1"/>
      <c r="W37" s="19">
        <f t="shared" si="19"/>
        <v>0</v>
      </c>
      <c r="X37" s="1"/>
      <c r="Y37" s="1"/>
      <c r="Z37" s="1"/>
      <c r="AA37" s="1"/>
      <c r="AB37" s="1"/>
      <c r="AC37" s="4"/>
      <c r="AD37" s="6"/>
      <c r="AE37" s="88"/>
      <c r="AF37" s="88"/>
      <c r="AG37" s="88"/>
      <c r="AH37" s="88"/>
      <c r="AI37" s="109">
        <f t="shared" si="30"/>
        <v>0</v>
      </c>
      <c r="AJ37" s="106" t="e">
        <f t="shared" si="31"/>
        <v>#DIV/0!</v>
      </c>
      <c r="AK37" s="1"/>
      <c r="AL37" s="1"/>
      <c r="AM37" s="1"/>
      <c r="AN37" s="1"/>
      <c r="AO37" s="1"/>
      <c r="AP37" s="1"/>
      <c r="AQ37" s="3"/>
      <c r="AR37" s="6"/>
      <c r="AS37" s="19">
        <f t="shared" si="34"/>
        <v>0</v>
      </c>
      <c r="AT37" s="123" t="e">
        <f t="shared" si="20"/>
        <v>#DIV/0!</v>
      </c>
      <c r="AU37" s="1"/>
      <c r="AV37" s="1"/>
      <c r="AW37" s="6"/>
      <c r="AX37" s="1"/>
      <c r="AY37" s="1"/>
      <c r="AZ37" s="2"/>
      <c r="BA37" s="3"/>
      <c r="BB37" s="2"/>
      <c r="BC37" s="3"/>
      <c r="BD37" s="4"/>
      <c r="BE37" s="3"/>
      <c r="BF37" s="1"/>
      <c r="BG37" s="1"/>
      <c r="BH37" s="1"/>
      <c r="BI37" s="4"/>
      <c r="BJ37" s="3"/>
      <c r="BK37" s="6"/>
      <c r="BL37" s="1"/>
      <c r="BM37" s="1"/>
      <c r="BN37" s="2"/>
      <c r="BO37" s="3"/>
      <c r="BP37" s="1"/>
      <c r="BQ37" s="2"/>
      <c r="BR37" s="3"/>
      <c r="BS37" s="1"/>
      <c r="BT37" s="2"/>
      <c r="BU37" s="5"/>
      <c r="BV37" s="129"/>
      <c r="BW37" s="125">
        <f t="shared" si="21"/>
        <v>0</v>
      </c>
      <c r="BX37" s="125">
        <f t="shared" si="22"/>
        <v>0</v>
      </c>
      <c r="BY37" s="133" t="e">
        <f t="shared" si="23"/>
        <v>#DIV/0!</v>
      </c>
      <c r="BZ37" s="133" t="e">
        <f t="shared" si="24"/>
        <v>#DIV/0!</v>
      </c>
      <c r="CA37" s="3"/>
      <c r="CB37" s="1"/>
      <c r="CC37" s="1"/>
      <c r="CD37" s="4"/>
      <c r="CE37" s="6"/>
      <c r="CF37" s="6"/>
      <c r="CG37" s="19" t="e">
        <f t="shared" si="25"/>
        <v>#N/A</v>
      </c>
      <c r="CH37" s="19">
        <f t="shared" si="3"/>
        <v>0</v>
      </c>
      <c r="CI37" s="19" t="e">
        <f t="shared" si="4"/>
        <v>#N/A</v>
      </c>
      <c r="CJ37" s="1"/>
      <c r="CK37" s="16" t="e">
        <f t="shared" si="26"/>
        <v>#N/A</v>
      </c>
      <c r="CL37" s="3"/>
      <c r="CM37" s="6"/>
      <c r="CN37" s="1"/>
      <c r="CO37" s="338">
        <v>109</v>
      </c>
      <c r="CP37" s="338">
        <f t="shared" si="35"/>
        <v>0</v>
      </c>
      <c r="CQ37" s="338">
        <f t="shared" si="36"/>
        <v>0</v>
      </c>
      <c r="CR37" s="39" t="e">
        <f t="shared" si="37"/>
        <v>#DIV/0!</v>
      </c>
      <c r="CS37" s="3"/>
      <c r="CT37" s="6"/>
      <c r="CU37" s="19" t="e">
        <f t="shared" si="33"/>
        <v>#N/A</v>
      </c>
      <c r="CV37" s="19">
        <f t="shared" si="8"/>
        <v>0</v>
      </c>
      <c r="CW37" s="19" t="e">
        <f t="shared" si="9"/>
        <v>#N/A</v>
      </c>
      <c r="CX37" s="1"/>
      <c r="CY37" s="341" t="e">
        <f t="shared" si="32"/>
        <v>#N/A</v>
      </c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3"/>
      <c r="DL37" s="2"/>
      <c r="DM37" s="96" t="e">
        <f t="shared" si="10"/>
        <v>#DIV/0!</v>
      </c>
      <c r="DN37" s="96" t="e">
        <f t="shared" si="11"/>
        <v>#DIV/0!</v>
      </c>
      <c r="DO37" s="3"/>
      <c r="DP37" s="2"/>
      <c r="DQ37" s="3"/>
      <c r="DR37" s="2"/>
      <c r="DS37" s="7"/>
      <c r="DT37" s="3"/>
      <c r="DU37" s="2"/>
      <c r="DV37" s="7"/>
      <c r="DW37" s="3"/>
      <c r="DX37" s="1"/>
      <c r="DY37" s="96" t="e">
        <f t="shared" si="12"/>
        <v>#DIV/0!</v>
      </c>
      <c r="DZ37" s="96" t="e">
        <f t="shared" si="13"/>
        <v>#DIV/0!</v>
      </c>
      <c r="EA37" s="146"/>
      <c r="EB37" s="96"/>
      <c r="EC37" s="3"/>
      <c r="ED37" s="2"/>
      <c r="EE37" s="3"/>
      <c r="EF37" s="2"/>
      <c r="EG37" s="77"/>
      <c r="EH37" s="78"/>
      <c r="EI37" s="77"/>
      <c r="EJ37" s="79"/>
      <c r="EK37" s="179">
        <f t="shared" si="29"/>
        <v>0</v>
      </c>
      <c r="EL37" s="180" t="e">
        <f t="shared" si="14"/>
        <v>#DIV/0!</v>
      </c>
      <c r="EM37" s="109" t="e">
        <f t="shared" si="15"/>
        <v>#DIV/0!</v>
      </c>
      <c r="EN37" s="1"/>
      <c r="EO37" s="181" t="e">
        <f t="shared" si="16"/>
        <v>#DIV/0!</v>
      </c>
      <c r="EP37" s="181" t="e">
        <f t="shared" si="17"/>
        <v>#DIV/0!</v>
      </c>
      <c r="EQ37" s="4"/>
      <c r="ER37" s="40"/>
    </row>
    <row r="38" spans="1:148" s="44" customFormat="1" ht="20.100000000000001" customHeight="1" x14ac:dyDescent="0.25">
      <c r="A38" s="84">
        <v>42712</v>
      </c>
      <c r="B38" s="101"/>
      <c r="C38" s="13"/>
      <c r="D38" s="8"/>
      <c r="E38" s="8"/>
      <c r="F38" s="8"/>
      <c r="G38" s="11"/>
      <c r="H38" s="10"/>
      <c r="I38" s="8"/>
      <c r="J38" s="8"/>
      <c r="K38" s="18"/>
      <c r="L38" s="8"/>
      <c r="M38" s="8"/>
      <c r="N38" s="8"/>
      <c r="O38" s="145"/>
      <c r="P38" s="8"/>
      <c r="Q38" s="20">
        <f t="shared" si="0"/>
        <v>0</v>
      </c>
      <c r="R38" s="42">
        <f t="shared" si="18"/>
        <v>0</v>
      </c>
      <c r="S38" s="16">
        <f t="shared" si="1"/>
        <v>0</v>
      </c>
      <c r="T38" s="10"/>
      <c r="U38" s="8"/>
      <c r="V38" s="8"/>
      <c r="W38" s="20">
        <f t="shared" si="19"/>
        <v>0</v>
      </c>
      <c r="X38" s="8"/>
      <c r="Y38" s="8"/>
      <c r="Z38" s="8"/>
      <c r="AA38" s="8"/>
      <c r="AB38" s="8"/>
      <c r="AC38" s="11"/>
      <c r="AD38" s="13"/>
      <c r="AE38" s="89"/>
      <c r="AF38" s="89"/>
      <c r="AG38" s="89"/>
      <c r="AH38" s="89"/>
      <c r="AI38" s="110">
        <f t="shared" si="30"/>
        <v>0</v>
      </c>
      <c r="AJ38" s="108" t="e">
        <f t="shared" si="31"/>
        <v>#DIV/0!</v>
      </c>
      <c r="AK38" s="8"/>
      <c r="AL38" s="8"/>
      <c r="AM38" s="8"/>
      <c r="AN38" s="8"/>
      <c r="AO38" s="8"/>
      <c r="AP38" s="8"/>
      <c r="AQ38" s="10"/>
      <c r="AR38" s="13"/>
      <c r="AS38" s="20">
        <f t="shared" si="34"/>
        <v>0</v>
      </c>
      <c r="AT38" s="124" t="e">
        <f t="shared" si="20"/>
        <v>#DIV/0!</v>
      </c>
      <c r="AU38" s="8"/>
      <c r="AV38" s="8"/>
      <c r="AW38" s="13"/>
      <c r="AX38" s="8"/>
      <c r="AY38" s="8"/>
      <c r="AZ38" s="9"/>
      <c r="BA38" s="10"/>
      <c r="BB38" s="9"/>
      <c r="BC38" s="10"/>
      <c r="BD38" s="11"/>
      <c r="BE38" s="10"/>
      <c r="BF38" s="8"/>
      <c r="BG38" s="8"/>
      <c r="BH38" s="8"/>
      <c r="BI38" s="11"/>
      <c r="BJ38" s="10"/>
      <c r="BK38" s="13"/>
      <c r="BL38" s="8"/>
      <c r="BM38" s="8"/>
      <c r="BN38" s="9"/>
      <c r="BO38" s="10"/>
      <c r="BP38" s="8"/>
      <c r="BQ38" s="9"/>
      <c r="BR38" s="10"/>
      <c r="BS38" s="8"/>
      <c r="BT38" s="9"/>
      <c r="BU38" s="12"/>
      <c r="BV38" s="130"/>
      <c r="BW38" s="126">
        <f t="shared" si="21"/>
        <v>0</v>
      </c>
      <c r="BX38" s="126">
        <f t="shared" si="22"/>
        <v>0</v>
      </c>
      <c r="BY38" s="134" t="e">
        <f t="shared" si="23"/>
        <v>#DIV/0!</v>
      </c>
      <c r="BZ38" s="134" t="e">
        <f t="shared" si="24"/>
        <v>#DIV/0!</v>
      </c>
      <c r="CA38" s="10"/>
      <c r="CB38" s="8"/>
      <c r="CC38" s="8"/>
      <c r="CD38" s="11"/>
      <c r="CE38" s="13"/>
      <c r="CF38" s="13"/>
      <c r="CG38" s="20" t="e">
        <f t="shared" si="25"/>
        <v>#N/A</v>
      </c>
      <c r="CH38" s="20">
        <f t="shared" si="3"/>
        <v>0</v>
      </c>
      <c r="CI38" s="20" t="e">
        <f t="shared" si="4"/>
        <v>#N/A</v>
      </c>
      <c r="CJ38" s="8"/>
      <c r="CK38" s="16" t="e">
        <f t="shared" si="26"/>
        <v>#N/A</v>
      </c>
      <c r="CL38" s="10"/>
      <c r="CM38" s="13"/>
      <c r="CN38" s="8"/>
      <c r="CO38" s="339">
        <v>109</v>
      </c>
      <c r="CP38" s="339">
        <f t="shared" si="35"/>
        <v>0</v>
      </c>
      <c r="CQ38" s="339">
        <f t="shared" si="36"/>
        <v>0</v>
      </c>
      <c r="CR38" s="42" t="e">
        <f t="shared" si="37"/>
        <v>#DIV/0!</v>
      </c>
      <c r="CS38" s="10"/>
      <c r="CT38" s="13"/>
      <c r="CU38" s="20" t="e">
        <f t="shared" si="33"/>
        <v>#N/A</v>
      </c>
      <c r="CV38" s="20">
        <f t="shared" si="8"/>
        <v>0</v>
      </c>
      <c r="CW38" s="20" t="e">
        <f t="shared" si="9"/>
        <v>#N/A</v>
      </c>
      <c r="CX38" s="8"/>
      <c r="CY38" s="16" t="e">
        <f t="shared" si="32"/>
        <v>#N/A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0"/>
      <c r="DL38" s="9"/>
      <c r="DM38" s="97" t="e">
        <f t="shared" si="10"/>
        <v>#DIV/0!</v>
      </c>
      <c r="DN38" s="97" t="e">
        <f t="shared" si="11"/>
        <v>#DIV/0!</v>
      </c>
      <c r="DO38" s="10"/>
      <c r="DP38" s="9"/>
      <c r="DQ38" s="10"/>
      <c r="DR38" s="9"/>
      <c r="DS38" s="14"/>
      <c r="DT38" s="10"/>
      <c r="DU38" s="9"/>
      <c r="DV38" s="14"/>
      <c r="DW38" s="10"/>
      <c r="DX38" s="8"/>
      <c r="DY38" s="97" t="e">
        <f t="shared" si="12"/>
        <v>#DIV/0!</v>
      </c>
      <c r="DZ38" s="97" t="e">
        <f t="shared" si="13"/>
        <v>#DIV/0!</v>
      </c>
      <c r="EA38" s="147"/>
      <c r="EB38" s="97"/>
      <c r="EC38" s="10"/>
      <c r="ED38" s="9"/>
      <c r="EE38" s="10"/>
      <c r="EF38" s="9"/>
      <c r="EG38" s="80"/>
      <c r="EH38" s="81"/>
      <c r="EI38" s="80"/>
      <c r="EJ38" s="82"/>
      <c r="EK38" s="182">
        <f t="shared" si="29"/>
        <v>0</v>
      </c>
      <c r="EL38" s="183" t="e">
        <f t="shared" si="14"/>
        <v>#DIV/0!</v>
      </c>
      <c r="EM38" s="110" t="e">
        <f t="shared" si="15"/>
        <v>#DIV/0!</v>
      </c>
      <c r="EN38" s="8"/>
      <c r="EO38" s="184" t="e">
        <f t="shared" si="16"/>
        <v>#DIV/0!</v>
      </c>
      <c r="EP38" s="184" t="e">
        <f t="shared" si="17"/>
        <v>#DIV/0!</v>
      </c>
      <c r="EQ38" s="11"/>
      <c r="ER38" s="43"/>
    </row>
    <row r="39" spans="1:148" s="44" customFormat="1" ht="20.100000000000001" customHeight="1" x14ac:dyDescent="0.25">
      <c r="A39" s="84">
        <v>42712</v>
      </c>
      <c r="B39" s="101"/>
      <c r="C39" s="13"/>
      <c r="D39" s="8"/>
      <c r="E39" s="8"/>
      <c r="F39" s="8"/>
      <c r="G39" s="11"/>
      <c r="H39" s="10"/>
      <c r="I39" s="8"/>
      <c r="J39" s="8"/>
      <c r="K39" s="18"/>
      <c r="L39" s="8"/>
      <c r="M39" s="8"/>
      <c r="N39" s="8"/>
      <c r="O39" s="145"/>
      <c r="P39" s="8"/>
      <c r="Q39" s="20">
        <f t="shared" si="0"/>
        <v>0</v>
      </c>
      <c r="R39" s="42">
        <f t="shared" si="18"/>
        <v>0</v>
      </c>
      <c r="S39" s="16">
        <f t="shared" si="1"/>
        <v>0</v>
      </c>
      <c r="T39" s="10"/>
      <c r="U39" s="8"/>
      <c r="V39" s="8"/>
      <c r="W39" s="20">
        <f t="shared" si="19"/>
        <v>0</v>
      </c>
      <c r="X39" s="8"/>
      <c r="Y39" s="8"/>
      <c r="Z39" s="8"/>
      <c r="AA39" s="8"/>
      <c r="AB39" s="8"/>
      <c r="AC39" s="11"/>
      <c r="AD39" s="13"/>
      <c r="AE39" s="89"/>
      <c r="AF39" s="89"/>
      <c r="AG39" s="89"/>
      <c r="AH39" s="89"/>
      <c r="AI39" s="110">
        <f t="shared" si="30"/>
        <v>0</v>
      </c>
      <c r="AJ39" s="108" t="e">
        <f t="shared" si="31"/>
        <v>#DIV/0!</v>
      </c>
      <c r="AK39" s="8"/>
      <c r="AL39" s="8"/>
      <c r="AM39" s="8"/>
      <c r="AN39" s="8"/>
      <c r="AO39" s="8"/>
      <c r="AP39" s="8"/>
      <c r="AQ39" s="10"/>
      <c r="AR39" s="13"/>
      <c r="AS39" s="20">
        <f t="shared" si="34"/>
        <v>0</v>
      </c>
      <c r="AT39" s="124" t="e">
        <f t="shared" si="20"/>
        <v>#DIV/0!</v>
      </c>
      <c r="AU39" s="8"/>
      <c r="AV39" s="8"/>
      <c r="AW39" s="13"/>
      <c r="AX39" s="8"/>
      <c r="AY39" s="8"/>
      <c r="AZ39" s="9"/>
      <c r="BA39" s="10"/>
      <c r="BB39" s="9"/>
      <c r="BC39" s="10"/>
      <c r="BD39" s="11"/>
      <c r="BE39" s="10"/>
      <c r="BF39" s="8"/>
      <c r="BG39" s="8"/>
      <c r="BH39" s="8"/>
      <c r="BI39" s="11"/>
      <c r="BJ39" s="10"/>
      <c r="BK39" s="13"/>
      <c r="BL39" s="8"/>
      <c r="BM39" s="8"/>
      <c r="BN39" s="9"/>
      <c r="BO39" s="10"/>
      <c r="BP39" s="8"/>
      <c r="BQ39" s="9"/>
      <c r="BR39" s="10"/>
      <c r="BS39" s="8"/>
      <c r="BT39" s="9"/>
      <c r="BU39" s="12"/>
      <c r="BV39" s="130"/>
      <c r="BW39" s="126">
        <f t="shared" si="21"/>
        <v>0</v>
      </c>
      <c r="BX39" s="126">
        <f t="shared" si="22"/>
        <v>0</v>
      </c>
      <c r="BY39" s="134" t="e">
        <f t="shared" si="23"/>
        <v>#DIV/0!</v>
      </c>
      <c r="BZ39" s="134" t="e">
        <f t="shared" si="24"/>
        <v>#DIV/0!</v>
      </c>
      <c r="CA39" s="10"/>
      <c r="CB39" s="8"/>
      <c r="CC39" s="8"/>
      <c r="CD39" s="11"/>
      <c r="CE39" s="13"/>
      <c r="CF39" s="13"/>
      <c r="CG39" s="20" t="e">
        <f t="shared" si="25"/>
        <v>#N/A</v>
      </c>
      <c r="CH39" s="20">
        <f t="shared" si="3"/>
        <v>0</v>
      </c>
      <c r="CI39" s="20" t="e">
        <f t="shared" si="4"/>
        <v>#N/A</v>
      </c>
      <c r="CJ39" s="8"/>
      <c r="CK39" s="16" t="e">
        <f t="shared" si="26"/>
        <v>#N/A</v>
      </c>
      <c r="CL39" s="10"/>
      <c r="CM39" s="13"/>
      <c r="CN39" s="8"/>
      <c r="CO39" s="339">
        <v>109</v>
      </c>
      <c r="CP39" s="339">
        <f t="shared" si="35"/>
        <v>0</v>
      </c>
      <c r="CQ39" s="339">
        <f t="shared" si="36"/>
        <v>0</v>
      </c>
      <c r="CR39" s="42" t="e">
        <f t="shared" si="37"/>
        <v>#DIV/0!</v>
      </c>
      <c r="CS39" s="10"/>
      <c r="CT39" s="13"/>
      <c r="CU39" s="20" t="e">
        <f t="shared" si="33"/>
        <v>#N/A</v>
      </c>
      <c r="CV39" s="20">
        <f t="shared" si="8"/>
        <v>0</v>
      </c>
      <c r="CW39" s="20" t="e">
        <f t="shared" si="9"/>
        <v>#N/A</v>
      </c>
      <c r="CX39" s="8"/>
      <c r="CY39" s="16" t="e">
        <f t="shared" si="32"/>
        <v>#N/A</v>
      </c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0"/>
      <c r="DL39" s="9"/>
      <c r="DM39" s="97" t="e">
        <f t="shared" si="10"/>
        <v>#DIV/0!</v>
      </c>
      <c r="DN39" s="97" t="e">
        <f t="shared" si="11"/>
        <v>#DIV/0!</v>
      </c>
      <c r="DO39" s="10"/>
      <c r="DP39" s="9"/>
      <c r="DQ39" s="10"/>
      <c r="DR39" s="9"/>
      <c r="DS39" s="14"/>
      <c r="DT39" s="10"/>
      <c r="DU39" s="9"/>
      <c r="DV39" s="14"/>
      <c r="DW39" s="10"/>
      <c r="DX39" s="8"/>
      <c r="DY39" s="97" t="e">
        <f t="shared" si="12"/>
        <v>#DIV/0!</v>
      </c>
      <c r="DZ39" s="97" t="e">
        <f t="shared" si="13"/>
        <v>#DIV/0!</v>
      </c>
      <c r="EA39" s="147"/>
      <c r="EB39" s="97"/>
      <c r="EC39" s="10"/>
      <c r="ED39" s="9"/>
      <c r="EE39" s="10"/>
      <c r="EF39" s="9"/>
      <c r="EG39" s="80"/>
      <c r="EH39" s="81"/>
      <c r="EI39" s="80"/>
      <c r="EJ39" s="82"/>
      <c r="EK39" s="182">
        <f t="shared" si="29"/>
        <v>0</v>
      </c>
      <c r="EL39" s="183" t="e">
        <f t="shared" si="14"/>
        <v>#DIV/0!</v>
      </c>
      <c r="EM39" s="110" t="e">
        <f t="shared" si="15"/>
        <v>#DIV/0!</v>
      </c>
      <c r="EN39" s="8"/>
      <c r="EO39" s="184" t="e">
        <f t="shared" si="16"/>
        <v>#DIV/0!</v>
      </c>
      <c r="EP39" s="184" t="e">
        <f t="shared" si="17"/>
        <v>#DIV/0!</v>
      </c>
      <c r="EQ39" s="11"/>
      <c r="ER39" s="43"/>
    </row>
    <row r="40" spans="1:148" s="41" customFormat="1" ht="20.100000000000001" customHeight="1" x14ac:dyDescent="0.25">
      <c r="A40" s="83">
        <v>42713</v>
      </c>
      <c r="B40" s="100"/>
      <c r="C40" s="6"/>
      <c r="D40" s="1"/>
      <c r="E40" s="1"/>
      <c r="F40" s="1"/>
      <c r="G40" s="4"/>
      <c r="H40" s="3"/>
      <c r="I40" s="1"/>
      <c r="J40" s="1"/>
      <c r="K40" s="17"/>
      <c r="L40" s="1"/>
      <c r="M40" s="1"/>
      <c r="N40" s="1"/>
      <c r="O40" s="144"/>
      <c r="P40" s="1"/>
      <c r="Q40" s="19">
        <f t="shared" si="0"/>
        <v>0</v>
      </c>
      <c r="R40" s="39">
        <f t="shared" si="18"/>
        <v>0</v>
      </c>
      <c r="S40" s="15">
        <f t="shared" si="1"/>
        <v>0</v>
      </c>
      <c r="T40" s="3"/>
      <c r="U40" s="1"/>
      <c r="V40" s="1"/>
      <c r="W40" s="19">
        <f t="shared" si="19"/>
        <v>0</v>
      </c>
      <c r="X40" s="1"/>
      <c r="Y40" s="1"/>
      <c r="Z40" s="1"/>
      <c r="AA40" s="1"/>
      <c r="AB40" s="1"/>
      <c r="AC40" s="4"/>
      <c r="AD40" s="6"/>
      <c r="AE40" s="88"/>
      <c r="AF40" s="88"/>
      <c r="AG40" s="88"/>
      <c r="AH40" s="88"/>
      <c r="AI40" s="109">
        <f t="shared" si="30"/>
        <v>0</v>
      </c>
      <c r="AJ40" s="106" t="e">
        <f t="shared" si="31"/>
        <v>#DIV/0!</v>
      </c>
      <c r="AK40" s="1"/>
      <c r="AL40" s="1"/>
      <c r="AM40" s="1"/>
      <c r="AN40" s="1"/>
      <c r="AO40" s="1"/>
      <c r="AP40" s="1"/>
      <c r="AQ40" s="3"/>
      <c r="AR40" s="6"/>
      <c r="AS40" s="19">
        <f t="shared" si="34"/>
        <v>0</v>
      </c>
      <c r="AT40" s="123" t="e">
        <f t="shared" si="20"/>
        <v>#DIV/0!</v>
      </c>
      <c r="AU40" s="1"/>
      <c r="AV40" s="1"/>
      <c r="AW40" s="6"/>
      <c r="AX40" s="1"/>
      <c r="AY40" s="1"/>
      <c r="AZ40" s="2"/>
      <c r="BA40" s="3"/>
      <c r="BB40" s="2"/>
      <c r="BC40" s="3"/>
      <c r="BD40" s="4"/>
      <c r="BE40" s="3"/>
      <c r="BF40" s="1"/>
      <c r="BG40" s="1"/>
      <c r="BH40" s="1"/>
      <c r="BI40" s="4"/>
      <c r="BJ40" s="3"/>
      <c r="BK40" s="6"/>
      <c r="BL40" s="1"/>
      <c r="BM40" s="1"/>
      <c r="BN40" s="2"/>
      <c r="BO40" s="3"/>
      <c r="BP40" s="1"/>
      <c r="BQ40" s="2"/>
      <c r="BR40" s="3"/>
      <c r="BS40" s="1"/>
      <c r="BT40" s="2"/>
      <c r="BU40" s="5"/>
      <c r="BV40" s="129"/>
      <c r="BW40" s="125">
        <f t="shared" si="21"/>
        <v>0</v>
      </c>
      <c r="BX40" s="125">
        <f t="shared" si="22"/>
        <v>0</v>
      </c>
      <c r="BY40" s="133" t="e">
        <f t="shared" si="23"/>
        <v>#DIV/0!</v>
      </c>
      <c r="BZ40" s="133" t="e">
        <f t="shared" si="24"/>
        <v>#DIV/0!</v>
      </c>
      <c r="CA40" s="3"/>
      <c r="CB40" s="1"/>
      <c r="CC40" s="1"/>
      <c r="CD40" s="4"/>
      <c r="CE40" s="6"/>
      <c r="CF40" s="6"/>
      <c r="CG40" s="19" t="e">
        <f t="shared" si="25"/>
        <v>#N/A</v>
      </c>
      <c r="CH40" s="19">
        <f t="shared" si="3"/>
        <v>0</v>
      </c>
      <c r="CI40" s="19" t="e">
        <f t="shared" si="4"/>
        <v>#N/A</v>
      </c>
      <c r="CJ40" s="1"/>
      <c r="CK40" s="15" t="e">
        <f t="shared" si="26"/>
        <v>#N/A</v>
      </c>
      <c r="CL40" s="3"/>
      <c r="CM40" s="6"/>
      <c r="CN40" s="1"/>
      <c r="CO40" s="338">
        <v>109</v>
      </c>
      <c r="CP40" s="338">
        <f t="shared" si="35"/>
        <v>0</v>
      </c>
      <c r="CQ40" s="338">
        <f t="shared" si="36"/>
        <v>0</v>
      </c>
      <c r="CR40" s="39" t="e">
        <f t="shared" si="37"/>
        <v>#DIV/0!</v>
      </c>
      <c r="CS40" s="3"/>
      <c r="CT40" s="6"/>
      <c r="CU40" s="19" t="e">
        <f t="shared" si="33"/>
        <v>#N/A</v>
      </c>
      <c r="CV40" s="19">
        <f t="shared" si="8"/>
        <v>0</v>
      </c>
      <c r="CW40" s="19" t="e">
        <f t="shared" si="9"/>
        <v>#N/A</v>
      </c>
      <c r="CX40" s="1"/>
      <c r="CY40" s="15" t="e">
        <f t="shared" si="32"/>
        <v>#N/A</v>
      </c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3"/>
      <c r="DL40" s="2"/>
      <c r="DM40" s="96" t="e">
        <f t="shared" ref="DM40:DM71" si="38">DL40/R40</f>
        <v>#DIV/0!</v>
      </c>
      <c r="DN40" s="96" t="e">
        <f t="shared" ref="DN40:DN71" si="39">DL40/S40</f>
        <v>#DIV/0!</v>
      </c>
      <c r="DO40" s="3"/>
      <c r="DP40" s="2"/>
      <c r="DQ40" s="3"/>
      <c r="DR40" s="2"/>
      <c r="DS40" s="7"/>
      <c r="DT40" s="3"/>
      <c r="DU40" s="2"/>
      <c r="DV40" s="7"/>
      <c r="DW40" s="3"/>
      <c r="DX40" s="1"/>
      <c r="DY40" s="96" t="e">
        <f t="shared" ref="DY40:DY71" si="40">DX40/R40</f>
        <v>#DIV/0!</v>
      </c>
      <c r="DZ40" s="96" t="e">
        <f t="shared" ref="DZ40:DZ71" si="41">DX40/S40</f>
        <v>#DIV/0!</v>
      </c>
      <c r="EA40" s="146"/>
      <c r="EB40" s="96"/>
      <c r="EC40" s="3"/>
      <c r="ED40" s="2"/>
      <c r="EE40" s="3"/>
      <c r="EF40" s="2"/>
      <c r="EG40" s="77"/>
      <c r="EH40" s="78"/>
      <c r="EI40" s="77"/>
      <c r="EJ40" s="79"/>
      <c r="EK40" s="179">
        <f t="shared" si="29"/>
        <v>0</v>
      </c>
      <c r="EL40" s="180" t="e">
        <f t="shared" ref="EL40:EL71" si="42">EK40/R40</f>
        <v>#DIV/0!</v>
      </c>
      <c r="EM40" s="109" t="e">
        <f t="shared" ref="EM40:EM71" si="43">EK40/S40</f>
        <v>#DIV/0!</v>
      </c>
      <c r="EN40" s="1"/>
      <c r="EO40" s="181" t="e">
        <f t="shared" ref="EO40:EO71" si="44">EN40/R40</f>
        <v>#DIV/0!</v>
      </c>
      <c r="EP40" s="181" t="e">
        <f t="shared" ref="EP40:EP71" si="45">EN40/S40</f>
        <v>#DIV/0!</v>
      </c>
      <c r="EQ40" s="4"/>
      <c r="ER40" s="40"/>
    </row>
    <row r="41" spans="1:148" s="41" customFormat="1" ht="20.100000000000001" customHeight="1" x14ac:dyDescent="0.25">
      <c r="A41" s="83">
        <v>42713</v>
      </c>
      <c r="B41" s="100"/>
      <c r="C41" s="6"/>
      <c r="D41" s="1"/>
      <c r="E41" s="1"/>
      <c r="F41" s="1"/>
      <c r="G41" s="4"/>
      <c r="H41" s="3"/>
      <c r="I41" s="1"/>
      <c r="J41" s="1"/>
      <c r="K41" s="17"/>
      <c r="L41" s="1"/>
      <c r="M41" s="1"/>
      <c r="N41" s="1"/>
      <c r="O41" s="144"/>
      <c r="P41" s="1"/>
      <c r="Q41" s="19">
        <f t="shared" si="0"/>
        <v>0</v>
      </c>
      <c r="R41" s="39">
        <f t="shared" si="18"/>
        <v>0</v>
      </c>
      <c r="S41" s="15">
        <f t="shared" si="1"/>
        <v>0</v>
      </c>
      <c r="T41" s="3"/>
      <c r="U41" s="1"/>
      <c r="V41" s="1"/>
      <c r="W41" s="19">
        <f t="shared" si="19"/>
        <v>0</v>
      </c>
      <c r="X41" s="1"/>
      <c r="Y41" s="1"/>
      <c r="Z41" s="1"/>
      <c r="AA41" s="1"/>
      <c r="AB41" s="1"/>
      <c r="AC41" s="4"/>
      <c r="AD41" s="6"/>
      <c r="AE41" s="88"/>
      <c r="AF41" s="88"/>
      <c r="AG41" s="88"/>
      <c r="AH41" s="88"/>
      <c r="AI41" s="109">
        <f t="shared" si="30"/>
        <v>0</v>
      </c>
      <c r="AJ41" s="106" t="e">
        <f t="shared" si="31"/>
        <v>#DIV/0!</v>
      </c>
      <c r="AK41" s="1"/>
      <c r="AL41" s="1"/>
      <c r="AM41" s="1"/>
      <c r="AN41" s="1"/>
      <c r="AO41" s="1"/>
      <c r="AP41" s="1"/>
      <c r="AQ41" s="3"/>
      <c r="AR41" s="6"/>
      <c r="AS41" s="19">
        <f t="shared" si="34"/>
        <v>0</v>
      </c>
      <c r="AT41" s="123" t="e">
        <f t="shared" si="20"/>
        <v>#DIV/0!</v>
      </c>
      <c r="AU41" s="1"/>
      <c r="AV41" s="1"/>
      <c r="AW41" s="6"/>
      <c r="AX41" s="1"/>
      <c r="AY41" s="1"/>
      <c r="AZ41" s="2"/>
      <c r="BA41" s="3"/>
      <c r="BB41" s="2"/>
      <c r="BC41" s="3"/>
      <c r="BD41" s="4"/>
      <c r="BE41" s="3"/>
      <c r="BF41" s="1"/>
      <c r="BG41" s="1"/>
      <c r="BH41" s="1"/>
      <c r="BI41" s="4"/>
      <c r="BJ41" s="3"/>
      <c r="BK41" s="6"/>
      <c r="BL41" s="1"/>
      <c r="BM41" s="1"/>
      <c r="BN41" s="2"/>
      <c r="BO41" s="3"/>
      <c r="BP41" s="1"/>
      <c r="BQ41" s="2"/>
      <c r="BR41" s="3"/>
      <c r="BS41" s="1"/>
      <c r="BT41" s="2"/>
      <c r="BU41" s="5"/>
      <c r="BV41" s="129"/>
      <c r="BW41" s="125">
        <f t="shared" si="21"/>
        <v>0</v>
      </c>
      <c r="BX41" s="125">
        <f t="shared" si="22"/>
        <v>0</v>
      </c>
      <c r="BY41" s="133" t="e">
        <f t="shared" si="23"/>
        <v>#DIV/0!</v>
      </c>
      <c r="BZ41" s="133" t="e">
        <f t="shared" si="24"/>
        <v>#DIV/0!</v>
      </c>
      <c r="CA41" s="3"/>
      <c r="CB41" s="1"/>
      <c r="CC41" s="1"/>
      <c r="CD41" s="4"/>
      <c r="CE41" s="6"/>
      <c r="CF41" s="6"/>
      <c r="CG41" s="19" t="e">
        <f t="shared" si="25"/>
        <v>#N/A</v>
      </c>
      <c r="CH41" s="19">
        <f t="shared" si="3"/>
        <v>0</v>
      </c>
      <c r="CI41" s="19" t="e">
        <f t="shared" si="4"/>
        <v>#N/A</v>
      </c>
      <c r="CJ41" s="1"/>
      <c r="CK41" s="15" t="e">
        <f t="shared" si="26"/>
        <v>#N/A</v>
      </c>
      <c r="CL41" s="3"/>
      <c r="CM41" s="6"/>
      <c r="CN41" s="1"/>
      <c r="CO41" s="338">
        <v>109</v>
      </c>
      <c r="CP41" s="338">
        <f t="shared" si="35"/>
        <v>0</v>
      </c>
      <c r="CQ41" s="338">
        <f t="shared" si="36"/>
        <v>0</v>
      </c>
      <c r="CR41" s="39" t="e">
        <f t="shared" si="37"/>
        <v>#DIV/0!</v>
      </c>
      <c r="CS41" s="3"/>
      <c r="CT41" s="6"/>
      <c r="CU41" s="19" t="e">
        <f t="shared" si="33"/>
        <v>#N/A</v>
      </c>
      <c r="CV41" s="19">
        <f t="shared" si="8"/>
        <v>0</v>
      </c>
      <c r="CW41" s="19" t="e">
        <f t="shared" si="9"/>
        <v>#N/A</v>
      </c>
      <c r="CX41" s="1"/>
      <c r="CY41" s="15" t="e">
        <f t="shared" si="32"/>
        <v>#N/A</v>
      </c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3"/>
      <c r="DL41" s="2"/>
      <c r="DM41" s="96" t="e">
        <f t="shared" si="38"/>
        <v>#DIV/0!</v>
      </c>
      <c r="DN41" s="96" t="e">
        <f t="shared" si="39"/>
        <v>#DIV/0!</v>
      </c>
      <c r="DO41" s="3"/>
      <c r="DP41" s="2"/>
      <c r="DQ41" s="3"/>
      <c r="DR41" s="2"/>
      <c r="DS41" s="7"/>
      <c r="DT41" s="3"/>
      <c r="DU41" s="2"/>
      <c r="DV41" s="7"/>
      <c r="DW41" s="3"/>
      <c r="DX41" s="1"/>
      <c r="DY41" s="96" t="e">
        <f t="shared" si="40"/>
        <v>#DIV/0!</v>
      </c>
      <c r="DZ41" s="96" t="e">
        <f t="shared" si="41"/>
        <v>#DIV/0!</v>
      </c>
      <c r="EA41" s="146"/>
      <c r="EB41" s="96"/>
      <c r="EC41" s="3"/>
      <c r="ED41" s="2"/>
      <c r="EE41" s="3"/>
      <c r="EF41" s="2"/>
      <c r="EG41" s="77"/>
      <c r="EH41" s="78"/>
      <c r="EI41" s="77"/>
      <c r="EJ41" s="79"/>
      <c r="EK41" s="179">
        <f t="shared" si="29"/>
        <v>0</v>
      </c>
      <c r="EL41" s="180" t="e">
        <f t="shared" si="42"/>
        <v>#DIV/0!</v>
      </c>
      <c r="EM41" s="109" t="e">
        <f t="shared" si="43"/>
        <v>#DIV/0!</v>
      </c>
      <c r="EN41" s="1"/>
      <c r="EO41" s="181" t="e">
        <f t="shared" si="44"/>
        <v>#DIV/0!</v>
      </c>
      <c r="EP41" s="181" t="e">
        <f t="shared" si="45"/>
        <v>#DIV/0!</v>
      </c>
      <c r="EQ41" s="4"/>
      <c r="ER41" s="40"/>
    </row>
    <row r="42" spans="1:148" s="44" customFormat="1" ht="20.100000000000001" customHeight="1" x14ac:dyDescent="0.25">
      <c r="A42" s="84">
        <v>42713</v>
      </c>
      <c r="B42" s="101"/>
      <c r="C42" s="13"/>
      <c r="D42" s="8"/>
      <c r="E42" s="8"/>
      <c r="F42" s="8"/>
      <c r="G42" s="11"/>
      <c r="H42" s="10"/>
      <c r="I42" s="8"/>
      <c r="J42" s="8"/>
      <c r="K42" s="18"/>
      <c r="L42" s="8"/>
      <c r="M42" s="8"/>
      <c r="N42" s="8"/>
      <c r="O42" s="145"/>
      <c r="P42" s="8"/>
      <c r="Q42" s="20">
        <f t="shared" si="0"/>
        <v>0</v>
      </c>
      <c r="R42" s="42">
        <f t="shared" si="18"/>
        <v>0</v>
      </c>
      <c r="S42" s="16">
        <f t="shared" si="1"/>
        <v>0</v>
      </c>
      <c r="T42" s="10"/>
      <c r="U42" s="8"/>
      <c r="V42" s="8"/>
      <c r="W42" s="20">
        <f t="shared" si="19"/>
        <v>0</v>
      </c>
      <c r="X42" s="8"/>
      <c r="Y42" s="8"/>
      <c r="Z42" s="8"/>
      <c r="AA42" s="8"/>
      <c r="AB42" s="8"/>
      <c r="AC42" s="11"/>
      <c r="AD42" s="13"/>
      <c r="AE42" s="89"/>
      <c r="AF42" s="89"/>
      <c r="AG42" s="89"/>
      <c r="AH42" s="89"/>
      <c r="AI42" s="110">
        <f t="shared" si="30"/>
        <v>0</v>
      </c>
      <c r="AJ42" s="108" t="e">
        <f t="shared" si="31"/>
        <v>#DIV/0!</v>
      </c>
      <c r="AK42" s="8"/>
      <c r="AL42" s="8"/>
      <c r="AM42" s="8"/>
      <c r="AN42" s="8"/>
      <c r="AO42" s="8"/>
      <c r="AP42" s="8"/>
      <c r="AQ42" s="10"/>
      <c r="AR42" s="13"/>
      <c r="AS42" s="20">
        <f t="shared" si="34"/>
        <v>0</v>
      </c>
      <c r="AT42" s="124" t="e">
        <f t="shared" si="20"/>
        <v>#DIV/0!</v>
      </c>
      <c r="AU42" s="8"/>
      <c r="AV42" s="8"/>
      <c r="AW42" s="13"/>
      <c r="AX42" s="8"/>
      <c r="AY42" s="8"/>
      <c r="AZ42" s="9"/>
      <c r="BA42" s="10"/>
      <c r="BB42" s="9"/>
      <c r="BC42" s="10"/>
      <c r="BD42" s="11"/>
      <c r="BE42" s="10"/>
      <c r="BF42" s="8"/>
      <c r="BG42" s="8"/>
      <c r="BH42" s="8"/>
      <c r="BI42" s="11"/>
      <c r="BJ42" s="10"/>
      <c r="BK42" s="13"/>
      <c r="BL42" s="8"/>
      <c r="BM42" s="8"/>
      <c r="BN42" s="9"/>
      <c r="BO42" s="10"/>
      <c r="BP42" s="8"/>
      <c r="BQ42" s="9"/>
      <c r="BR42" s="10"/>
      <c r="BS42" s="8"/>
      <c r="BT42" s="9"/>
      <c r="BU42" s="12"/>
      <c r="BV42" s="130"/>
      <c r="BW42" s="126">
        <f t="shared" si="21"/>
        <v>0</v>
      </c>
      <c r="BX42" s="126">
        <f t="shared" si="22"/>
        <v>0</v>
      </c>
      <c r="BY42" s="134" t="e">
        <f t="shared" si="23"/>
        <v>#DIV/0!</v>
      </c>
      <c r="BZ42" s="134" t="e">
        <f t="shared" si="24"/>
        <v>#DIV/0!</v>
      </c>
      <c r="CA42" s="10"/>
      <c r="CB42" s="8"/>
      <c r="CC42" s="8"/>
      <c r="CD42" s="11"/>
      <c r="CE42" s="13"/>
      <c r="CF42" s="13"/>
      <c r="CG42" s="20" t="e">
        <f t="shared" si="25"/>
        <v>#N/A</v>
      </c>
      <c r="CH42" s="20">
        <f t="shared" si="3"/>
        <v>0</v>
      </c>
      <c r="CI42" s="20" t="e">
        <f t="shared" si="4"/>
        <v>#N/A</v>
      </c>
      <c r="CJ42" s="8"/>
      <c r="CK42" s="16" t="e">
        <f t="shared" si="26"/>
        <v>#N/A</v>
      </c>
      <c r="CL42" s="10"/>
      <c r="CM42" s="13"/>
      <c r="CN42" s="8"/>
      <c r="CO42" s="339">
        <v>109</v>
      </c>
      <c r="CP42" s="339">
        <f t="shared" si="35"/>
        <v>0</v>
      </c>
      <c r="CQ42" s="339">
        <f t="shared" si="36"/>
        <v>0</v>
      </c>
      <c r="CR42" s="42" t="e">
        <f t="shared" si="37"/>
        <v>#DIV/0!</v>
      </c>
      <c r="CS42" s="10"/>
      <c r="CT42" s="13"/>
      <c r="CU42" s="20" t="e">
        <f t="shared" si="33"/>
        <v>#N/A</v>
      </c>
      <c r="CV42" s="20">
        <f t="shared" si="8"/>
        <v>0</v>
      </c>
      <c r="CW42" s="20" t="e">
        <f t="shared" si="9"/>
        <v>#N/A</v>
      </c>
      <c r="CX42" s="8"/>
      <c r="CY42" s="16" t="e">
        <f t="shared" si="32"/>
        <v>#N/A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0"/>
      <c r="DL42" s="9"/>
      <c r="DM42" s="97" t="e">
        <f t="shared" si="38"/>
        <v>#DIV/0!</v>
      </c>
      <c r="DN42" s="97" t="e">
        <f t="shared" si="39"/>
        <v>#DIV/0!</v>
      </c>
      <c r="DO42" s="10"/>
      <c r="DP42" s="9"/>
      <c r="DQ42" s="10"/>
      <c r="DR42" s="9"/>
      <c r="DS42" s="14"/>
      <c r="DT42" s="10"/>
      <c r="DU42" s="9"/>
      <c r="DV42" s="14"/>
      <c r="DW42" s="10"/>
      <c r="DX42" s="8"/>
      <c r="DY42" s="97" t="e">
        <f t="shared" si="40"/>
        <v>#DIV/0!</v>
      </c>
      <c r="DZ42" s="97" t="e">
        <f t="shared" si="41"/>
        <v>#DIV/0!</v>
      </c>
      <c r="EA42" s="147"/>
      <c r="EB42" s="97"/>
      <c r="EC42" s="10"/>
      <c r="ED42" s="9"/>
      <c r="EE42" s="10"/>
      <c r="EF42" s="9"/>
      <c r="EG42" s="80"/>
      <c r="EH42" s="81"/>
      <c r="EI42" s="80"/>
      <c r="EJ42" s="82"/>
      <c r="EK42" s="182">
        <f t="shared" si="29"/>
        <v>0</v>
      </c>
      <c r="EL42" s="183" t="e">
        <f t="shared" si="42"/>
        <v>#DIV/0!</v>
      </c>
      <c r="EM42" s="110" t="e">
        <f t="shared" si="43"/>
        <v>#DIV/0!</v>
      </c>
      <c r="EN42" s="8"/>
      <c r="EO42" s="184" t="e">
        <f t="shared" si="44"/>
        <v>#DIV/0!</v>
      </c>
      <c r="EP42" s="184" t="e">
        <f t="shared" si="45"/>
        <v>#DIV/0!</v>
      </c>
      <c r="EQ42" s="11"/>
      <c r="ER42" s="43"/>
    </row>
    <row r="43" spans="1:148" s="44" customFormat="1" ht="20.100000000000001" customHeight="1" x14ac:dyDescent="0.25">
      <c r="A43" s="84">
        <v>42713</v>
      </c>
      <c r="B43" s="101"/>
      <c r="C43" s="13"/>
      <c r="D43" s="8"/>
      <c r="E43" s="8"/>
      <c r="F43" s="8"/>
      <c r="G43" s="11"/>
      <c r="H43" s="10"/>
      <c r="I43" s="8"/>
      <c r="J43" s="8"/>
      <c r="K43" s="18"/>
      <c r="L43" s="8"/>
      <c r="M43" s="8"/>
      <c r="N43" s="8"/>
      <c r="O43" s="145"/>
      <c r="P43" s="8"/>
      <c r="Q43" s="20">
        <f t="shared" si="0"/>
        <v>0</v>
      </c>
      <c r="R43" s="42">
        <f t="shared" si="18"/>
        <v>0</v>
      </c>
      <c r="S43" s="16">
        <f t="shared" si="1"/>
        <v>0</v>
      </c>
      <c r="T43" s="10"/>
      <c r="U43" s="8"/>
      <c r="V43" s="8"/>
      <c r="W43" s="20">
        <f t="shared" si="19"/>
        <v>0</v>
      </c>
      <c r="X43" s="8"/>
      <c r="Y43" s="8"/>
      <c r="Z43" s="8"/>
      <c r="AA43" s="8"/>
      <c r="AB43" s="8"/>
      <c r="AC43" s="11"/>
      <c r="AD43" s="13"/>
      <c r="AE43" s="89"/>
      <c r="AF43" s="89"/>
      <c r="AG43" s="89"/>
      <c r="AH43" s="89"/>
      <c r="AI43" s="110">
        <f t="shared" si="30"/>
        <v>0</v>
      </c>
      <c r="AJ43" s="108" t="e">
        <f t="shared" si="31"/>
        <v>#DIV/0!</v>
      </c>
      <c r="AK43" s="8"/>
      <c r="AL43" s="8"/>
      <c r="AM43" s="8"/>
      <c r="AN43" s="8"/>
      <c r="AO43" s="8"/>
      <c r="AP43" s="8"/>
      <c r="AQ43" s="10"/>
      <c r="AR43" s="13"/>
      <c r="AS43" s="20">
        <f t="shared" si="34"/>
        <v>0</v>
      </c>
      <c r="AT43" s="124" t="e">
        <f t="shared" si="20"/>
        <v>#DIV/0!</v>
      </c>
      <c r="AU43" s="8"/>
      <c r="AV43" s="8"/>
      <c r="AW43" s="13"/>
      <c r="AX43" s="8"/>
      <c r="AY43" s="8"/>
      <c r="AZ43" s="9"/>
      <c r="BA43" s="10"/>
      <c r="BB43" s="9"/>
      <c r="BC43" s="10"/>
      <c r="BD43" s="11"/>
      <c r="BE43" s="10"/>
      <c r="BF43" s="8"/>
      <c r="BG43" s="8"/>
      <c r="BH43" s="8"/>
      <c r="BI43" s="11"/>
      <c r="BJ43" s="10"/>
      <c r="BK43" s="13"/>
      <c r="BL43" s="8"/>
      <c r="BM43" s="8"/>
      <c r="BN43" s="9"/>
      <c r="BO43" s="10"/>
      <c r="BP43" s="8"/>
      <c r="BQ43" s="9"/>
      <c r="BR43" s="10"/>
      <c r="BS43" s="8"/>
      <c r="BT43" s="9"/>
      <c r="BU43" s="12"/>
      <c r="BV43" s="130"/>
      <c r="BW43" s="126">
        <f t="shared" si="21"/>
        <v>0</v>
      </c>
      <c r="BX43" s="126">
        <f t="shared" si="22"/>
        <v>0</v>
      </c>
      <c r="BY43" s="134" t="e">
        <f t="shared" si="23"/>
        <v>#DIV/0!</v>
      </c>
      <c r="BZ43" s="134" t="e">
        <f t="shared" si="24"/>
        <v>#DIV/0!</v>
      </c>
      <c r="CA43" s="10"/>
      <c r="CB43" s="8"/>
      <c r="CC43" s="8"/>
      <c r="CD43" s="11"/>
      <c r="CE43" s="13"/>
      <c r="CF43" s="13"/>
      <c r="CG43" s="20" t="e">
        <f t="shared" si="25"/>
        <v>#N/A</v>
      </c>
      <c r="CH43" s="20">
        <f t="shared" si="3"/>
        <v>0</v>
      </c>
      <c r="CI43" s="20" t="e">
        <f t="shared" si="4"/>
        <v>#N/A</v>
      </c>
      <c r="CJ43" s="8"/>
      <c r="CK43" s="16" t="e">
        <f t="shared" si="26"/>
        <v>#N/A</v>
      </c>
      <c r="CL43" s="10"/>
      <c r="CM43" s="13"/>
      <c r="CN43" s="8"/>
      <c r="CO43" s="339">
        <v>109</v>
      </c>
      <c r="CP43" s="339">
        <f t="shared" si="35"/>
        <v>0</v>
      </c>
      <c r="CQ43" s="339">
        <f t="shared" si="36"/>
        <v>0</v>
      </c>
      <c r="CR43" s="42" t="e">
        <f t="shared" si="37"/>
        <v>#DIV/0!</v>
      </c>
      <c r="CS43" s="10"/>
      <c r="CT43" s="13"/>
      <c r="CU43" s="20" t="e">
        <f t="shared" si="33"/>
        <v>#N/A</v>
      </c>
      <c r="CV43" s="20">
        <f t="shared" si="8"/>
        <v>0</v>
      </c>
      <c r="CW43" s="20" t="e">
        <f t="shared" si="9"/>
        <v>#N/A</v>
      </c>
      <c r="CX43" s="8"/>
      <c r="CY43" s="16" t="e">
        <f t="shared" si="32"/>
        <v>#N/A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0"/>
      <c r="DL43" s="9"/>
      <c r="DM43" s="97" t="e">
        <f t="shared" si="38"/>
        <v>#DIV/0!</v>
      </c>
      <c r="DN43" s="97" t="e">
        <f t="shared" si="39"/>
        <v>#DIV/0!</v>
      </c>
      <c r="DO43" s="10"/>
      <c r="DP43" s="9"/>
      <c r="DQ43" s="10"/>
      <c r="DR43" s="9"/>
      <c r="DS43" s="14"/>
      <c r="DT43" s="10"/>
      <c r="DU43" s="9"/>
      <c r="DV43" s="14"/>
      <c r="DW43" s="10"/>
      <c r="DX43" s="8"/>
      <c r="DY43" s="97" t="e">
        <f t="shared" si="40"/>
        <v>#DIV/0!</v>
      </c>
      <c r="DZ43" s="97" t="e">
        <f t="shared" si="41"/>
        <v>#DIV/0!</v>
      </c>
      <c r="EA43" s="147"/>
      <c r="EB43" s="97"/>
      <c r="EC43" s="10"/>
      <c r="ED43" s="9"/>
      <c r="EE43" s="10"/>
      <c r="EF43" s="9"/>
      <c r="EG43" s="80"/>
      <c r="EH43" s="81"/>
      <c r="EI43" s="80"/>
      <c r="EJ43" s="82"/>
      <c r="EK43" s="182">
        <f t="shared" si="29"/>
        <v>0</v>
      </c>
      <c r="EL43" s="183" t="e">
        <f t="shared" si="42"/>
        <v>#DIV/0!</v>
      </c>
      <c r="EM43" s="110" t="e">
        <f t="shared" si="43"/>
        <v>#DIV/0!</v>
      </c>
      <c r="EN43" s="8"/>
      <c r="EO43" s="184" t="e">
        <f t="shared" si="44"/>
        <v>#DIV/0!</v>
      </c>
      <c r="EP43" s="184" t="e">
        <f t="shared" si="45"/>
        <v>#DIV/0!</v>
      </c>
      <c r="EQ43" s="11"/>
      <c r="ER43" s="43"/>
    </row>
    <row r="44" spans="1:148" s="41" customFormat="1" ht="20.100000000000001" customHeight="1" x14ac:dyDescent="0.25">
      <c r="A44" s="335">
        <v>42714</v>
      </c>
      <c r="B44" s="100"/>
      <c r="C44" s="6"/>
      <c r="D44" s="1"/>
      <c r="E44" s="1"/>
      <c r="F44" s="1"/>
      <c r="G44" s="4"/>
      <c r="H44" s="3"/>
      <c r="I44" s="1"/>
      <c r="J44" s="1"/>
      <c r="K44" s="17"/>
      <c r="L44" s="1"/>
      <c r="M44" s="1"/>
      <c r="N44" s="1"/>
      <c r="O44" s="144"/>
      <c r="P44" s="1"/>
      <c r="Q44" s="19">
        <f t="shared" si="0"/>
        <v>0</v>
      </c>
      <c r="R44" s="39">
        <f t="shared" si="18"/>
        <v>0</v>
      </c>
      <c r="S44" s="15">
        <f t="shared" si="1"/>
        <v>0</v>
      </c>
      <c r="T44" s="3"/>
      <c r="U44" s="1"/>
      <c r="V44" s="1"/>
      <c r="W44" s="19">
        <f t="shared" si="19"/>
        <v>0</v>
      </c>
      <c r="X44" s="1"/>
      <c r="Y44" s="1"/>
      <c r="Z44" s="1"/>
      <c r="AA44" s="1"/>
      <c r="AB44" s="1"/>
      <c r="AC44" s="4"/>
      <c r="AD44" s="6"/>
      <c r="AE44" s="88"/>
      <c r="AF44" s="88"/>
      <c r="AG44" s="88"/>
      <c r="AH44" s="88"/>
      <c r="AI44" s="109">
        <f t="shared" si="30"/>
        <v>0</v>
      </c>
      <c r="AJ44" s="106" t="e">
        <f t="shared" si="31"/>
        <v>#DIV/0!</v>
      </c>
      <c r="AK44" s="1"/>
      <c r="AL44" s="1"/>
      <c r="AM44" s="1"/>
      <c r="AN44" s="1"/>
      <c r="AO44" s="1"/>
      <c r="AP44" s="1"/>
      <c r="AQ44" s="3"/>
      <c r="AR44" s="6"/>
      <c r="AS44" s="19">
        <f t="shared" si="34"/>
        <v>0</v>
      </c>
      <c r="AT44" s="123" t="e">
        <f t="shared" si="20"/>
        <v>#DIV/0!</v>
      </c>
      <c r="AU44" s="1"/>
      <c r="AV44" s="1"/>
      <c r="AW44" s="6"/>
      <c r="AX44" s="1"/>
      <c r="AY44" s="1"/>
      <c r="AZ44" s="2"/>
      <c r="BA44" s="3"/>
      <c r="BB44" s="2"/>
      <c r="BC44" s="3"/>
      <c r="BD44" s="4"/>
      <c r="BE44" s="3"/>
      <c r="BF44" s="1"/>
      <c r="BG44" s="1"/>
      <c r="BH44" s="1"/>
      <c r="BI44" s="4"/>
      <c r="BJ44" s="3"/>
      <c r="BK44" s="6"/>
      <c r="BL44" s="1"/>
      <c r="BM44" s="1"/>
      <c r="BN44" s="2"/>
      <c r="BO44" s="3"/>
      <c r="BP44" s="1"/>
      <c r="BQ44" s="2"/>
      <c r="BR44" s="3"/>
      <c r="BS44" s="1"/>
      <c r="BT44" s="2"/>
      <c r="BU44" s="5"/>
      <c r="BV44" s="129"/>
      <c r="BW44" s="125">
        <f t="shared" si="21"/>
        <v>0</v>
      </c>
      <c r="BX44" s="125">
        <f t="shared" si="22"/>
        <v>0</v>
      </c>
      <c r="BY44" s="133" t="e">
        <f t="shared" si="23"/>
        <v>#DIV/0!</v>
      </c>
      <c r="BZ44" s="133" t="e">
        <f t="shared" si="24"/>
        <v>#DIV/0!</v>
      </c>
      <c r="CA44" s="3"/>
      <c r="CB44" s="1"/>
      <c r="CC44" s="1"/>
      <c r="CD44" s="4"/>
      <c r="CE44" s="6"/>
      <c r="CF44" s="6"/>
      <c r="CG44" s="19" t="e">
        <f t="shared" si="25"/>
        <v>#N/A</v>
      </c>
      <c r="CH44" s="19">
        <f t="shared" si="3"/>
        <v>0</v>
      </c>
      <c r="CI44" s="19" t="e">
        <f t="shared" si="4"/>
        <v>#N/A</v>
      </c>
      <c r="CJ44" s="1"/>
      <c r="CK44" s="15" t="e">
        <f t="shared" si="26"/>
        <v>#N/A</v>
      </c>
      <c r="CL44" s="3"/>
      <c r="CM44" s="6"/>
      <c r="CN44" s="1"/>
      <c r="CO44" s="338">
        <v>109</v>
      </c>
      <c r="CP44" s="338">
        <f t="shared" si="35"/>
        <v>0</v>
      </c>
      <c r="CQ44" s="338">
        <f t="shared" si="36"/>
        <v>0</v>
      </c>
      <c r="CR44" s="39" t="e">
        <f t="shared" si="37"/>
        <v>#DIV/0!</v>
      </c>
      <c r="CS44" s="3"/>
      <c r="CT44" s="6"/>
      <c r="CU44" s="19" t="e">
        <f t="shared" si="33"/>
        <v>#N/A</v>
      </c>
      <c r="CV44" s="19">
        <f t="shared" si="8"/>
        <v>0</v>
      </c>
      <c r="CW44" s="19" t="e">
        <f t="shared" si="9"/>
        <v>#N/A</v>
      </c>
      <c r="CX44" s="1"/>
      <c r="CY44" s="15" t="e">
        <f t="shared" si="32"/>
        <v>#N/A</v>
      </c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3"/>
      <c r="DL44" s="2"/>
      <c r="DM44" s="96" t="e">
        <f t="shared" si="38"/>
        <v>#DIV/0!</v>
      </c>
      <c r="DN44" s="96" t="e">
        <f t="shared" si="39"/>
        <v>#DIV/0!</v>
      </c>
      <c r="DO44" s="3"/>
      <c r="DP44" s="2"/>
      <c r="DQ44" s="3"/>
      <c r="DR44" s="2"/>
      <c r="DS44" s="7"/>
      <c r="DT44" s="3"/>
      <c r="DU44" s="2"/>
      <c r="DV44" s="7"/>
      <c r="DW44" s="3"/>
      <c r="DX44" s="1"/>
      <c r="DY44" s="96" t="e">
        <f t="shared" si="40"/>
        <v>#DIV/0!</v>
      </c>
      <c r="DZ44" s="96" t="e">
        <f t="shared" si="41"/>
        <v>#DIV/0!</v>
      </c>
      <c r="EA44" s="146"/>
      <c r="EB44" s="96"/>
      <c r="EC44" s="3"/>
      <c r="ED44" s="2"/>
      <c r="EE44" s="3"/>
      <c r="EF44" s="2"/>
      <c r="EG44" s="77"/>
      <c r="EH44" s="78"/>
      <c r="EI44" s="77"/>
      <c r="EJ44" s="79"/>
      <c r="EK44" s="179">
        <f t="shared" si="29"/>
        <v>0</v>
      </c>
      <c r="EL44" s="180" t="e">
        <f t="shared" si="42"/>
        <v>#DIV/0!</v>
      </c>
      <c r="EM44" s="109" t="e">
        <f t="shared" si="43"/>
        <v>#DIV/0!</v>
      </c>
      <c r="EN44" s="1"/>
      <c r="EO44" s="181" t="e">
        <f t="shared" si="44"/>
        <v>#DIV/0!</v>
      </c>
      <c r="EP44" s="181" t="e">
        <f t="shared" si="45"/>
        <v>#DIV/0!</v>
      </c>
      <c r="EQ44" s="4"/>
      <c r="ER44" s="40"/>
    </row>
    <row r="45" spans="1:148" s="41" customFormat="1" ht="20.100000000000001" customHeight="1" x14ac:dyDescent="0.25">
      <c r="A45" s="83">
        <v>42714</v>
      </c>
      <c r="B45" s="100"/>
      <c r="C45" s="6"/>
      <c r="D45" s="1"/>
      <c r="E45" s="1"/>
      <c r="F45" s="1"/>
      <c r="G45" s="4"/>
      <c r="H45" s="3"/>
      <c r="I45" s="1"/>
      <c r="J45" s="1"/>
      <c r="K45" s="17"/>
      <c r="L45" s="1"/>
      <c r="M45" s="1"/>
      <c r="N45" s="1"/>
      <c r="O45" s="144"/>
      <c r="P45" s="1"/>
      <c r="Q45" s="19">
        <f t="shared" si="0"/>
        <v>0</v>
      </c>
      <c r="R45" s="39">
        <f t="shared" si="18"/>
        <v>0</v>
      </c>
      <c r="S45" s="15">
        <f t="shared" si="1"/>
        <v>0</v>
      </c>
      <c r="T45" s="3"/>
      <c r="U45" s="1"/>
      <c r="V45" s="1"/>
      <c r="W45" s="19">
        <f t="shared" si="19"/>
        <v>0</v>
      </c>
      <c r="X45" s="1"/>
      <c r="Y45" s="1"/>
      <c r="Z45" s="1"/>
      <c r="AA45" s="1"/>
      <c r="AB45" s="1"/>
      <c r="AC45" s="4"/>
      <c r="AD45" s="6"/>
      <c r="AE45" s="88"/>
      <c r="AF45" s="88"/>
      <c r="AG45" s="88"/>
      <c r="AH45" s="88"/>
      <c r="AI45" s="109">
        <f t="shared" si="30"/>
        <v>0</v>
      </c>
      <c r="AJ45" s="106" t="e">
        <f t="shared" si="31"/>
        <v>#DIV/0!</v>
      </c>
      <c r="AK45" s="1"/>
      <c r="AL45" s="1"/>
      <c r="AM45" s="1"/>
      <c r="AN45" s="1"/>
      <c r="AO45" s="1"/>
      <c r="AP45" s="1"/>
      <c r="AQ45" s="3"/>
      <c r="AR45" s="6"/>
      <c r="AS45" s="19">
        <f t="shared" si="34"/>
        <v>0</v>
      </c>
      <c r="AT45" s="123" t="e">
        <f t="shared" si="20"/>
        <v>#DIV/0!</v>
      </c>
      <c r="AU45" s="1"/>
      <c r="AV45" s="1"/>
      <c r="AW45" s="6"/>
      <c r="AX45" s="1"/>
      <c r="AY45" s="1"/>
      <c r="AZ45" s="2"/>
      <c r="BA45" s="3"/>
      <c r="BB45" s="2"/>
      <c r="BC45" s="3"/>
      <c r="BD45" s="4"/>
      <c r="BE45" s="3"/>
      <c r="BF45" s="1"/>
      <c r="BG45" s="1"/>
      <c r="BH45" s="1"/>
      <c r="BI45" s="4"/>
      <c r="BJ45" s="3"/>
      <c r="BK45" s="6"/>
      <c r="BL45" s="1"/>
      <c r="BM45" s="1"/>
      <c r="BN45" s="2"/>
      <c r="BO45" s="3"/>
      <c r="BP45" s="1"/>
      <c r="BQ45" s="2"/>
      <c r="BR45" s="3"/>
      <c r="BS45" s="1"/>
      <c r="BT45" s="2"/>
      <c r="BU45" s="5"/>
      <c r="BV45" s="129"/>
      <c r="BW45" s="125">
        <f t="shared" si="21"/>
        <v>0</v>
      </c>
      <c r="BX45" s="125">
        <f t="shared" si="22"/>
        <v>0</v>
      </c>
      <c r="BY45" s="133" t="e">
        <f t="shared" si="23"/>
        <v>#DIV/0!</v>
      </c>
      <c r="BZ45" s="133" t="e">
        <f t="shared" si="24"/>
        <v>#DIV/0!</v>
      </c>
      <c r="CA45" s="3"/>
      <c r="CB45" s="1"/>
      <c r="CC45" s="1"/>
      <c r="CD45" s="4"/>
      <c r="CE45" s="6"/>
      <c r="CF45" s="6"/>
      <c r="CG45" s="19" t="e">
        <f t="shared" si="25"/>
        <v>#N/A</v>
      </c>
      <c r="CH45" s="19">
        <f t="shared" si="3"/>
        <v>0</v>
      </c>
      <c r="CI45" s="19" t="e">
        <f t="shared" si="4"/>
        <v>#N/A</v>
      </c>
      <c r="CJ45" s="1"/>
      <c r="CK45" s="15" t="e">
        <f t="shared" si="26"/>
        <v>#N/A</v>
      </c>
      <c r="CL45" s="3"/>
      <c r="CM45" s="6"/>
      <c r="CN45" s="1"/>
      <c r="CO45" s="338">
        <v>109</v>
      </c>
      <c r="CP45" s="338">
        <f t="shared" si="35"/>
        <v>0</v>
      </c>
      <c r="CQ45" s="338">
        <f t="shared" si="36"/>
        <v>0</v>
      </c>
      <c r="CR45" s="39" t="e">
        <f t="shared" si="37"/>
        <v>#DIV/0!</v>
      </c>
      <c r="CS45" s="3"/>
      <c r="CT45" s="6"/>
      <c r="CU45" s="19" t="e">
        <f t="shared" si="33"/>
        <v>#N/A</v>
      </c>
      <c r="CV45" s="19">
        <f t="shared" si="8"/>
        <v>0</v>
      </c>
      <c r="CW45" s="19" t="e">
        <f t="shared" si="9"/>
        <v>#N/A</v>
      </c>
      <c r="CX45" s="1"/>
      <c r="CY45" s="15" t="e">
        <f t="shared" si="32"/>
        <v>#N/A</v>
      </c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3"/>
      <c r="DL45" s="2"/>
      <c r="DM45" s="96" t="e">
        <f t="shared" si="38"/>
        <v>#DIV/0!</v>
      </c>
      <c r="DN45" s="96" t="e">
        <f t="shared" si="39"/>
        <v>#DIV/0!</v>
      </c>
      <c r="DO45" s="3"/>
      <c r="DP45" s="2"/>
      <c r="DQ45" s="3"/>
      <c r="DR45" s="2"/>
      <c r="DS45" s="7"/>
      <c r="DT45" s="3"/>
      <c r="DU45" s="2"/>
      <c r="DV45" s="7"/>
      <c r="DW45" s="3"/>
      <c r="DX45" s="1"/>
      <c r="DY45" s="96" t="e">
        <f t="shared" si="40"/>
        <v>#DIV/0!</v>
      </c>
      <c r="DZ45" s="96" t="e">
        <f t="shared" si="41"/>
        <v>#DIV/0!</v>
      </c>
      <c r="EA45" s="146"/>
      <c r="EB45" s="96"/>
      <c r="EC45" s="3"/>
      <c r="ED45" s="2"/>
      <c r="EE45" s="3"/>
      <c r="EF45" s="2"/>
      <c r="EG45" s="77"/>
      <c r="EH45" s="78"/>
      <c r="EI45" s="77"/>
      <c r="EJ45" s="79"/>
      <c r="EK45" s="179">
        <f t="shared" si="29"/>
        <v>0</v>
      </c>
      <c r="EL45" s="180" t="e">
        <f t="shared" si="42"/>
        <v>#DIV/0!</v>
      </c>
      <c r="EM45" s="109" t="e">
        <f t="shared" si="43"/>
        <v>#DIV/0!</v>
      </c>
      <c r="EN45" s="1"/>
      <c r="EO45" s="181" t="e">
        <f t="shared" si="44"/>
        <v>#DIV/0!</v>
      </c>
      <c r="EP45" s="181" t="e">
        <f t="shared" si="45"/>
        <v>#DIV/0!</v>
      </c>
      <c r="EQ45" s="4"/>
      <c r="ER45" s="40"/>
    </row>
    <row r="46" spans="1:148" s="44" customFormat="1" ht="20.100000000000001" customHeight="1" x14ac:dyDescent="0.25">
      <c r="A46" s="84">
        <v>42714</v>
      </c>
      <c r="B46" s="101"/>
      <c r="C46" s="13"/>
      <c r="D46" s="8"/>
      <c r="E46" s="8"/>
      <c r="F46" s="8"/>
      <c r="G46" s="11"/>
      <c r="H46" s="10"/>
      <c r="I46" s="8"/>
      <c r="J46" s="8"/>
      <c r="K46" s="18"/>
      <c r="L46" s="8"/>
      <c r="M46" s="8"/>
      <c r="N46" s="8"/>
      <c r="O46" s="145"/>
      <c r="P46" s="8"/>
      <c r="Q46" s="20">
        <f t="shared" si="0"/>
        <v>0</v>
      </c>
      <c r="R46" s="42">
        <f t="shared" si="18"/>
        <v>0</v>
      </c>
      <c r="S46" s="16">
        <f t="shared" si="1"/>
        <v>0</v>
      </c>
      <c r="T46" s="10"/>
      <c r="U46" s="8"/>
      <c r="V46" s="8"/>
      <c r="W46" s="20">
        <f t="shared" si="19"/>
        <v>0</v>
      </c>
      <c r="X46" s="8"/>
      <c r="Y46" s="8"/>
      <c r="Z46" s="8"/>
      <c r="AA46" s="8"/>
      <c r="AB46" s="8"/>
      <c r="AC46" s="11"/>
      <c r="AD46" s="13"/>
      <c r="AE46" s="89"/>
      <c r="AF46" s="89"/>
      <c r="AG46" s="89"/>
      <c r="AH46" s="89"/>
      <c r="AI46" s="110">
        <f t="shared" si="30"/>
        <v>0</v>
      </c>
      <c r="AJ46" s="108" t="e">
        <f t="shared" si="31"/>
        <v>#DIV/0!</v>
      </c>
      <c r="AK46" s="8"/>
      <c r="AL46" s="8"/>
      <c r="AM46" s="8"/>
      <c r="AN46" s="8"/>
      <c r="AO46" s="8"/>
      <c r="AP46" s="8"/>
      <c r="AQ46" s="10"/>
      <c r="AR46" s="13"/>
      <c r="AS46" s="20">
        <f t="shared" si="34"/>
        <v>0</v>
      </c>
      <c r="AT46" s="124" t="e">
        <f t="shared" si="20"/>
        <v>#DIV/0!</v>
      </c>
      <c r="AU46" s="8"/>
      <c r="AV46" s="8"/>
      <c r="AW46" s="13"/>
      <c r="AX46" s="8"/>
      <c r="AY46" s="8"/>
      <c r="AZ46" s="9"/>
      <c r="BA46" s="10"/>
      <c r="BB46" s="9"/>
      <c r="BC46" s="10"/>
      <c r="BD46" s="11"/>
      <c r="BE46" s="10"/>
      <c r="BF46" s="8"/>
      <c r="BG46" s="8"/>
      <c r="BH46" s="8"/>
      <c r="BI46" s="11"/>
      <c r="BJ46" s="10"/>
      <c r="BK46" s="13"/>
      <c r="BL46" s="8"/>
      <c r="BM46" s="8"/>
      <c r="BN46" s="9"/>
      <c r="BO46" s="10"/>
      <c r="BP46" s="8"/>
      <c r="BQ46" s="9"/>
      <c r="BR46" s="10"/>
      <c r="BS46" s="8"/>
      <c r="BT46" s="9"/>
      <c r="BU46" s="12"/>
      <c r="BV46" s="130"/>
      <c r="BW46" s="126">
        <f t="shared" si="21"/>
        <v>0</v>
      </c>
      <c r="BX46" s="126">
        <f t="shared" si="22"/>
        <v>0</v>
      </c>
      <c r="BY46" s="134" t="e">
        <f t="shared" si="23"/>
        <v>#DIV/0!</v>
      </c>
      <c r="BZ46" s="134" t="e">
        <f t="shared" si="24"/>
        <v>#DIV/0!</v>
      </c>
      <c r="CA46" s="10"/>
      <c r="CB46" s="8"/>
      <c r="CC46" s="8"/>
      <c r="CD46" s="11"/>
      <c r="CE46" s="13"/>
      <c r="CF46" s="13"/>
      <c r="CG46" s="20" t="e">
        <f t="shared" si="25"/>
        <v>#N/A</v>
      </c>
      <c r="CH46" s="20">
        <f t="shared" si="3"/>
        <v>0</v>
      </c>
      <c r="CI46" s="20" t="e">
        <f t="shared" si="4"/>
        <v>#N/A</v>
      </c>
      <c r="CJ46" s="8"/>
      <c r="CK46" s="16" t="e">
        <f t="shared" si="26"/>
        <v>#N/A</v>
      </c>
      <c r="CL46" s="10"/>
      <c r="CM46" s="13"/>
      <c r="CN46" s="8"/>
      <c r="CO46" s="339">
        <v>109</v>
      </c>
      <c r="CP46" s="339">
        <f t="shared" si="35"/>
        <v>0</v>
      </c>
      <c r="CQ46" s="339">
        <f t="shared" si="36"/>
        <v>0</v>
      </c>
      <c r="CR46" s="42" t="e">
        <f t="shared" si="37"/>
        <v>#DIV/0!</v>
      </c>
      <c r="CS46" s="10"/>
      <c r="CT46" s="13"/>
      <c r="CU46" s="20" t="e">
        <f t="shared" si="33"/>
        <v>#N/A</v>
      </c>
      <c r="CV46" s="20">
        <f t="shared" si="8"/>
        <v>0</v>
      </c>
      <c r="CW46" s="20" t="e">
        <f t="shared" si="9"/>
        <v>#N/A</v>
      </c>
      <c r="CX46" s="8"/>
      <c r="CY46" s="16" t="e">
        <f t="shared" si="32"/>
        <v>#N/A</v>
      </c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0"/>
      <c r="DL46" s="9"/>
      <c r="DM46" s="97" t="e">
        <f t="shared" si="38"/>
        <v>#DIV/0!</v>
      </c>
      <c r="DN46" s="97" t="e">
        <f t="shared" si="39"/>
        <v>#DIV/0!</v>
      </c>
      <c r="DO46" s="10"/>
      <c r="DP46" s="9"/>
      <c r="DQ46" s="10"/>
      <c r="DR46" s="9"/>
      <c r="DS46" s="14"/>
      <c r="DT46" s="10"/>
      <c r="DU46" s="9"/>
      <c r="DV46" s="14"/>
      <c r="DW46" s="10"/>
      <c r="DX46" s="8"/>
      <c r="DY46" s="97" t="e">
        <f t="shared" si="40"/>
        <v>#DIV/0!</v>
      </c>
      <c r="DZ46" s="97" t="e">
        <f t="shared" si="41"/>
        <v>#DIV/0!</v>
      </c>
      <c r="EA46" s="147"/>
      <c r="EB46" s="97"/>
      <c r="EC46" s="10"/>
      <c r="ED46" s="9"/>
      <c r="EE46" s="10"/>
      <c r="EF46" s="9"/>
      <c r="EG46" s="80"/>
      <c r="EH46" s="81"/>
      <c r="EI46" s="80"/>
      <c r="EJ46" s="82"/>
      <c r="EK46" s="182">
        <f t="shared" si="29"/>
        <v>0</v>
      </c>
      <c r="EL46" s="183" t="e">
        <f t="shared" si="42"/>
        <v>#DIV/0!</v>
      </c>
      <c r="EM46" s="110" t="e">
        <f t="shared" si="43"/>
        <v>#DIV/0!</v>
      </c>
      <c r="EN46" s="8"/>
      <c r="EO46" s="184" t="e">
        <f t="shared" si="44"/>
        <v>#DIV/0!</v>
      </c>
      <c r="EP46" s="184" t="e">
        <f t="shared" si="45"/>
        <v>#DIV/0!</v>
      </c>
      <c r="EQ46" s="11"/>
      <c r="ER46" s="43"/>
    </row>
    <row r="47" spans="1:148" s="44" customFormat="1" ht="20.100000000000001" customHeight="1" x14ac:dyDescent="0.25">
      <c r="A47" s="84">
        <v>42714</v>
      </c>
      <c r="B47" s="101"/>
      <c r="C47" s="13"/>
      <c r="D47" s="8"/>
      <c r="E47" s="8"/>
      <c r="F47" s="8"/>
      <c r="G47" s="11"/>
      <c r="H47" s="10"/>
      <c r="I47" s="8"/>
      <c r="J47" s="8"/>
      <c r="K47" s="18"/>
      <c r="L47" s="8"/>
      <c r="M47" s="8"/>
      <c r="N47" s="8"/>
      <c r="O47" s="145"/>
      <c r="P47" s="8"/>
      <c r="Q47" s="20">
        <f t="shared" si="0"/>
        <v>0</v>
      </c>
      <c r="R47" s="42">
        <f t="shared" si="18"/>
        <v>0</v>
      </c>
      <c r="S47" s="16">
        <f t="shared" si="1"/>
        <v>0</v>
      </c>
      <c r="T47" s="10"/>
      <c r="U47" s="8"/>
      <c r="V47" s="8"/>
      <c r="W47" s="20">
        <f t="shared" si="19"/>
        <v>0</v>
      </c>
      <c r="X47" s="8"/>
      <c r="Y47" s="8"/>
      <c r="Z47" s="8"/>
      <c r="AA47" s="8"/>
      <c r="AB47" s="8"/>
      <c r="AC47" s="11"/>
      <c r="AD47" s="13"/>
      <c r="AE47" s="89"/>
      <c r="AF47" s="89"/>
      <c r="AG47" s="89"/>
      <c r="AH47" s="89"/>
      <c r="AI47" s="110">
        <f t="shared" si="30"/>
        <v>0</v>
      </c>
      <c r="AJ47" s="108" t="e">
        <f t="shared" si="31"/>
        <v>#DIV/0!</v>
      </c>
      <c r="AK47" s="8"/>
      <c r="AL47" s="8"/>
      <c r="AM47" s="8"/>
      <c r="AN47" s="8"/>
      <c r="AO47" s="8"/>
      <c r="AP47" s="8"/>
      <c r="AQ47" s="10"/>
      <c r="AR47" s="13"/>
      <c r="AS47" s="20">
        <f t="shared" si="34"/>
        <v>0</v>
      </c>
      <c r="AT47" s="124" t="e">
        <f t="shared" si="20"/>
        <v>#DIV/0!</v>
      </c>
      <c r="AU47" s="8"/>
      <c r="AV47" s="8"/>
      <c r="AW47" s="13"/>
      <c r="AX47" s="8"/>
      <c r="AY47" s="8"/>
      <c r="AZ47" s="9"/>
      <c r="BA47" s="10"/>
      <c r="BB47" s="9"/>
      <c r="BC47" s="10"/>
      <c r="BD47" s="11"/>
      <c r="BE47" s="10"/>
      <c r="BF47" s="8"/>
      <c r="BG47" s="8"/>
      <c r="BH47" s="8"/>
      <c r="BI47" s="11"/>
      <c r="BJ47" s="10"/>
      <c r="BK47" s="13"/>
      <c r="BL47" s="8"/>
      <c r="BM47" s="8"/>
      <c r="BN47" s="9"/>
      <c r="BO47" s="10"/>
      <c r="BP47" s="8"/>
      <c r="BQ47" s="9"/>
      <c r="BR47" s="10"/>
      <c r="BS47" s="8"/>
      <c r="BT47" s="9"/>
      <c r="BU47" s="12"/>
      <c r="BV47" s="130"/>
      <c r="BW47" s="126">
        <f t="shared" si="21"/>
        <v>0</v>
      </c>
      <c r="BX47" s="126">
        <f t="shared" si="22"/>
        <v>0</v>
      </c>
      <c r="BY47" s="134" t="e">
        <f t="shared" si="23"/>
        <v>#DIV/0!</v>
      </c>
      <c r="BZ47" s="134" t="e">
        <f t="shared" si="24"/>
        <v>#DIV/0!</v>
      </c>
      <c r="CA47" s="10"/>
      <c r="CB47" s="8"/>
      <c r="CC47" s="8"/>
      <c r="CD47" s="11"/>
      <c r="CE47" s="13"/>
      <c r="CF47" s="13"/>
      <c r="CG47" s="20" t="e">
        <f t="shared" si="25"/>
        <v>#N/A</v>
      </c>
      <c r="CH47" s="20">
        <f t="shared" si="3"/>
        <v>0</v>
      </c>
      <c r="CI47" s="20" t="e">
        <f t="shared" si="4"/>
        <v>#N/A</v>
      </c>
      <c r="CJ47" s="8"/>
      <c r="CK47" s="16" t="e">
        <f t="shared" si="26"/>
        <v>#N/A</v>
      </c>
      <c r="CL47" s="10"/>
      <c r="CM47" s="13"/>
      <c r="CN47" s="8"/>
      <c r="CO47" s="339">
        <v>109</v>
      </c>
      <c r="CP47" s="339">
        <f t="shared" si="35"/>
        <v>0</v>
      </c>
      <c r="CQ47" s="339">
        <f t="shared" si="36"/>
        <v>0</v>
      </c>
      <c r="CR47" s="42" t="e">
        <f t="shared" si="37"/>
        <v>#DIV/0!</v>
      </c>
      <c r="CS47" s="10"/>
      <c r="CT47" s="13"/>
      <c r="CU47" s="20" t="e">
        <f t="shared" si="33"/>
        <v>#N/A</v>
      </c>
      <c r="CV47" s="20">
        <f t="shared" si="8"/>
        <v>0</v>
      </c>
      <c r="CW47" s="20" t="e">
        <f t="shared" si="9"/>
        <v>#N/A</v>
      </c>
      <c r="CX47" s="8"/>
      <c r="CY47" s="16" t="e">
        <f t="shared" si="32"/>
        <v>#N/A</v>
      </c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0"/>
      <c r="DL47" s="9"/>
      <c r="DM47" s="97" t="e">
        <f t="shared" si="38"/>
        <v>#DIV/0!</v>
      </c>
      <c r="DN47" s="97" t="e">
        <f t="shared" si="39"/>
        <v>#DIV/0!</v>
      </c>
      <c r="DO47" s="10"/>
      <c r="DP47" s="9"/>
      <c r="DQ47" s="10"/>
      <c r="DR47" s="9"/>
      <c r="DS47" s="14"/>
      <c r="DT47" s="10"/>
      <c r="DU47" s="9"/>
      <c r="DV47" s="14"/>
      <c r="DW47" s="10"/>
      <c r="DX47" s="8"/>
      <c r="DY47" s="97" t="e">
        <f t="shared" si="40"/>
        <v>#DIV/0!</v>
      </c>
      <c r="DZ47" s="97" t="e">
        <f t="shared" si="41"/>
        <v>#DIV/0!</v>
      </c>
      <c r="EA47" s="147"/>
      <c r="EB47" s="97"/>
      <c r="EC47" s="10"/>
      <c r="ED47" s="9"/>
      <c r="EE47" s="10"/>
      <c r="EF47" s="9"/>
      <c r="EG47" s="80"/>
      <c r="EH47" s="81"/>
      <c r="EI47" s="80"/>
      <c r="EJ47" s="82"/>
      <c r="EK47" s="182">
        <f t="shared" si="29"/>
        <v>0</v>
      </c>
      <c r="EL47" s="183" t="e">
        <f t="shared" si="42"/>
        <v>#DIV/0!</v>
      </c>
      <c r="EM47" s="110" t="e">
        <f t="shared" si="43"/>
        <v>#DIV/0!</v>
      </c>
      <c r="EN47" s="8"/>
      <c r="EO47" s="184" t="e">
        <f t="shared" si="44"/>
        <v>#DIV/0!</v>
      </c>
      <c r="EP47" s="184" t="e">
        <f t="shared" si="45"/>
        <v>#DIV/0!</v>
      </c>
      <c r="EQ47" s="11"/>
      <c r="ER47" s="43"/>
    </row>
    <row r="48" spans="1:148" s="41" customFormat="1" ht="20.100000000000001" customHeight="1" x14ac:dyDescent="0.25">
      <c r="A48" s="83">
        <v>42715</v>
      </c>
      <c r="B48" s="100"/>
      <c r="C48" s="6"/>
      <c r="D48" s="1"/>
      <c r="E48" s="1"/>
      <c r="F48" s="1"/>
      <c r="G48" s="4"/>
      <c r="H48" s="3"/>
      <c r="I48" s="1"/>
      <c r="J48" s="1"/>
      <c r="K48" s="17"/>
      <c r="L48" s="1"/>
      <c r="M48" s="1"/>
      <c r="N48" s="1"/>
      <c r="O48" s="144"/>
      <c r="P48" s="1"/>
      <c r="Q48" s="19">
        <f t="shared" si="0"/>
        <v>0</v>
      </c>
      <c r="R48" s="39">
        <f t="shared" si="18"/>
        <v>0</v>
      </c>
      <c r="S48" s="15">
        <f t="shared" si="1"/>
        <v>0</v>
      </c>
      <c r="T48" s="3"/>
      <c r="U48" s="1"/>
      <c r="V48" s="1"/>
      <c r="W48" s="19">
        <f t="shared" si="19"/>
        <v>0</v>
      </c>
      <c r="X48" s="1"/>
      <c r="Y48" s="1"/>
      <c r="Z48" s="1"/>
      <c r="AA48" s="1"/>
      <c r="AB48" s="1"/>
      <c r="AC48" s="4"/>
      <c r="AD48" s="6"/>
      <c r="AE48" s="88"/>
      <c r="AF48" s="88"/>
      <c r="AG48" s="88"/>
      <c r="AH48" s="88"/>
      <c r="AI48" s="109">
        <f t="shared" si="30"/>
        <v>0</v>
      </c>
      <c r="AJ48" s="106" t="e">
        <f t="shared" si="31"/>
        <v>#DIV/0!</v>
      </c>
      <c r="AK48" s="1"/>
      <c r="AL48" s="1"/>
      <c r="AM48" s="1"/>
      <c r="AN48" s="1"/>
      <c r="AO48" s="1"/>
      <c r="AP48" s="1"/>
      <c r="AQ48" s="3"/>
      <c r="AR48" s="6"/>
      <c r="AS48" s="19">
        <f t="shared" si="34"/>
        <v>0</v>
      </c>
      <c r="AT48" s="123" t="e">
        <f t="shared" si="20"/>
        <v>#DIV/0!</v>
      </c>
      <c r="AU48" s="1"/>
      <c r="AV48" s="1"/>
      <c r="AW48" s="6"/>
      <c r="AX48" s="1"/>
      <c r="AY48" s="1"/>
      <c r="AZ48" s="2"/>
      <c r="BA48" s="3"/>
      <c r="BB48" s="2"/>
      <c r="BC48" s="3"/>
      <c r="BD48" s="4"/>
      <c r="BE48" s="3"/>
      <c r="BF48" s="1"/>
      <c r="BG48" s="1"/>
      <c r="BH48" s="1"/>
      <c r="BI48" s="4"/>
      <c r="BJ48" s="3"/>
      <c r="BK48" s="6"/>
      <c r="BL48" s="1"/>
      <c r="BM48" s="1"/>
      <c r="BN48" s="2"/>
      <c r="BO48" s="3"/>
      <c r="BP48" s="1"/>
      <c r="BQ48" s="2"/>
      <c r="BR48" s="3"/>
      <c r="BS48" s="1"/>
      <c r="BT48" s="2"/>
      <c r="BU48" s="5"/>
      <c r="BV48" s="129"/>
      <c r="BW48" s="125">
        <f t="shared" si="21"/>
        <v>0</v>
      </c>
      <c r="BX48" s="125">
        <f t="shared" si="22"/>
        <v>0</v>
      </c>
      <c r="BY48" s="133" t="e">
        <f t="shared" si="23"/>
        <v>#DIV/0!</v>
      </c>
      <c r="BZ48" s="133" t="e">
        <f t="shared" si="24"/>
        <v>#DIV/0!</v>
      </c>
      <c r="CA48" s="3"/>
      <c r="CB48" s="1"/>
      <c r="CC48" s="1"/>
      <c r="CD48" s="4"/>
      <c r="CE48" s="6"/>
      <c r="CF48" s="6"/>
      <c r="CG48" s="19" t="e">
        <f t="shared" si="25"/>
        <v>#N/A</v>
      </c>
      <c r="CH48" s="19">
        <f t="shared" si="3"/>
        <v>0</v>
      </c>
      <c r="CI48" s="19" t="e">
        <f t="shared" si="4"/>
        <v>#N/A</v>
      </c>
      <c r="CJ48" s="1"/>
      <c r="CK48" s="15" t="e">
        <f t="shared" si="26"/>
        <v>#N/A</v>
      </c>
      <c r="CL48" s="3"/>
      <c r="CM48" s="6"/>
      <c r="CN48" s="1"/>
      <c r="CO48" s="338">
        <v>109</v>
      </c>
      <c r="CP48" s="338">
        <f t="shared" si="35"/>
        <v>0</v>
      </c>
      <c r="CQ48" s="338">
        <f t="shared" si="36"/>
        <v>0</v>
      </c>
      <c r="CR48" s="39" t="e">
        <f t="shared" si="37"/>
        <v>#DIV/0!</v>
      </c>
      <c r="CS48" s="3"/>
      <c r="CT48" s="6"/>
      <c r="CU48" s="19" t="e">
        <f t="shared" si="33"/>
        <v>#N/A</v>
      </c>
      <c r="CV48" s="19">
        <f t="shared" si="8"/>
        <v>0</v>
      </c>
      <c r="CW48" s="19" t="e">
        <f t="shared" si="9"/>
        <v>#N/A</v>
      </c>
      <c r="CX48" s="1"/>
      <c r="CY48" s="15" t="e">
        <f t="shared" si="32"/>
        <v>#N/A</v>
      </c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3"/>
      <c r="DL48" s="2"/>
      <c r="DM48" s="96" t="e">
        <f t="shared" si="38"/>
        <v>#DIV/0!</v>
      </c>
      <c r="DN48" s="96" t="e">
        <f t="shared" si="39"/>
        <v>#DIV/0!</v>
      </c>
      <c r="DO48" s="3"/>
      <c r="DP48" s="2"/>
      <c r="DQ48" s="3"/>
      <c r="DR48" s="2"/>
      <c r="DS48" s="7"/>
      <c r="DT48" s="3"/>
      <c r="DU48" s="2"/>
      <c r="DV48" s="7"/>
      <c r="DW48" s="3"/>
      <c r="DX48" s="1"/>
      <c r="DY48" s="96" t="e">
        <f t="shared" si="40"/>
        <v>#DIV/0!</v>
      </c>
      <c r="DZ48" s="96" t="e">
        <f t="shared" si="41"/>
        <v>#DIV/0!</v>
      </c>
      <c r="EA48" s="146"/>
      <c r="EB48" s="96"/>
      <c r="EC48" s="3"/>
      <c r="ED48" s="2"/>
      <c r="EE48" s="3"/>
      <c r="EF48" s="2"/>
      <c r="EG48" s="77"/>
      <c r="EH48" s="78"/>
      <c r="EI48" s="77"/>
      <c r="EJ48" s="79"/>
      <c r="EK48" s="179">
        <f t="shared" si="29"/>
        <v>0</v>
      </c>
      <c r="EL48" s="180" t="e">
        <f t="shared" si="42"/>
        <v>#DIV/0!</v>
      </c>
      <c r="EM48" s="109" t="e">
        <f t="shared" si="43"/>
        <v>#DIV/0!</v>
      </c>
      <c r="EN48" s="1"/>
      <c r="EO48" s="181" t="e">
        <f t="shared" si="44"/>
        <v>#DIV/0!</v>
      </c>
      <c r="EP48" s="181" t="e">
        <f t="shared" si="45"/>
        <v>#DIV/0!</v>
      </c>
      <c r="EQ48" s="4"/>
      <c r="ER48" s="40"/>
    </row>
    <row r="49" spans="1:148" s="41" customFormat="1" ht="20.100000000000001" customHeight="1" x14ac:dyDescent="0.25">
      <c r="A49" s="83">
        <v>42715</v>
      </c>
      <c r="B49" s="100"/>
      <c r="C49" s="6"/>
      <c r="D49" s="1"/>
      <c r="E49" s="1"/>
      <c r="F49" s="1"/>
      <c r="G49" s="4"/>
      <c r="H49" s="3"/>
      <c r="I49" s="1"/>
      <c r="J49" s="1"/>
      <c r="K49" s="17"/>
      <c r="L49" s="1"/>
      <c r="M49" s="1"/>
      <c r="N49" s="1"/>
      <c r="O49" s="144"/>
      <c r="P49" s="1"/>
      <c r="Q49" s="19">
        <f t="shared" si="0"/>
        <v>0</v>
      </c>
      <c r="R49" s="39">
        <f t="shared" si="18"/>
        <v>0</v>
      </c>
      <c r="S49" s="15">
        <f t="shared" si="1"/>
        <v>0</v>
      </c>
      <c r="T49" s="3"/>
      <c r="U49" s="1"/>
      <c r="V49" s="1"/>
      <c r="W49" s="19">
        <f t="shared" si="19"/>
        <v>0</v>
      </c>
      <c r="X49" s="1"/>
      <c r="Y49" s="1"/>
      <c r="Z49" s="1"/>
      <c r="AA49" s="1"/>
      <c r="AB49" s="1"/>
      <c r="AC49" s="4"/>
      <c r="AD49" s="6"/>
      <c r="AE49" s="88"/>
      <c r="AF49" s="88"/>
      <c r="AG49" s="88"/>
      <c r="AH49" s="88"/>
      <c r="AI49" s="109">
        <f t="shared" si="30"/>
        <v>0</v>
      </c>
      <c r="AJ49" s="106" t="e">
        <f t="shared" si="31"/>
        <v>#DIV/0!</v>
      </c>
      <c r="AK49" s="1"/>
      <c r="AL49" s="1"/>
      <c r="AM49" s="1"/>
      <c r="AN49" s="1"/>
      <c r="AO49" s="1"/>
      <c r="AP49" s="1"/>
      <c r="AQ49" s="3"/>
      <c r="AR49" s="6"/>
      <c r="AS49" s="19">
        <f t="shared" si="34"/>
        <v>0</v>
      </c>
      <c r="AT49" s="123" t="e">
        <f t="shared" si="20"/>
        <v>#DIV/0!</v>
      </c>
      <c r="AU49" s="1"/>
      <c r="AV49" s="1"/>
      <c r="AW49" s="6"/>
      <c r="AX49" s="1"/>
      <c r="AY49" s="1"/>
      <c r="AZ49" s="2"/>
      <c r="BA49" s="3"/>
      <c r="BB49" s="2"/>
      <c r="BC49" s="3"/>
      <c r="BD49" s="4"/>
      <c r="BE49" s="3"/>
      <c r="BF49" s="1"/>
      <c r="BG49" s="1"/>
      <c r="BH49" s="1"/>
      <c r="BI49" s="4"/>
      <c r="BJ49" s="3"/>
      <c r="BK49" s="6"/>
      <c r="BL49" s="1"/>
      <c r="BM49" s="1"/>
      <c r="BN49" s="2"/>
      <c r="BO49" s="3"/>
      <c r="BP49" s="1"/>
      <c r="BQ49" s="2"/>
      <c r="BR49" s="3"/>
      <c r="BS49" s="1"/>
      <c r="BT49" s="2"/>
      <c r="BU49" s="5"/>
      <c r="BV49" s="129"/>
      <c r="BW49" s="125">
        <f t="shared" si="21"/>
        <v>0</v>
      </c>
      <c r="BX49" s="125">
        <f t="shared" si="22"/>
        <v>0</v>
      </c>
      <c r="BY49" s="133" t="e">
        <f t="shared" si="23"/>
        <v>#DIV/0!</v>
      </c>
      <c r="BZ49" s="133" t="e">
        <f t="shared" si="24"/>
        <v>#DIV/0!</v>
      </c>
      <c r="CA49" s="3"/>
      <c r="CB49" s="1"/>
      <c r="CC49" s="1"/>
      <c r="CD49" s="4"/>
      <c r="CE49" s="6"/>
      <c r="CF49" s="6"/>
      <c r="CG49" s="19" t="e">
        <f t="shared" si="25"/>
        <v>#N/A</v>
      </c>
      <c r="CH49" s="19">
        <f t="shared" si="3"/>
        <v>0</v>
      </c>
      <c r="CI49" s="19" t="e">
        <f t="shared" si="4"/>
        <v>#N/A</v>
      </c>
      <c r="CJ49" s="1"/>
      <c r="CK49" s="15" t="e">
        <f t="shared" si="26"/>
        <v>#N/A</v>
      </c>
      <c r="CL49" s="3"/>
      <c r="CM49" s="6"/>
      <c r="CN49" s="1"/>
      <c r="CO49" s="338">
        <v>109</v>
      </c>
      <c r="CP49" s="338">
        <f t="shared" si="35"/>
        <v>0</v>
      </c>
      <c r="CQ49" s="338">
        <f t="shared" si="36"/>
        <v>0</v>
      </c>
      <c r="CR49" s="39" t="e">
        <f t="shared" si="37"/>
        <v>#DIV/0!</v>
      </c>
      <c r="CS49" s="3"/>
      <c r="CT49" s="6"/>
      <c r="CU49" s="19" t="e">
        <f t="shared" si="33"/>
        <v>#N/A</v>
      </c>
      <c r="CV49" s="19">
        <f t="shared" si="8"/>
        <v>0</v>
      </c>
      <c r="CW49" s="19" t="e">
        <f t="shared" si="9"/>
        <v>#N/A</v>
      </c>
      <c r="CX49" s="1"/>
      <c r="CY49" s="15" t="e">
        <f t="shared" si="32"/>
        <v>#N/A</v>
      </c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3"/>
      <c r="DL49" s="2"/>
      <c r="DM49" s="96" t="e">
        <f t="shared" si="38"/>
        <v>#DIV/0!</v>
      </c>
      <c r="DN49" s="96" t="e">
        <f t="shared" si="39"/>
        <v>#DIV/0!</v>
      </c>
      <c r="DO49" s="3"/>
      <c r="DP49" s="2"/>
      <c r="DQ49" s="3"/>
      <c r="DR49" s="2"/>
      <c r="DS49" s="7"/>
      <c r="DT49" s="3"/>
      <c r="DU49" s="2"/>
      <c r="DV49" s="7"/>
      <c r="DW49" s="3"/>
      <c r="DX49" s="1"/>
      <c r="DY49" s="96" t="e">
        <f t="shared" si="40"/>
        <v>#DIV/0!</v>
      </c>
      <c r="DZ49" s="96" t="e">
        <f t="shared" si="41"/>
        <v>#DIV/0!</v>
      </c>
      <c r="EA49" s="146"/>
      <c r="EB49" s="96"/>
      <c r="EC49" s="3"/>
      <c r="ED49" s="2"/>
      <c r="EE49" s="3"/>
      <c r="EF49" s="2"/>
      <c r="EG49" s="77"/>
      <c r="EH49" s="78"/>
      <c r="EI49" s="77"/>
      <c r="EJ49" s="79"/>
      <c r="EK49" s="179">
        <f t="shared" si="29"/>
        <v>0</v>
      </c>
      <c r="EL49" s="180" t="e">
        <f t="shared" si="42"/>
        <v>#DIV/0!</v>
      </c>
      <c r="EM49" s="109" t="e">
        <f t="shared" si="43"/>
        <v>#DIV/0!</v>
      </c>
      <c r="EN49" s="1"/>
      <c r="EO49" s="181" t="e">
        <f t="shared" si="44"/>
        <v>#DIV/0!</v>
      </c>
      <c r="EP49" s="181" t="e">
        <f t="shared" si="45"/>
        <v>#DIV/0!</v>
      </c>
      <c r="EQ49" s="4"/>
      <c r="ER49" s="40"/>
    </row>
    <row r="50" spans="1:148" s="44" customFormat="1" ht="20.100000000000001" customHeight="1" x14ac:dyDescent="0.25">
      <c r="A50" s="83">
        <v>42715</v>
      </c>
      <c r="B50" s="101"/>
      <c r="C50" s="13"/>
      <c r="D50" s="8"/>
      <c r="E50" s="8"/>
      <c r="F50" s="8"/>
      <c r="G50" s="11"/>
      <c r="H50" s="10"/>
      <c r="I50" s="8"/>
      <c r="J50" s="8"/>
      <c r="K50" s="18"/>
      <c r="L50" s="8"/>
      <c r="M50" s="8"/>
      <c r="N50" s="8"/>
      <c r="O50" s="145"/>
      <c r="P50" s="8"/>
      <c r="Q50" s="20">
        <f t="shared" si="0"/>
        <v>0</v>
      </c>
      <c r="R50" s="42">
        <f t="shared" si="18"/>
        <v>0</v>
      </c>
      <c r="S50" s="16">
        <f t="shared" si="1"/>
        <v>0</v>
      </c>
      <c r="T50" s="10"/>
      <c r="U50" s="8"/>
      <c r="V50" s="8"/>
      <c r="W50" s="20">
        <f t="shared" si="19"/>
        <v>0</v>
      </c>
      <c r="X50" s="8"/>
      <c r="Y50" s="8"/>
      <c r="Z50" s="8"/>
      <c r="AA50" s="8"/>
      <c r="AB50" s="8"/>
      <c r="AC50" s="11"/>
      <c r="AD50" s="13"/>
      <c r="AE50" s="89"/>
      <c r="AF50" s="89"/>
      <c r="AG50" s="89"/>
      <c r="AH50" s="89"/>
      <c r="AI50" s="110">
        <f t="shared" si="30"/>
        <v>0</v>
      </c>
      <c r="AJ50" s="108" t="e">
        <f t="shared" si="31"/>
        <v>#DIV/0!</v>
      </c>
      <c r="AK50" s="8"/>
      <c r="AL50" s="8"/>
      <c r="AM50" s="8"/>
      <c r="AN50" s="8"/>
      <c r="AO50" s="8"/>
      <c r="AP50" s="8"/>
      <c r="AQ50" s="10"/>
      <c r="AR50" s="13"/>
      <c r="AS50" s="20">
        <f t="shared" si="34"/>
        <v>0</v>
      </c>
      <c r="AT50" s="124" t="e">
        <f t="shared" si="20"/>
        <v>#DIV/0!</v>
      </c>
      <c r="AU50" s="8"/>
      <c r="AV50" s="8"/>
      <c r="AW50" s="13"/>
      <c r="AX50" s="8"/>
      <c r="AY50" s="8"/>
      <c r="AZ50" s="9"/>
      <c r="BA50" s="10"/>
      <c r="BB50" s="9"/>
      <c r="BC50" s="10"/>
      <c r="BD50" s="11"/>
      <c r="BE50" s="10"/>
      <c r="BF50" s="8"/>
      <c r="BG50" s="8"/>
      <c r="BH50" s="8"/>
      <c r="BI50" s="11"/>
      <c r="BJ50" s="10"/>
      <c r="BK50" s="13"/>
      <c r="BL50" s="8"/>
      <c r="BM50" s="8"/>
      <c r="BN50" s="9"/>
      <c r="BO50" s="10"/>
      <c r="BP50" s="8"/>
      <c r="BQ50" s="9"/>
      <c r="BR50" s="10"/>
      <c r="BS50" s="8"/>
      <c r="BT50" s="9"/>
      <c r="BU50" s="12"/>
      <c r="BV50" s="130"/>
      <c r="BW50" s="126">
        <f t="shared" si="21"/>
        <v>0</v>
      </c>
      <c r="BX50" s="126">
        <f t="shared" si="22"/>
        <v>0</v>
      </c>
      <c r="BY50" s="134" t="e">
        <f t="shared" si="23"/>
        <v>#DIV/0!</v>
      </c>
      <c r="BZ50" s="134" t="e">
        <f t="shared" si="24"/>
        <v>#DIV/0!</v>
      </c>
      <c r="CA50" s="10"/>
      <c r="CB50" s="8"/>
      <c r="CC50" s="8"/>
      <c r="CD50" s="11"/>
      <c r="CE50" s="13"/>
      <c r="CF50" s="13"/>
      <c r="CG50" s="20" t="e">
        <f t="shared" si="25"/>
        <v>#N/A</v>
      </c>
      <c r="CH50" s="20">
        <f t="shared" si="3"/>
        <v>0</v>
      </c>
      <c r="CI50" s="20" t="e">
        <f t="shared" si="4"/>
        <v>#N/A</v>
      </c>
      <c r="CJ50" s="8"/>
      <c r="CK50" s="16" t="e">
        <f t="shared" si="26"/>
        <v>#N/A</v>
      </c>
      <c r="CL50" s="10"/>
      <c r="CM50" s="13"/>
      <c r="CN50" s="8"/>
      <c r="CO50" s="339">
        <v>109</v>
      </c>
      <c r="CP50" s="339">
        <f t="shared" si="35"/>
        <v>0</v>
      </c>
      <c r="CQ50" s="339">
        <f t="shared" si="36"/>
        <v>0</v>
      </c>
      <c r="CR50" s="42" t="e">
        <f t="shared" si="37"/>
        <v>#DIV/0!</v>
      </c>
      <c r="CS50" s="10"/>
      <c r="CT50" s="13"/>
      <c r="CU50" s="20" t="e">
        <f t="shared" si="33"/>
        <v>#N/A</v>
      </c>
      <c r="CV50" s="20">
        <f t="shared" si="8"/>
        <v>0</v>
      </c>
      <c r="CW50" s="20" t="e">
        <f t="shared" si="9"/>
        <v>#N/A</v>
      </c>
      <c r="CX50" s="8"/>
      <c r="CY50" s="16" t="e">
        <f t="shared" si="32"/>
        <v>#N/A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0"/>
      <c r="DL50" s="9"/>
      <c r="DM50" s="97" t="e">
        <f t="shared" si="38"/>
        <v>#DIV/0!</v>
      </c>
      <c r="DN50" s="97" t="e">
        <f t="shared" si="39"/>
        <v>#DIV/0!</v>
      </c>
      <c r="DO50" s="10"/>
      <c r="DP50" s="9"/>
      <c r="DQ50" s="10"/>
      <c r="DR50" s="9"/>
      <c r="DS50" s="14"/>
      <c r="DT50" s="10"/>
      <c r="DU50" s="9"/>
      <c r="DV50" s="14"/>
      <c r="DW50" s="10"/>
      <c r="DX50" s="8"/>
      <c r="DY50" s="97" t="e">
        <f t="shared" si="40"/>
        <v>#DIV/0!</v>
      </c>
      <c r="DZ50" s="97" t="e">
        <f t="shared" si="41"/>
        <v>#DIV/0!</v>
      </c>
      <c r="EA50" s="147"/>
      <c r="EB50" s="97"/>
      <c r="EC50" s="10"/>
      <c r="ED50" s="9"/>
      <c r="EE50" s="10"/>
      <c r="EF50" s="9"/>
      <c r="EG50" s="80"/>
      <c r="EH50" s="81"/>
      <c r="EI50" s="80"/>
      <c r="EJ50" s="82"/>
      <c r="EK50" s="182">
        <f t="shared" si="29"/>
        <v>0</v>
      </c>
      <c r="EL50" s="183" t="e">
        <f t="shared" si="42"/>
        <v>#DIV/0!</v>
      </c>
      <c r="EM50" s="110" t="e">
        <f t="shared" si="43"/>
        <v>#DIV/0!</v>
      </c>
      <c r="EN50" s="8"/>
      <c r="EO50" s="184" t="e">
        <f t="shared" si="44"/>
        <v>#DIV/0!</v>
      </c>
      <c r="EP50" s="184" t="e">
        <f t="shared" si="45"/>
        <v>#DIV/0!</v>
      </c>
      <c r="EQ50" s="11"/>
      <c r="ER50" s="43"/>
    </row>
    <row r="51" spans="1:148" s="44" customFormat="1" ht="20.100000000000001" customHeight="1" x14ac:dyDescent="0.25">
      <c r="A51" s="84">
        <v>42715</v>
      </c>
      <c r="B51" s="101"/>
      <c r="C51" s="13"/>
      <c r="D51" s="8"/>
      <c r="E51" s="8"/>
      <c r="F51" s="8"/>
      <c r="G51" s="11"/>
      <c r="H51" s="10"/>
      <c r="I51" s="8"/>
      <c r="J51" s="8"/>
      <c r="K51" s="18"/>
      <c r="L51" s="8"/>
      <c r="M51" s="8"/>
      <c r="N51" s="8"/>
      <c r="O51" s="145"/>
      <c r="P51" s="8"/>
      <c r="Q51" s="20">
        <f t="shared" si="0"/>
        <v>0</v>
      </c>
      <c r="R51" s="42">
        <f t="shared" si="18"/>
        <v>0</v>
      </c>
      <c r="S51" s="16">
        <f t="shared" si="1"/>
        <v>0</v>
      </c>
      <c r="T51" s="10"/>
      <c r="U51" s="8"/>
      <c r="V51" s="8"/>
      <c r="W51" s="20">
        <f t="shared" si="19"/>
        <v>0</v>
      </c>
      <c r="X51" s="8"/>
      <c r="Y51" s="8"/>
      <c r="Z51" s="8"/>
      <c r="AA51" s="8"/>
      <c r="AB51" s="8"/>
      <c r="AC51" s="11"/>
      <c r="AD51" s="13"/>
      <c r="AE51" s="89"/>
      <c r="AF51" s="89"/>
      <c r="AG51" s="89"/>
      <c r="AH51" s="89"/>
      <c r="AI51" s="110">
        <f t="shared" si="30"/>
        <v>0</v>
      </c>
      <c r="AJ51" s="108" t="e">
        <f t="shared" si="31"/>
        <v>#DIV/0!</v>
      </c>
      <c r="AK51" s="8"/>
      <c r="AL51" s="8"/>
      <c r="AM51" s="8"/>
      <c r="AN51" s="8"/>
      <c r="AO51" s="8"/>
      <c r="AP51" s="8"/>
      <c r="AQ51" s="10"/>
      <c r="AR51" s="13"/>
      <c r="AS51" s="20">
        <f t="shared" si="34"/>
        <v>0</v>
      </c>
      <c r="AT51" s="124" t="e">
        <f t="shared" si="20"/>
        <v>#DIV/0!</v>
      </c>
      <c r="AU51" s="8"/>
      <c r="AV51" s="8"/>
      <c r="AW51" s="13"/>
      <c r="AX51" s="8"/>
      <c r="AY51" s="8"/>
      <c r="AZ51" s="9"/>
      <c r="BA51" s="10"/>
      <c r="BB51" s="9"/>
      <c r="BC51" s="10"/>
      <c r="BD51" s="11"/>
      <c r="BE51" s="10"/>
      <c r="BF51" s="8"/>
      <c r="BG51" s="8"/>
      <c r="BH51" s="8"/>
      <c r="BI51" s="11"/>
      <c r="BJ51" s="10"/>
      <c r="BK51" s="13"/>
      <c r="BL51" s="8"/>
      <c r="BM51" s="8"/>
      <c r="BN51" s="9"/>
      <c r="BO51" s="10"/>
      <c r="BP51" s="8"/>
      <c r="BQ51" s="9"/>
      <c r="BR51" s="10"/>
      <c r="BS51" s="8"/>
      <c r="BT51" s="9"/>
      <c r="BU51" s="12"/>
      <c r="BV51" s="130"/>
      <c r="BW51" s="126">
        <f t="shared" si="21"/>
        <v>0</v>
      </c>
      <c r="BX51" s="126">
        <f t="shared" si="22"/>
        <v>0</v>
      </c>
      <c r="BY51" s="134" t="e">
        <f t="shared" si="23"/>
        <v>#DIV/0!</v>
      </c>
      <c r="BZ51" s="134" t="e">
        <f t="shared" si="24"/>
        <v>#DIV/0!</v>
      </c>
      <c r="CA51" s="10"/>
      <c r="CB51" s="8"/>
      <c r="CC51" s="8"/>
      <c r="CD51" s="11"/>
      <c r="CE51" s="13"/>
      <c r="CF51" s="13"/>
      <c r="CG51" s="20" t="e">
        <f t="shared" si="25"/>
        <v>#N/A</v>
      </c>
      <c r="CH51" s="20">
        <f t="shared" si="3"/>
        <v>0</v>
      </c>
      <c r="CI51" s="20" t="e">
        <f t="shared" si="4"/>
        <v>#N/A</v>
      </c>
      <c r="CJ51" s="8"/>
      <c r="CK51" s="16" t="e">
        <f t="shared" si="26"/>
        <v>#N/A</v>
      </c>
      <c r="CL51" s="10"/>
      <c r="CM51" s="13"/>
      <c r="CN51" s="8"/>
      <c r="CO51" s="339">
        <v>109</v>
      </c>
      <c r="CP51" s="339">
        <f t="shared" si="35"/>
        <v>0</v>
      </c>
      <c r="CQ51" s="339">
        <f t="shared" si="36"/>
        <v>0</v>
      </c>
      <c r="CR51" s="42" t="e">
        <f t="shared" si="37"/>
        <v>#DIV/0!</v>
      </c>
      <c r="CS51" s="10"/>
      <c r="CT51" s="13"/>
      <c r="CU51" s="20" t="e">
        <f t="shared" si="33"/>
        <v>#N/A</v>
      </c>
      <c r="CV51" s="20">
        <f t="shared" si="8"/>
        <v>0</v>
      </c>
      <c r="CW51" s="20" t="e">
        <f t="shared" si="9"/>
        <v>#N/A</v>
      </c>
      <c r="CX51" s="8"/>
      <c r="CY51" s="16" t="e">
        <f t="shared" si="32"/>
        <v>#N/A</v>
      </c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0"/>
      <c r="DL51" s="9"/>
      <c r="DM51" s="97" t="e">
        <f t="shared" si="38"/>
        <v>#DIV/0!</v>
      </c>
      <c r="DN51" s="97" t="e">
        <f t="shared" si="39"/>
        <v>#DIV/0!</v>
      </c>
      <c r="DO51" s="10"/>
      <c r="DP51" s="9"/>
      <c r="DQ51" s="10"/>
      <c r="DR51" s="9"/>
      <c r="DS51" s="14"/>
      <c r="DT51" s="10"/>
      <c r="DU51" s="9"/>
      <c r="DV51" s="14"/>
      <c r="DW51" s="10"/>
      <c r="DX51" s="8"/>
      <c r="DY51" s="97" t="e">
        <f t="shared" si="40"/>
        <v>#DIV/0!</v>
      </c>
      <c r="DZ51" s="97" t="e">
        <f t="shared" si="41"/>
        <v>#DIV/0!</v>
      </c>
      <c r="EA51" s="147"/>
      <c r="EB51" s="97"/>
      <c r="EC51" s="10"/>
      <c r="ED51" s="9"/>
      <c r="EE51" s="10"/>
      <c r="EF51" s="9"/>
      <c r="EG51" s="80"/>
      <c r="EH51" s="81"/>
      <c r="EI51" s="80"/>
      <c r="EJ51" s="82"/>
      <c r="EK51" s="182">
        <f t="shared" si="29"/>
        <v>0</v>
      </c>
      <c r="EL51" s="183" t="e">
        <f t="shared" si="42"/>
        <v>#DIV/0!</v>
      </c>
      <c r="EM51" s="110" t="e">
        <f t="shared" si="43"/>
        <v>#DIV/0!</v>
      </c>
      <c r="EN51" s="8"/>
      <c r="EO51" s="184" t="e">
        <f t="shared" si="44"/>
        <v>#DIV/0!</v>
      </c>
      <c r="EP51" s="184" t="e">
        <f t="shared" si="45"/>
        <v>#DIV/0!</v>
      </c>
      <c r="EQ51" s="11"/>
      <c r="ER51" s="43"/>
    </row>
    <row r="52" spans="1:148" s="41" customFormat="1" ht="20.100000000000001" customHeight="1" x14ac:dyDescent="0.25">
      <c r="A52" s="83">
        <v>42716</v>
      </c>
      <c r="B52" s="100"/>
      <c r="C52" s="6"/>
      <c r="D52" s="1"/>
      <c r="E52" s="1"/>
      <c r="F52" s="1"/>
      <c r="G52" s="4"/>
      <c r="H52" s="3"/>
      <c r="I52" s="1"/>
      <c r="J52" s="1"/>
      <c r="K52" s="17"/>
      <c r="L52" s="1"/>
      <c r="M52" s="1"/>
      <c r="N52" s="1"/>
      <c r="O52" s="144"/>
      <c r="P52" s="1"/>
      <c r="Q52" s="19">
        <f>(P52/100)*(100-K52)</f>
        <v>0</v>
      </c>
      <c r="R52" s="39">
        <f t="shared" si="18"/>
        <v>0</v>
      </c>
      <c r="S52" s="15">
        <f t="shared" si="1"/>
        <v>0</v>
      </c>
      <c r="T52" s="3"/>
      <c r="U52" s="1"/>
      <c r="V52" s="1"/>
      <c r="W52" s="19">
        <f t="shared" si="19"/>
        <v>0</v>
      </c>
      <c r="X52" s="1"/>
      <c r="Y52" s="1"/>
      <c r="Z52" s="1"/>
      <c r="AA52" s="1"/>
      <c r="AB52" s="1"/>
      <c r="AC52" s="4"/>
      <c r="AD52" s="6"/>
      <c r="AE52" s="88"/>
      <c r="AF52" s="88"/>
      <c r="AG52" s="88"/>
      <c r="AH52" s="88"/>
      <c r="AI52" s="109">
        <f t="shared" si="30"/>
        <v>0</v>
      </c>
      <c r="AJ52" s="106" t="e">
        <f t="shared" si="31"/>
        <v>#DIV/0!</v>
      </c>
      <c r="AK52" s="1"/>
      <c r="AL52" s="1"/>
      <c r="AM52" s="1"/>
      <c r="AN52" s="1"/>
      <c r="AO52" s="1"/>
      <c r="AP52" s="1"/>
      <c r="AQ52" s="3"/>
      <c r="AR52" s="6"/>
      <c r="AS52" s="19">
        <f t="shared" si="34"/>
        <v>0</v>
      </c>
      <c r="AT52" s="123" t="e">
        <f t="shared" si="20"/>
        <v>#DIV/0!</v>
      </c>
      <c r="AU52" s="1"/>
      <c r="AV52" s="1"/>
      <c r="AW52" s="6"/>
      <c r="AX52" s="1"/>
      <c r="AY52" s="1"/>
      <c r="AZ52" s="2"/>
      <c r="BA52" s="3"/>
      <c r="BB52" s="2"/>
      <c r="BC52" s="3"/>
      <c r="BD52" s="4"/>
      <c r="BE52" s="3"/>
      <c r="BF52" s="1"/>
      <c r="BG52" s="1"/>
      <c r="BH52" s="1"/>
      <c r="BI52" s="4"/>
      <c r="BJ52" s="3"/>
      <c r="BK52" s="6"/>
      <c r="BL52" s="1"/>
      <c r="BM52" s="1"/>
      <c r="BN52" s="2"/>
      <c r="BO52" s="3"/>
      <c r="BP52" s="1"/>
      <c r="BQ52" s="2"/>
      <c r="BR52" s="3"/>
      <c r="BS52" s="1"/>
      <c r="BT52" s="2"/>
      <c r="BU52" s="5"/>
      <c r="BV52" s="129"/>
      <c r="BW52" s="125">
        <f t="shared" si="21"/>
        <v>0</v>
      </c>
      <c r="BX52" s="125">
        <f t="shared" si="22"/>
        <v>0</v>
      </c>
      <c r="BY52" s="133" t="e">
        <f t="shared" si="23"/>
        <v>#DIV/0!</v>
      </c>
      <c r="BZ52" s="133" t="e">
        <f t="shared" si="24"/>
        <v>#DIV/0!</v>
      </c>
      <c r="CA52" s="3"/>
      <c r="CB52" s="1"/>
      <c r="CC52" s="1"/>
      <c r="CD52" s="4"/>
      <c r="CE52" s="6"/>
      <c r="CF52" s="6"/>
      <c r="CG52" s="19" t="e">
        <f t="shared" si="25"/>
        <v>#N/A</v>
      </c>
      <c r="CH52" s="19">
        <f t="shared" si="3"/>
        <v>0</v>
      </c>
      <c r="CI52" s="19" t="e">
        <f t="shared" si="4"/>
        <v>#N/A</v>
      </c>
      <c r="CJ52" s="1"/>
      <c r="CK52" s="15" t="e">
        <f t="shared" si="26"/>
        <v>#N/A</v>
      </c>
      <c r="CL52" s="3"/>
      <c r="CM52" s="6"/>
      <c r="CN52" s="1"/>
      <c r="CO52" s="338">
        <v>109</v>
      </c>
      <c r="CP52" s="338">
        <f t="shared" si="35"/>
        <v>0</v>
      </c>
      <c r="CQ52" s="338">
        <f t="shared" si="36"/>
        <v>0</v>
      </c>
      <c r="CR52" s="39" t="e">
        <f t="shared" si="37"/>
        <v>#DIV/0!</v>
      </c>
      <c r="CS52" s="3"/>
      <c r="CT52" s="6"/>
      <c r="CU52" s="19" t="e">
        <f t="shared" si="33"/>
        <v>#N/A</v>
      </c>
      <c r="CV52" s="19">
        <f t="shared" si="8"/>
        <v>0</v>
      </c>
      <c r="CW52" s="19" t="e">
        <f t="shared" si="9"/>
        <v>#N/A</v>
      </c>
      <c r="CX52" s="1"/>
      <c r="CY52" s="15" t="e">
        <f t="shared" si="32"/>
        <v>#N/A</v>
      </c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3"/>
      <c r="DL52" s="2"/>
      <c r="DM52" s="96" t="e">
        <f t="shared" si="38"/>
        <v>#DIV/0!</v>
      </c>
      <c r="DN52" s="96" t="e">
        <f t="shared" si="39"/>
        <v>#DIV/0!</v>
      </c>
      <c r="DO52" s="3"/>
      <c r="DP52" s="2"/>
      <c r="DQ52" s="3"/>
      <c r="DR52" s="2"/>
      <c r="DS52" s="7"/>
      <c r="DT52" s="3"/>
      <c r="DU52" s="2"/>
      <c r="DV52" s="7"/>
      <c r="DW52" s="3"/>
      <c r="DX52" s="1"/>
      <c r="DY52" s="96" t="e">
        <f t="shared" si="40"/>
        <v>#DIV/0!</v>
      </c>
      <c r="DZ52" s="96" t="e">
        <f t="shared" si="41"/>
        <v>#DIV/0!</v>
      </c>
      <c r="EA52" s="146"/>
      <c r="EB52" s="96"/>
      <c r="EC52" s="3"/>
      <c r="ED52" s="2"/>
      <c r="EE52" s="3"/>
      <c r="EF52" s="2"/>
      <c r="EG52" s="77"/>
      <c r="EH52" s="78"/>
      <c r="EI52" s="77"/>
      <c r="EJ52" s="79"/>
      <c r="EK52" s="179">
        <f t="shared" si="29"/>
        <v>0</v>
      </c>
      <c r="EL52" s="180" t="e">
        <f t="shared" si="42"/>
        <v>#DIV/0!</v>
      </c>
      <c r="EM52" s="109" t="e">
        <f t="shared" si="43"/>
        <v>#DIV/0!</v>
      </c>
      <c r="EN52" s="1"/>
      <c r="EO52" s="181" t="e">
        <f t="shared" si="44"/>
        <v>#DIV/0!</v>
      </c>
      <c r="EP52" s="181" t="e">
        <f t="shared" si="45"/>
        <v>#DIV/0!</v>
      </c>
      <c r="EQ52" s="4"/>
      <c r="ER52" s="40"/>
    </row>
    <row r="53" spans="1:148" s="41" customFormat="1" ht="20.100000000000001" customHeight="1" x14ac:dyDescent="0.25">
      <c r="A53" s="83">
        <v>42716</v>
      </c>
      <c r="B53" s="100"/>
      <c r="C53" s="6"/>
      <c r="D53" s="1"/>
      <c r="E53" s="1"/>
      <c r="F53" s="1"/>
      <c r="G53" s="4"/>
      <c r="H53" s="3"/>
      <c r="I53" s="1"/>
      <c r="J53" s="1"/>
      <c r="K53" s="17"/>
      <c r="L53" s="1"/>
      <c r="M53" s="1"/>
      <c r="N53" s="1"/>
      <c r="O53" s="144"/>
      <c r="P53" s="1"/>
      <c r="Q53" s="19">
        <f>(P53/100)*(100-K53)</f>
        <v>0</v>
      </c>
      <c r="R53" s="39">
        <f t="shared" si="18"/>
        <v>0</v>
      </c>
      <c r="S53" s="15">
        <f t="shared" si="1"/>
        <v>0</v>
      </c>
      <c r="T53" s="3"/>
      <c r="U53" s="1"/>
      <c r="V53" s="1"/>
      <c r="W53" s="19">
        <f t="shared" si="19"/>
        <v>0</v>
      </c>
      <c r="X53" s="1"/>
      <c r="Y53" s="1"/>
      <c r="Z53" s="1"/>
      <c r="AA53" s="1"/>
      <c r="AB53" s="1"/>
      <c r="AC53" s="4"/>
      <c r="AD53" s="6"/>
      <c r="AE53" s="88"/>
      <c r="AF53" s="88"/>
      <c r="AG53" s="88"/>
      <c r="AH53" s="88"/>
      <c r="AI53" s="109">
        <f t="shared" si="30"/>
        <v>0</v>
      </c>
      <c r="AJ53" s="106" t="e">
        <f t="shared" si="31"/>
        <v>#DIV/0!</v>
      </c>
      <c r="AK53" s="1"/>
      <c r="AL53" s="1"/>
      <c r="AM53" s="1"/>
      <c r="AN53" s="1"/>
      <c r="AO53" s="1"/>
      <c r="AP53" s="1"/>
      <c r="AQ53" s="3"/>
      <c r="AR53" s="6"/>
      <c r="AS53" s="19">
        <f t="shared" si="34"/>
        <v>0</v>
      </c>
      <c r="AT53" s="123" t="e">
        <f t="shared" si="20"/>
        <v>#DIV/0!</v>
      </c>
      <c r="AU53" s="1"/>
      <c r="AV53" s="1"/>
      <c r="AW53" s="6"/>
      <c r="AX53" s="1"/>
      <c r="AY53" s="1"/>
      <c r="AZ53" s="2"/>
      <c r="BA53" s="3"/>
      <c r="BB53" s="2"/>
      <c r="BC53" s="3"/>
      <c r="BD53" s="4"/>
      <c r="BE53" s="3"/>
      <c r="BF53" s="1"/>
      <c r="BG53" s="1"/>
      <c r="BH53" s="1"/>
      <c r="BI53" s="4"/>
      <c r="BJ53" s="3"/>
      <c r="BK53" s="6"/>
      <c r="BL53" s="1"/>
      <c r="BM53" s="1"/>
      <c r="BN53" s="2"/>
      <c r="BO53" s="3"/>
      <c r="BP53" s="1"/>
      <c r="BQ53" s="2"/>
      <c r="BR53" s="3"/>
      <c r="BS53" s="1"/>
      <c r="BT53" s="2"/>
      <c r="BU53" s="5"/>
      <c r="BV53" s="129"/>
      <c r="BW53" s="125">
        <f t="shared" si="21"/>
        <v>0</v>
      </c>
      <c r="BX53" s="125">
        <f t="shared" si="22"/>
        <v>0</v>
      </c>
      <c r="BY53" s="133" t="e">
        <f t="shared" si="23"/>
        <v>#DIV/0!</v>
      </c>
      <c r="BZ53" s="133" t="e">
        <f t="shared" si="24"/>
        <v>#DIV/0!</v>
      </c>
      <c r="CA53" s="3"/>
      <c r="CB53" s="1"/>
      <c r="CC53" s="1"/>
      <c r="CD53" s="4"/>
      <c r="CE53" s="6"/>
      <c r="CF53" s="6"/>
      <c r="CG53" s="19" t="e">
        <f t="shared" si="25"/>
        <v>#N/A</v>
      </c>
      <c r="CH53" s="19">
        <f t="shared" si="3"/>
        <v>0</v>
      </c>
      <c r="CI53" s="19" t="e">
        <f t="shared" si="4"/>
        <v>#N/A</v>
      </c>
      <c r="CJ53" s="1"/>
      <c r="CK53" s="15" t="e">
        <f t="shared" si="26"/>
        <v>#N/A</v>
      </c>
      <c r="CL53" s="3"/>
      <c r="CM53" s="6"/>
      <c r="CN53" s="1"/>
      <c r="CO53" s="338">
        <v>109</v>
      </c>
      <c r="CP53" s="338">
        <f t="shared" si="35"/>
        <v>0</v>
      </c>
      <c r="CQ53" s="338">
        <f t="shared" si="36"/>
        <v>0</v>
      </c>
      <c r="CR53" s="39" t="e">
        <f t="shared" si="37"/>
        <v>#DIV/0!</v>
      </c>
      <c r="CS53" s="3"/>
      <c r="CT53" s="6"/>
      <c r="CU53" s="19" t="e">
        <f t="shared" si="33"/>
        <v>#N/A</v>
      </c>
      <c r="CV53" s="19">
        <f t="shared" si="8"/>
        <v>0</v>
      </c>
      <c r="CW53" s="19" t="e">
        <f t="shared" si="9"/>
        <v>#N/A</v>
      </c>
      <c r="CX53" s="1"/>
      <c r="CY53" s="15" t="e">
        <f t="shared" si="32"/>
        <v>#N/A</v>
      </c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3"/>
      <c r="DL53" s="2"/>
      <c r="DM53" s="96" t="e">
        <f t="shared" si="38"/>
        <v>#DIV/0!</v>
      </c>
      <c r="DN53" s="96" t="e">
        <f t="shared" si="39"/>
        <v>#DIV/0!</v>
      </c>
      <c r="DO53" s="3"/>
      <c r="DP53" s="2"/>
      <c r="DQ53" s="3"/>
      <c r="DR53" s="2"/>
      <c r="DS53" s="7"/>
      <c r="DT53" s="3"/>
      <c r="DU53" s="2"/>
      <c r="DV53" s="7"/>
      <c r="DW53" s="3"/>
      <c r="DX53" s="1"/>
      <c r="DY53" s="96" t="e">
        <f t="shared" si="40"/>
        <v>#DIV/0!</v>
      </c>
      <c r="DZ53" s="96" t="e">
        <f t="shared" si="41"/>
        <v>#DIV/0!</v>
      </c>
      <c r="EA53" s="146"/>
      <c r="EB53" s="96"/>
      <c r="EC53" s="3"/>
      <c r="ED53" s="2"/>
      <c r="EE53" s="3"/>
      <c r="EF53" s="2"/>
      <c r="EG53" s="77"/>
      <c r="EH53" s="78"/>
      <c r="EI53" s="77"/>
      <c r="EJ53" s="79"/>
      <c r="EK53" s="179">
        <f t="shared" si="29"/>
        <v>0</v>
      </c>
      <c r="EL53" s="180" t="e">
        <f t="shared" si="42"/>
        <v>#DIV/0!</v>
      </c>
      <c r="EM53" s="109" t="e">
        <f t="shared" si="43"/>
        <v>#DIV/0!</v>
      </c>
      <c r="EN53" s="1"/>
      <c r="EO53" s="181" t="e">
        <f t="shared" si="44"/>
        <v>#DIV/0!</v>
      </c>
      <c r="EP53" s="181" t="e">
        <f t="shared" si="45"/>
        <v>#DIV/0!</v>
      </c>
      <c r="EQ53" s="4"/>
      <c r="ER53" s="40"/>
    </row>
    <row r="54" spans="1:148" s="44" customFormat="1" ht="20.100000000000001" customHeight="1" x14ac:dyDescent="0.25">
      <c r="A54" s="84">
        <v>42716</v>
      </c>
      <c r="B54" s="101"/>
      <c r="C54" s="13"/>
      <c r="D54" s="8"/>
      <c r="E54" s="8"/>
      <c r="F54" s="8"/>
      <c r="G54" s="11"/>
      <c r="H54" s="10"/>
      <c r="I54" s="8"/>
      <c r="J54" s="8"/>
      <c r="K54" s="18"/>
      <c r="L54" s="8"/>
      <c r="M54" s="8"/>
      <c r="N54" s="8"/>
      <c r="O54" s="145"/>
      <c r="P54" s="8"/>
      <c r="Q54" s="19">
        <f>(P54/100)*(100-K54)</f>
        <v>0</v>
      </c>
      <c r="R54" s="42">
        <f t="shared" si="18"/>
        <v>0</v>
      </c>
      <c r="S54" s="16">
        <f t="shared" si="1"/>
        <v>0</v>
      </c>
      <c r="T54" s="10"/>
      <c r="U54" s="8"/>
      <c r="V54" s="8"/>
      <c r="W54" s="20">
        <f t="shared" si="19"/>
        <v>0</v>
      </c>
      <c r="X54" s="8"/>
      <c r="Y54" s="8"/>
      <c r="Z54" s="8"/>
      <c r="AA54" s="8"/>
      <c r="AB54" s="8"/>
      <c r="AC54" s="11"/>
      <c r="AD54" s="13"/>
      <c r="AE54" s="89"/>
      <c r="AF54" s="89"/>
      <c r="AG54" s="89"/>
      <c r="AH54" s="89"/>
      <c r="AI54" s="110">
        <f t="shared" si="30"/>
        <v>0</v>
      </c>
      <c r="AJ54" s="108" t="e">
        <f t="shared" si="31"/>
        <v>#DIV/0!</v>
      </c>
      <c r="AK54" s="8"/>
      <c r="AL54" s="8"/>
      <c r="AM54" s="8"/>
      <c r="AN54" s="8"/>
      <c r="AO54" s="8"/>
      <c r="AP54" s="8"/>
      <c r="AQ54" s="10"/>
      <c r="AR54" s="13"/>
      <c r="AS54" s="20">
        <f t="shared" si="34"/>
        <v>0</v>
      </c>
      <c r="AT54" s="124" t="e">
        <f t="shared" si="20"/>
        <v>#DIV/0!</v>
      </c>
      <c r="AU54" s="8"/>
      <c r="AV54" s="8"/>
      <c r="AW54" s="13"/>
      <c r="AX54" s="8"/>
      <c r="AY54" s="8"/>
      <c r="AZ54" s="9"/>
      <c r="BA54" s="10"/>
      <c r="BB54" s="9"/>
      <c r="BC54" s="10"/>
      <c r="BD54" s="11"/>
      <c r="BE54" s="10"/>
      <c r="BF54" s="8"/>
      <c r="BG54" s="8"/>
      <c r="BH54" s="8"/>
      <c r="BI54" s="11"/>
      <c r="BJ54" s="10"/>
      <c r="BK54" s="13"/>
      <c r="BL54" s="8"/>
      <c r="BM54" s="8"/>
      <c r="BN54" s="9"/>
      <c r="BO54" s="10"/>
      <c r="BP54" s="8"/>
      <c r="BQ54" s="9"/>
      <c r="BR54" s="10"/>
      <c r="BS54" s="8"/>
      <c r="BT54" s="9"/>
      <c r="BU54" s="12"/>
      <c r="BV54" s="130"/>
      <c r="BW54" s="126">
        <f t="shared" si="21"/>
        <v>0</v>
      </c>
      <c r="BX54" s="126">
        <f t="shared" si="22"/>
        <v>0</v>
      </c>
      <c r="BY54" s="134" t="e">
        <f t="shared" si="23"/>
        <v>#DIV/0!</v>
      </c>
      <c r="BZ54" s="134" t="e">
        <f t="shared" si="24"/>
        <v>#DIV/0!</v>
      </c>
      <c r="CA54" s="10"/>
      <c r="CB54" s="8"/>
      <c r="CC54" s="8"/>
      <c r="CD54" s="11"/>
      <c r="CE54" s="13"/>
      <c r="CF54" s="13"/>
      <c r="CG54" s="20" t="e">
        <f t="shared" si="25"/>
        <v>#N/A</v>
      </c>
      <c r="CH54" s="20">
        <f t="shared" si="3"/>
        <v>0</v>
      </c>
      <c r="CI54" s="20" t="e">
        <f t="shared" si="4"/>
        <v>#N/A</v>
      </c>
      <c r="CJ54" s="8"/>
      <c r="CK54" s="16" t="e">
        <f t="shared" si="26"/>
        <v>#N/A</v>
      </c>
      <c r="CL54" s="10"/>
      <c r="CM54" s="13"/>
      <c r="CN54" s="8"/>
      <c r="CO54" s="339">
        <v>109</v>
      </c>
      <c r="CP54" s="339">
        <f t="shared" si="35"/>
        <v>0</v>
      </c>
      <c r="CQ54" s="339">
        <f t="shared" si="36"/>
        <v>0</v>
      </c>
      <c r="CR54" s="42" t="e">
        <f t="shared" si="37"/>
        <v>#DIV/0!</v>
      </c>
      <c r="CS54" s="10"/>
      <c r="CT54" s="13"/>
      <c r="CU54" s="20" t="e">
        <f t="shared" si="33"/>
        <v>#N/A</v>
      </c>
      <c r="CV54" s="20">
        <f t="shared" si="8"/>
        <v>0</v>
      </c>
      <c r="CW54" s="20" t="e">
        <f t="shared" si="9"/>
        <v>#N/A</v>
      </c>
      <c r="CX54" s="8"/>
      <c r="CY54" s="16" t="e">
        <f t="shared" si="32"/>
        <v>#N/A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0"/>
      <c r="DL54" s="9"/>
      <c r="DM54" s="97" t="e">
        <f t="shared" si="38"/>
        <v>#DIV/0!</v>
      </c>
      <c r="DN54" s="97" t="e">
        <f t="shared" si="39"/>
        <v>#DIV/0!</v>
      </c>
      <c r="DO54" s="10"/>
      <c r="DP54" s="9"/>
      <c r="DQ54" s="10"/>
      <c r="DR54" s="9"/>
      <c r="DS54" s="14"/>
      <c r="DT54" s="10"/>
      <c r="DU54" s="9"/>
      <c r="DV54" s="14"/>
      <c r="DW54" s="10"/>
      <c r="DX54" s="8"/>
      <c r="DY54" s="97" t="e">
        <f t="shared" si="40"/>
        <v>#DIV/0!</v>
      </c>
      <c r="DZ54" s="97" t="e">
        <f t="shared" si="41"/>
        <v>#DIV/0!</v>
      </c>
      <c r="EA54" s="147"/>
      <c r="EB54" s="97"/>
      <c r="EC54" s="10"/>
      <c r="ED54" s="9"/>
      <c r="EE54" s="10"/>
      <c r="EF54" s="9"/>
      <c r="EG54" s="80"/>
      <c r="EH54" s="81"/>
      <c r="EI54" s="80"/>
      <c r="EJ54" s="82"/>
      <c r="EK54" s="182">
        <f t="shared" si="29"/>
        <v>0</v>
      </c>
      <c r="EL54" s="183" t="e">
        <f t="shared" si="42"/>
        <v>#DIV/0!</v>
      </c>
      <c r="EM54" s="110" t="e">
        <f t="shared" si="43"/>
        <v>#DIV/0!</v>
      </c>
      <c r="EN54" s="8"/>
      <c r="EO54" s="184" t="e">
        <f t="shared" si="44"/>
        <v>#DIV/0!</v>
      </c>
      <c r="EP54" s="184" t="e">
        <f t="shared" si="45"/>
        <v>#DIV/0!</v>
      </c>
      <c r="EQ54" s="11"/>
      <c r="ER54" s="43"/>
    </row>
    <row r="55" spans="1:148" s="44" customFormat="1" ht="20.100000000000001" customHeight="1" x14ac:dyDescent="0.25">
      <c r="A55" s="84">
        <v>42716</v>
      </c>
      <c r="B55" s="101"/>
      <c r="C55" s="13"/>
      <c r="D55" s="8"/>
      <c r="E55" s="8"/>
      <c r="F55" s="8"/>
      <c r="G55" s="11"/>
      <c r="H55" s="10"/>
      <c r="I55" s="8"/>
      <c r="J55" s="8"/>
      <c r="K55" s="18"/>
      <c r="L55" s="8"/>
      <c r="M55" s="8"/>
      <c r="N55" s="8"/>
      <c r="O55" s="145"/>
      <c r="P55" s="8"/>
      <c r="Q55" s="20">
        <f t="shared" si="0"/>
        <v>0</v>
      </c>
      <c r="R55" s="42">
        <f t="shared" si="18"/>
        <v>0</v>
      </c>
      <c r="S55" s="16">
        <f t="shared" si="1"/>
        <v>0</v>
      </c>
      <c r="T55" s="10"/>
      <c r="U55" s="8"/>
      <c r="V55" s="8"/>
      <c r="W55" s="20">
        <f t="shared" si="19"/>
        <v>0</v>
      </c>
      <c r="X55" s="8"/>
      <c r="Y55" s="8"/>
      <c r="Z55" s="8"/>
      <c r="AA55" s="8"/>
      <c r="AB55" s="8"/>
      <c r="AC55" s="11"/>
      <c r="AD55" s="13"/>
      <c r="AE55" s="89"/>
      <c r="AF55" s="89"/>
      <c r="AG55" s="89"/>
      <c r="AH55" s="89"/>
      <c r="AI55" s="110">
        <f t="shared" si="30"/>
        <v>0</v>
      </c>
      <c r="AJ55" s="108" t="e">
        <f t="shared" si="31"/>
        <v>#DIV/0!</v>
      </c>
      <c r="AK55" s="8"/>
      <c r="AL55" s="8"/>
      <c r="AM55" s="8"/>
      <c r="AN55" s="8"/>
      <c r="AO55" s="8"/>
      <c r="AP55" s="8"/>
      <c r="AQ55" s="10"/>
      <c r="AR55" s="13"/>
      <c r="AS55" s="20">
        <f t="shared" si="34"/>
        <v>0</v>
      </c>
      <c r="AT55" s="124" t="e">
        <f t="shared" si="20"/>
        <v>#DIV/0!</v>
      </c>
      <c r="AU55" s="8"/>
      <c r="AV55" s="8"/>
      <c r="AW55" s="13"/>
      <c r="AX55" s="8"/>
      <c r="AY55" s="8"/>
      <c r="AZ55" s="9"/>
      <c r="BA55" s="10"/>
      <c r="BB55" s="9"/>
      <c r="BC55" s="10"/>
      <c r="BD55" s="11"/>
      <c r="BE55" s="10"/>
      <c r="BF55" s="8"/>
      <c r="BG55" s="8"/>
      <c r="BH55" s="8"/>
      <c r="BI55" s="11"/>
      <c r="BJ55" s="10"/>
      <c r="BK55" s="13"/>
      <c r="BL55" s="8"/>
      <c r="BM55" s="8"/>
      <c r="BN55" s="9"/>
      <c r="BO55" s="10"/>
      <c r="BP55" s="8"/>
      <c r="BQ55" s="9"/>
      <c r="BR55" s="10"/>
      <c r="BS55" s="8"/>
      <c r="BT55" s="9"/>
      <c r="BU55" s="12"/>
      <c r="BV55" s="130"/>
      <c r="BW55" s="126">
        <f t="shared" si="21"/>
        <v>0</v>
      </c>
      <c r="BX55" s="126">
        <f t="shared" si="22"/>
        <v>0</v>
      </c>
      <c r="BY55" s="134" t="e">
        <f t="shared" si="23"/>
        <v>#DIV/0!</v>
      </c>
      <c r="BZ55" s="134" t="e">
        <f t="shared" si="24"/>
        <v>#DIV/0!</v>
      </c>
      <c r="CA55" s="10"/>
      <c r="CB55" s="8"/>
      <c r="CC55" s="8"/>
      <c r="CD55" s="11"/>
      <c r="CE55" s="13"/>
      <c r="CF55" s="13"/>
      <c r="CG55" s="20" t="e">
        <f t="shared" si="25"/>
        <v>#N/A</v>
      </c>
      <c r="CH55" s="20">
        <f t="shared" si="3"/>
        <v>0</v>
      </c>
      <c r="CI55" s="20" t="e">
        <f t="shared" si="4"/>
        <v>#N/A</v>
      </c>
      <c r="CJ55" s="8"/>
      <c r="CK55" s="16" t="e">
        <f t="shared" si="26"/>
        <v>#N/A</v>
      </c>
      <c r="CL55" s="10"/>
      <c r="CM55" s="13"/>
      <c r="CN55" s="8"/>
      <c r="CO55" s="339">
        <v>109</v>
      </c>
      <c r="CP55" s="339">
        <f t="shared" si="35"/>
        <v>0</v>
      </c>
      <c r="CQ55" s="339">
        <f t="shared" si="36"/>
        <v>0</v>
      </c>
      <c r="CR55" s="42" t="e">
        <f t="shared" si="37"/>
        <v>#DIV/0!</v>
      </c>
      <c r="CS55" s="10"/>
      <c r="CT55" s="13"/>
      <c r="CU55" s="20" t="e">
        <f t="shared" si="33"/>
        <v>#N/A</v>
      </c>
      <c r="CV55" s="20">
        <f t="shared" si="8"/>
        <v>0</v>
      </c>
      <c r="CW55" s="20" t="e">
        <f t="shared" si="9"/>
        <v>#N/A</v>
      </c>
      <c r="CX55" s="8"/>
      <c r="CY55" s="16" t="e">
        <f t="shared" si="32"/>
        <v>#N/A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0"/>
      <c r="DL55" s="9"/>
      <c r="DM55" s="97" t="e">
        <f t="shared" si="38"/>
        <v>#DIV/0!</v>
      </c>
      <c r="DN55" s="97" t="e">
        <f t="shared" si="39"/>
        <v>#DIV/0!</v>
      </c>
      <c r="DO55" s="10"/>
      <c r="DP55" s="9"/>
      <c r="DQ55" s="10"/>
      <c r="DR55" s="9"/>
      <c r="DS55" s="14"/>
      <c r="DT55" s="10"/>
      <c r="DU55" s="9"/>
      <c r="DV55" s="14"/>
      <c r="DW55" s="10"/>
      <c r="DX55" s="8"/>
      <c r="DY55" s="97" t="e">
        <f t="shared" si="40"/>
        <v>#DIV/0!</v>
      </c>
      <c r="DZ55" s="97" t="e">
        <f t="shared" si="41"/>
        <v>#DIV/0!</v>
      </c>
      <c r="EA55" s="147"/>
      <c r="EB55" s="97"/>
      <c r="EC55" s="10"/>
      <c r="ED55" s="9"/>
      <c r="EE55" s="10"/>
      <c r="EF55" s="9"/>
      <c r="EG55" s="80"/>
      <c r="EH55" s="81"/>
      <c r="EI55" s="80"/>
      <c r="EJ55" s="82"/>
      <c r="EK55" s="182">
        <f t="shared" si="29"/>
        <v>0</v>
      </c>
      <c r="EL55" s="183" t="e">
        <f t="shared" si="42"/>
        <v>#DIV/0!</v>
      </c>
      <c r="EM55" s="110" t="e">
        <f t="shared" si="43"/>
        <v>#DIV/0!</v>
      </c>
      <c r="EN55" s="8"/>
      <c r="EO55" s="184" t="e">
        <f t="shared" si="44"/>
        <v>#DIV/0!</v>
      </c>
      <c r="EP55" s="184" t="e">
        <f t="shared" si="45"/>
        <v>#DIV/0!</v>
      </c>
      <c r="EQ55" s="11"/>
      <c r="ER55" s="43"/>
    </row>
    <row r="56" spans="1:148" s="41" customFormat="1" ht="20.100000000000001" customHeight="1" x14ac:dyDescent="0.25">
      <c r="A56" s="83">
        <v>42717</v>
      </c>
      <c r="B56" s="100"/>
      <c r="C56" s="6"/>
      <c r="D56" s="1"/>
      <c r="E56" s="1"/>
      <c r="F56" s="1"/>
      <c r="G56" s="4"/>
      <c r="H56" s="3"/>
      <c r="I56" s="1"/>
      <c r="J56" s="1"/>
      <c r="K56" s="17"/>
      <c r="L56" s="1"/>
      <c r="M56" s="1"/>
      <c r="N56" s="1"/>
      <c r="O56" s="144"/>
      <c r="P56" s="1"/>
      <c r="Q56" s="19">
        <f t="shared" si="0"/>
        <v>0</v>
      </c>
      <c r="R56" s="39">
        <f t="shared" si="18"/>
        <v>0</v>
      </c>
      <c r="S56" s="15">
        <f t="shared" si="1"/>
        <v>0</v>
      </c>
      <c r="T56" s="3"/>
      <c r="U56" s="1"/>
      <c r="V56" s="1"/>
      <c r="W56" s="19">
        <f t="shared" si="19"/>
        <v>0</v>
      </c>
      <c r="X56" s="1"/>
      <c r="Y56" s="1"/>
      <c r="Z56" s="1"/>
      <c r="AA56" s="1"/>
      <c r="AB56" s="1"/>
      <c r="AC56" s="4"/>
      <c r="AD56" s="6"/>
      <c r="AE56" s="88"/>
      <c r="AF56" s="88"/>
      <c r="AG56" s="88"/>
      <c r="AH56" s="88"/>
      <c r="AI56" s="109">
        <f t="shared" si="30"/>
        <v>0</v>
      </c>
      <c r="AJ56" s="106" t="e">
        <f t="shared" si="31"/>
        <v>#DIV/0!</v>
      </c>
      <c r="AK56" s="1"/>
      <c r="AL56" s="1"/>
      <c r="AM56" s="1"/>
      <c r="AN56" s="1"/>
      <c r="AO56" s="1"/>
      <c r="AP56" s="1"/>
      <c r="AQ56" s="3"/>
      <c r="AR56" s="6"/>
      <c r="AS56" s="19">
        <f t="shared" si="34"/>
        <v>0</v>
      </c>
      <c r="AT56" s="123" t="e">
        <f t="shared" si="20"/>
        <v>#DIV/0!</v>
      </c>
      <c r="AU56" s="1"/>
      <c r="AV56" s="1"/>
      <c r="AW56" s="6"/>
      <c r="AX56" s="1"/>
      <c r="AY56" s="1"/>
      <c r="AZ56" s="2"/>
      <c r="BA56" s="3"/>
      <c r="BB56" s="2"/>
      <c r="BC56" s="3"/>
      <c r="BD56" s="4"/>
      <c r="BE56" s="3"/>
      <c r="BF56" s="1"/>
      <c r="BG56" s="1"/>
      <c r="BH56" s="1"/>
      <c r="BI56" s="4"/>
      <c r="BJ56" s="3"/>
      <c r="BK56" s="6"/>
      <c r="BL56" s="1"/>
      <c r="BM56" s="1"/>
      <c r="BN56" s="2"/>
      <c r="BO56" s="3"/>
      <c r="BP56" s="1"/>
      <c r="BQ56" s="2"/>
      <c r="BR56" s="3"/>
      <c r="BS56" s="1"/>
      <c r="BT56" s="2"/>
      <c r="BU56" s="5"/>
      <c r="BV56" s="129"/>
      <c r="BW56" s="125">
        <f t="shared" si="21"/>
        <v>0</v>
      </c>
      <c r="BX56" s="125">
        <f t="shared" si="22"/>
        <v>0</v>
      </c>
      <c r="BY56" s="133" t="e">
        <f t="shared" si="23"/>
        <v>#DIV/0!</v>
      </c>
      <c r="BZ56" s="133" t="e">
        <f t="shared" si="24"/>
        <v>#DIV/0!</v>
      </c>
      <c r="CA56" s="3"/>
      <c r="CB56" s="1"/>
      <c r="CC56" s="1"/>
      <c r="CD56" s="4"/>
      <c r="CE56" s="6"/>
      <c r="CF56" s="6"/>
      <c r="CG56" s="19" t="e">
        <f t="shared" si="25"/>
        <v>#N/A</v>
      </c>
      <c r="CH56" s="19">
        <f t="shared" si="3"/>
        <v>0</v>
      </c>
      <c r="CI56" s="19" t="e">
        <f t="shared" si="4"/>
        <v>#N/A</v>
      </c>
      <c r="CJ56" s="1"/>
      <c r="CK56" s="15" t="e">
        <f t="shared" si="26"/>
        <v>#N/A</v>
      </c>
      <c r="CL56" s="3"/>
      <c r="CM56" s="6"/>
      <c r="CN56" s="1"/>
      <c r="CO56" s="338">
        <v>109</v>
      </c>
      <c r="CP56" s="338">
        <f t="shared" si="35"/>
        <v>0</v>
      </c>
      <c r="CQ56" s="338">
        <f t="shared" si="36"/>
        <v>0</v>
      </c>
      <c r="CR56" s="39" t="e">
        <f t="shared" si="37"/>
        <v>#DIV/0!</v>
      </c>
      <c r="CS56" s="3"/>
      <c r="CT56" s="6"/>
      <c r="CU56" s="19" t="e">
        <f t="shared" si="33"/>
        <v>#N/A</v>
      </c>
      <c r="CV56" s="19">
        <f t="shared" si="8"/>
        <v>0</v>
      </c>
      <c r="CW56" s="19" t="e">
        <f t="shared" si="9"/>
        <v>#N/A</v>
      </c>
      <c r="CX56" s="1"/>
      <c r="CY56" s="15" t="e">
        <f t="shared" si="32"/>
        <v>#N/A</v>
      </c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3"/>
      <c r="DL56" s="2"/>
      <c r="DM56" s="96" t="e">
        <f t="shared" si="38"/>
        <v>#DIV/0!</v>
      </c>
      <c r="DN56" s="96" t="e">
        <f t="shared" si="39"/>
        <v>#DIV/0!</v>
      </c>
      <c r="DO56" s="3"/>
      <c r="DP56" s="2"/>
      <c r="DQ56" s="3"/>
      <c r="DR56" s="2"/>
      <c r="DS56" s="7"/>
      <c r="DT56" s="3"/>
      <c r="DU56" s="2"/>
      <c r="DV56" s="7"/>
      <c r="DW56" s="3"/>
      <c r="DX56" s="1"/>
      <c r="DY56" s="96" t="e">
        <f t="shared" si="40"/>
        <v>#DIV/0!</v>
      </c>
      <c r="DZ56" s="96" t="e">
        <f t="shared" si="41"/>
        <v>#DIV/0!</v>
      </c>
      <c r="EA56" s="146"/>
      <c r="EB56" s="96"/>
      <c r="EC56" s="3"/>
      <c r="ED56" s="2"/>
      <c r="EE56" s="3"/>
      <c r="EF56" s="2"/>
      <c r="EG56" s="77"/>
      <c r="EH56" s="78"/>
      <c r="EI56" s="77"/>
      <c r="EJ56" s="79"/>
      <c r="EK56" s="179">
        <f t="shared" si="29"/>
        <v>0</v>
      </c>
      <c r="EL56" s="180" t="e">
        <f t="shared" si="42"/>
        <v>#DIV/0!</v>
      </c>
      <c r="EM56" s="109" t="e">
        <f t="shared" si="43"/>
        <v>#DIV/0!</v>
      </c>
      <c r="EN56" s="1"/>
      <c r="EO56" s="181" t="e">
        <f t="shared" si="44"/>
        <v>#DIV/0!</v>
      </c>
      <c r="EP56" s="181" t="e">
        <f t="shared" si="45"/>
        <v>#DIV/0!</v>
      </c>
      <c r="EQ56" s="4"/>
      <c r="ER56" s="40"/>
    </row>
    <row r="57" spans="1:148" s="41" customFormat="1" ht="20.100000000000001" customHeight="1" x14ac:dyDescent="0.25">
      <c r="A57" s="83">
        <v>42717</v>
      </c>
      <c r="B57" s="100"/>
      <c r="C57" s="6"/>
      <c r="D57" s="1"/>
      <c r="E57" s="1"/>
      <c r="F57" s="1"/>
      <c r="G57" s="4"/>
      <c r="H57" s="3"/>
      <c r="I57" s="1"/>
      <c r="J57" s="1"/>
      <c r="K57" s="17"/>
      <c r="L57" s="1"/>
      <c r="M57" s="1"/>
      <c r="N57" s="1"/>
      <c r="O57" s="144"/>
      <c r="P57" s="1"/>
      <c r="Q57" s="19">
        <f t="shared" si="0"/>
        <v>0</v>
      </c>
      <c r="R57" s="39">
        <f t="shared" si="18"/>
        <v>0</v>
      </c>
      <c r="S57" s="15">
        <f t="shared" si="1"/>
        <v>0</v>
      </c>
      <c r="T57" s="3"/>
      <c r="U57" s="1"/>
      <c r="V57" s="1"/>
      <c r="W57" s="19">
        <f t="shared" si="19"/>
        <v>0</v>
      </c>
      <c r="X57" s="1"/>
      <c r="Y57" s="1"/>
      <c r="Z57" s="1"/>
      <c r="AA57" s="1"/>
      <c r="AB57" s="1"/>
      <c r="AC57" s="4"/>
      <c r="AD57" s="6"/>
      <c r="AE57" s="88"/>
      <c r="AF57" s="88"/>
      <c r="AG57" s="88"/>
      <c r="AH57" s="88"/>
      <c r="AI57" s="109">
        <f t="shared" si="30"/>
        <v>0</v>
      </c>
      <c r="AJ57" s="106" t="e">
        <f t="shared" si="31"/>
        <v>#DIV/0!</v>
      </c>
      <c r="AK57" s="1"/>
      <c r="AL57" s="1"/>
      <c r="AM57" s="1"/>
      <c r="AN57" s="1"/>
      <c r="AO57" s="1"/>
      <c r="AP57" s="1"/>
      <c r="AQ57" s="3"/>
      <c r="AR57" s="6"/>
      <c r="AS57" s="19">
        <f t="shared" si="34"/>
        <v>0</v>
      </c>
      <c r="AT57" s="123" t="e">
        <f t="shared" si="20"/>
        <v>#DIV/0!</v>
      </c>
      <c r="AU57" s="1"/>
      <c r="AV57" s="1"/>
      <c r="AW57" s="6"/>
      <c r="AX57" s="1"/>
      <c r="AY57" s="1"/>
      <c r="AZ57" s="2"/>
      <c r="BA57" s="3"/>
      <c r="BB57" s="2"/>
      <c r="BC57" s="3"/>
      <c r="BD57" s="4"/>
      <c r="BE57" s="3"/>
      <c r="BF57" s="1"/>
      <c r="BG57" s="1"/>
      <c r="BH57" s="1"/>
      <c r="BI57" s="4"/>
      <c r="BJ57" s="3"/>
      <c r="BK57" s="6"/>
      <c r="BL57" s="1"/>
      <c r="BM57" s="1"/>
      <c r="BN57" s="2"/>
      <c r="BO57" s="3"/>
      <c r="BP57" s="1"/>
      <c r="BQ57" s="2"/>
      <c r="BR57" s="3"/>
      <c r="BS57" s="1"/>
      <c r="BT57" s="2"/>
      <c r="BU57" s="5"/>
      <c r="BV57" s="129"/>
      <c r="BW57" s="125">
        <f t="shared" si="21"/>
        <v>0</v>
      </c>
      <c r="BX57" s="125">
        <f t="shared" si="22"/>
        <v>0</v>
      </c>
      <c r="BY57" s="133" t="e">
        <f t="shared" si="23"/>
        <v>#DIV/0!</v>
      </c>
      <c r="BZ57" s="133" t="e">
        <f t="shared" si="24"/>
        <v>#DIV/0!</v>
      </c>
      <c r="CA57" s="3"/>
      <c r="CB57" s="1"/>
      <c r="CC57" s="1"/>
      <c r="CD57" s="4"/>
      <c r="CE57" s="6"/>
      <c r="CF57" s="6"/>
      <c r="CG57" s="19" t="e">
        <f t="shared" si="25"/>
        <v>#N/A</v>
      </c>
      <c r="CH57" s="19">
        <f t="shared" si="3"/>
        <v>0</v>
      </c>
      <c r="CI57" s="19" t="e">
        <f t="shared" si="4"/>
        <v>#N/A</v>
      </c>
      <c r="CJ57" s="1"/>
      <c r="CK57" s="15" t="e">
        <f t="shared" si="26"/>
        <v>#N/A</v>
      </c>
      <c r="CL57" s="3"/>
      <c r="CM57" s="6"/>
      <c r="CN57" s="1"/>
      <c r="CO57" s="338">
        <v>109</v>
      </c>
      <c r="CP57" s="338">
        <f t="shared" si="35"/>
        <v>0</v>
      </c>
      <c r="CQ57" s="338">
        <f t="shared" si="36"/>
        <v>0</v>
      </c>
      <c r="CR57" s="39" t="e">
        <f t="shared" si="37"/>
        <v>#DIV/0!</v>
      </c>
      <c r="CS57" s="3"/>
      <c r="CT57" s="6"/>
      <c r="CU57" s="19" t="e">
        <f t="shared" si="33"/>
        <v>#N/A</v>
      </c>
      <c r="CV57" s="19">
        <f t="shared" si="8"/>
        <v>0</v>
      </c>
      <c r="CW57" s="19" t="e">
        <f t="shared" si="9"/>
        <v>#N/A</v>
      </c>
      <c r="CX57" s="1"/>
      <c r="CY57" s="15" t="e">
        <f t="shared" si="32"/>
        <v>#N/A</v>
      </c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3"/>
      <c r="DL57" s="2"/>
      <c r="DM57" s="96" t="e">
        <f t="shared" si="38"/>
        <v>#DIV/0!</v>
      </c>
      <c r="DN57" s="96" t="e">
        <f t="shared" si="39"/>
        <v>#DIV/0!</v>
      </c>
      <c r="DO57" s="3"/>
      <c r="DP57" s="2"/>
      <c r="DQ57" s="3"/>
      <c r="DR57" s="2"/>
      <c r="DS57" s="7"/>
      <c r="DT57" s="3"/>
      <c r="DU57" s="2"/>
      <c r="DV57" s="7"/>
      <c r="DW57" s="3"/>
      <c r="DX57" s="1"/>
      <c r="DY57" s="96" t="e">
        <f t="shared" si="40"/>
        <v>#DIV/0!</v>
      </c>
      <c r="DZ57" s="96" t="e">
        <f t="shared" si="41"/>
        <v>#DIV/0!</v>
      </c>
      <c r="EA57" s="146"/>
      <c r="EB57" s="96"/>
      <c r="EC57" s="3"/>
      <c r="ED57" s="2"/>
      <c r="EE57" s="3"/>
      <c r="EF57" s="2"/>
      <c r="EG57" s="77"/>
      <c r="EH57" s="78"/>
      <c r="EI57" s="77"/>
      <c r="EJ57" s="79"/>
      <c r="EK57" s="179">
        <f t="shared" si="29"/>
        <v>0</v>
      </c>
      <c r="EL57" s="180" t="e">
        <f t="shared" si="42"/>
        <v>#DIV/0!</v>
      </c>
      <c r="EM57" s="109" t="e">
        <f t="shared" si="43"/>
        <v>#DIV/0!</v>
      </c>
      <c r="EN57" s="1"/>
      <c r="EO57" s="181" t="e">
        <f t="shared" si="44"/>
        <v>#DIV/0!</v>
      </c>
      <c r="EP57" s="181" t="e">
        <f t="shared" si="45"/>
        <v>#DIV/0!</v>
      </c>
      <c r="EQ57" s="4"/>
      <c r="ER57" s="40"/>
    </row>
    <row r="58" spans="1:148" s="44" customFormat="1" ht="20.100000000000001" customHeight="1" x14ac:dyDescent="0.25">
      <c r="A58" s="84">
        <v>42717</v>
      </c>
      <c r="B58" s="101"/>
      <c r="C58" s="13"/>
      <c r="D58" s="8"/>
      <c r="E58" s="8"/>
      <c r="F58" s="8"/>
      <c r="G58" s="11"/>
      <c r="H58" s="10"/>
      <c r="I58" s="8"/>
      <c r="J58" s="8"/>
      <c r="K58" s="18"/>
      <c r="L58" s="8"/>
      <c r="M58" s="8"/>
      <c r="N58" s="8"/>
      <c r="O58" s="145"/>
      <c r="P58" s="8"/>
      <c r="Q58" s="20">
        <f t="shared" si="0"/>
        <v>0</v>
      </c>
      <c r="R58" s="42">
        <f t="shared" si="18"/>
        <v>0</v>
      </c>
      <c r="S58" s="16">
        <f t="shared" si="1"/>
        <v>0</v>
      </c>
      <c r="T58" s="10"/>
      <c r="U58" s="8"/>
      <c r="V58" s="8"/>
      <c r="W58" s="20">
        <f t="shared" si="19"/>
        <v>0</v>
      </c>
      <c r="X58" s="8"/>
      <c r="Y58" s="8"/>
      <c r="Z58" s="8"/>
      <c r="AA58" s="8"/>
      <c r="AB58" s="8"/>
      <c r="AC58" s="11"/>
      <c r="AD58" s="13"/>
      <c r="AE58" s="89"/>
      <c r="AF58" s="89"/>
      <c r="AG58" s="89"/>
      <c r="AH58" s="89"/>
      <c r="AI58" s="110">
        <f t="shared" si="30"/>
        <v>0</v>
      </c>
      <c r="AJ58" s="108" t="e">
        <f t="shared" si="31"/>
        <v>#DIV/0!</v>
      </c>
      <c r="AK58" s="8"/>
      <c r="AL58" s="8"/>
      <c r="AM58" s="8"/>
      <c r="AN58" s="8"/>
      <c r="AO58" s="8"/>
      <c r="AP58" s="8"/>
      <c r="AQ58" s="10"/>
      <c r="AR58" s="13"/>
      <c r="AS58" s="20">
        <f t="shared" si="34"/>
        <v>0</v>
      </c>
      <c r="AT58" s="124" t="e">
        <f t="shared" si="20"/>
        <v>#DIV/0!</v>
      </c>
      <c r="AU58" s="8"/>
      <c r="AV58" s="8"/>
      <c r="AW58" s="13"/>
      <c r="AX58" s="8"/>
      <c r="AY58" s="8"/>
      <c r="AZ58" s="9"/>
      <c r="BA58" s="10"/>
      <c r="BB58" s="9"/>
      <c r="BC58" s="10"/>
      <c r="BD58" s="11"/>
      <c r="BE58" s="10"/>
      <c r="BF58" s="8"/>
      <c r="BG58" s="8"/>
      <c r="BH58" s="8"/>
      <c r="BI58" s="11"/>
      <c r="BJ58" s="10"/>
      <c r="BK58" s="13"/>
      <c r="BL58" s="8"/>
      <c r="BM58" s="8"/>
      <c r="BN58" s="9"/>
      <c r="BO58" s="10"/>
      <c r="BP58" s="8"/>
      <c r="BQ58" s="9"/>
      <c r="BR58" s="10"/>
      <c r="BS58" s="8"/>
      <c r="BT58" s="9"/>
      <c r="BU58" s="12"/>
      <c r="BV58" s="130"/>
      <c r="BW58" s="126">
        <f t="shared" si="21"/>
        <v>0</v>
      </c>
      <c r="BX58" s="126">
        <f t="shared" si="22"/>
        <v>0</v>
      </c>
      <c r="BY58" s="134" t="e">
        <f t="shared" si="23"/>
        <v>#DIV/0!</v>
      </c>
      <c r="BZ58" s="134" t="e">
        <f t="shared" si="24"/>
        <v>#DIV/0!</v>
      </c>
      <c r="CA58" s="10"/>
      <c r="CB58" s="8"/>
      <c r="CC58" s="8"/>
      <c r="CD58" s="11"/>
      <c r="CE58" s="13"/>
      <c r="CF58" s="13"/>
      <c r="CG58" s="20" t="e">
        <f t="shared" si="25"/>
        <v>#N/A</v>
      </c>
      <c r="CH58" s="20">
        <f t="shared" si="3"/>
        <v>0</v>
      </c>
      <c r="CI58" s="20" t="e">
        <f t="shared" si="4"/>
        <v>#N/A</v>
      </c>
      <c r="CJ58" s="8"/>
      <c r="CK58" s="16" t="e">
        <f t="shared" si="26"/>
        <v>#N/A</v>
      </c>
      <c r="CL58" s="10"/>
      <c r="CM58" s="13"/>
      <c r="CN58" s="8"/>
      <c r="CO58" s="339">
        <v>109</v>
      </c>
      <c r="CP58" s="339">
        <f t="shared" si="35"/>
        <v>0</v>
      </c>
      <c r="CQ58" s="339">
        <f t="shared" si="36"/>
        <v>0</v>
      </c>
      <c r="CR58" s="42" t="e">
        <f t="shared" si="37"/>
        <v>#DIV/0!</v>
      </c>
      <c r="CS58" s="10"/>
      <c r="CT58" s="13"/>
      <c r="CU58" s="20" t="e">
        <f t="shared" si="33"/>
        <v>#N/A</v>
      </c>
      <c r="CV58" s="20">
        <f t="shared" si="8"/>
        <v>0</v>
      </c>
      <c r="CW58" s="20" t="e">
        <f t="shared" si="9"/>
        <v>#N/A</v>
      </c>
      <c r="CX58" s="8"/>
      <c r="CY58" s="16" t="e">
        <f t="shared" si="32"/>
        <v>#N/A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0"/>
      <c r="DL58" s="9"/>
      <c r="DM58" s="97" t="e">
        <f t="shared" si="38"/>
        <v>#DIV/0!</v>
      </c>
      <c r="DN58" s="97" t="e">
        <f t="shared" si="39"/>
        <v>#DIV/0!</v>
      </c>
      <c r="DO58" s="10"/>
      <c r="DP58" s="9"/>
      <c r="DQ58" s="10"/>
      <c r="DR58" s="9"/>
      <c r="DS58" s="14"/>
      <c r="DT58" s="10"/>
      <c r="DU58" s="9"/>
      <c r="DV58" s="14"/>
      <c r="DW58" s="10"/>
      <c r="DX58" s="8"/>
      <c r="DY58" s="97" t="e">
        <f t="shared" si="40"/>
        <v>#DIV/0!</v>
      </c>
      <c r="DZ58" s="97" t="e">
        <f t="shared" si="41"/>
        <v>#DIV/0!</v>
      </c>
      <c r="EA58" s="147"/>
      <c r="EB58" s="97"/>
      <c r="EC58" s="10"/>
      <c r="ED58" s="9"/>
      <c r="EE58" s="10"/>
      <c r="EF58" s="9"/>
      <c r="EG58" s="80"/>
      <c r="EH58" s="81"/>
      <c r="EI58" s="80"/>
      <c r="EJ58" s="82"/>
      <c r="EK58" s="182">
        <f t="shared" si="29"/>
        <v>0</v>
      </c>
      <c r="EL58" s="183" t="e">
        <f t="shared" si="42"/>
        <v>#DIV/0!</v>
      </c>
      <c r="EM58" s="110" t="e">
        <f t="shared" si="43"/>
        <v>#DIV/0!</v>
      </c>
      <c r="EN58" s="8"/>
      <c r="EO58" s="184" t="e">
        <f t="shared" si="44"/>
        <v>#DIV/0!</v>
      </c>
      <c r="EP58" s="184" t="e">
        <f t="shared" si="45"/>
        <v>#DIV/0!</v>
      </c>
      <c r="EQ58" s="11"/>
      <c r="ER58" s="43"/>
    </row>
    <row r="59" spans="1:148" s="44" customFormat="1" ht="18.75" customHeight="1" x14ac:dyDescent="0.25">
      <c r="A59" s="84">
        <v>42717</v>
      </c>
      <c r="B59" s="101"/>
      <c r="C59" s="13"/>
      <c r="D59" s="8"/>
      <c r="E59" s="8"/>
      <c r="F59" s="8"/>
      <c r="G59" s="11"/>
      <c r="H59" s="10"/>
      <c r="I59" s="8"/>
      <c r="J59" s="8"/>
      <c r="K59" s="18"/>
      <c r="L59" s="8"/>
      <c r="M59" s="8"/>
      <c r="N59" s="8"/>
      <c r="O59" s="145"/>
      <c r="P59" s="8"/>
      <c r="Q59" s="20">
        <f t="shared" si="0"/>
        <v>0</v>
      </c>
      <c r="R59" s="42">
        <f t="shared" si="18"/>
        <v>0</v>
      </c>
      <c r="S59" s="16">
        <f t="shared" si="1"/>
        <v>0</v>
      </c>
      <c r="T59" s="10"/>
      <c r="U59" s="8"/>
      <c r="V59" s="8"/>
      <c r="W59" s="20">
        <f t="shared" si="19"/>
        <v>0</v>
      </c>
      <c r="X59" s="8"/>
      <c r="Y59" s="8"/>
      <c r="Z59" s="8"/>
      <c r="AA59" s="8"/>
      <c r="AB59" s="8"/>
      <c r="AC59" s="11"/>
      <c r="AD59" s="13"/>
      <c r="AE59" s="89"/>
      <c r="AF59" s="89"/>
      <c r="AG59" s="89"/>
      <c r="AH59" s="89"/>
      <c r="AI59" s="110">
        <f t="shared" si="30"/>
        <v>0</v>
      </c>
      <c r="AJ59" s="108" t="e">
        <f t="shared" si="31"/>
        <v>#DIV/0!</v>
      </c>
      <c r="AK59" s="8"/>
      <c r="AL59" s="8"/>
      <c r="AM59" s="8"/>
      <c r="AN59" s="8"/>
      <c r="AO59" s="8"/>
      <c r="AP59" s="8"/>
      <c r="AQ59" s="10"/>
      <c r="AR59" s="13"/>
      <c r="AS59" s="20">
        <f t="shared" si="34"/>
        <v>0</v>
      </c>
      <c r="AT59" s="124" t="e">
        <f t="shared" si="20"/>
        <v>#DIV/0!</v>
      </c>
      <c r="AU59" s="8"/>
      <c r="AV59" s="8"/>
      <c r="AW59" s="13"/>
      <c r="AX59" s="8"/>
      <c r="AY59" s="8"/>
      <c r="AZ59" s="9"/>
      <c r="BA59" s="10"/>
      <c r="BB59" s="9"/>
      <c r="BC59" s="10"/>
      <c r="BD59" s="11"/>
      <c r="BE59" s="10"/>
      <c r="BF59" s="8"/>
      <c r="BG59" s="8"/>
      <c r="BH59" s="8"/>
      <c r="BI59" s="11"/>
      <c r="BJ59" s="10"/>
      <c r="BK59" s="13"/>
      <c r="BL59" s="8"/>
      <c r="BM59" s="8"/>
      <c r="BN59" s="9"/>
      <c r="BO59" s="10"/>
      <c r="BP59" s="8"/>
      <c r="BQ59" s="9"/>
      <c r="BR59" s="10"/>
      <c r="BS59" s="8"/>
      <c r="BT59" s="9"/>
      <c r="BU59" s="12"/>
      <c r="BV59" s="130"/>
      <c r="BW59" s="126">
        <f t="shared" si="21"/>
        <v>0</v>
      </c>
      <c r="BX59" s="126">
        <f t="shared" si="22"/>
        <v>0</v>
      </c>
      <c r="BY59" s="134" t="e">
        <f t="shared" si="23"/>
        <v>#DIV/0!</v>
      </c>
      <c r="BZ59" s="134" t="e">
        <f t="shared" si="24"/>
        <v>#DIV/0!</v>
      </c>
      <c r="CA59" s="10"/>
      <c r="CB59" s="8"/>
      <c r="CC59" s="8"/>
      <c r="CD59" s="11"/>
      <c r="CE59" s="13"/>
      <c r="CF59" s="13"/>
      <c r="CG59" s="20" t="e">
        <f t="shared" si="25"/>
        <v>#N/A</v>
      </c>
      <c r="CH59" s="20">
        <f t="shared" si="3"/>
        <v>0</v>
      </c>
      <c r="CI59" s="20" t="e">
        <f t="shared" si="4"/>
        <v>#N/A</v>
      </c>
      <c r="CJ59" s="8"/>
      <c r="CK59" s="16" t="e">
        <f t="shared" si="26"/>
        <v>#N/A</v>
      </c>
      <c r="CL59" s="10"/>
      <c r="CM59" s="13"/>
      <c r="CN59" s="8"/>
      <c r="CO59" s="339">
        <v>109</v>
      </c>
      <c r="CP59" s="339">
        <f t="shared" si="35"/>
        <v>0</v>
      </c>
      <c r="CQ59" s="339">
        <f t="shared" si="36"/>
        <v>0</v>
      </c>
      <c r="CR59" s="42" t="e">
        <f t="shared" si="37"/>
        <v>#DIV/0!</v>
      </c>
      <c r="CS59" s="10"/>
      <c r="CT59" s="13"/>
      <c r="CU59" s="20" t="e">
        <f t="shared" si="33"/>
        <v>#N/A</v>
      </c>
      <c r="CV59" s="20">
        <f t="shared" si="8"/>
        <v>0</v>
      </c>
      <c r="CW59" s="20" t="e">
        <f t="shared" si="9"/>
        <v>#N/A</v>
      </c>
      <c r="CX59" s="8"/>
      <c r="CY59" s="16" t="e">
        <f t="shared" si="32"/>
        <v>#N/A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0"/>
      <c r="DL59" s="9"/>
      <c r="DM59" s="97" t="e">
        <f t="shared" si="38"/>
        <v>#DIV/0!</v>
      </c>
      <c r="DN59" s="97" t="e">
        <f t="shared" si="39"/>
        <v>#DIV/0!</v>
      </c>
      <c r="DO59" s="10"/>
      <c r="DP59" s="9"/>
      <c r="DQ59" s="10"/>
      <c r="DR59" s="9"/>
      <c r="DS59" s="14"/>
      <c r="DT59" s="10"/>
      <c r="DU59" s="9"/>
      <c r="DV59" s="14"/>
      <c r="DW59" s="10"/>
      <c r="DX59" s="8"/>
      <c r="DY59" s="97" t="e">
        <f t="shared" si="40"/>
        <v>#DIV/0!</v>
      </c>
      <c r="DZ59" s="97" t="e">
        <f t="shared" si="41"/>
        <v>#DIV/0!</v>
      </c>
      <c r="EA59" s="147"/>
      <c r="EB59" s="97"/>
      <c r="EC59" s="10"/>
      <c r="ED59" s="9"/>
      <c r="EE59" s="10"/>
      <c r="EF59" s="9"/>
      <c r="EG59" s="80"/>
      <c r="EH59" s="81"/>
      <c r="EI59" s="80"/>
      <c r="EJ59" s="82"/>
      <c r="EK59" s="182">
        <f t="shared" si="29"/>
        <v>0</v>
      </c>
      <c r="EL59" s="183" t="e">
        <f t="shared" si="42"/>
        <v>#DIV/0!</v>
      </c>
      <c r="EM59" s="110" t="e">
        <f t="shared" si="43"/>
        <v>#DIV/0!</v>
      </c>
      <c r="EN59" s="8"/>
      <c r="EO59" s="184" t="e">
        <f t="shared" si="44"/>
        <v>#DIV/0!</v>
      </c>
      <c r="EP59" s="184" t="e">
        <f t="shared" si="45"/>
        <v>#DIV/0!</v>
      </c>
      <c r="EQ59" s="11"/>
      <c r="ER59" s="43"/>
    </row>
    <row r="60" spans="1:148" s="41" customFormat="1" ht="20.100000000000001" customHeight="1" x14ac:dyDescent="0.25">
      <c r="A60" s="83">
        <v>42718</v>
      </c>
      <c r="B60" s="100"/>
      <c r="C60" s="6"/>
      <c r="D60" s="1"/>
      <c r="E60" s="1"/>
      <c r="F60" s="1"/>
      <c r="G60" s="4"/>
      <c r="H60" s="3"/>
      <c r="I60" s="1"/>
      <c r="J60" s="1"/>
      <c r="K60" s="17"/>
      <c r="L60" s="1"/>
      <c r="M60" s="1"/>
      <c r="N60" s="1"/>
      <c r="O60" s="144"/>
      <c r="P60" s="1"/>
      <c r="Q60" s="19">
        <f t="shared" si="0"/>
        <v>0</v>
      </c>
      <c r="R60" s="39">
        <f t="shared" si="18"/>
        <v>0</v>
      </c>
      <c r="S60" s="15">
        <f t="shared" si="1"/>
        <v>0</v>
      </c>
      <c r="T60" s="3"/>
      <c r="U60" s="1"/>
      <c r="V60" s="1"/>
      <c r="W60" s="19">
        <f t="shared" si="19"/>
        <v>0</v>
      </c>
      <c r="X60" s="1"/>
      <c r="Y60" s="1"/>
      <c r="Z60" s="1"/>
      <c r="AA60" s="1"/>
      <c r="AB60" s="1"/>
      <c r="AC60" s="4"/>
      <c r="AD60" s="6"/>
      <c r="AE60" s="88"/>
      <c r="AF60" s="88"/>
      <c r="AG60" s="88"/>
      <c r="AH60" s="88"/>
      <c r="AI60" s="109">
        <f t="shared" si="30"/>
        <v>0</v>
      </c>
      <c r="AJ60" s="106" t="e">
        <f t="shared" si="31"/>
        <v>#DIV/0!</v>
      </c>
      <c r="AK60" s="1"/>
      <c r="AL60" s="1"/>
      <c r="AM60" s="1"/>
      <c r="AN60" s="1"/>
      <c r="AO60" s="1"/>
      <c r="AP60" s="1"/>
      <c r="AQ60" s="3"/>
      <c r="AR60" s="6"/>
      <c r="AS60" s="19">
        <f t="shared" si="34"/>
        <v>0</v>
      </c>
      <c r="AT60" s="123" t="e">
        <f t="shared" si="20"/>
        <v>#DIV/0!</v>
      </c>
      <c r="AU60" s="1"/>
      <c r="AV60" s="1"/>
      <c r="AW60" s="6"/>
      <c r="AX60" s="1"/>
      <c r="AY60" s="1"/>
      <c r="AZ60" s="2"/>
      <c r="BA60" s="3"/>
      <c r="BB60" s="2"/>
      <c r="BC60" s="3"/>
      <c r="BD60" s="4"/>
      <c r="BE60" s="3"/>
      <c r="BF60" s="1"/>
      <c r="BG60" s="1"/>
      <c r="BH60" s="1"/>
      <c r="BI60" s="4"/>
      <c r="BJ60" s="3"/>
      <c r="BK60" s="6"/>
      <c r="BL60" s="1"/>
      <c r="BM60" s="1"/>
      <c r="BN60" s="2"/>
      <c r="BO60" s="3"/>
      <c r="BP60" s="1"/>
      <c r="BQ60" s="2"/>
      <c r="BR60" s="3"/>
      <c r="BS60" s="1"/>
      <c r="BT60" s="2"/>
      <c r="BU60" s="5"/>
      <c r="BV60" s="129"/>
      <c r="BW60" s="125">
        <f t="shared" si="21"/>
        <v>0</v>
      </c>
      <c r="BX60" s="125">
        <f t="shared" si="22"/>
        <v>0</v>
      </c>
      <c r="BY60" s="133" t="e">
        <f t="shared" si="23"/>
        <v>#DIV/0!</v>
      </c>
      <c r="BZ60" s="133" t="e">
        <f t="shared" si="24"/>
        <v>#DIV/0!</v>
      </c>
      <c r="CA60" s="3"/>
      <c r="CB60" s="1"/>
      <c r="CC60" s="1"/>
      <c r="CD60" s="4"/>
      <c r="CE60" s="6"/>
      <c r="CF60" s="6"/>
      <c r="CG60" s="19" t="e">
        <f t="shared" si="25"/>
        <v>#N/A</v>
      </c>
      <c r="CH60" s="19">
        <f t="shared" si="3"/>
        <v>0</v>
      </c>
      <c r="CI60" s="19" t="e">
        <f t="shared" si="4"/>
        <v>#N/A</v>
      </c>
      <c r="CJ60" s="1"/>
      <c r="CK60" s="15" t="e">
        <f t="shared" si="26"/>
        <v>#N/A</v>
      </c>
      <c r="CL60" s="3"/>
      <c r="CM60" s="6"/>
      <c r="CN60" s="1"/>
      <c r="CO60" s="338">
        <v>109</v>
      </c>
      <c r="CP60" s="338">
        <f t="shared" si="35"/>
        <v>0</v>
      </c>
      <c r="CQ60" s="338">
        <f t="shared" si="36"/>
        <v>0</v>
      </c>
      <c r="CR60" s="39" t="e">
        <f t="shared" si="37"/>
        <v>#DIV/0!</v>
      </c>
      <c r="CS60" s="3"/>
      <c r="CT60" s="6"/>
      <c r="CU60" s="19" t="e">
        <f t="shared" si="33"/>
        <v>#N/A</v>
      </c>
      <c r="CV60" s="19">
        <f t="shared" si="8"/>
        <v>0</v>
      </c>
      <c r="CW60" s="19" t="e">
        <f t="shared" si="9"/>
        <v>#N/A</v>
      </c>
      <c r="CX60" s="1"/>
      <c r="CY60" s="15" t="e">
        <f t="shared" si="32"/>
        <v>#N/A</v>
      </c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3"/>
      <c r="DL60" s="2"/>
      <c r="DM60" s="96" t="e">
        <f t="shared" si="38"/>
        <v>#DIV/0!</v>
      </c>
      <c r="DN60" s="96" t="e">
        <f t="shared" si="39"/>
        <v>#DIV/0!</v>
      </c>
      <c r="DO60" s="3"/>
      <c r="DP60" s="2"/>
      <c r="DQ60" s="3"/>
      <c r="DR60" s="2"/>
      <c r="DS60" s="7"/>
      <c r="DT60" s="3"/>
      <c r="DU60" s="2"/>
      <c r="DV60" s="7"/>
      <c r="DW60" s="3"/>
      <c r="DX60" s="1"/>
      <c r="DY60" s="96" t="e">
        <f t="shared" si="40"/>
        <v>#DIV/0!</v>
      </c>
      <c r="DZ60" s="96" t="e">
        <f t="shared" si="41"/>
        <v>#DIV/0!</v>
      </c>
      <c r="EA60" s="146"/>
      <c r="EB60" s="96"/>
      <c r="EC60" s="3"/>
      <c r="ED60" s="2"/>
      <c r="EE60" s="3"/>
      <c r="EF60" s="2"/>
      <c r="EG60" s="77"/>
      <c r="EH60" s="78"/>
      <c r="EI60" s="77"/>
      <c r="EJ60" s="79"/>
      <c r="EK60" s="179">
        <f t="shared" si="29"/>
        <v>0</v>
      </c>
      <c r="EL60" s="180" t="e">
        <f t="shared" si="42"/>
        <v>#DIV/0!</v>
      </c>
      <c r="EM60" s="109" t="e">
        <f t="shared" si="43"/>
        <v>#DIV/0!</v>
      </c>
      <c r="EN60" s="1"/>
      <c r="EO60" s="181" t="e">
        <f t="shared" si="44"/>
        <v>#DIV/0!</v>
      </c>
      <c r="EP60" s="181" t="e">
        <f t="shared" si="45"/>
        <v>#DIV/0!</v>
      </c>
      <c r="EQ60" s="4"/>
      <c r="ER60" s="40"/>
    </row>
    <row r="61" spans="1:148" s="41" customFormat="1" ht="20.100000000000001" customHeight="1" x14ac:dyDescent="0.25">
      <c r="A61" s="83">
        <v>42718</v>
      </c>
      <c r="B61" s="100"/>
      <c r="C61" s="6"/>
      <c r="D61" s="1"/>
      <c r="E61" s="1"/>
      <c r="F61" s="1"/>
      <c r="G61" s="4"/>
      <c r="H61" s="3"/>
      <c r="I61" s="1"/>
      <c r="J61" s="1"/>
      <c r="K61" s="17"/>
      <c r="L61" s="1"/>
      <c r="M61" s="1"/>
      <c r="N61" s="1"/>
      <c r="O61" s="144"/>
      <c r="P61" s="1"/>
      <c r="Q61" s="19">
        <f t="shared" si="0"/>
        <v>0</v>
      </c>
      <c r="R61" s="39">
        <f t="shared" si="18"/>
        <v>0</v>
      </c>
      <c r="S61" s="15">
        <f t="shared" si="1"/>
        <v>0</v>
      </c>
      <c r="T61" s="3"/>
      <c r="U61" s="1"/>
      <c r="V61" s="1"/>
      <c r="W61" s="19">
        <f t="shared" si="19"/>
        <v>0</v>
      </c>
      <c r="X61" s="1"/>
      <c r="Y61" s="1"/>
      <c r="Z61" s="1"/>
      <c r="AA61" s="1"/>
      <c r="AB61" s="1"/>
      <c r="AC61" s="4"/>
      <c r="AD61" s="6"/>
      <c r="AE61" s="88"/>
      <c r="AF61" s="88"/>
      <c r="AG61" s="88"/>
      <c r="AH61" s="88"/>
      <c r="AI61" s="109">
        <f t="shared" si="30"/>
        <v>0</v>
      </c>
      <c r="AJ61" s="106" t="e">
        <f t="shared" si="31"/>
        <v>#DIV/0!</v>
      </c>
      <c r="AK61" s="1"/>
      <c r="AL61" s="1"/>
      <c r="AM61" s="1"/>
      <c r="AN61" s="1"/>
      <c r="AO61" s="1"/>
      <c r="AP61" s="1"/>
      <c r="AQ61" s="3"/>
      <c r="AR61" s="6"/>
      <c r="AS61" s="19">
        <f t="shared" si="34"/>
        <v>0</v>
      </c>
      <c r="AT61" s="123" t="e">
        <f t="shared" si="20"/>
        <v>#DIV/0!</v>
      </c>
      <c r="AU61" s="1"/>
      <c r="AV61" s="1"/>
      <c r="AW61" s="6"/>
      <c r="AX61" s="1"/>
      <c r="AY61" s="1"/>
      <c r="AZ61" s="2"/>
      <c r="BA61" s="3"/>
      <c r="BB61" s="2"/>
      <c r="BC61" s="3"/>
      <c r="BD61" s="4"/>
      <c r="BE61" s="3"/>
      <c r="BF61" s="1"/>
      <c r="BG61" s="1"/>
      <c r="BH61" s="1"/>
      <c r="BI61" s="4"/>
      <c r="BJ61" s="3"/>
      <c r="BK61" s="6"/>
      <c r="BL61" s="1"/>
      <c r="BM61" s="1"/>
      <c r="BN61" s="2"/>
      <c r="BO61" s="3"/>
      <c r="BP61" s="1"/>
      <c r="BQ61" s="2"/>
      <c r="BR61" s="3"/>
      <c r="BS61" s="1"/>
      <c r="BT61" s="2"/>
      <c r="BU61" s="5"/>
      <c r="BV61" s="129"/>
      <c r="BW61" s="125">
        <f t="shared" si="21"/>
        <v>0</v>
      </c>
      <c r="BX61" s="125">
        <f t="shared" si="22"/>
        <v>0</v>
      </c>
      <c r="BY61" s="133" t="e">
        <f t="shared" si="23"/>
        <v>#DIV/0!</v>
      </c>
      <c r="BZ61" s="133" t="e">
        <f t="shared" si="24"/>
        <v>#DIV/0!</v>
      </c>
      <c r="CA61" s="3"/>
      <c r="CB61" s="1"/>
      <c r="CC61" s="1"/>
      <c r="CD61" s="4"/>
      <c r="CE61" s="6"/>
      <c r="CF61" s="6"/>
      <c r="CG61" s="19" t="e">
        <f t="shared" si="25"/>
        <v>#N/A</v>
      </c>
      <c r="CH61" s="19">
        <f t="shared" si="3"/>
        <v>0</v>
      </c>
      <c r="CI61" s="19" t="e">
        <f t="shared" si="4"/>
        <v>#N/A</v>
      </c>
      <c r="CJ61" s="1"/>
      <c r="CK61" s="15" t="e">
        <f t="shared" si="26"/>
        <v>#N/A</v>
      </c>
      <c r="CL61" s="3"/>
      <c r="CM61" s="6"/>
      <c r="CN61" s="1"/>
      <c r="CO61" s="338">
        <v>109</v>
      </c>
      <c r="CP61" s="338">
        <f t="shared" si="35"/>
        <v>0</v>
      </c>
      <c r="CQ61" s="338">
        <f t="shared" si="36"/>
        <v>0</v>
      </c>
      <c r="CR61" s="39" t="e">
        <f t="shared" si="37"/>
        <v>#DIV/0!</v>
      </c>
      <c r="CS61" s="3"/>
      <c r="CT61" s="6"/>
      <c r="CU61" s="19" t="e">
        <f t="shared" si="33"/>
        <v>#N/A</v>
      </c>
      <c r="CV61" s="19">
        <f t="shared" si="8"/>
        <v>0</v>
      </c>
      <c r="CW61" s="19" t="e">
        <f t="shared" si="9"/>
        <v>#N/A</v>
      </c>
      <c r="CX61" s="1"/>
      <c r="CY61" s="15" t="e">
        <f t="shared" si="32"/>
        <v>#N/A</v>
      </c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3"/>
      <c r="DL61" s="2"/>
      <c r="DM61" s="96" t="e">
        <f t="shared" si="38"/>
        <v>#DIV/0!</v>
      </c>
      <c r="DN61" s="96" t="e">
        <f t="shared" si="39"/>
        <v>#DIV/0!</v>
      </c>
      <c r="DO61" s="3"/>
      <c r="DP61" s="2"/>
      <c r="DQ61" s="3"/>
      <c r="DR61" s="2"/>
      <c r="DS61" s="7"/>
      <c r="DT61" s="3"/>
      <c r="DU61" s="2"/>
      <c r="DV61" s="7"/>
      <c r="DW61" s="3"/>
      <c r="DX61" s="1"/>
      <c r="DY61" s="96" t="e">
        <f t="shared" si="40"/>
        <v>#DIV/0!</v>
      </c>
      <c r="DZ61" s="96" t="e">
        <f t="shared" si="41"/>
        <v>#DIV/0!</v>
      </c>
      <c r="EA61" s="146"/>
      <c r="EB61" s="96"/>
      <c r="EC61" s="3"/>
      <c r="ED61" s="2"/>
      <c r="EE61" s="3"/>
      <c r="EF61" s="2"/>
      <c r="EG61" s="77"/>
      <c r="EH61" s="78"/>
      <c r="EI61" s="77"/>
      <c r="EJ61" s="79"/>
      <c r="EK61" s="179">
        <f t="shared" si="29"/>
        <v>0</v>
      </c>
      <c r="EL61" s="180" t="e">
        <f t="shared" si="42"/>
        <v>#DIV/0!</v>
      </c>
      <c r="EM61" s="109" t="e">
        <f t="shared" si="43"/>
        <v>#DIV/0!</v>
      </c>
      <c r="EN61" s="1"/>
      <c r="EO61" s="181" t="e">
        <f t="shared" si="44"/>
        <v>#DIV/0!</v>
      </c>
      <c r="EP61" s="181" t="e">
        <f t="shared" si="45"/>
        <v>#DIV/0!</v>
      </c>
      <c r="EQ61" s="4"/>
      <c r="ER61" s="40"/>
    </row>
    <row r="62" spans="1:148" s="44" customFormat="1" ht="20.100000000000001" customHeight="1" x14ac:dyDescent="0.25">
      <c r="A62" s="84">
        <v>42718</v>
      </c>
      <c r="B62" s="101"/>
      <c r="C62" s="13"/>
      <c r="D62" s="8"/>
      <c r="E62" s="8"/>
      <c r="F62" s="8"/>
      <c r="G62" s="11"/>
      <c r="H62" s="10"/>
      <c r="I62" s="8"/>
      <c r="J62" s="8"/>
      <c r="K62" s="18"/>
      <c r="L62" s="8"/>
      <c r="M62" s="8"/>
      <c r="N62" s="8"/>
      <c r="O62" s="145"/>
      <c r="P62" s="8"/>
      <c r="Q62" s="20">
        <f t="shared" si="0"/>
        <v>0</v>
      </c>
      <c r="R62" s="42">
        <f t="shared" si="18"/>
        <v>0</v>
      </c>
      <c r="S62" s="16">
        <f t="shared" si="1"/>
        <v>0</v>
      </c>
      <c r="T62" s="10"/>
      <c r="U62" s="8"/>
      <c r="V62" s="8"/>
      <c r="W62" s="20">
        <f t="shared" si="19"/>
        <v>0</v>
      </c>
      <c r="X62" s="8"/>
      <c r="Y62" s="8"/>
      <c r="Z62" s="8"/>
      <c r="AA62" s="8"/>
      <c r="AB62" s="8"/>
      <c r="AC62" s="11"/>
      <c r="AD62" s="13"/>
      <c r="AE62" s="89"/>
      <c r="AF62" s="89"/>
      <c r="AG62" s="89"/>
      <c r="AH62" s="89"/>
      <c r="AI62" s="110">
        <f t="shared" si="30"/>
        <v>0</v>
      </c>
      <c r="AJ62" s="108" t="e">
        <f t="shared" si="31"/>
        <v>#DIV/0!</v>
      </c>
      <c r="AK62" s="8"/>
      <c r="AL62" s="8"/>
      <c r="AM62" s="8"/>
      <c r="AN62" s="8"/>
      <c r="AO62" s="8"/>
      <c r="AP62" s="8"/>
      <c r="AQ62" s="10"/>
      <c r="AR62" s="13"/>
      <c r="AS62" s="20">
        <f t="shared" si="34"/>
        <v>0</v>
      </c>
      <c r="AT62" s="124" t="e">
        <f t="shared" si="20"/>
        <v>#DIV/0!</v>
      </c>
      <c r="AU62" s="8"/>
      <c r="AV62" s="8"/>
      <c r="AW62" s="13"/>
      <c r="AX62" s="8"/>
      <c r="AY62" s="8"/>
      <c r="AZ62" s="9"/>
      <c r="BA62" s="10"/>
      <c r="BB62" s="9"/>
      <c r="BC62" s="10"/>
      <c r="BD62" s="11"/>
      <c r="BE62" s="10"/>
      <c r="BF62" s="8"/>
      <c r="BG62" s="8"/>
      <c r="BH62" s="8"/>
      <c r="BI62" s="11"/>
      <c r="BJ62" s="10"/>
      <c r="BK62" s="13"/>
      <c r="BL62" s="8"/>
      <c r="BM62" s="8"/>
      <c r="BN62" s="9"/>
      <c r="BO62" s="10"/>
      <c r="BP62" s="8"/>
      <c r="BQ62" s="9"/>
      <c r="BR62" s="10"/>
      <c r="BS62" s="8"/>
      <c r="BT62" s="9"/>
      <c r="BU62" s="12"/>
      <c r="BV62" s="130"/>
      <c r="BW62" s="126">
        <f t="shared" si="21"/>
        <v>0</v>
      </c>
      <c r="BX62" s="126">
        <f t="shared" si="22"/>
        <v>0</v>
      </c>
      <c r="BY62" s="134" t="e">
        <f t="shared" si="23"/>
        <v>#DIV/0!</v>
      </c>
      <c r="BZ62" s="134" t="e">
        <f t="shared" si="24"/>
        <v>#DIV/0!</v>
      </c>
      <c r="CA62" s="10"/>
      <c r="CB62" s="8"/>
      <c r="CC62" s="8"/>
      <c r="CD62" s="11"/>
      <c r="CE62" s="13"/>
      <c r="CF62" s="13"/>
      <c r="CG62" s="20" t="e">
        <f t="shared" si="25"/>
        <v>#N/A</v>
      </c>
      <c r="CH62" s="20">
        <f t="shared" si="3"/>
        <v>0</v>
      </c>
      <c r="CI62" s="20" t="e">
        <f t="shared" si="4"/>
        <v>#N/A</v>
      </c>
      <c r="CJ62" s="8"/>
      <c r="CK62" s="16" t="e">
        <f t="shared" si="26"/>
        <v>#N/A</v>
      </c>
      <c r="CL62" s="10"/>
      <c r="CM62" s="13"/>
      <c r="CN62" s="8"/>
      <c r="CO62" s="339">
        <v>109</v>
      </c>
      <c r="CP62" s="339">
        <f t="shared" si="35"/>
        <v>0</v>
      </c>
      <c r="CQ62" s="339">
        <f t="shared" si="36"/>
        <v>0</v>
      </c>
      <c r="CR62" s="42" t="e">
        <f t="shared" si="37"/>
        <v>#DIV/0!</v>
      </c>
      <c r="CS62" s="10"/>
      <c r="CT62" s="13"/>
      <c r="CU62" s="20" t="e">
        <f t="shared" si="33"/>
        <v>#N/A</v>
      </c>
      <c r="CV62" s="20">
        <f t="shared" si="8"/>
        <v>0</v>
      </c>
      <c r="CW62" s="20" t="e">
        <f t="shared" si="9"/>
        <v>#N/A</v>
      </c>
      <c r="CX62" s="8"/>
      <c r="CY62" s="16" t="e">
        <f t="shared" si="32"/>
        <v>#N/A</v>
      </c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0"/>
      <c r="DL62" s="9"/>
      <c r="DM62" s="97" t="e">
        <f t="shared" si="38"/>
        <v>#DIV/0!</v>
      </c>
      <c r="DN62" s="97" t="e">
        <f t="shared" si="39"/>
        <v>#DIV/0!</v>
      </c>
      <c r="DO62" s="10"/>
      <c r="DP62" s="9"/>
      <c r="DQ62" s="10"/>
      <c r="DR62" s="9"/>
      <c r="DS62" s="14"/>
      <c r="DT62" s="10"/>
      <c r="DU62" s="9"/>
      <c r="DV62" s="14"/>
      <c r="DW62" s="10"/>
      <c r="DX62" s="8"/>
      <c r="DY62" s="97" t="e">
        <f t="shared" si="40"/>
        <v>#DIV/0!</v>
      </c>
      <c r="DZ62" s="97" t="e">
        <f t="shared" si="41"/>
        <v>#DIV/0!</v>
      </c>
      <c r="EA62" s="147"/>
      <c r="EB62" s="97"/>
      <c r="EC62" s="10"/>
      <c r="ED62" s="9"/>
      <c r="EE62" s="10"/>
      <c r="EF62" s="9"/>
      <c r="EG62" s="80"/>
      <c r="EH62" s="81"/>
      <c r="EI62" s="80"/>
      <c r="EJ62" s="82"/>
      <c r="EK62" s="182">
        <f t="shared" si="29"/>
        <v>0</v>
      </c>
      <c r="EL62" s="183" t="e">
        <f t="shared" si="42"/>
        <v>#DIV/0!</v>
      </c>
      <c r="EM62" s="110" t="e">
        <f t="shared" si="43"/>
        <v>#DIV/0!</v>
      </c>
      <c r="EN62" s="8"/>
      <c r="EO62" s="184" t="e">
        <f t="shared" si="44"/>
        <v>#DIV/0!</v>
      </c>
      <c r="EP62" s="184" t="e">
        <f t="shared" si="45"/>
        <v>#DIV/0!</v>
      </c>
      <c r="EQ62" s="11"/>
      <c r="ER62" s="43"/>
    </row>
    <row r="63" spans="1:148" s="44" customFormat="1" ht="20.100000000000001" customHeight="1" x14ac:dyDescent="0.25">
      <c r="A63" s="84">
        <v>42718</v>
      </c>
      <c r="B63" s="101"/>
      <c r="C63" s="13"/>
      <c r="D63" s="8"/>
      <c r="E63" s="8"/>
      <c r="F63" s="8"/>
      <c r="G63" s="11"/>
      <c r="H63" s="10"/>
      <c r="I63" s="8"/>
      <c r="J63" s="8"/>
      <c r="K63" s="18"/>
      <c r="L63" s="8"/>
      <c r="M63" s="8"/>
      <c r="N63" s="8"/>
      <c r="O63" s="145"/>
      <c r="P63" s="8"/>
      <c r="Q63" s="20">
        <f t="shared" si="0"/>
        <v>0</v>
      </c>
      <c r="R63" s="42">
        <f t="shared" si="18"/>
        <v>0</v>
      </c>
      <c r="S63" s="16">
        <f t="shared" si="1"/>
        <v>0</v>
      </c>
      <c r="T63" s="10"/>
      <c r="U63" s="8"/>
      <c r="V63" s="8"/>
      <c r="W63" s="20">
        <f t="shared" si="19"/>
        <v>0</v>
      </c>
      <c r="X63" s="8"/>
      <c r="Y63" s="8"/>
      <c r="Z63" s="8"/>
      <c r="AA63" s="8"/>
      <c r="AB63" s="8"/>
      <c r="AC63" s="11"/>
      <c r="AD63" s="13"/>
      <c r="AE63" s="89"/>
      <c r="AF63" s="89"/>
      <c r="AG63" s="89"/>
      <c r="AH63" s="89"/>
      <c r="AI63" s="110">
        <f t="shared" si="30"/>
        <v>0</v>
      </c>
      <c r="AJ63" s="108" t="e">
        <f t="shared" si="31"/>
        <v>#DIV/0!</v>
      </c>
      <c r="AK63" s="8"/>
      <c r="AL63" s="8"/>
      <c r="AM63" s="8"/>
      <c r="AN63" s="8"/>
      <c r="AO63" s="8"/>
      <c r="AP63" s="8"/>
      <c r="AQ63" s="10"/>
      <c r="AR63" s="13"/>
      <c r="AS63" s="20">
        <f t="shared" si="34"/>
        <v>0</v>
      </c>
      <c r="AT63" s="124" t="e">
        <f t="shared" si="20"/>
        <v>#DIV/0!</v>
      </c>
      <c r="AU63" s="8"/>
      <c r="AV63" s="8"/>
      <c r="AW63" s="13"/>
      <c r="AX63" s="8"/>
      <c r="AY63" s="8"/>
      <c r="AZ63" s="9"/>
      <c r="BA63" s="10"/>
      <c r="BB63" s="9"/>
      <c r="BC63" s="10"/>
      <c r="BD63" s="11"/>
      <c r="BE63" s="10"/>
      <c r="BF63" s="8"/>
      <c r="BG63" s="8"/>
      <c r="BH63" s="8"/>
      <c r="BI63" s="11"/>
      <c r="BJ63" s="10"/>
      <c r="BK63" s="13"/>
      <c r="BL63" s="8"/>
      <c r="BM63" s="8"/>
      <c r="BN63" s="9"/>
      <c r="BO63" s="10"/>
      <c r="BP63" s="8"/>
      <c r="BQ63" s="9"/>
      <c r="BR63" s="10"/>
      <c r="BS63" s="8"/>
      <c r="BT63" s="9"/>
      <c r="BU63" s="12"/>
      <c r="BV63" s="130"/>
      <c r="BW63" s="126">
        <f t="shared" si="21"/>
        <v>0</v>
      </c>
      <c r="BX63" s="126">
        <f t="shared" si="22"/>
        <v>0</v>
      </c>
      <c r="BY63" s="134" t="e">
        <f t="shared" si="23"/>
        <v>#DIV/0!</v>
      </c>
      <c r="BZ63" s="134" t="e">
        <f t="shared" si="24"/>
        <v>#DIV/0!</v>
      </c>
      <c r="CA63" s="10"/>
      <c r="CB63" s="8"/>
      <c r="CC63" s="8"/>
      <c r="CD63" s="11"/>
      <c r="CE63" s="13"/>
      <c r="CF63" s="13"/>
      <c r="CG63" s="20" t="e">
        <f t="shared" si="25"/>
        <v>#N/A</v>
      </c>
      <c r="CH63" s="20">
        <f t="shared" si="3"/>
        <v>0</v>
      </c>
      <c r="CI63" s="20" t="e">
        <f t="shared" si="4"/>
        <v>#N/A</v>
      </c>
      <c r="CJ63" s="8"/>
      <c r="CK63" s="16" t="e">
        <f t="shared" si="26"/>
        <v>#N/A</v>
      </c>
      <c r="CL63" s="10"/>
      <c r="CM63" s="13"/>
      <c r="CN63" s="8"/>
      <c r="CO63" s="339">
        <v>109</v>
      </c>
      <c r="CP63" s="339">
        <f t="shared" si="35"/>
        <v>0</v>
      </c>
      <c r="CQ63" s="339">
        <f t="shared" si="36"/>
        <v>0</v>
      </c>
      <c r="CR63" s="42" t="e">
        <f t="shared" si="37"/>
        <v>#DIV/0!</v>
      </c>
      <c r="CS63" s="10"/>
      <c r="CT63" s="13"/>
      <c r="CU63" s="20" t="e">
        <f t="shared" si="33"/>
        <v>#N/A</v>
      </c>
      <c r="CV63" s="20">
        <f t="shared" si="8"/>
        <v>0</v>
      </c>
      <c r="CW63" s="20" t="e">
        <f t="shared" si="9"/>
        <v>#N/A</v>
      </c>
      <c r="CX63" s="8"/>
      <c r="CY63" s="16" t="e">
        <f t="shared" si="32"/>
        <v>#N/A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0"/>
      <c r="DL63" s="9"/>
      <c r="DM63" s="97" t="e">
        <f t="shared" si="38"/>
        <v>#DIV/0!</v>
      </c>
      <c r="DN63" s="97" t="e">
        <f t="shared" si="39"/>
        <v>#DIV/0!</v>
      </c>
      <c r="DO63" s="10"/>
      <c r="DP63" s="9"/>
      <c r="DQ63" s="10"/>
      <c r="DR63" s="9"/>
      <c r="DS63" s="14"/>
      <c r="DT63" s="10"/>
      <c r="DU63" s="9"/>
      <c r="DV63" s="14"/>
      <c r="DW63" s="10"/>
      <c r="DX63" s="8"/>
      <c r="DY63" s="97" t="e">
        <f t="shared" si="40"/>
        <v>#DIV/0!</v>
      </c>
      <c r="DZ63" s="97" t="e">
        <f t="shared" si="41"/>
        <v>#DIV/0!</v>
      </c>
      <c r="EA63" s="147"/>
      <c r="EB63" s="97"/>
      <c r="EC63" s="10"/>
      <c r="ED63" s="9"/>
      <c r="EE63" s="10"/>
      <c r="EF63" s="9"/>
      <c r="EG63" s="80"/>
      <c r="EH63" s="81"/>
      <c r="EI63" s="80"/>
      <c r="EJ63" s="82"/>
      <c r="EK63" s="182">
        <f t="shared" si="29"/>
        <v>0</v>
      </c>
      <c r="EL63" s="183" t="e">
        <f t="shared" si="42"/>
        <v>#DIV/0!</v>
      </c>
      <c r="EM63" s="110" t="e">
        <f t="shared" si="43"/>
        <v>#DIV/0!</v>
      </c>
      <c r="EN63" s="8"/>
      <c r="EO63" s="184" t="e">
        <f t="shared" si="44"/>
        <v>#DIV/0!</v>
      </c>
      <c r="EP63" s="184" t="e">
        <f t="shared" si="45"/>
        <v>#DIV/0!</v>
      </c>
      <c r="EQ63" s="11"/>
      <c r="ER63" s="43"/>
    </row>
    <row r="64" spans="1:148" s="41" customFormat="1" ht="20.100000000000001" customHeight="1" x14ac:dyDescent="0.25">
      <c r="A64" s="83">
        <v>42719</v>
      </c>
      <c r="B64" s="100"/>
      <c r="C64" s="6"/>
      <c r="D64" s="1"/>
      <c r="E64" s="1"/>
      <c r="F64" s="1"/>
      <c r="G64" s="4"/>
      <c r="H64" s="3"/>
      <c r="I64" s="1"/>
      <c r="J64" s="1"/>
      <c r="K64" s="17"/>
      <c r="L64" s="1"/>
      <c r="M64" s="1"/>
      <c r="N64" s="1"/>
      <c r="O64" s="144"/>
      <c r="P64" s="1"/>
      <c r="Q64" s="19">
        <f t="shared" si="0"/>
        <v>0</v>
      </c>
      <c r="R64" s="39">
        <f t="shared" si="18"/>
        <v>0</v>
      </c>
      <c r="S64" s="15">
        <f t="shared" si="1"/>
        <v>0</v>
      </c>
      <c r="T64" s="3"/>
      <c r="U64" s="1"/>
      <c r="V64" s="1"/>
      <c r="W64" s="19">
        <f t="shared" si="19"/>
        <v>0</v>
      </c>
      <c r="X64" s="1"/>
      <c r="Y64" s="1"/>
      <c r="Z64" s="1"/>
      <c r="AA64" s="1"/>
      <c r="AB64" s="1"/>
      <c r="AC64" s="4"/>
      <c r="AD64" s="6"/>
      <c r="AE64" s="88"/>
      <c r="AF64" s="88"/>
      <c r="AG64" s="88"/>
      <c r="AH64" s="88"/>
      <c r="AI64" s="109">
        <f t="shared" si="30"/>
        <v>0</v>
      </c>
      <c r="AJ64" s="106" t="e">
        <f t="shared" si="31"/>
        <v>#DIV/0!</v>
      </c>
      <c r="AK64" s="1"/>
      <c r="AL64" s="1"/>
      <c r="AM64" s="1"/>
      <c r="AN64" s="1"/>
      <c r="AO64" s="1"/>
      <c r="AP64" s="1"/>
      <c r="AQ64" s="3"/>
      <c r="AR64" s="6"/>
      <c r="AS64" s="19">
        <f t="shared" si="34"/>
        <v>0</v>
      </c>
      <c r="AT64" s="123" t="e">
        <f t="shared" si="20"/>
        <v>#DIV/0!</v>
      </c>
      <c r="AU64" s="1"/>
      <c r="AV64" s="1"/>
      <c r="AW64" s="6"/>
      <c r="AX64" s="1"/>
      <c r="AY64" s="1"/>
      <c r="AZ64" s="2"/>
      <c r="BA64" s="3"/>
      <c r="BB64" s="2"/>
      <c r="BC64" s="3"/>
      <c r="BD64" s="4"/>
      <c r="BE64" s="3"/>
      <c r="BF64" s="1"/>
      <c r="BG64" s="1"/>
      <c r="BH64" s="1"/>
      <c r="BI64" s="4"/>
      <c r="BJ64" s="3"/>
      <c r="BK64" s="6"/>
      <c r="BL64" s="1"/>
      <c r="BM64" s="1"/>
      <c r="BN64" s="2"/>
      <c r="BO64" s="3"/>
      <c r="BP64" s="1"/>
      <c r="BQ64" s="2"/>
      <c r="BR64" s="3"/>
      <c r="BS64" s="1"/>
      <c r="BT64" s="2"/>
      <c r="BU64" s="5"/>
      <c r="BV64" s="129"/>
      <c r="BW64" s="125">
        <f t="shared" si="21"/>
        <v>0</v>
      </c>
      <c r="BX64" s="125">
        <f t="shared" si="22"/>
        <v>0</v>
      </c>
      <c r="BY64" s="133" t="e">
        <f t="shared" si="23"/>
        <v>#DIV/0!</v>
      </c>
      <c r="BZ64" s="133" t="e">
        <f t="shared" si="24"/>
        <v>#DIV/0!</v>
      </c>
      <c r="CA64" s="3"/>
      <c r="CB64" s="1"/>
      <c r="CC64" s="1"/>
      <c r="CD64" s="4"/>
      <c r="CE64" s="6"/>
      <c r="CF64" s="6"/>
      <c r="CG64" s="19" t="e">
        <f t="shared" si="25"/>
        <v>#N/A</v>
      </c>
      <c r="CH64" s="19">
        <f t="shared" si="3"/>
        <v>0</v>
      </c>
      <c r="CI64" s="19" t="e">
        <f t="shared" si="4"/>
        <v>#N/A</v>
      </c>
      <c r="CJ64" s="1"/>
      <c r="CK64" s="15" t="e">
        <f t="shared" si="26"/>
        <v>#N/A</v>
      </c>
      <c r="CL64" s="3"/>
      <c r="CM64" s="6"/>
      <c r="CN64" s="1"/>
      <c r="CO64" s="338">
        <v>109</v>
      </c>
      <c r="CP64" s="338">
        <f t="shared" si="35"/>
        <v>0</v>
      </c>
      <c r="CQ64" s="338">
        <f t="shared" si="36"/>
        <v>0</v>
      </c>
      <c r="CR64" s="39" t="e">
        <f t="shared" si="37"/>
        <v>#DIV/0!</v>
      </c>
      <c r="CS64" s="3"/>
      <c r="CT64" s="6"/>
      <c r="CU64" s="19" t="e">
        <f t="shared" si="33"/>
        <v>#N/A</v>
      </c>
      <c r="CV64" s="19">
        <f t="shared" si="8"/>
        <v>0</v>
      </c>
      <c r="CW64" s="19" t="e">
        <f t="shared" si="9"/>
        <v>#N/A</v>
      </c>
      <c r="CX64" s="1"/>
      <c r="CY64" s="15" t="e">
        <f t="shared" si="32"/>
        <v>#N/A</v>
      </c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3"/>
      <c r="DL64" s="2"/>
      <c r="DM64" s="96" t="e">
        <f t="shared" si="38"/>
        <v>#DIV/0!</v>
      </c>
      <c r="DN64" s="96" t="e">
        <f t="shared" si="39"/>
        <v>#DIV/0!</v>
      </c>
      <c r="DO64" s="3"/>
      <c r="DP64" s="2"/>
      <c r="DQ64" s="3"/>
      <c r="DR64" s="2"/>
      <c r="DS64" s="7"/>
      <c r="DT64" s="3"/>
      <c r="DU64" s="2"/>
      <c r="DV64" s="7"/>
      <c r="DW64" s="3"/>
      <c r="DX64" s="1"/>
      <c r="DY64" s="96" t="e">
        <f t="shared" si="40"/>
        <v>#DIV/0!</v>
      </c>
      <c r="DZ64" s="96" t="e">
        <f t="shared" si="41"/>
        <v>#DIV/0!</v>
      </c>
      <c r="EA64" s="146"/>
      <c r="EB64" s="96"/>
      <c r="EC64" s="3"/>
      <c r="ED64" s="2"/>
      <c r="EE64" s="3"/>
      <c r="EF64" s="2"/>
      <c r="EG64" s="77"/>
      <c r="EH64" s="78"/>
      <c r="EI64" s="77"/>
      <c r="EJ64" s="79"/>
      <c r="EK64" s="179">
        <f t="shared" si="29"/>
        <v>0</v>
      </c>
      <c r="EL64" s="180" t="e">
        <f t="shared" si="42"/>
        <v>#DIV/0!</v>
      </c>
      <c r="EM64" s="109" t="e">
        <f t="shared" si="43"/>
        <v>#DIV/0!</v>
      </c>
      <c r="EN64" s="1"/>
      <c r="EO64" s="181" t="e">
        <f t="shared" si="44"/>
        <v>#DIV/0!</v>
      </c>
      <c r="EP64" s="181" t="e">
        <f t="shared" si="45"/>
        <v>#DIV/0!</v>
      </c>
      <c r="EQ64" s="4"/>
      <c r="ER64" s="40"/>
    </row>
    <row r="65" spans="1:148" s="41" customFormat="1" ht="20.100000000000001" customHeight="1" x14ac:dyDescent="0.25">
      <c r="A65" s="83">
        <v>42719</v>
      </c>
      <c r="B65" s="100"/>
      <c r="C65" s="6"/>
      <c r="D65" s="1"/>
      <c r="E65" s="1"/>
      <c r="F65" s="1"/>
      <c r="G65" s="4"/>
      <c r="H65" s="3"/>
      <c r="I65" s="1"/>
      <c r="J65" s="1"/>
      <c r="K65" s="17"/>
      <c r="L65" s="1"/>
      <c r="M65" s="1"/>
      <c r="N65" s="1"/>
      <c r="O65" s="144"/>
      <c r="P65" s="1"/>
      <c r="Q65" s="19">
        <f t="shared" si="0"/>
        <v>0</v>
      </c>
      <c r="R65" s="39">
        <f t="shared" si="18"/>
        <v>0</v>
      </c>
      <c r="S65" s="15">
        <f t="shared" si="1"/>
        <v>0</v>
      </c>
      <c r="T65" s="3"/>
      <c r="U65" s="1"/>
      <c r="V65" s="1"/>
      <c r="W65" s="19">
        <f t="shared" si="19"/>
        <v>0</v>
      </c>
      <c r="X65" s="1"/>
      <c r="Y65" s="1"/>
      <c r="Z65" s="1"/>
      <c r="AA65" s="1"/>
      <c r="AB65" s="1"/>
      <c r="AC65" s="4"/>
      <c r="AD65" s="6"/>
      <c r="AE65" s="88"/>
      <c r="AF65" s="88"/>
      <c r="AG65" s="88"/>
      <c r="AH65" s="88"/>
      <c r="AI65" s="109">
        <f t="shared" si="30"/>
        <v>0</v>
      </c>
      <c r="AJ65" s="106" t="e">
        <f t="shared" si="31"/>
        <v>#DIV/0!</v>
      </c>
      <c r="AK65" s="1"/>
      <c r="AL65" s="1"/>
      <c r="AM65" s="1"/>
      <c r="AN65" s="1"/>
      <c r="AO65" s="1"/>
      <c r="AP65" s="1"/>
      <c r="AQ65" s="3"/>
      <c r="AR65" s="6"/>
      <c r="AS65" s="19">
        <f t="shared" si="34"/>
        <v>0</v>
      </c>
      <c r="AT65" s="123" t="e">
        <f t="shared" si="20"/>
        <v>#DIV/0!</v>
      </c>
      <c r="AU65" s="1"/>
      <c r="AV65" s="1"/>
      <c r="AW65" s="6"/>
      <c r="AX65" s="1"/>
      <c r="AY65" s="1"/>
      <c r="AZ65" s="2"/>
      <c r="BA65" s="3"/>
      <c r="BB65" s="2"/>
      <c r="BC65" s="3"/>
      <c r="BD65" s="4"/>
      <c r="BE65" s="3"/>
      <c r="BF65" s="1"/>
      <c r="BG65" s="1"/>
      <c r="BH65" s="1"/>
      <c r="BI65" s="4"/>
      <c r="BJ65" s="3"/>
      <c r="BK65" s="6"/>
      <c r="BL65" s="1"/>
      <c r="BM65" s="1"/>
      <c r="BN65" s="2"/>
      <c r="BO65" s="3"/>
      <c r="BP65" s="1"/>
      <c r="BQ65" s="2"/>
      <c r="BR65" s="3"/>
      <c r="BS65" s="1"/>
      <c r="BT65" s="2"/>
      <c r="BU65" s="5"/>
      <c r="BV65" s="129"/>
      <c r="BW65" s="125">
        <f t="shared" si="21"/>
        <v>0</v>
      </c>
      <c r="BX65" s="125">
        <f t="shared" si="22"/>
        <v>0</v>
      </c>
      <c r="BY65" s="133" t="e">
        <f t="shared" si="23"/>
        <v>#DIV/0!</v>
      </c>
      <c r="BZ65" s="133" t="e">
        <f t="shared" si="24"/>
        <v>#DIV/0!</v>
      </c>
      <c r="CA65" s="3"/>
      <c r="CB65" s="1"/>
      <c r="CC65" s="1"/>
      <c r="CD65" s="4"/>
      <c r="CE65" s="6"/>
      <c r="CF65" s="6"/>
      <c r="CG65" s="19" t="e">
        <f t="shared" si="25"/>
        <v>#N/A</v>
      </c>
      <c r="CH65" s="19">
        <f t="shared" si="3"/>
        <v>0</v>
      </c>
      <c r="CI65" s="19" t="e">
        <f t="shared" si="4"/>
        <v>#N/A</v>
      </c>
      <c r="CJ65" s="1"/>
      <c r="CK65" s="15" t="e">
        <f t="shared" si="26"/>
        <v>#N/A</v>
      </c>
      <c r="CL65" s="3"/>
      <c r="CM65" s="6"/>
      <c r="CN65" s="1"/>
      <c r="CO65" s="338">
        <v>109</v>
      </c>
      <c r="CP65" s="338">
        <f t="shared" si="35"/>
        <v>0</v>
      </c>
      <c r="CQ65" s="338">
        <f t="shared" si="36"/>
        <v>0</v>
      </c>
      <c r="CR65" s="39" t="e">
        <f t="shared" si="37"/>
        <v>#DIV/0!</v>
      </c>
      <c r="CS65" s="3"/>
      <c r="CT65" s="6"/>
      <c r="CU65" s="19" t="e">
        <f t="shared" si="33"/>
        <v>#N/A</v>
      </c>
      <c r="CV65" s="19">
        <f t="shared" si="8"/>
        <v>0</v>
      </c>
      <c r="CW65" s="19" t="e">
        <f t="shared" si="9"/>
        <v>#N/A</v>
      </c>
      <c r="CX65" s="1"/>
      <c r="CY65" s="15" t="e">
        <f t="shared" si="32"/>
        <v>#N/A</v>
      </c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3"/>
      <c r="DL65" s="2"/>
      <c r="DM65" s="96" t="e">
        <f t="shared" si="38"/>
        <v>#DIV/0!</v>
      </c>
      <c r="DN65" s="96" t="e">
        <f t="shared" si="39"/>
        <v>#DIV/0!</v>
      </c>
      <c r="DO65" s="3"/>
      <c r="DP65" s="2"/>
      <c r="DQ65" s="3"/>
      <c r="DR65" s="2"/>
      <c r="DS65" s="7"/>
      <c r="DT65" s="3"/>
      <c r="DU65" s="2"/>
      <c r="DV65" s="7"/>
      <c r="DW65" s="3"/>
      <c r="DX65" s="1"/>
      <c r="DY65" s="96" t="e">
        <f t="shared" si="40"/>
        <v>#DIV/0!</v>
      </c>
      <c r="DZ65" s="96" t="e">
        <f t="shared" si="41"/>
        <v>#DIV/0!</v>
      </c>
      <c r="EA65" s="146"/>
      <c r="EB65" s="96"/>
      <c r="EC65" s="3"/>
      <c r="ED65" s="2"/>
      <c r="EE65" s="3"/>
      <c r="EF65" s="2"/>
      <c r="EG65" s="77"/>
      <c r="EH65" s="78"/>
      <c r="EI65" s="77"/>
      <c r="EJ65" s="79"/>
      <c r="EK65" s="179">
        <f t="shared" si="29"/>
        <v>0</v>
      </c>
      <c r="EL65" s="180" t="e">
        <f t="shared" si="42"/>
        <v>#DIV/0!</v>
      </c>
      <c r="EM65" s="109" t="e">
        <f t="shared" si="43"/>
        <v>#DIV/0!</v>
      </c>
      <c r="EN65" s="1"/>
      <c r="EO65" s="181" t="e">
        <f t="shared" si="44"/>
        <v>#DIV/0!</v>
      </c>
      <c r="EP65" s="181" t="e">
        <f t="shared" si="45"/>
        <v>#DIV/0!</v>
      </c>
      <c r="EQ65" s="4"/>
      <c r="ER65" s="40"/>
    </row>
    <row r="66" spans="1:148" s="44" customFormat="1" ht="20.100000000000001" customHeight="1" x14ac:dyDescent="0.25">
      <c r="A66" s="84">
        <v>42719</v>
      </c>
      <c r="B66" s="101"/>
      <c r="C66" s="13"/>
      <c r="D66" s="8"/>
      <c r="E66" s="8"/>
      <c r="F66" s="8"/>
      <c r="G66" s="11"/>
      <c r="H66" s="10"/>
      <c r="I66" s="8"/>
      <c r="J66" s="8"/>
      <c r="K66" s="18"/>
      <c r="L66" s="8"/>
      <c r="M66" s="8"/>
      <c r="N66" s="8"/>
      <c r="O66" s="145"/>
      <c r="P66" s="8"/>
      <c r="Q66" s="20">
        <f t="shared" si="0"/>
        <v>0</v>
      </c>
      <c r="R66" s="42">
        <f t="shared" si="18"/>
        <v>0</v>
      </c>
      <c r="S66" s="16">
        <f t="shared" si="1"/>
        <v>0</v>
      </c>
      <c r="T66" s="10"/>
      <c r="U66" s="8"/>
      <c r="V66" s="8"/>
      <c r="W66" s="20">
        <f t="shared" si="19"/>
        <v>0</v>
      </c>
      <c r="X66" s="8"/>
      <c r="Y66" s="8"/>
      <c r="Z66" s="8"/>
      <c r="AA66" s="8"/>
      <c r="AB66" s="8"/>
      <c r="AC66" s="11"/>
      <c r="AD66" s="13"/>
      <c r="AE66" s="89"/>
      <c r="AF66" s="89"/>
      <c r="AG66" s="89"/>
      <c r="AH66" s="89"/>
      <c r="AI66" s="110">
        <f t="shared" si="30"/>
        <v>0</v>
      </c>
      <c r="AJ66" s="108" t="e">
        <f t="shared" si="31"/>
        <v>#DIV/0!</v>
      </c>
      <c r="AK66" s="8"/>
      <c r="AL66" s="8"/>
      <c r="AM66" s="8"/>
      <c r="AN66" s="8"/>
      <c r="AO66" s="8"/>
      <c r="AP66" s="8"/>
      <c r="AQ66" s="10"/>
      <c r="AR66" s="13"/>
      <c r="AS66" s="20">
        <f t="shared" si="34"/>
        <v>0</v>
      </c>
      <c r="AT66" s="124" t="e">
        <f t="shared" si="20"/>
        <v>#DIV/0!</v>
      </c>
      <c r="AU66" s="8"/>
      <c r="AV66" s="8"/>
      <c r="AW66" s="13"/>
      <c r="AX66" s="8"/>
      <c r="AY66" s="8"/>
      <c r="AZ66" s="9"/>
      <c r="BA66" s="10"/>
      <c r="BB66" s="9"/>
      <c r="BC66" s="10"/>
      <c r="BD66" s="11"/>
      <c r="BE66" s="10"/>
      <c r="BF66" s="8"/>
      <c r="BG66" s="8"/>
      <c r="BH66" s="8"/>
      <c r="BI66" s="11"/>
      <c r="BJ66" s="10"/>
      <c r="BK66" s="13"/>
      <c r="BL66" s="8"/>
      <c r="BM66" s="8"/>
      <c r="BN66" s="9"/>
      <c r="BO66" s="10"/>
      <c r="BP66" s="8"/>
      <c r="BQ66" s="9"/>
      <c r="BR66" s="10"/>
      <c r="BS66" s="8"/>
      <c r="BT66" s="9"/>
      <c r="BU66" s="12"/>
      <c r="BV66" s="130"/>
      <c r="BW66" s="126">
        <f t="shared" si="21"/>
        <v>0</v>
      </c>
      <c r="BX66" s="126">
        <f t="shared" si="22"/>
        <v>0</v>
      </c>
      <c r="BY66" s="134" t="e">
        <f t="shared" si="23"/>
        <v>#DIV/0!</v>
      </c>
      <c r="BZ66" s="134" t="e">
        <f t="shared" si="24"/>
        <v>#DIV/0!</v>
      </c>
      <c r="CA66" s="10"/>
      <c r="CB66" s="8"/>
      <c r="CC66" s="8"/>
      <c r="CD66" s="11"/>
      <c r="CE66" s="13"/>
      <c r="CF66" s="13"/>
      <c r="CG66" s="20" t="e">
        <f t="shared" si="25"/>
        <v>#N/A</v>
      </c>
      <c r="CH66" s="20">
        <f t="shared" si="3"/>
        <v>0</v>
      </c>
      <c r="CI66" s="20" t="e">
        <f t="shared" si="4"/>
        <v>#N/A</v>
      </c>
      <c r="CJ66" s="8"/>
      <c r="CK66" s="16" t="e">
        <f t="shared" si="26"/>
        <v>#N/A</v>
      </c>
      <c r="CL66" s="10"/>
      <c r="CM66" s="13"/>
      <c r="CN66" s="8"/>
      <c r="CO66" s="339">
        <v>109</v>
      </c>
      <c r="CP66" s="339">
        <f t="shared" si="35"/>
        <v>0</v>
      </c>
      <c r="CQ66" s="339">
        <f t="shared" si="36"/>
        <v>0</v>
      </c>
      <c r="CR66" s="42" t="e">
        <f t="shared" si="37"/>
        <v>#DIV/0!</v>
      </c>
      <c r="CS66" s="10"/>
      <c r="CT66" s="13"/>
      <c r="CU66" s="20" t="e">
        <f t="shared" si="33"/>
        <v>#N/A</v>
      </c>
      <c r="CV66" s="20">
        <f t="shared" si="8"/>
        <v>0</v>
      </c>
      <c r="CW66" s="20" t="e">
        <f t="shared" si="9"/>
        <v>#N/A</v>
      </c>
      <c r="CX66" s="8"/>
      <c r="CY66" s="16" t="e">
        <f t="shared" si="32"/>
        <v>#N/A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0"/>
      <c r="DL66" s="9"/>
      <c r="DM66" s="97" t="e">
        <f t="shared" si="38"/>
        <v>#DIV/0!</v>
      </c>
      <c r="DN66" s="97" t="e">
        <f t="shared" si="39"/>
        <v>#DIV/0!</v>
      </c>
      <c r="DO66" s="10"/>
      <c r="DP66" s="9"/>
      <c r="DQ66" s="10"/>
      <c r="DR66" s="9"/>
      <c r="DS66" s="14"/>
      <c r="DT66" s="10"/>
      <c r="DU66" s="9"/>
      <c r="DV66" s="14"/>
      <c r="DW66" s="10"/>
      <c r="DX66" s="8"/>
      <c r="DY66" s="97" t="e">
        <f t="shared" si="40"/>
        <v>#DIV/0!</v>
      </c>
      <c r="DZ66" s="97" t="e">
        <f t="shared" si="41"/>
        <v>#DIV/0!</v>
      </c>
      <c r="EA66" s="147"/>
      <c r="EB66" s="97"/>
      <c r="EC66" s="10"/>
      <c r="ED66" s="9"/>
      <c r="EE66" s="10"/>
      <c r="EF66" s="9"/>
      <c r="EG66" s="80"/>
      <c r="EH66" s="81"/>
      <c r="EI66" s="80"/>
      <c r="EJ66" s="82"/>
      <c r="EK66" s="182">
        <f t="shared" si="29"/>
        <v>0</v>
      </c>
      <c r="EL66" s="183" t="e">
        <f t="shared" si="42"/>
        <v>#DIV/0!</v>
      </c>
      <c r="EM66" s="110" t="e">
        <f t="shared" si="43"/>
        <v>#DIV/0!</v>
      </c>
      <c r="EN66" s="8"/>
      <c r="EO66" s="184" t="e">
        <f t="shared" si="44"/>
        <v>#DIV/0!</v>
      </c>
      <c r="EP66" s="184" t="e">
        <f t="shared" si="45"/>
        <v>#DIV/0!</v>
      </c>
      <c r="EQ66" s="11"/>
      <c r="ER66" s="43"/>
    </row>
    <row r="67" spans="1:148" s="44" customFormat="1" ht="20.100000000000001" customHeight="1" x14ac:dyDescent="0.25">
      <c r="A67" s="84">
        <v>42719</v>
      </c>
      <c r="B67" s="101"/>
      <c r="C67" s="13"/>
      <c r="D67" s="8"/>
      <c r="E67" s="8"/>
      <c r="F67" s="8"/>
      <c r="G67" s="11"/>
      <c r="H67" s="10"/>
      <c r="I67" s="8"/>
      <c r="J67" s="8"/>
      <c r="K67" s="18"/>
      <c r="L67" s="8"/>
      <c r="M67" s="8"/>
      <c r="N67" s="8"/>
      <c r="O67" s="145"/>
      <c r="P67" s="8"/>
      <c r="Q67" s="20">
        <f t="shared" si="0"/>
        <v>0</v>
      </c>
      <c r="R67" s="42">
        <f t="shared" si="18"/>
        <v>0</v>
      </c>
      <c r="S67" s="16">
        <f t="shared" si="1"/>
        <v>0</v>
      </c>
      <c r="T67" s="10"/>
      <c r="U67" s="8"/>
      <c r="V67" s="8"/>
      <c r="W67" s="20">
        <f t="shared" si="19"/>
        <v>0</v>
      </c>
      <c r="X67" s="8"/>
      <c r="Y67" s="8"/>
      <c r="Z67" s="8"/>
      <c r="AA67" s="8"/>
      <c r="AB67" s="8"/>
      <c r="AC67" s="11"/>
      <c r="AD67" s="13"/>
      <c r="AE67" s="89"/>
      <c r="AF67" s="89"/>
      <c r="AG67" s="89"/>
      <c r="AH67" s="89"/>
      <c r="AI67" s="110">
        <f t="shared" si="30"/>
        <v>0</v>
      </c>
      <c r="AJ67" s="108" t="e">
        <f t="shared" si="31"/>
        <v>#DIV/0!</v>
      </c>
      <c r="AK67" s="8"/>
      <c r="AL67" s="8"/>
      <c r="AM67" s="8"/>
      <c r="AN67" s="8"/>
      <c r="AO67" s="8"/>
      <c r="AP67" s="8"/>
      <c r="AQ67" s="10"/>
      <c r="AR67" s="13"/>
      <c r="AS67" s="20">
        <f t="shared" si="34"/>
        <v>0</v>
      </c>
      <c r="AT67" s="124" t="e">
        <f t="shared" si="20"/>
        <v>#DIV/0!</v>
      </c>
      <c r="AU67" s="8"/>
      <c r="AV67" s="8"/>
      <c r="AW67" s="13"/>
      <c r="AX67" s="8"/>
      <c r="AY67" s="8"/>
      <c r="AZ67" s="9"/>
      <c r="BA67" s="10"/>
      <c r="BB67" s="9"/>
      <c r="BC67" s="10"/>
      <c r="BD67" s="11"/>
      <c r="BE67" s="10"/>
      <c r="BF67" s="8"/>
      <c r="BG67" s="8"/>
      <c r="BH67" s="8"/>
      <c r="BI67" s="11"/>
      <c r="BJ67" s="10"/>
      <c r="BK67" s="13"/>
      <c r="BL67" s="8"/>
      <c r="BM67" s="8"/>
      <c r="BN67" s="9"/>
      <c r="BO67" s="10"/>
      <c r="BP67" s="8"/>
      <c r="BQ67" s="9"/>
      <c r="BR67" s="10"/>
      <c r="BS67" s="8"/>
      <c r="BT67" s="9"/>
      <c r="BU67" s="12"/>
      <c r="BV67" s="130"/>
      <c r="BW67" s="126">
        <f t="shared" si="21"/>
        <v>0</v>
      </c>
      <c r="BX67" s="126">
        <f t="shared" si="22"/>
        <v>0</v>
      </c>
      <c r="BY67" s="134" t="e">
        <f t="shared" si="23"/>
        <v>#DIV/0!</v>
      </c>
      <c r="BZ67" s="134" t="e">
        <f t="shared" si="24"/>
        <v>#DIV/0!</v>
      </c>
      <c r="CA67" s="10"/>
      <c r="CB67" s="8"/>
      <c r="CC67" s="8"/>
      <c r="CD67" s="11"/>
      <c r="CE67" s="13"/>
      <c r="CF67" s="13"/>
      <c r="CG67" s="20" t="e">
        <f t="shared" si="25"/>
        <v>#N/A</v>
      </c>
      <c r="CH67" s="20">
        <f t="shared" si="3"/>
        <v>0</v>
      </c>
      <c r="CI67" s="20" t="e">
        <f t="shared" si="4"/>
        <v>#N/A</v>
      </c>
      <c r="CJ67" s="8"/>
      <c r="CK67" s="16" t="e">
        <f t="shared" si="26"/>
        <v>#N/A</v>
      </c>
      <c r="CL67" s="10"/>
      <c r="CM67" s="13"/>
      <c r="CN67" s="8"/>
      <c r="CO67" s="339">
        <v>109</v>
      </c>
      <c r="CP67" s="339">
        <f t="shared" si="35"/>
        <v>0</v>
      </c>
      <c r="CQ67" s="339">
        <f t="shared" si="36"/>
        <v>0</v>
      </c>
      <c r="CR67" s="42" t="e">
        <f t="shared" si="37"/>
        <v>#DIV/0!</v>
      </c>
      <c r="CS67" s="10"/>
      <c r="CT67" s="13"/>
      <c r="CU67" s="20" t="e">
        <f t="shared" si="33"/>
        <v>#N/A</v>
      </c>
      <c r="CV67" s="20">
        <f t="shared" si="8"/>
        <v>0</v>
      </c>
      <c r="CW67" s="20" t="e">
        <f t="shared" si="9"/>
        <v>#N/A</v>
      </c>
      <c r="CX67" s="8"/>
      <c r="CY67" s="16" t="e">
        <f t="shared" si="32"/>
        <v>#N/A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0"/>
      <c r="DL67" s="9"/>
      <c r="DM67" s="97" t="e">
        <f t="shared" si="38"/>
        <v>#DIV/0!</v>
      </c>
      <c r="DN67" s="97" t="e">
        <f t="shared" si="39"/>
        <v>#DIV/0!</v>
      </c>
      <c r="DO67" s="10"/>
      <c r="DP67" s="9"/>
      <c r="DQ67" s="10"/>
      <c r="DR67" s="9"/>
      <c r="DS67" s="14"/>
      <c r="DT67" s="10"/>
      <c r="DU67" s="9"/>
      <c r="DV67" s="14"/>
      <c r="DW67" s="10"/>
      <c r="DX67" s="8"/>
      <c r="DY67" s="97" t="e">
        <f t="shared" si="40"/>
        <v>#DIV/0!</v>
      </c>
      <c r="DZ67" s="97" t="e">
        <f t="shared" si="41"/>
        <v>#DIV/0!</v>
      </c>
      <c r="EA67" s="147"/>
      <c r="EB67" s="97"/>
      <c r="EC67" s="10"/>
      <c r="ED67" s="9"/>
      <c r="EE67" s="10"/>
      <c r="EF67" s="9"/>
      <c r="EG67" s="80"/>
      <c r="EH67" s="81"/>
      <c r="EI67" s="80"/>
      <c r="EJ67" s="82"/>
      <c r="EK67" s="182">
        <f t="shared" si="29"/>
        <v>0</v>
      </c>
      <c r="EL67" s="183" t="e">
        <f t="shared" si="42"/>
        <v>#DIV/0!</v>
      </c>
      <c r="EM67" s="110" t="e">
        <f t="shared" si="43"/>
        <v>#DIV/0!</v>
      </c>
      <c r="EN67" s="8"/>
      <c r="EO67" s="184" t="e">
        <f t="shared" si="44"/>
        <v>#DIV/0!</v>
      </c>
      <c r="EP67" s="184" t="e">
        <f t="shared" si="45"/>
        <v>#DIV/0!</v>
      </c>
      <c r="EQ67" s="11"/>
      <c r="ER67" s="43"/>
    </row>
    <row r="68" spans="1:148" s="41" customFormat="1" ht="20.100000000000001" customHeight="1" x14ac:dyDescent="0.25">
      <c r="A68" s="83">
        <v>42720</v>
      </c>
      <c r="B68" s="100"/>
      <c r="C68" s="6"/>
      <c r="D68" s="1"/>
      <c r="E68" s="1"/>
      <c r="F68" s="1"/>
      <c r="G68" s="4"/>
      <c r="H68" s="3"/>
      <c r="I68" s="1"/>
      <c r="J68" s="1"/>
      <c r="K68" s="17"/>
      <c r="L68" s="1"/>
      <c r="M68" s="1"/>
      <c r="N68" s="1"/>
      <c r="O68" s="144"/>
      <c r="P68" s="1"/>
      <c r="Q68" s="19">
        <f t="shared" si="0"/>
        <v>0</v>
      </c>
      <c r="R68" s="39">
        <f t="shared" si="18"/>
        <v>0</v>
      </c>
      <c r="S68" s="15">
        <f t="shared" si="1"/>
        <v>0</v>
      </c>
      <c r="T68" s="3"/>
      <c r="U68" s="1"/>
      <c r="V68" s="1"/>
      <c r="W68" s="19">
        <f t="shared" si="19"/>
        <v>0</v>
      </c>
      <c r="X68" s="1"/>
      <c r="Y68" s="1"/>
      <c r="Z68" s="1"/>
      <c r="AA68" s="1"/>
      <c r="AB68" s="1"/>
      <c r="AC68" s="4"/>
      <c r="AD68" s="6"/>
      <c r="AE68" s="88"/>
      <c r="AF68" s="88"/>
      <c r="AG68" s="88"/>
      <c r="AH68" s="88"/>
      <c r="AI68" s="109">
        <f t="shared" si="30"/>
        <v>0</v>
      </c>
      <c r="AJ68" s="106" t="e">
        <f t="shared" si="31"/>
        <v>#DIV/0!</v>
      </c>
      <c r="AK68" s="1"/>
      <c r="AL68" s="1"/>
      <c r="AM68" s="1"/>
      <c r="AN68" s="1"/>
      <c r="AO68" s="1"/>
      <c r="AP68" s="1"/>
      <c r="AQ68" s="3"/>
      <c r="AR68" s="6"/>
      <c r="AS68" s="19">
        <f t="shared" si="34"/>
        <v>0</v>
      </c>
      <c r="AT68" s="123" t="e">
        <f t="shared" si="20"/>
        <v>#DIV/0!</v>
      </c>
      <c r="AU68" s="1"/>
      <c r="AV68" s="1"/>
      <c r="AW68" s="6"/>
      <c r="AX68" s="1"/>
      <c r="AY68" s="1"/>
      <c r="AZ68" s="2"/>
      <c r="BA68" s="3"/>
      <c r="BB68" s="2"/>
      <c r="BC68" s="3"/>
      <c r="BD68" s="4"/>
      <c r="BE68" s="3"/>
      <c r="BF68" s="1"/>
      <c r="BG68" s="1"/>
      <c r="BH68" s="1"/>
      <c r="BI68" s="4"/>
      <c r="BJ68" s="3"/>
      <c r="BK68" s="6"/>
      <c r="BL68" s="1"/>
      <c r="BM68" s="1"/>
      <c r="BN68" s="2"/>
      <c r="BO68" s="3"/>
      <c r="BP68" s="1"/>
      <c r="BQ68" s="2"/>
      <c r="BR68" s="3"/>
      <c r="BS68" s="1"/>
      <c r="BT68" s="2"/>
      <c r="BU68" s="5"/>
      <c r="BV68" s="129"/>
      <c r="BW68" s="125">
        <f t="shared" si="21"/>
        <v>0</v>
      </c>
      <c r="BX68" s="125">
        <f t="shared" si="22"/>
        <v>0</v>
      </c>
      <c r="BY68" s="133" t="e">
        <f t="shared" si="23"/>
        <v>#DIV/0!</v>
      </c>
      <c r="BZ68" s="133" t="e">
        <f t="shared" si="24"/>
        <v>#DIV/0!</v>
      </c>
      <c r="CA68" s="3"/>
      <c r="CB68" s="1"/>
      <c r="CC68" s="1"/>
      <c r="CD68" s="4"/>
      <c r="CE68" s="6"/>
      <c r="CF68" s="6"/>
      <c r="CG68" s="19" t="e">
        <f t="shared" si="25"/>
        <v>#N/A</v>
      </c>
      <c r="CH68" s="19">
        <f t="shared" si="3"/>
        <v>0</v>
      </c>
      <c r="CI68" s="19" t="e">
        <f t="shared" si="4"/>
        <v>#N/A</v>
      </c>
      <c r="CJ68" s="1"/>
      <c r="CK68" s="15" t="e">
        <f t="shared" si="26"/>
        <v>#N/A</v>
      </c>
      <c r="CL68" s="3"/>
      <c r="CM68" s="6"/>
      <c r="CN68" s="1"/>
      <c r="CO68" s="338">
        <v>109</v>
      </c>
      <c r="CP68" s="338">
        <f t="shared" si="35"/>
        <v>0</v>
      </c>
      <c r="CQ68" s="338">
        <f t="shared" si="36"/>
        <v>0</v>
      </c>
      <c r="CR68" s="39" t="e">
        <f t="shared" si="37"/>
        <v>#DIV/0!</v>
      </c>
      <c r="CS68" s="3"/>
      <c r="CT68" s="6"/>
      <c r="CU68" s="19" t="e">
        <f t="shared" si="33"/>
        <v>#N/A</v>
      </c>
      <c r="CV68" s="19">
        <f t="shared" si="8"/>
        <v>0</v>
      </c>
      <c r="CW68" s="19" t="e">
        <f t="shared" si="9"/>
        <v>#N/A</v>
      </c>
      <c r="CX68" s="1"/>
      <c r="CY68" s="15" t="e">
        <f t="shared" si="32"/>
        <v>#N/A</v>
      </c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3"/>
      <c r="DL68" s="2"/>
      <c r="DM68" s="96" t="e">
        <f t="shared" si="38"/>
        <v>#DIV/0!</v>
      </c>
      <c r="DN68" s="96" t="e">
        <f t="shared" si="39"/>
        <v>#DIV/0!</v>
      </c>
      <c r="DO68" s="3"/>
      <c r="DP68" s="2"/>
      <c r="DQ68" s="3"/>
      <c r="DR68" s="2"/>
      <c r="DS68" s="7"/>
      <c r="DT68" s="3"/>
      <c r="DU68" s="2"/>
      <c r="DV68" s="7"/>
      <c r="DW68" s="3"/>
      <c r="DX68" s="1"/>
      <c r="DY68" s="96" t="e">
        <f t="shared" si="40"/>
        <v>#DIV/0!</v>
      </c>
      <c r="DZ68" s="96" t="e">
        <f t="shared" si="41"/>
        <v>#DIV/0!</v>
      </c>
      <c r="EA68" s="146"/>
      <c r="EB68" s="96"/>
      <c r="EC68" s="3"/>
      <c r="ED68" s="2"/>
      <c r="EE68" s="3"/>
      <c r="EF68" s="2"/>
      <c r="EG68" s="77"/>
      <c r="EH68" s="78"/>
      <c r="EI68" s="77"/>
      <c r="EJ68" s="79"/>
      <c r="EK68" s="179">
        <f t="shared" si="29"/>
        <v>0</v>
      </c>
      <c r="EL68" s="180" t="e">
        <f t="shared" si="42"/>
        <v>#DIV/0!</v>
      </c>
      <c r="EM68" s="109" t="e">
        <f t="shared" si="43"/>
        <v>#DIV/0!</v>
      </c>
      <c r="EN68" s="1"/>
      <c r="EO68" s="181" t="e">
        <f t="shared" si="44"/>
        <v>#DIV/0!</v>
      </c>
      <c r="EP68" s="181" t="e">
        <f t="shared" si="45"/>
        <v>#DIV/0!</v>
      </c>
      <c r="EQ68" s="4"/>
      <c r="ER68" s="40"/>
    </row>
    <row r="69" spans="1:148" s="41" customFormat="1" ht="20.100000000000001" customHeight="1" x14ac:dyDescent="0.25">
      <c r="A69" s="83">
        <v>42720</v>
      </c>
      <c r="B69" s="100"/>
      <c r="C69" s="6"/>
      <c r="D69" s="1"/>
      <c r="E69" s="1"/>
      <c r="F69" s="1"/>
      <c r="G69" s="4"/>
      <c r="H69" s="3"/>
      <c r="I69" s="1"/>
      <c r="J69" s="1"/>
      <c r="K69" s="17"/>
      <c r="L69" s="1"/>
      <c r="M69" s="1"/>
      <c r="N69" s="1"/>
      <c r="O69" s="144"/>
      <c r="P69" s="1"/>
      <c r="Q69" s="19">
        <f t="shared" si="0"/>
        <v>0</v>
      </c>
      <c r="R69" s="39">
        <f t="shared" si="18"/>
        <v>0</v>
      </c>
      <c r="S69" s="15">
        <f t="shared" si="1"/>
        <v>0</v>
      </c>
      <c r="T69" s="3"/>
      <c r="U69" s="1"/>
      <c r="V69" s="1"/>
      <c r="W69" s="19">
        <f t="shared" si="19"/>
        <v>0</v>
      </c>
      <c r="X69" s="1"/>
      <c r="Y69" s="1"/>
      <c r="Z69" s="1"/>
      <c r="AA69" s="1"/>
      <c r="AB69" s="1"/>
      <c r="AC69" s="4"/>
      <c r="AD69" s="6"/>
      <c r="AE69" s="88"/>
      <c r="AF69" s="88"/>
      <c r="AG69" s="88"/>
      <c r="AH69" s="88"/>
      <c r="AI69" s="109">
        <f t="shared" si="30"/>
        <v>0</v>
      </c>
      <c r="AJ69" s="106" t="e">
        <f t="shared" si="31"/>
        <v>#DIV/0!</v>
      </c>
      <c r="AK69" s="1"/>
      <c r="AL69" s="1"/>
      <c r="AM69" s="1"/>
      <c r="AN69" s="1"/>
      <c r="AO69" s="1"/>
      <c r="AP69" s="1"/>
      <c r="AQ69" s="3"/>
      <c r="AR69" s="6"/>
      <c r="AS69" s="19">
        <f t="shared" si="34"/>
        <v>0</v>
      </c>
      <c r="AT69" s="123" t="e">
        <f t="shared" si="20"/>
        <v>#DIV/0!</v>
      </c>
      <c r="AU69" s="1"/>
      <c r="AV69" s="1"/>
      <c r="AW69" s="6"/>
      <c r="AX69" s="1"/>
      <c r="AY69" s="1"/>
      <c r="AZ69" s="2"/>
      <c r="BA69" s="3"/>
      <c r="BB69" s="2"/>
      <c r="BC69" s="3"/>
      <c r="BD69" s="4"/>
      <c r="BE69" s="3"/>
      <c r="BF69" s="1"/>
      <c r="BG69" s="1"/>
      <c r="BH69" s="1"/>
      <c r="BI69" s="4"/>
      <c r="BJ69" s="3"/>
      <c r="BK69" s="6"/>
      <c r="BL69" s="1"/>
      <c r="BM69" s="1"/>
      <c r="BN69" s="2"/>
      <c r="BO69" s="3"/>
      <c r="BP69" s="1"/>
      <c r="BQ69" s="2"/>
      <c r="BR69" s="3"/>
      <c r="BS69" s="1"/>
      <c r="BT69" s="2"/>
      <c r="BU69" s="5"/>
      <c r="BV69" s="129"/>
      <c r="BW69" s="125">
        <f t="shared" si="21"/>
        <v>0</v>
      </c>
      <c r="BX69" s="125">
        <f t="shared" si="22"/>
        <v>0</v>
      </c>
      <c r="BY69" s="133" t="e">
        <f t="shared" si="23"/>
        <v>#DIV/0!</v>
      </c>
      <c r="BZ69" s="133" t="e">
        <f t="shared" si="24"/>
        <v>#DIV/0!</v>
      </c>
      <c r="CA69" s="3"/>
      <c r="CB69" s="1"/>
      <c r="CC69" s="1"/>
      <c r="CD69" s="4"/>
      <c r="CE69" s="6"/>
      <c r="CF69" s="6"/>
      <c r="CG69" s="19" t="e">
        <f t="shared" si="25"/>
        <v>#N/A</v>
      </c>
      <c r="CH69" s="19">
        <f t="shared" si="3"/>
        <v>0</v>
      </c>
      <c r="CI69" s="19" t="e">
        <f t="shared" si="4"/>
        <v>#N/A</v>
      </c>
      <c r="CJ69" s="1"/>
      <c r="CK69" s="15" t="e">
        <f t="shared" si="26"/>
        <v>#N/A</v>
      </c>
      <c r="CL69" s="3"/>
      <c r="CM69" s="6"/>
      <c r="CN69" s="1"/>
      <c r="CO69" s="338">
        <v>109</v>
      </c>
      <c r="CP69" s="338">
        <f t="shared" si="35"/>
        <v>0</v>
      </c>
      <c r="CQ69" s="338">
        <f t="shared" si="36"/>
        <v>0</v>
      </c>
      <c r="CR69" s="39" t="e">
        <f t="shared" si="37"/>
        <v>#DIV/0!</v>
      </c>
      <c r="CS69" s="3"/>
      <c r="CT69" s="6"/>
      <c r="CU69" s="19" t="e">
        <f t="shared" si="33"/>
        <v>#N/A</v>
      </c>
      <c r="CV69" s="19">
        <f t="shared" si="8"/>
        <v>0</v>
      </c>
      <c r="CW69" s="19" t="e">
        <f t="shared" si="9"/>
        <v>#N/A</v>
      </c>
      <c r="CX69" s="1"/>
      <c r="CY69" s="15" t="e">
        <f t="shared" si="32"/>
        <v>#N/A</v>
      </c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3"/>
      <c r="DL69" s="2"/>
      <c r="DM69" s="96" t="e">
        <f t="shared" si="38"/>
        <v>#DIV/0!</v>
      </c>
      <c r="DN69" s="96" t="e">
        <f t="shared" si="39"/>
        <v>#DIV/0!</v>
      </c>
      <c r="DO69" s="3"/>
      <c r="DP69" s="2"/>
      <c r="DQ69" s="3"/>
      <c r="DR69" s="2"/>
      <c r="DS69" s="7"/>
      <c r="DT69" s="3"/>
      <c r="DU69" s="2"/>
      <c r="DV69" s="7"/>
      <c r="DW69" s="3"/>
      <c r="DX69" s="1"/>
      <c r="DY69" s="96" t="e">
        <f t="shared" si="40"/>
        <v>#DIV/0!</v>
      </c>
      <c r="DZ69" s="96" t="e">
        <f t="shared" si="41"/>
        <v>#DIV/0!</v>
      </c>
      <c r="EA69" s="146"/>
      <c r="EB69" s="96"/>
      <c r="EC69" s="3"/>
      <c r="ED69" s="2"/>
      <c r="EE69" s="3"/>
      <c r="EF69" s="2"/>
      <c r="EG69" s="77"/>
      <c r="EH69" s="78"/>
      <c r="EI69" s="77"/>
      <c r="EJ69" s="79"/>
      <c r="EK69" s="179">
        <f t="shared" si="29"/>
        <v>0</v>
      </c>
      <c r="EL69" s="180" t="e">
        <f t="shared" si="42"/>
        <v>#DIV/0!</v>
      </c>
      <c r="EM69" s="109" t="e">
        <f t="shared" si="43"/>
        <v>#DIV/0!</v>
      </c>
      <c r="EN69" s="1"/>
      <c r="EO69" s="181" t="e">
        <f t="shared" si="44"/>
        <v>#DIV/0!</v>
      </c>
      <c r="EP69" s="181" t="e">
        <f t="shared" si="45"/>
        <v>#DIV/0!</v>
      </c>
      <c r="EQ69" s="4"/>
      <c r="ER69" s="40"/>
    </row>
    <row r="70" spans="1:148" s="44" customFormat="1" ht="20.100000000000001" customHeight="1" x14ac:dyDescent="0.25">
      <c r="A70" s="84">
        <v>42720</v>
      </c>
      <c r="B70" s="101"/>
      <c r="C70" s="13"/>
      <c r="D70" s="8"/>
      <c r="E70" s="8"/>
      <c r="F70" s="8"/>
      <c r="G70" s="11"/>
      <c r="H70" s="10"/>
      <c r="I70" s="8"/>
      <c r="J70" s="8"/>
      <c r="K70" s="18"/>
      <c r="L70" s="8"/>
      <c r="M70" s="8"/>
      <c r="N70" s="8"/>
      <c r="O70" s="145"/>
      <c r="P70" s="8"/>
      <c r="Q70" s="20">
        <f t="shared" si="0"/>
        <v>0</v>
      </c>
      <c r="R70" s="42">
        <f t="shared" si="18"/>
        <v>0</v>
      </c>
      <c r="S70" s="16">
        <f t="shared" si="1"/>
        <v>0</v>
      </c>
      <c r="T70" s="10"/>
      <c r="U70" s="8"/>
      <c r="V70" s="8"/>
      <c r="W70" s="20">
        <f t="shared" si="19"/>
        <v>0</v>
      </c>
      <c r="X70" s="8"/>
      <c r="Y70" s="8"/>
      <c r="Z70" s="8"/>
      <c r="AA70" s="8"/>
      <c r="AB70" s="8"/>
      <c r="AC70" s="11"/>
      <c r="AD70" s="13"/>
      <c r="AE70" s="89"/>
      <c r="AF70" s="89"/>
      <c r="AG70" s="89"/>
      <c r="AH70" s="89"/>
      <c r="AI70" s="110">
        <f t="shared" si="30"/>
        <v>0</v>
      </c>
      <c r="AJ70" s="108" t="e">
        <f t="shared" si="31"/>
        <v>#DIV/0!</v>
      </c>
      <c r="AK70" s="8"/>
      <c r="AL70" s="8"/>
      <c r="AM70" s="8"/>
      <c r="AN70" s="8"/>
      <c r="AO70" s="8"/>
      <c r="AP70" s="8"/>
      <c r="AQ70" s="10"/>
      <c r="AR70" s="13"/>
      <c r="AS70" s="20">
        <f t="shared" si="34"/>
        <v>0</v>
      </c>
      <c r="AT70" s="124" t="e">
        <f t="shared" si="20"/>
        <v>#DIV/0!</v>
      </c>
      <c r="AU70" s="8"/>
      <c r="AV70" s="8"/>
      <c r="AW70" s="13"/>
      <c r="AX70" s="8"/>
      <c r="AY70" s="8"/>
      <c r="AZ70" s="9"/>
      <c r="BA70" s="10"/>
      <c r="BB70" s="9"/>
      <c r="BC70" s="10"/>
      <c r="BD70" s="11"/>
      <c r="BE70" s="10"/>
      <c r="BF70" s="8"/>
      <c r="BG70" s="8"/>
      <c r="BH70" s="8"/>
      <c r="BI70" s="11"/>
      <c r="BJ70" s="10"/>
      <c r="BK70" s="13"/>
      <c r="BL70" s="8"/>
      <c r="BM70" s="8"/>
      <c r="BN70" s="9"/>
      <c r="BO70" s="10"/>
      <c r="BP70" s="8"/>
      <c r="BQ70" s="9"/>
      <c r="BR70" s="10"/>
      <c r="BS70" s="8"/>
      <c r="BT70" s="9"/>
      <c r="BU70" s="12"/>
      <c r="BV70" s="130"/>
      <c r="BW70" s="126">
        <f t="shared" si="21"/>
        <v>0</v>
      </c>
      <c r="BX70" s="126">
        <f t="shared" si="22"/>
        <v>0</v>
      </c>
      <c r="BY70" s="134" t="e">
        <f t="shared" si="23"/>
        <v>#DIV/0!</v>
      </c>
      <c r="BZ70" s="134" t="e">
        <f t="shared" si="24"/>
        <v>#DIV/0!</v>
      </c>
      <c r="CA70" s="10"/>
      <c r="CB70" s="8"/>
      <c r="CC70" s="8"/>
      <c r="CD70" s="11"/>
      <c r="CE70" s="13"/>
      <c r="CF70" s="13"/>
      <c r="CG70" s="20" t="e">
        <f t="shared" si="25"/>
        <v>#N/A</v>
      </c>
      <c r="CH70" s="20">
        <f t="shared" si="3"/>
        <v>0</v>
      </c>
      <c r="CI70" s="20" t="e">
        <f t="shared" si="4"/>
        <v>#N/A</v>
      </c>
      <c r="CJ70" s="8"/>
      <c r="CK70" s="16" t="e">
        <f t="shared" si="26"/>
        <v>#N/A</v>
      </c>
      <c r="CL70" s="10"/>
      <c r="CM70" s="13"/>
      <c r="CN70" s="8"/>
      <c r="CO70" s="339">
        <v>109</v>
      </c>
      <c r="CP70" s="339">
        <f t="shared" si="35"/>
        <v>0</v>
      </c>
      <c r="CQ70" s="339">
        <f t="shared" si="36"/>
        <v>0</v>
      </c>
      <c r="CR70" s="42" t="e">
        <f t="shared" si="37"/>
        <v>#DIV/0!</v>
      </c>
      <c r="CS70" s="10"/>
      <c r="CT70" s="13"/>
      <c r="CU70" s="20" t="e">
        <f t="shared" si="33"/>
        <v>#N/A</v>
      </c>
      <c r="CV70" s="20">
        <f t="shared" si="8"/>
        <v>0</v>
      </c>
      <c r="CW70" s="20" t="e">
        <f t="shared" si="9"/>
        <v>#N/A</v>
      </c>
      <c r="CX70" s="8"/>
      <c r="CY70" s="16" t="e">
        <f t="shared" si="32"/>
        <v>#N/A</v>
      </c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0"/>
      <c r="DL70" s="9"/>
      <c r="DM70" s="97" t="e">
        <f t="shared" si="38"/>
        <v>#DIV/0!</v>
      </c>
      <c r="DN70" s="97" t="e">
        <f t="shared" si="39"/>
        <v>#DIV/0!</v>
      </c>
      <c r="DO70" s="10"/>
      <c r="DP70" s="9"/>
      <c r="DQ70" s="10"/>
      <c r="DR70" s="9"/>
      <c r="DS70" s="14"/>
      <c r="DT70" s="10"/>
      <c r="DU70" s="9"/>
      <c r="DV70" s="14"/>
      <c r="DW70" s="10"/>
      <c r="DX70" s="8"/>
      <c r="DY70" s="97" t="e">
        <f t="shared" si="40"/>
        <v>#DIV/0!</v>
      </c>
      <c r="DZ70" s="97" t="e">
        <f t="shared" si="41"/>
        <v>#DIV/0!</v>
      </c>
      <c r="EA70" s="147"/>
      <c r="EB70" s="97"/>
      <c r="EC70" s="10"/>
      <c r="ED70" s="9"/>
      <c r="EE70" s="10"/>
      <c r="EF70" s="9"/>
      <c r="EG70" s="80"/>
      <c r="EH70" s="81"/>
      <c r="EI70" s="80"/>
      <c r="EJ70" s="82"/>
      <c r="EK70" s="182">
        <f t="shared" si="29"/>
        <v>0</v>
      </c>
      <c r="EL70" s="183" t="e">
        <f t="shared" si="42"/>
        <v>#DIV/0!</v>
      </c>
      <c r="EM70" s="110" t="e">
        <f t="shared" si="43"/>
        <v>#DIV/0!</v>
      </c>
      <c r="EN70" s="8"/>
      <c r="EO70" s="184" t="e">
        <f t="shared" si="44"/>
        <v>#DIV/0!</v>
      </c>
      <c r="EP70" s="184" t="e">
        <f t="shared" si="45"/>
        <v>#DIV/0!</v>
      </c>
      <c r="EQ70" s="11"/>
      <c r="ER70" s="43"/>
    </row>
    <row r="71" spans="1:148" s="44" customFormat="1" ht="20.100000000000001" customHeight="1" x14ac:dyDescent="0.25">
      <c r="A71" s="84">
        <v>42720</v>
      </c>
      <c r="B71" s="101"/>
      <c r="C71" s="13"/>
      <c r="D71" s="8"/>
      <c r="E71" s="8"/>
      <c r="F71" s="8"/>
      <c r="G71" s="11"/>
      <c r="H71" s="10"/>
      <c r="I71" s="8"/>
      <c r="J71" s="8"/>
      <c r="K71" s="18"/>
      <c r="L71" s="8"/>
      <c r="M71" s="8"/>
      <c r="N71" s="8"/>
      <c r="O71" s="145"/>
      <c r="P71" s="8"/>
      <c r="Q71" s="20">
        <f t="shared" si="0"/>
        <v>0</v>
      </c>
      <c r="R71" s="42">
        <f t="shared" si="18"/>
        <v>0</v>
      </c>
      <c r="S71" s="16">
        <f t="shared" si="1"/>
        <v>0</v>
      </c>
      <c r="T71" s="10"/>
      <c r="U71" s="8"/>
      <c r="V71" s="8"/>
      <c r="W71" s="20">
        <f t="shared" si="19"/>
        <v>0</v>
      </c>
      <c r="X71" s="8"/>
      <c r="Y71" s="8"/>
      <c r="Z71" s="8"/>
      <c r="AA71" s="8"/>
      <c r="AB71" s="8"/>
      <c r="AC71" s="11"/>
      <c r="AD71" s="13"/>
      <c r="AE71" s="89"/>
      <c r="AF71" s="89"/>
      <c r="AG71" s="89"/>
      <c r="AH71" s="89"/>
      <c r="AI71" s="110">
        <f t="shared" si="30"/>
        <v>0</v>
      </c>
      <c r="AJ71" s="108" t="e">
        <f t="shared" si="31"/>
        <v>#DIV/0!</v>
      </c>
      <c r="AK71" s="8"/>
      <c r="AL71" s="8"/>
      <c r="AM71" s="8"/>
      <c r="AN71" s="8"/>
      <c r="AO71" s="8"/>
      <c r="AP71" s="8"/>
      <c r="AQ71" s="10"/>
      <c r="AR71" s="13"/>
      <c r="AS71" s="20">
        <f t="shared" si="34"/>
        <v>0</v>
      </c>
      <c r="AT71" s="124" t="e">
        <f t="shared" si="20"/>
        <v>#DIV/0!</v>
      </c>
      <c r="AU71" s="8"/>
      <c r="AV71" s="8"/>
      <c r="AW71" s="13"/>
      <c r="AX71" s="8"/>
      <c r="AY71" s="8"/>
      <c r="AZ71" s="9"/>
      <c r="BA71" s="10"/>
      <c r="BB71" s="9"/>
      <c r="BC71" s="10"/>
      <c r="BD71" s="11"/>
      <c r="BE71" s="10"/>
      <c r="BF71" s="8"/>
      <c r="BG71" s="8"/>
      <c r="BH71" s="8"/>
      <c r="BI71" s="11"/>
      <c r="BJ71" s="10"/>
      <c r="BK71" s="13"/>
      <c r="BL71" s="8"/>
      <c r="BM71" s="8"/>
      <c r="BN71" s="9"/>
      <c r="BO71" s="10"/>
      <c r="BP71" s="8"/>
      <c r="BQ71" s="9"/>
      <c r="BR71" s="10"/>
      <c r="BS71" s="8"/>
      <c r="BT71" s="9"/>
      <c r="BU71" s="12"/>
      <c r="BV71" s="130"/>
      <c r="BW71" s="126">
        <f t="shared" si="21"/>
        <v>0</v>
      </c>
      <c r="BX71" s="126">
        <f t="shared" si="22"/>
        <v>0</v>
      </c>
      <c r="BY71" s="134" t="e">
        <f t="shared" si="23"/>
        <v>#DIV/0!</v>
      </c>
      <c r="BZ71" s="134" t="e">
        <f t="shared" si="24"/>
        <v>#DIV/0!</v>
      </c>
      <c r="CA71" s="10"/>
      <c r="CB71" s="8"/>
      <c r="CC71" s="8"/>
      <c r="CD71" s="11"/>
      <c r="CE71" s="13"/>
      <c r="CF71" s="13"/>
      <c r="CG71" s="20" t="e">
        <f t="shared" si="25"/>
        <v>#N/A</v>
      </c>
      <c r="CH71" s="20">
        <f t="shared" si="3"/>
        <v>0</v>
      </c>
      <c r="CI71" s="20" t="e">
        <f t="shared" si="4"/>
        <v>#N/A</v>
      </c>
      <c r="CJ71" s="8"/>
      <c r="CK71" s="16" t="e">
        <f t="shared" si="26"/>
        <v>#N/A</v>
      </c>
      <c r="CL71" s="10"/>
      <c r="CM71" s="13"/>
      <c r="CN71" s="8"/>
      <c r="CO71" s="339">
        <v>109</v>
      </c>
      <c r="CP71" s="339">
        <f t="shared" si="35"/>
        <v>0</v>
      </c>
      <c r="CQ71" s="339">
        <f t="shared" si="36"/>
        <v>0</v>
      </c>
      <c r="CR71" s="42" t="e">
        <f t="shared" si="37"/>
        <v>#DIV/0!</v>
      </c>
      <c r="CS71" s="10"/>
      <c r="CT71" s="13"/>
      <c r="CU71" s="20" t="e">
        <f t="shared" si="33"/>
        <v>#N/A</v>
      </c>
      <c r="CV71" s="20">
        <f t="shared" si="8"/>
        <v>0</v>
      </c>
      <c r="CW71" s="20" t="e">
        <f t="shared" si="9"/>
        <v>#N/A</v>
      </c>
      <c r="CX71" s="8"/>
      <c r="CY71" s="16" t="e">
        <f t="shared" si="32"/>
        <v>#N/A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0"/>
      <c r="DL71" s="9"/>
      <c r="DM71" s="97" t="e">
        <f t="shared" si="38"/>
        <v>#DIV/0!</v>
      </c>
      <c r="DN71" s="97" t="e">
        <f t="shared" si="39"/>
        <v>#DIV/0!</v>
      </c>
      <c r="DO71" s="10"/>
      <c r="DP71" s="9"/>
      <c r="DQ71" s="10"/>
      <c r="DR71" s="9"/>
      <c r="DS71" s="14"/>
      <c r="DT71" s="10"/>
      <c r="DU71" s="9"/>
      <c r="DV71" s="14"/>
      <c r="DW71" s="10"/>
      <c r="DX71" s="8"/>
      <c r="DY71" s="97" t="e">
        <f t="shared" si="40"/>
        <v>#DIV/0!</v>
      </c>
      <c r="DZ71" s="97" t="e">
        <f t="shared" si="41"/>
        <v>#DIV/0!</v>
      </c>
      <c r="EA71" s="147"/>
      <c r="EB71" s="97"/>
      <c r="EC71" s="10"/>
      <c r="ED71" s="9"/>
      <c r="EE71" s="10"/>
      <c r="EF71" s="9"/>
      <c r="EG71" s="80"/>
      <c r="EH71" s="81"/>
      <c r="EI71" s="80"/>
      <c r="EJ71" s="82"/>
      <c r="EK71" s="182">
        <f t="shared" si="29"/>
        <v>0</v>
      </c>
      <c r="EL71" s="183" t="e">
        <f t="shared" si="42"/>
        <v>#DIV/0!</v>
      </c>
      <c r="EM71" s="110" t="e">
        <f t="shared" si="43"/>
        <v>#DIV/0!</v>
      </c>
      <c r="EN71" s="8"/>
      <c r="EO71" s="184" t="e">
        <f t="shared" si="44"/>
        <v>#DIV/0!</v>
      </c>
      <c r="EP71" s="184" t="e">
        <f t="shared" si="45"/>
        <v>#DIV/0!</v>
      </c>
      <c r="EQ71" s="11"/>
      <c r="ER71" s="43"/>
    </row>
    <row r="72" spans="1:148" s="41" customFormat="1" ht="20.100000000000001" customHeight="1" x14ac:dyDescent="0.25">
      <c r="A72" s="83">
        <v>42721</v>
      </c>
      <c r="B72" s="100"/>
      <c r="C72" s="6"/>
      <c r="D72" s="1"/>
      <c r="E72" s="1"/>
      <c r="F72" s="1"/>
      <c r="G72" s="4"/>
      <c r="H72" s="3"/>
      <c r="I72" s="1"/>
      <c r="J72" s="1"/>
      <c r="K72" s="17"/>
      <c r="L72" s="1"/>
      <c r="M72" s="1"/>
      <c r="N72" s="1"/>
      <c r="O72" s="144"/>
      <c r="P72" s="1"/>
      <c r="Q72" s="19">
        <f t="shared" ref="Q72:Q131" si="46">(P72/100)*(100-K72)</f>
        <v>0</v>
      </c>
      <c r="R72" s="39">
        <f t="shared" si="18"/>
        <v>0</v>
      </c>
      <c r="S72" s="15">
        <f t="shared" ref="S72:S131" si="47">Q72*N72*I72*60/1000000000</f>
        <v>0</v>
      </c>
      <c r="T72" s="3"/>
      <c r="U72" s="1"/>
      <c r="V72" s="1"/>
      <c r="W72" s="19">
        <f t="shared" si="19"/>
        <v>0</v>
      </c>
      <c r="X72" s="1"/>
      <c r="Y72" s="1"/>
      <c r="Z72" s="1"/>
      <c r="AA72" s="1"/>
      <c r="AB72" s="1"/>
      <c r="AC72" s="4"/>
      <c r="AD72" s="6"/>
      <c r="AE72" s="88"/>
      <c r="AF72" s="88"/>
      <c r="AG72" s="88"/>
      <c r="AH72" s="88"/>
      <c r="AI72" s="109">
        <f t="shared" si="30"/>
        <v>0</v>
      </c>
      <c r="AJ72" s="106" t="e">
        <f t="shared" si="31"/>
        <v>#DIV/0!</v>
      </c>
      <c r="AK72" s="1"/>
      <c r="AL72" s="1"/>
      <c r="AM72" s="1"/>
      <c r="AN72" s="1"/>
      <c r="AO72" s="1"/>
      <c r="AP72" s="1"/>
      <c r="AQ72" s="3"/>
      <c r="AR72" s="6"/>
      <c r="AS72" s="19">
        <f t="shared" si="34"/>
        <v>0</v>
      </c>
      <c r="AT72" s="123" t="e">
        <f t="shared" si="20"/>
        <v>#DIV/0!</v>
      </c>
      <c r="AU72" s="1"/>
      <c r="AV72" s="1"/>
      <c r="AW72" s="6"/>
      <c r="AX72" s="1"/>
      <c r="AY72" s="1"/>
      <c r="AZ72" s="2"/>
      <c r="BA72" s="3"/>
      <c r="BB72" s="2"/>
      <c r="BC72" s="3"/>
      <c r="BD72" s="4"/>
      <c r="BE72" s="3"/>
      <c r="BF72" s="1"/>
      <c r="BG72" s="1"/>
      <c r="BH72" s="1"/>
      <c r="BI72" s="4"/>
      <c r="BJ72" s="3"/>
      <c r="BK72" s="6"/>
      <c r="BL72" s="1"/>
      <c r="BM72" s="1"/>
      <c r="BN72" s="2"/>
      <c r="BO72" s="3"/>
      <c r="BP72" s="1"/>
      <c r="BQ72" s="2"/>
      <c r="BR72" s="3"/>
      <c r="BS72" s="1"/>
      <c r="BT72" s="2"/>
      <c r="BU72" s="5"/>
      <c r="BV72" s="129"/>
      <c r="BW72" s="125">
        <f t="shared" si="21"/>
        <v>0</v>
      </c>
      <c r="BX72" s="125">
        <f t="shared" si="22"/>
        <v>0</v>
      </c>
      <c r="BY72" s="133" t="e">
        <f t="shared" si="23"/>
        <v>#DIV/0!</v>
      </c>
      <c r="BZ72" s="133" t="e">
        <f t="shared" si="24"/>
        <v>#DIV/0!</v>
      </c>
      <c r="CA72" s="3"/>
      <c r="CB72" s="1"/>
      <c r="CC72" s="1"/>
      <c r="CD72" s="4"/>
      <c r="CE72" s="6"/>
      <c r="CF72" s="6"/>
      <c r="CG72" s="19" t="e">
        <f t="shared" ref="CG72:CG103" si="48">VLOOKUP(CE72:CE195,$CE$150:$CG$151,3)</f>
        <v>#N/A</v>
      </c>
      <c r="CH72" s="19">
        <f t="shared" ref="CH72:CH103" si="49">P72*3.38</f>
        <v>0</v>
      </c>
      <c r="CI72" s="19" t="e">
        <f t="shared" ref="CI72:CI103" si="50">CG72*CJ72/100</f>
        <v>#N/A</v>
      </c>
      <c r="CJ72" s="1"/>
      <c r="CK72" s="15" t="e">
        <f t="shared" si="26"/>
        <v>#N/A</v>
      </c>
      <c r="CL72" s="3"/>
      <c r="CM72" s="6"/>
      <c r="CN72" s="1"/>
      <c r="CO72" s="338">
        <v>109</v>
      </c>
      <c r="CP72" s="338">
        <f t="shared" si="35"/>
        <v>0</v>
      </c>
      <c r="CQ72" s="338">
        <f t="shared" si="36"/>
        <v>0</v>
      </c>
      <c r="CR72" s="39" t="e">
        <f t="shared" si="37"/>
        <v>#DIV/0!</v>
      </c>
      <c r="CS72" s="3"/>
      <c r="CT72" s="6"/>
      <c r="CU72" s="19" t="e">
        <f t="shared" ref="CU72:CU131" si="51">VLOOKUP(CS72:CS195,$CE$150:$CG$151,3)</f>
        <v>#N/A</v>
      </c>
      <c r="CV72" s="19">
        <f t="shared" ref="CV72:CV131" si="52">AE72*3.38</f>
        <v>0</v>
      </c>
      <c r="CW72" s="19" t="e">
        <f t="shared" ref="CW72:CW131" si="53">CU72*CX72/100</f>
        <v>#N/A</v>
      </c>
      <c r="CX72" s="1"/>
      <c r="CY72" s="15" t="e">
        <f t="shared" si="32"/>
        <v>#N/A</v>
      </c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3"/>
      <c r="DL72" s="2"/>
      <c r="DM72" s="96" t="e">
        <f t="shared" ref="DM72:DM103" si="54">DL72/R72</f>
        <v>#DIV/0!</v>
      </c>
      <c r="DN72" s="96" t="e">
        <f t="shared" ref="DN72:DN103" si="55">DL72/S72</f>
        <v>#DIV/0!</v>
      </c>
      <c r="DO72" s="3"/>
      <c r="DP72" s="2"/>
      <c r="DQ72" s="3"/>
      <c r="DR72" s="2"/>
      <c r="DS72" s="7"/>
      <c r="DT72" s="3"/>
      <c r="DU72" s="2"/>
      <c r="DV72" s="7"/>
      <c r="DW72" s="3"/>
      <c r="DX72" s="1"/>
      <c r="DY72" s="96" t="e">
        <f t="shared" ref="DY72:DY103" si="56">DX72/R72</f>
        <v>#DIV/0!</v>
      </c>
      <c r="DZ72" s="96" t="e">
        <f t="shared" ref="DZ72:DZ103" si="57">DX72/S72</f>
        <v>#DIV/0!</v>
      </c>
      <c r="EA72" s="146"/>
      <c r="EB72" s="96"/>
      <c r="EC72" s="3"/>
      <c r="ED72" s="2"/>
      <c r="EE72" s="3"/>
      <c r="EF72" s="2"/>
      <c r="EG72" s="77"/>
      <c r="EH72" s="78"/>
      <c r="EI72" s="77"/>
      <c r="EJ72" s="79"/>
      <c r="EK72" s="179">
        <f t="shared" si="29"/>
        <v>0</v>
      </c>
      <c r="EL72" s="180" t="e">
        <f t="shared" ref="EL72:EL103" si="58">EK72/R72</f>
        <v>#DIV/0!</v>
      </c>
      <c r="EM72" s="109" t="e">
        <f t="shared" ref="EM72:EM103" si="59">EK72/S72</f>
        <v>#DIV/0!</v>
      </c>
      <c r="EN72" s="1"/>
      <c r="EO72" s="181" t="e">
        <f t="shared" ref="EO72:EO103" si="60">EN72/R72</f>
        <v>#DIV/0!</v>
      </c>
      <c r="EP72" s="181" t="e">
        <f t="shared" ref="EP72:EP103" si="61">EN72/S72</f>
        <v>#DIV/0!</v>
      </c>
      <c r="EQ72" s="4"/>
      <c r="ER72" s="40"/>
    </row>
    <row r="73" spans="1:148" s="41" customFormat="1" ht="20.100000000000001" customHeight="1" x14ac:dyDescent="0.25">
      <c r="A73" s="83">
        <v>42721</v>
      </c>
      <c r="B73" s="100"/>
      <c r="C73" s="6"/>
      <c r="D73" s="1"/>
      <c r="E73" s="1"/>
      <c r="F73" s="1"/>
      <c r="G73" s="4"/>
      <c r="H73" s="3"/>
      <c r="I73" s="1"/>
      <c r="J73" s="1"/>
      <c r="K73" s="17"/>
      <c r="L73" s="1"/>
      <c r="M73" s="1"/>
      <c r="N73" s="1"/>
      <c r="O73" s="144"/>
      <c r="P73" s="1"/>
      <c r="Q73" s="19">
        <f t="shared" si="46"/>
        <v>0</v>
      </c>
      <c r="R73" s="39">
        <f t="shared" ref="R73:R131" si="62">Q73*2850*I73*60/1000000000</f>
        <v>0</v>
      </c>
      <c r="S73" s="15">
        <f t="shared" si="47"/>
        <v>0</v>
      </c>
      <c r="T73" s="3"/>
      <c r="U73" s="1"/>
      <c r="V73" s="1"/>
      <c r="W73" s="19">
        <f t="shared" ref="W73:W131" si="63">P73*V73</f>
        <v>0</v>
      </c>
      <c r="X73" s="1"/>
      <c r="Y73" s="1"/>
      <c r="Z73" s="1"/>
      <c r="AA73" s="1"/>
      <c r="AB73" s="1"/>
      <c r="AC73" s="4"/>
      <c r="AD73" s="6"/>
      <c r="AE73" s="88"/>
      <c r="AF73" s="88"/>
      <c r="AG73" s="88"/>
      <c r="AH73" s="88"/>
      <c r="AI73" s="109">
        <f t="shared" si="30"/>
        <v>0</v>
      </c>
      <c r="AJ73" s="106" t="e">
        <f t="shared" si="31"/>
        <v>#DIV/0!</v>
      </c>
      <c r="AK73" s="1"/>
      <c r="AL73" s="1"/>
      <c r="AM73" s="1"/>
      <c r="AN73" s="1"/>
      <c r="AO73" s="1"/>
      <c r="AP73" s="1"/>
      <c r="AQ73" s="3"/>
      <c r="AR73" s="6"/>
      <c r="AS73" s="19">
        <f t="shared" si="34"/>
        <v>0</v>
      </c>
      <c r="AT73" s="123" t="e">
        <f t="shared" ref="AT73:AT131" si="64">AS73/AQ73</f>
        <v>#DIV/0!</v>
      </c>
      <c r="AU73" s="1"/>
      <c r="AV73" s="1"/>
      <c r="AW73" s="6"/>
      <c r="AX73" s="1"/>
      <c r="AY73" s="1"/>
      <c r="AZ73" s="2"/>
      <c r="BA73" s="3"/>
      <c r="BB73" s="2"/>
      <c r="BC73" s="3"/>
      <c r="BD73" s="4"/>
      <c r="BE73" s="3"/>
      <c r="BF73" s="1"/>
      <c r="BG73" s="1"/>
      <c r="BH73" s="1"/>
      <c r="BI73" s="4"/>
      <c r="BJ73" s="3"/>
      <c r="BK73" s="6"/>
      <c r="BL73" s="1"/>
      <c r="BM73" s="1"/>
      <c r="BN73" s="2"/>
      <c r="BO73" s="3"/>
      <c r="BP73" s="1"/>
      <c r="BQ73" s="2"/>
      <c r="BR73" s="3"/>
      <c r="BS73" s="1"/>
      <c r="BT73" s="2"/>
      <c r="BU73" s="5"/>
      <c r="BV73" s="129"/>
      <c r="BW73" s="125">
        <f t="shared" ref="BW73:BW131" si="65">(((BO73+BR73)/2)/500)</f>
        <v>0</v>
      </c>
      <c r="BX73" s="125">
        <f t="shared" ref="BX73:BX131" si="66">(BJ73/780)</f>
        <v>0</v>
      </c>
      <c r="BY73" s="133" t="e">
        <f t="shared" ref="BY73:BY131" si="67">BW73/((BW73+BX73))</f>
        <v>#DIV/0!</v>
      </c>
      <c r="BZ73" s="133" t="e">
        <f t="shared" ref="BZ73:BZ131" si="68">BX73/((BW73+BX73))</f>
        <v>#DIV/0!</v>
      </c>
      <c r="CA73" s="3"/>
      <c r="CB73" s="1"/>
      <c r="CC73" s="1"/>
      <c r="CD73" s="4"/>
      <c r="CE73" s="6"/>
      <c r="CF73" s="6"/>
      <c r="CG73" s="19" t="e">
        <f t="shared" si="48"/>
        <v>#N/A</v>
      </c>
      <c r="CH73" s="19">
        <f t="shared" si="49"/>
        <v>0</v>
      </c>
      <c r="CI73" s="19" t="e">
        <f t="shared" si="50"/>
        <v>#N/A</v>
      </c>
      <c r="CJ73" s="1"/>
      <c r="CK73" s="15" t="e">
        <f t="shared" ref="CK73:CK131" si="69">CI73/CH73*1000</f>
        <v>#N/A</v>
      </c>
      <c r="CL73" s="3"/>
      <c r="CM73" s="6"/>
      <c r="CN73" s="1"/>
      <c r="CO73" s="338">
        <v>109</v>
      </c>
      <c r="CP73" s="338">
        <f t="shared" si="35"/>
        <v>0</v>
      </c>
      <c r="CQ73" s="338">
        <f t="shared" si="36"/>
        <v>0</v>
      </c>
      <c r="CR73" s="39" t="e">
        <f t="shared" si="37"/>
        <v>#DIV/0!</v>
      </c>
      <c r="CS73" s="3"/>
      <c r="CT73" s="6"/>
      <c r="CU73" s="19" t="e">
        <f t="shared" si="51"/>
        <v>#N/A</v>
      </c>
      <c r="CV73" s="19">
        <f t="shared" si="52"/>
        <v>0</v>
      </c>
      <c r="CW73" s="19" t="e">
        <f t="shared" si="53"/>
        <v>#N/A</v>
      </c>
      <c r="CX73" s="1"/>
      <c r="CY73" s="15" t="e">
        <f t="shared" si="32"/>
        <v>#N/A</v>
      </c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3"/>
      <c r="DL73" s="2"/>
      <c r="DM73" s="96" t="e">
        <f t="shared" si="54"/>
        <v>#DIV/0!</v>
      </c>
      <c r="DN73" s="96" t="e">
        <f t="shared" si="55"/>
        <v>#DIV/0!</v>
      </c>
      <c r="DO73" s="3"/>
      <c r="DP73" s="2"/>
      <c r="DQ73" s="3"/>
      <c r="DR73" s="2"/>
      <c r="DS73" s="7"/>
      <c r="DT73" s="3"/>
      <c r="DU73" s="2"/>
      <c r="DV73" s="7"/>
      <c r="DW73" s="3"/>
      <c r="DX73" s="1"/>
      <c r="DY73" s="96" t="e">
        <f t="shared" si="56"/>
        <v>#DIV/0!</v>
      </c>
      <c r="DZ73" s="96" t="e">
        <f t="shared" si="57"/>
        <v>#DIV/0!</v>
      </c>
      <c r="EA73" s="146"/>
      <c r="EB73" s="96"/>
      <c r="EC73" s="3"/>
      <c r="ED73" s="2"/>
      <c r="EE73" s="3"/>
      <c r="EF73" s="2"/>
      <c r="EG73" s="77"/>
      <c r="EH73" s="78"/>
      <c r="EI73" s="77"/>
      <c r="EJ73" s="79"/>
      <c r="EK73" s="179">
        <f t="shared" ref="EK73:EK131" si="70">BQ73+BT73</f>
        <v>0</v>
      </c>
      <c r="EL73" s="180" t="e">
        <f t="shared" si="58"/>
        <v>#DIV/0!</v>
      </c>
      <c r="EM73" s="109" t="e">
        <f t="shared" si="59"/>
        <v>#DIV/0!</v>
      </c>
      <c r="EN73" s="1"/>
      <c r="EO73" s="181" t="e">
        <f t="shared" si="60"/>
        <v>#DIV/0!</v>
      </c>
      <c r="EP73" s="181" t="e">
        <f t="shared" si="61"/>
        <v>#DIV/0!</v>
      </c>
      <c r="EQ73" s="4"/>
      <c r="ER73" s="40"/>
    </row>
    <row r="74" spans="1:148" s="44" customFormat="1" ht="20.100000000000001" customHeight="1" x14ac:dyDescent="0.25">
      <c r="A74" s="84">
        <v>42721</v>
      </c>
      <c r="B74" s="101"/>
      <c r="C74" s="13"/>
      <c r="D74" s="8"/>
      <c r="E74" s="8"/>
      <c r="F74" s="8"/>
      <c r="G74" s="11"/>
      <c r="H74" s="10"/>
      <c r="I74" s="8"/>
      <c r="J74" s="8"/>
      <c r="K74" s="18"/>
      <c r="L74" s="8"/>
      <c r="M74" s="8"/>
      <c r="N74" s="8"/>
      <c r="O74" s="145"/>
      <c r="P74" s="8"/>
      <c r="Q74" s="20">
        <f t="shared" si="46"/>
        <v>0</v>
      </c>
      <c r="R74" s="42">
        <f t="shared" si="62"/>
        <v>0</v>
      </c>
      <c r="S74" s="16">
        <f t="shared" si="47"/>
        <v>0</v>
      </c>
      <c r="T74" s="10"/>
      <c r="U74" s="8"/>
      <c r="V74" s="8"/>
      <c r="W74" s="20">
        <f t="shared" si="63"/>
        <v>0</v>
      </c>
      <c r="X74" s="8"/>
      <c r="Y74" s="8"/>
      <c r="Z74" s="8"/>
      <c r="AA74" s="8"/>
      <c r="AB74" s="8"/>
      <c r="AC74" s="11"/>
      <c r="AD74" s="13"/>
      <c r="AE74" s="89"/>
      <c r="AF74" s="89"/>
      <c r="AG74" s="89"/>
      <c r="AH74" s="89"/>
      <c r="AI74" s="110">
        <f t="shared" ref="AI74:AI131" si="71">SUM(AE74:AH74)</f>
        <v>0</v>
      </c>
      <c r="AJ74" s="108" t="e">
        <f t="shared" ref="AJ74:AJ131" si="72">(ABS(AI74)-ABS(AI73))/ABS(AI74)</f>
        <v>#DIV/0!</v>
      </c>
      <c r="AK74" s="8"/>
      <c r="AL74" s="8"/>
      <c r="AM74" s="8"/>
      <c r="AN74" s="8"/>
      <c r="AO74" s="8"/>
      <c r="AP74" s="8"/>
      <c r="AQ74" s="10"/>
      <c r="AR74" s="13"/>
      <c r="AS74" s="20">
        <f t="shared" si="34"/>
        <v>0</v>
      </c>
      <c r="AT74" s="124" t="e">
        <f t="shared" si="64"/>
        <v>#DIV/0!</v>
      </c>
      <c r="AU74" s="8"/>
      <c r="AV74" s="8"/>
      <c r="AW74" s="13"/>
      <c r="AX74" s="8"/>
      <c r="AY74" s="8"/>
      <c r="AZ74" s="9"/>
      <c r="BA74" s="10"/>
      <c r="BB74" s="9"/>
      <c r="BC74" s="10"/>
      <c r="BD74" s="11"/>
      <c r="BE74" s="10"/>
      <c r="BF74" s="8"/>
      <c r="BG74" s="8"/>
      <c r="BH74" s="8"/>
      <c r="BI74" s="11"/>
      <c r="BJ74" s="10"/>
      <c r="BK74" s="13"/>
      <c r="BL74" s="8"/>
      <c r="BM74" s="8"/>
      <c r="BN74" s="9"/>
      <c r="BO74" s="10"/>
      <c r="BP74" s="8"/>
      <c r="BQ74" s="9"/>
      <c r="BR74" s="10"/>
      <c r="BS74" s="8"/>
      <c r="BT74" s="9"/>
      <c r="BU74" s="12"/>
      <c r="BV74" s="130"/>
      <c r="BW74" s="126">
        <f t="shared" si="65"/>
        <v>0</v>
      </c>
      <c r="BX74" s="126">
        <f t="shared" si="66"/>
        <v>0</v>
      </c>
      <c r="BY74" s="134" t="e">
        <f t="shared" si="67"/>
        <v>#DIV/0!</v>
      </c>
      <c r="BZ74" s="134" t="e">
        <f t="shared" si="68"/>
        <v>#DIV/0!</v>
      </c>
      <c r="CA74" s="10"/>
      <c r="CB74" s="8"/>
      <c r="CC74" s="8"/>
      <c r="CD74" s="11"/>
      <c r="CE74" s="13"/>
      <c r="CF74" s="13"/>
      <c r="CG74" s="20" t="e">
        <f t="shared" si="48"/>
        <v>#N/A</v>
      </c>
      <c r="CH74" s="20">
        <f t="shared" si="49"/>
        <v>0</v>
      </c>
      <c r="CI74" s="20" t="e">
        <f t="shared" si="50"/>
        <v>#N/A</v>
      </c>
      <c r="CJ74" s="8"/>
      <c r="CK74" s="16" t="e">
        <f t="shared" si="69"/>
        <v>#N/A</v>
      </c>
      <c r="CL74" s="10"/>
      <c r="CM74" s="13"/>
      <c r="CN74" s="8"/>
      <c r="CO74" s="339">
        <v>109</v>
      </c>
      <c r="CP74" s="339">
        <f t="shared" si="35"/>
        <v>0</v>
      </c>
      <c r="CQ74" s="339">
        <f t="shared" si="36"/>
        <v>0</v>
      </c>
      <c r="CR74" s="42" t="e">
        <f t="shared" si="37"/>
        <v>#DIV/0!</v>
      </c>
      <c r="CS74" s="10"/>
      <c r="CT74" s="13"/>
      <c r="CU74" s="20" t="e">
        <f t="shared" si="51"/>
        <v>#N/A</v>
      </c>
      <c r="CV74" s="20">
        <f t="shared" si="52"/>
        <v>0</v>
      </c>
      <c r="CW74" s="20" t="e">
        <f t="shared" si="53"/>
        <v>#N/A</v>
      </c>
      <c r="CX74" s="8"/>
      <c r="CY74" s="16" t="e">
        <f t="shared" si="32"/>
        <v>#N/A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0"/>
      <c r="DL74" s="9"/>
      <c r="DM74" s="97" t="e">
        <f t="shared" si="54"/>
        <v>#DIV/0!</v>
      </c>
      <c r="DN74" s="97" t="e">
        <f t="shared" si="55"/>
        <v>#DIV/0!</v>
      </c>
      <c r="DO74" s="10"/>
      <c r="DP74" s="9"/>
      <c r="DQ74" s="10"/>
      <c r="DR74" s="9"/>
      <c r="DS74" s="14"/>
      <c r="DT74" s="10"/>
      <c r="DU74" s="9"/>
      <c r="DV74" s="14"/>
      <c r="DW74" s="10"/>
      <c r="DX74" s="8"/>
      <c r="DY74" s="97" t="e">
        <f t="shared" si="56"/>
        <v>#DIV/0!</v>
      </c>
      <c r="DZ74" s="97" t="e">
        <f t="shared" si="57"/>
        <v>#DIV/0!</v>
      </c>
      <c r="EA74" s="147"/>
      <c r="EB74" s="97"/>
      <c r="EC74" s="10"/>
      <c r="ED74" s="9"/>
      <c r="EE74" s="10"/>
      <c r="EF74" s="9"/>
      <c r="EG74" s="80"/>
      <c r="EH74" s="81"/>
      <c r="EI74" s="80"/>
      <c r="EJ74" s="82"/>
      <c r="EK74" s="182">
        <f t="shared" si="70"/>
        <v>0</v>
      </c>
      <c r="EL74" s="183" t="e">
        <f t="shared" si="58"/>
        <v>#DIV/0!</v>
      </c>
      <c r="EM74" s="110" t="e">
        <f t="shared" si="59"/>
        <v>#DIV/0!</v>
      </c>
      <c r="EN74" s="8"/>
      <c r="EO74" s="184" t="e">
        <f t="shared" si="60"/>
        <v>#DIV/0!</v>
      </c>
      <c r="EP74" s="184" t="e">
        <f t="shared" si="61"/>
        <v>#DIV/0!</v>
      </c>
      <c r="EQ74" s="11"/>
      <c r="ER74" s="43"/>
    </row>
    <row r="75" spans="1:148" s="44" customFormat="1" ht="20.100000000000001" customHeight="1" x14ac:dyDescent="0.25">
      <c r="A75" s="84">
        <v>42721</v>
      </c>
      <c r="B75" s="101"/>
      <c r="C75" s="13"/>
      <c r="D75" s="8"/>
      <c r="E75" s="8"/>
      <c r="F75" s="8"/>
      <c r="G75" s="11"/>
      <c r="H75" s="10"/>
      <c r="I75" s="8"/>
      <c r="J75" s="8"/>
      <c r="K75" s="18"/>
      <c r="L75" s="8"/>
      <c r="M75" s="8"/>
      <c r="N75" s="8"/>
      <c r="O75" s="145"/>
      <c r="P75" s="8"/>
      <c r="Q75" s="20">
        <f t="shared" si="46"/>
        <v>0</v>
      </c>
      <c r="R75" s="42">
        <f t="shared" si="62"/>
        <v>0</v>
      </c>
      <c r="S75" s="16">
        <f t="shared" si="47"/>
        <v>0</v>
      </c>
      <c r="T75" s="10"/>
      <c r="U75" s="8"/>
      <c r="V75" s="8"/>
      <c r="W75" s="20">
        <f t="shared" si="63"/>
        <v>0</v>
      </c>
      <c r="X75" s="8"/>
      <c r="Y75" s="8"/>
      <c r="Z75" s="8"/>
      <c r="AA75" s="8"/>
      <c r="AB75" s="8"/>
      <c r="AC75" s="11"/>
      <c r="AD75" s="13"/>
      <c r="AE75" s="89"/>
      <c r="AF75" s="89"/>
      <c r="AG75" s="89"/>
      <c r="AH75" s="89"/>
      <c r="AI75" s="110">
        <f t="shared" si="71"/>
        <v>0</v>
      </c>
      <c r="AJ75" s="108" t="e">
        <f t="shared" si="72"/>
        <v>#DIV/0!</v>
      </c>
      <c r="AK75" s="8"/>
      <c r="AL75" s="8"/>
      <c r="AM75" s="8"/>
      <c r="AN75" s="8"/>
      <c r="AO75" s="8"/>
      <c r="AP75" s="8"/>
      <c r="AQ75" s="10"/>
      <c r="AR75" s="13"/>
      <c r="AS75" s="20">
        <f t="shared" si="34"/>
        <v>0</v>
      </c>
      <c r="AT75" s="124" t="e">
        <f t="shared" si="64"/>
        <v>#DIV/0!</v>
      </c>
      <c r="AU75" s="8"/>
      <c r="AV75" s="8"/>
      <c r="AW75" s="13"/>
      <c r="AX75" s="8"/>
      <c r="AY75" s="8"/>
      <c r="AZ75" s="9"/>
      <c r="BA75" s="10"/>
      <c r="BB75" s="9"/>
      <c r="BC75" s="10"/>
      <c r="BD75" s="11"/>
      <c r="BE75" s="10"/>
      <c r="BF75" s="8"/>
      <c r="BG75" s="8"/>
      <c r="BH75" s="8"/>
      <c r="BI75" s="11"/>
      <c r="BJ75" s="10"/>
      <c r="BK75" s="13"/>
      <c r="BL75" s="8"/>
      <c r="BM75" s="8"/>
      <c r="BN75" s="9"/>
      <c r="BO75" s="10"/>
      <c r="BP75" s="8"/>
      <c r="BQ75" s="9"/>
      <c r="BR75" s="10"/>
      <c r="BS75" s="8"/>
      <c r="BT75" s="9"/>
      <c r="BU75" s="12"/>
      <c r="BV75" s="130"/>
      <c r="BW75" s="126">
        <f t="shared" si="65"/>
        <v>0</v>
      </c>
      <c r="BX75" s="126">
        <f t="shared" si="66"/>
        <v>0</v>
      </c>
      <c r="BY75" s="134" t="e">
        <f t="shared" si="67"/>
        <v>#DIV/0!</v>
      </c>
      <c r="BZ75" s="134" t="e">
        <f t="shared" si="68"/>
        <v>#DIV/0!</v>
      </c>
      <c r="CA75" s="10"/>
      <c r="CB75" s="8"/>
      <c r="CC75" s="8"/>
      <c r="CD75" s="11"/>
      <c r="CE75" s="13"/>
      <c r="CF75" s="13"/>
      <c r="CG75" s="20" t="e">
        <f t="shared" si="48"/>
        <v>#N/A</v>
      </c>
      <c r="CH75" s="20">
        <f t="shared" si="49"/>
        <v>0</v>
      </c>
      <c r="CI75" s="20" t="e">
        <f t="shared" si="50"/>
        <v>#N/A</v>
      </c>
      <c r="CJ75" s="8"/>
      <c r="CK75" s="16" t="e">
        <f t="shared" si="69"/>
        <v>#N/A</v>
      </c>
      <c r="CL75" s="10"/>
      <c r="CM75" s="13"/>
      <c r="CN75" s="8"/>
      <c r="CO75" s="339">
        <v>109</v>
      </c>
      <c r="CP75" s="339">
        <f t="shared" si="35"/>
        <v>0</v>
      </c>
      <c r="CQ75" s="339">
        <f t="shared" si="36"/>
        <v>0</v>
      </c>
      <c r="CR75" s="42" t="e">
        <f t="shared" si="37"/>
        <v>#DIV/0!</v>
      </c>
      <c r="CS75" s="10"/>
      <c r="CT75" s="13"/>
      <c r="CU75" s="20" t="e">
        <f t="shared" si="51"/>
        <v>#N/A</v>
      </c>
      <c r="CV75" s="20">
        <f t="shared" si="52"/>
        <v>0</v>
      </c>
      <c r="CW75" s="20" t="e">
        <f t="shared" si="53"/>
        <v>#N/A</v>
      </c>
      <c r="CX75" s="8"/>
      <c r="CY75" s="16" t="e">
        <f t="shared" si="32"/>
        <v>#N/A</v>
      </c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0"/>
      <c r="DL75" s="9"/>
      <c r="DM75" s="97" t="e">
        <f t="shared" si="54"/>
        <v>#DIV/0!</v>
      </c>
      <c r="DN75" s="97" t="e">
        <f t="shared" si="55"/>
        <v>#DIV/0!</v>
      </c>
      <c r="DO75" s="10"/>
      <c r="DP75" s="9"/>
      <c r="DQ75" s="10"/>
      <c r="DR75" s="9"/>
      <c r="DS75" s="14"/>
      <c r="DT75" s="10"/>
      <c r="DU75" s="9"/>
      <c r="DV75" s="14"/>
      <c r="DW75" s="10"/>
      <c r="DX75" s="8"/>
      <c r="DY75" s="97" t="e">
        <f t="shared" si="56"/>
        <v>#DIV/0!</v>
      </c>
      <c r="DZ75" s="97" t="e">
        <f t="shared" si="57"/>
        <v>#DIV/0!</v>
      </c>
      <c r="EA75" s="147"/>
      <c r="EB75" s="97"/>
      <c r="EC75" s="10"/>
      <c r="ED75" s="9"/>
      <c r="EE75" s="10"/>
      <c r="EF75" s="9"/>
      <c r="EG75" s="80"/>
      <c r="EH75" s="81"/>
      <c r="EI75" s="80"/>
      <c r="EJ75" s="82"/>
      <c r="EK75" s="182">
        <f t="shared" si="70"/>
        <v>0</v>
      </c>
      <c r="EL75" s="183" t="e">
        <f t="shared" si="58"/>
        <v>#DIV/0!</v>
      </c>
      <c r="EM75" s="110" t="e">
        <f t="shared" si="59"/>
        <v>#DIV/0!</v>
      </c>
      <c r="EN75" s="8"/>
      <c r="EO75" s="184" t="e">
        <f t="shared" si="60"/>
        <v>#DIV/0!</v>
      </c>
      <c r="EP75" s="184" t="e">
        <f t="shared" si="61"/>
        <v>#DIV/0!</v>
      </c>
      <c r="EQ75" s="11"/>
      <c r="ER75" s="43"/>
    </row>
    <row r="76" spans="1:148" s="41" customFormat="1" ht="20.100000000000001" customHeight="1" x14ac:dyDescent="0.25">
      <c r="A76" s="83">
        <v>42722</v>
      </c>
      <c r="B76" s="100"/>
      <c r="C76" s="6"/>
      <c r="D76" s="1"/>
      <c r="E76" s="1"/>
      <c r="F76" s="1"/>
      <c r="G76" s="4"/>
      <c r="H76" s="3"/>
      <c r="I76" s="1"/>
      <c r="J76" s="1"/>
      <c r="K76" s="17"/>
      <c r="L76" s="1"/>
      <c r="M76" s="1"/>
      <c r="N76" s="1"/>
      <c r="O76" s="144"/>
      <c r="P76" s="1"/>
      <c r="Q76" s="19">
        <f t="shared" si="46"/>
        <v>0</v>
      </c>
      <c r="R76" s="39">
        <f t="shared" si="62"/>
        <v>0</v>
      </c>
      <c r="S76" s="15">
        <f t="shared" si="47"/>
        <v>0</v>
      </c>
      <c r="T76" s="3"/>
      <c r="U76" s="1"/>
      <c r="V76" s="1"/>
      <c r="W76" s="19">
        <f t="shared" si="63"/>
        <v>0</v>
      </c>
      <c r="X76" s="1"/>
      <c r="Y76" s="1"/>
      <c r="Z76" s="1"/>
      <c r="AA76" s="1"/>
      <c r="AB76" s="1"/>
      <c r="AC76" s="4"/>
      <c r="AD76" s="6"/>
      <c r="AE76" s="88"/>
      <c r="AF76" s="88"/>
      <c r="AG76" s="88"/>
      <c r="AH76" s="88"/>
      <c r="AI76" s="109">
        <f t="shared" si="71"/>
        <v>0</v>
      </c>
      <c r="AJ76" s="106" t="e">
        <f t="shared" si="72"/>
        <v>#DIV/0!</v>
      </c>
      <c r="AK76" s="1"/>
      <c r="AL76" s="1"/>
      <c r="AM76" s="1"/>
      <c r="AN76" s="1"/>
      <c r="AO76" s="1"/>
      <c r="AP76" s="1"/>
      <c r="AQ76" s="3"/>
      <c r="AR76" s="6"/>
      <c r="AS76" s="19">
        <f t="shared" si="34"/>
        <v>0</v>
      </c>
      <c r="AT76" s="123" t="e">
        <f t="shared" si="64"/>
        <v>#DIV/0!</v>
      </c>
      <c r="AU76" s="1"/>
      <c r="AV76" s="1"/>
      <c r="AW76" s="6"/>
      <c r="AX76" s="1"/>
      <c r="AY76" s="1"/>
      <c r="AZ76" s="2"/>
      <c r="BA76" s="3"/>
      <c r="BB76" s="2"/>
      <c r="BC76" s="3"/>
      <c r="BD76" s="4"/>
      <c r="BE76" s="3"/>
      <c r="BF76" s="1"/>
      <c r="BG76" s="1"/>
      <c r="BH76" s="1"/>
      <c r="BI76" s="4"/>
      <c r="BJ76" s="3"/>
      <c r="BK76" s="6"/>
      <c r="BL76" s="1"/>
      <c r="BM76" s="1"/>
      <c r="BN76" s="2"/>
      <c r="BO76" s="3"/>
      <c r="BP76" s="1"/>
      <c r="BQ76" s="2"/>
      <c r="BR76" s="3"/>
      <c r="BS76" s="1"/>
      <c r="BT76" s="2"/>
      <c r="BU76" s="5"/>
      <c r="BV76" s="129"/>
      <c r="BW76" s="125">
        <f t="shared" si="65"/>
        <v>0</v>
      </c>
      <c r="BX76" s="125">
        <f t="shared" si="66"/>
        <v>0</v>
      </c>
      <c r="BY76" s="133" t="e">
        <f t="shared" si="67"/>
        <v>#DIV/0!</v>
      </c>
      <c r="BZ76" s="133" t="e">
        <f t="shared" si="68"/>
        <v>#DIV/0!</v>
      </c>
      <c r="CA76" s="3"/>
      <c r="CB76" s="1"/>
      <c r="CC76" s="1"/>
      <c r="CD76" s="4"/>
      <c r="CE76" s="6"/>
      <c r="CF76" s="6"/>
      <c r="CG76" s="19" t="e">
        <f t="shared" si="48"/>
        <v>#N/A</v>
      </c>
      <c r="CH76" s="19">
        <f t="shared" si="49"/>
        <v>0</v>
      </c>
      <c r="CI76" s="19" t="e">
        <f t="shared" si="50"/>
        <v>#N/A</v>
      </c>
      <c r="CJ76" s="1"/>
      <c r="CK76" s="15" t="e">
        <f t="shared" si="69"/>
        <v>#N/A</v>
      </c>
      <c r="CL76" s="3"/>
      <c r="CM76" s="6"/>
      <c r="CN76" s="1"/>
      <c r="CO76" s="338">
        <v>109</v>
      </c>
      <c r="CP76" s="338">
        <f t="shared" si="35"/>
        <v>0</v>
      </c>
      <c r="CQ76" s="338">
        <f t="shared" si="36"/>
        <v>0</v>
      </c>
      <c r="CR76" s="39" t="e">
        <f t="shared" si="37"/>
        <v>#DIV/0!</v>
      </c>
      <c r="CS76" s="3"/>
      <c r="CT76" s="6"/>
      <c r="CU76" s="19" t="e">
        <f t="shared" si="51"/>
        <v>#N/A</v>
      </c>
      <c r="CV76" s="19">
        <f t="shared" si="52"/>
        <v>0</v>
      </c>
      <c r="CW76" s="19" t="e">
        <f t="shared" si="53"/>
        <v>#N/A</v>
      </c>
      <c r="CX76" s="1"/>
      <c r="CY76" s="15" t="e">
        <f t="shared" si="32"/>
        <v>#N/A</v>
      </c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3"/>
      <c r="DL76" s="2"/>
      <c r="DM76" s="96" t="e">
        <f t="shared" si="54"/>
        <v>#DIV/0!</v>
      </c>
      <c r="DN76" s="96" t="e">
        <f t="shared" si="55"/>
        <v>#DIV/0!</v>
      </c>
      <c r="DO76" s="3"/>
      <c r="DP76" s="2"/>
      <c r="DQ76" s="3"/>
      <c r="DR76" s="2"/>
      <c r="DS76" s="7"/>
      <c r="DT76" s="3"/>
      <c r="DU76" s="2"/>
      <c r="DV76" s="7"/>
      <c r="DW76" s="3"/>
      <c r="DX76" s="1"/>
      <c r="DY76" s="96" t="e">
        <f t="shared" si="56"/>
        <v>#DIV/0!</v>
      </c>
      <c r="DZ76" s="96" t="e">
        <f t="shared" si="57"/>
        <v>#DIV/0!</v>
      </c>
      <c r="EA76" s="146"/>
      <c r="EB76" s="96"/>
      <c r="EC76" s="3"/>
      <c r="ED76" s="2"/>
      <c r="EE76" s="3"/>
      <c r="EF76" s="2"/>
      <c r="EG76" s="77"/>
      <c r="EH76" s="78"/>
      <c r="EI76" s="77"/>
      <c r="EJ76" s="79"/>
      <c r="EK76" s="179">
        <f t="shared" si="70"/>
        <v>0</v>
      </c>
      <c r="EL76" s="180" t="e">
        <f t="shared" si="58"/>
        <v>#DIV/0!</v>
      </c>
      <c r="EM76" s="109" t="e">
        <f t="shared" si="59"/>
        <v>#DIV/0!</v>
      </c>
      <c r="EN76" s="1"/>
      <c r="EO76" s="181" t="e">
        <f t="shared" si="60"/>
        <v>#DIV/0!</v>
      </c>
      <c r="EP76" s="181" t="e">
        <f t="shared" si="61"/>
        <v>#DIV/0!</v>
      </c>
      <c r="EQ76" s="4"/>
      <c r="ER76" s="40"/>
    </row>
    <row r="77" spans="1:148" s="41" customFormat="1" ht="20.100000000000001" customHeight="1" x14ac:dyDescent="0.25">
      <c r="A77" s="83">
        <v>42722</v>
      </c>
      <c r="B77" s="100"/>
      <c r="C77" s="6"/>
      <c r="D77" s="1"/>
      <c r="E77" s="1"/>
      <c r="F77" s="1"/>
      <c r="G77" s="4"/>
      <c r="H77" s="3"/>
      <c r="I77" s="1"/>
      <c r="J77" s="1"/>
      <c r="K77" s="17"/>
      <c r="L77" s="1"/>
      <c r="M77" s="1"/>
      <c r="N77" s="1"/>
      <c r="O77" s="144"/>
      <c r="P77" s="1"/>
      <c r="Q77" s="19">
        <f t="shared" si="46"/>
        <v>0</v>
      </c>
      <c r="R77" s="39">
        <f t="shared" si="62"/>
        <v>0</v>
      </c>
      <c r="S77" s="15">
        <f t="shared" si="47"/>
        <v>0</v>
      </c>
      <c r="T77" s="3"/>
      <c r="U77" s="1"/>
      <c r="V77" s="1"/>
      <c r="W77" s="19">
        <f t="shared" si="63"/>
        <v>0</v>
      </c>
      <c r="X77" s="1"/>
      <c r="Y77" s="1"/>
      <c r="Z77" s="1"/>
      <c r="AA77" s="1"/>
      <c r="AB77" s="1"/>
      <c r="AC77" s="4"/>
      <c r="AD77" s="6"/>
      <c r="AE77" s="88"/>
      <c r="AF77" s="88"/>
      <c r="AG77" s="88"/>
      <c r="AH77" s="88"/>
      <c r="AI77" s="109">
        <f t="shared" si="71"/>
        <v>0</v>
      </c>
      <c r="AJ77" s="106" t="e">
        <f t="shared" si="72"/>
        <v>#DIV/0!</v>
      </c>
      <c r="AK77" s="1"/>
      <c r="AL77" s="1"/>
      <c r="AM77" s="1"/>
      <c r="AN77" s="1"/>
      <c r="AO77" s="1"/>
      <c r="AP77" s="1"/>
      <c r="AQ77" s="3"/>
      <c r="AR77" s="6"/>
      <c r="AS77" s="19">
        <f t="shared" si="34"/>
        <v>0</v>
      </c>
      <c r="AT77" s="123" t="e">
        <f t="shared" si="64"/>
        <v>#DIV/0!</v>
      </c>
      <c r="AU77" s="1"/>
      <c r="AV77" s="1"/>
      <c r="AW77" s="6"/>
      <c r="AX77" s="1"/>
      <c r="AY77" s="1"/>
      <c r="AZ77" s="2"/>
      <c r="BA77" s="3"/>
      <c r="BB77" s="2"/>
      <c r="BC77" s="3"/>
      <c r="BD77" s="4"/>
      <c r="BE77" s="3"/>
      <c r="BF77" s="1"/>
      <c r="BG77" s="1"/>
      <c r="BH77" s="1"/>
      <c r="BI77" s="4"/>
      <c r="BJ77" s="3"/>
      <c r="BK77" s="6"/>
      <c r="BL77" s="1"/>
      <c r="BM77" s="1"/>
      <c r="BN77" s="2"/>
      <c r="BO77" s="3"/>
      <c r="BP77" s="1"/>
      <c r="BQ77" s="2"/>
      <c r="BR77" s="3"/>
      <c r="BS77" s="1"/>
      <c r="BT77" s="2"/>
      <c r="BU77" s="5"/>
      <c r="BV77" s="129"/>
      <c r="BW77" s="125">
        <f t="shared" si="65"/>
        <v>0</v>
      </c>
      <c r="BX77" s="125">
        <f t="shared" si="66"/>
        <v>0</v>
      </c>
      <c r="BY77" s="133" t="e">
        <f t="shared" si="67"/>
        <v>#DIV/0!</v>
      </c>
      <c r="BZ77" s="133" t="e">
        <f t="shared" si="68"/>
        <v>#DIV/0!</v>
      </c>
      <c r="CA77" s="3"/>
      <c r="CB77" s="1"/>
      <c r="CC77" s="1"/>
      <c r="CD77" s="4"/>
      <c r="CE77" s="6"/>
      <c r="CF77" s="6"/>
      <c r="CG77" s="19" t="e">
        <f t="shared" si="48"/>
        <v>#N/A</v>
      </c>
      <c r="CH77" s="19">
        <f t="shared" si="49"/>
        <v>0</v>
      </c>
      <c r="CI77" s="19" t="e">
        <f t="shared" si="50"/>
        <v>#N/A</v>
      </c>
      <c r="CJ77" s="1"/>
      <c r="CK77" s="15" t="e">
        <f t="shared" si="69"/>
        <v>#N/A</v>
      </c>
      <c r="CL77" s="3"/>
      <c r="CM77" s="6"/>
      <c r="CN77" s="1"/>
      <c r="CO77" s="338">
        <v>109</v>
      </c>
      <c r="CP77" s="338">
        <f t="shared" si="35"/>
        <v>0</v>
      </c>
      <c r="CQ77" s="338">
        <f t="shared" si="36"/>
        <v>0</v>
      </c>
      <c r="CR77" s="39" t="e">
        <f t="shared" si="37"/>
        <v>#DIV/0!</v>
      </c>
      <c r="CS77" s="3"/>
      <c r="CT77" s="6"/>
      <c r="CU77" s="19" t="e">
        <f t="shared" si="51"/>
        <v>#N/A</v>
      </c>
      <c r="CV77" s="19">
        <f t="shared" si="52"/>
        <v>0</v>
      </c>
      <c r="CW77" s="19" t="e">
        <f t="shared" si="53"/>
        <v>#N/A</v>
      </c>
      <c r="CX77" s="1"/>
      <c r="CY77" s="15" t="e">
        <f t="shared" si="32"/>
        <v>#N/A</v>
      </c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3"/>
      <c r="DL77" s="2"/>
      <c r="DM77" s="96" t="e">
        <f t="shared" si="54"/>
        <v>#DIV/0!</v>
      </c>
      <c r="DN77" s="96" t="e">
        <f t="shared" si="55"/>
        <v>#DIV/0!</v>
      </c>
      <c r="DO77" s="3"/>
      <c r="DP77" s="2"/>
      <c r="DQ77" s="3"/>
      <c r="DR77" s="2"/>
      <c r="DS77" s="7"/>
      <c r="DT77" s="3"/>
      <c r="DU77" s="2"/>
      <c r="DV77" s="7"/>
      <c r="DW77" s="3"/>
      <c r="DX77" s="1"/>
      <c r="DY77" s="96" t="e">
        <f t="shared" si="56"/>
        <v>#DIV/0!</v>
      </c>
      <c r="DZ77" s="96" t="e">
        <f t="shared" si="57"/>
        <v>#DIV/0!</v>
      </c>
      <c r="EA77" s="146"/>
      <c r="EB77" s="96"/>
      <c r="EC77" s="3"/>
      <c r="ED77" s="2"/>
      <c r="EE77" s="3"/>
      <c r="EF77" s="2"/>
      <c r="EG77" s="77"/>
      <c r="EH77" s="78"/>
      <c r="EI77" s="77"/>
      <c r="EJ77" s="79"/>
      <c r="EK77" s="179">
        <f t="shared" si="70"/>
        <v>0</v>
      </c>
      <c r="EL77" s="180" t="e">
        <f t="shared" si="58"/>
        <v>#DIV/0!</v>
      </c>
      <c r="EM77" s="109" t="e">
        <f t="shared" si="59"/>
        <v>#DIV/0!</v>
      </c>
      <c r="EN77" s="1"/>
      <c r="EO77" s="181" t="e">
        <f t="shared" si="60"/>
        <v>#DIV/0!</v>
      </c>
      <c r="EP77" s="181" t="e">
        <f t="shared" si="61"/>
        <v>#DIV/0!</v>
      </c>
      <c r="EQ77" s="4"/>
      <c r="ER77" s="40"/>
    </row>
    <row r="78" spans="1:148" s="44" customFormat="1" ht="20.100000000000001" customHeight="1" x14ac:dyDescent="0.25">
      <c r="A78" s="84">
        <v>42722</v>
      </c>
      <c r="B78" s="101"/>
      <c r="C78" s="13"/>
      <c r="D78" s="8"/>
      <c r="E78" s="8"/>
      <c r="F78" s="8"/>
      <c r="G78" s="11"/>
      <c r="H78" s="10"/>
      <c r="I78" s="8"/>
      <c r="J78" s="8"/>
      <c r="K78" s="18"/>
      <c r="L78" s="8"/>
      <c r="M78" s="8"/>
      <c r="N78" s="8"/>
      <c r="O78" s="145"/>
      <c r="P78" s="8"/>
      <c r="Q78" s="20">
        <f t="shared" si="46"/>
        <v>0</v>
      </c>
      <c r="R78" s="42">
        <f t="shared" si="62"/>
        <v>0</v>
      </c>
      <c r="S78" s="16">
        <f t="shared" si="47"/>
        <v>0</v>
      </c>
      <c r="T78" s="10"/>
      <c r="U78" s="8"/>
      <c r="V78" s="8"/>
      <c r="W78" s="20">
        <f t="shared" si="63"/>
        <v>0</v>
      </c>
      <c r="X78" s="8"/>
      <c r="Y78" s="8"/>
      <c r="Z78" s="8"/>
      <c r="AA78" s="8"/>
      <c r="AB78" s="8"/>
      <c r="AC78" s="11"/>
      <c r="AD78" s="13"/>
      <c r="AE78" s="89"/>
      <c r="AF78" s="89"/>
      <c r="AG78" s="89"/>
      <c r="AH78" s="89"/>
      <c r="AI78" s="110">
        <f t="shared" si="71"/>
        <v>0</v>
      </c>
      <c r="AJ78" s="108" t="e">
        <f t="shared" si="72"/>
        <v>#DIV/0!</v>
      </c>
      <c r="AK78" s="8"/>
      <c r="AL78" s="8"/>
      <c r="AM78" s="8"/>
      <c r="AN78" s="8"/>
      <c r="AO78" s="8"/>
      <c r="AP78" s="8"/>
      <c r="AQ78" s="10"/>
      <c r="AR78" s="13"/>
      <c r="AS78" s="20">
        <f t="shared" si="34"/>
        <v>0</v>
      </c>
      <c r="AT78" s="124" t="e">
        <f t="shared" si="64"/>
        <v>#DIV/0!</v>
      </c>
      <c r="AU78" s="8"/>
      <c r="AV78" s="8"/>
      <c r="AW78" s="13"/>
      <c r="AX78" s="8"/>
      <c r="AY78" s="8"/>
      <c r="AZ78" s="9"/>
      <c r="BA78" s="10"/>
      <c r="BB78" s="9"/>
      <c r="BC78" s="10"/>
      <c r="BD78" s="11"/>
      <c r="BE78" s="10"/>
      <c r="BF78" s="8"/>
      <c r="BG78" s="8"/>
      <c r="BH78" s="8"/>
      <c r="BI78" s="11"/>
      <c r="BJ78" s="10"/>
      <c r="BK78" s="13"/>
      <c r="BL78" s="8"/>
      <c r="BM78" s="8"/>
      <c r="BN78" s="9"/>
      <c r="BO78" s="10"/>
      <c r="BP78" s="8"/>
      <c r="BQ78" s="9"/>
      <c r="BR78" s="10"/>
      <c r="BS78" s="8"/>
      <c r="BT78" s="9"/>
      <c r="BU78" s="12"/>
      <c r="BV78" s="130"/>
      <c r="BW78" s="126">
        <f t="shared" si="65"/>
        <v>0</v>
      </c>
      <c r="BX78" s="126">
        <f t="shared" si="66"/>
        <v>0</v>
      </c>
      <c r="BY78" s="134" t="e">
        <f t="shared" si="67"/>
        <v>#DIV/0!</v>
      </c>
      <c r="BZ78" s="134" t="e">
        <f t="shared" si="68"/>
        <v>#DIV/0!</v>
      </c>
      <c r="CA78" s="10"/>
      <c r="CB78" s="8"/>
      <c r="CC78" s="8"/>
      <c r="CD78" s="11"/>
      <c r="CE78" s="13"/>
      <c r="CF78" s="13"/>
      <c r="CG78" s="20" t="e">
        <f t="shared" si="48"/>
        <v>#N/A</v>
      </c>
      <c r="CH78" s="20">
        <f t="shared" si="49"/>
        <v>0</v>
      </c>
      <c r="CI78" s="20" t="e">
        <f t="shared" si="50"/>
        <v>#N/A</v>
      </c>
      <c r="CJ78" s="8"/>
      <c r="CK78" s="16" t="e">
        <f t="shared" si="69"/>
        <v>#N/A</v>
      </c>
      <c r="CL78" s="10"/>
      <c r="CM78" s="13"/>
      <c r="CN78" s="8"/>
      <c r="CO78" s="339">
        <v>109</v>
      </c>
      <c r="CP78" s="339">
        <f t="shared" si="35"/>
        <v>0</v>
      </c>
      <c r="CQ78" s="339">
        <f t="shared" si="36"/>
        <v>0</v>
      </c>
      <c r="CR78" s="42" t="e">
        <f t="shared" si="37"/>
        <v>#DIV/0!</v>
      </c>
      <c r="CS78" s="10"/>
      <c r="CT78" s="13"/>
      <c r="CU78" s="20" t="e">
        <f t="shared" si="51"/>
        <v>#N/A</v>
      </c>
      <c r="CV78" s="20">
        <f t="shared" si="52"/>
        <v>0</v>
      </c>
      <c r="CW78" s="20" t="e">
        <f t="shared" si="53"/>
        <v>#N/A</v>
      </c>
      <c r="CX78" s="8"/>
      <c r="CY78" s="16" t="e">
        <f t="shared" si="32"/>
        <v>#N/A</v>
      </c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0"/>
      <c r="DL78" s="9"/>
      <c r="DM78" s="97" t="e">
        <f t="shared" si="54"/>
        <v>#DIV/0!</v>
      </c>
      <c r="DN78" s="97" t="e">
        <f t="shared" si="55"/>
        <v>#DIV/0!</v>
      </c>
      <c r="DO78" s="10"/>
      <c r="DP78" s="9"/>
      <c r="DQ78" s="10"/>
      <c r="DR78" s="9"/>
      <c r="DS78" s="14"/>
      <c r="DT78" s="10"/>
      <c r="DU78" s="9"/>
      <c r="DV78" s="14"/>
      <c r="DW78" s="10"/>
      <c r="DX78" s="8"/>
      <c r="DY78" s="97" t="e">
        <f t="shared" si="56"/>
        <v>#DIV/0!</v>
      </c>
      <c r="DZ78" s="97" t="e">
        <f t="shared" si="57"/>
        <v>#DIV/0!</v>
      </c>
      <c r="EA78" s="147"/>
      <c r="EB78" s="97"/>
      <c r="EC78" s="10"/>
      <c r="ED78" s="9"/>
      <c r="EE78" s="10"/>
      <c r="EF78" s="9"/>
      <c r="EG78" s="80"/>
      <c r="EH78" s="81"/>
      <c r="EI78" s="80"/>
      <c r="EJ78" s="82"/>
      <c r="EK78" s="182">
        <f t="shared" si="70"/>
        <v>0</v>
      </c>
      <c r="EL78" s="183" t="e">
        <f t="shared" si="58"/>
        <v>#DIV/0!</v>
      </c>
      <c r="EM78" s="110" t="e">
        <f t="shared" si="59"/>
        <v>#DIV/0!</v>
      </c>
      <c r="EN78" s="8"/>
      <c r="EO78" s="184" t="e">
        <f t="shared" si="60"/>
        <v>#DIV/0!</v>
      </c>
      <c r="EP78" s="184" t="e">
        <f t="shared" si="61"/>
        <v>#DIV/0!</v>
      </c>
      <c r="EQ78" s="11"/>
      <c r="ER78" s="43"/>
    </row>
    <row r="79" spans="1:148" s="44" customFormat="1" ht="20.100000000000001" customHeight="1" x14ac:dyDescent="0.25">
      <c r="A79" s="84">
        <v>42722</v>
      </c>
      <c r="B79" s="101"/>
      <c r="C79" s="13"/>
      <c r="D79" s="8"/>
      <c r="E79" s="8"/>
      <c r="F79" s="8"/>
      <c r="G79" s="11"/>
      <c r="H79" s="10"/>
      <c r="I79" s="8"/>
      <c r="J79" s="8"/>
      <c r="K79" s="18"/>
      <c r="L79" s="8"/>
      <c r="M79" s="8"/>
      <c r="N79" s="8"/>
      <c r="O79" s="145"/>
      <c r="P79" s="8"/>
      <c r="Q79" s="20">
        <f t="shared" si="46"/>
        <v>0</v>
      </c>
      <c r="R79" s="42">
        <f t="shared" si="62"/>
        <v>0</v>
      </c>
      <c r="S79" s="16">
        <f t="shared" si="47"/>
        <v>0</v>
      </c>
      <c r="T79" s="10"/>
      <c r="U79" s="8"/>
      <c r="V79" s="8"/>
      <c r="W79" s="20">
        <f t="shared" si="63"/>
        <v>0</v>
      </c>
      <c r="X79" s="8"/>
      <c r="Y79" s="8"/>
      <c r="Z79" s="8"/>
      <c r="AA79" s="8"/>
      <c r="AB79" s="8"/>
      <c r="AC79" s="11"/>
      <c r="AD79" s="13"/>
      <c r="AE79" s="89"/>
      <c r="AF79" s="89"/>
      <c r="AG79" s="89"/>
      <c r="AH79" s="89"/>
      <c r="AI79" s="110">
        <f t="shared" si="71"/>
        <v>0</v>
      </c>
      <c r="AJ79" s="108" t="e">
        <f t="shared" si="72"/>
        <v>#DIV/0!</v>
      </c>
      <c r="AK79" s="8"/>
      <c r="AL79" s="8"/>
      <c r="AM79" s="8"/>
      <c r="AN79" s="8"/>
      <c r="AO79" s="8"/>
      <c r="AP79" s="8"/>
      <c r="AQ79" s="10"/>
      <c r="AR79" s="13"/>
      <c r="AS79" s="20">
        <f t="shared" si="34"/>
        <v>0</v>
      </c>
      <c r="AT79" s="124" t="e">
        <f t="shared" si="64"/>
        <v>#DIV/0!</v>
      </c>
      <c r="AU79" s="8"/>
      <c r="AV79" s="8"/>
      <c r="AW79" s="13"/>
      <c r="AX79" s="8"/>
      <c r="AY79" s="8"/>
      <c r="AZ79" s="9"/>
      <c r="BA79" s="10"/>
      <c r="BB79" s="9"/>
      <c r="BC79" s="10"/>
      <c r="BD79" s="11"/>
      <c r="BE79" s="10"/>
      <c r="BF79" s="8"/>
      <c r="BG79" s="8"/>
      <c r="BH79" s="8"/>
      <c r="BI79" s="11"/>
      <c r="BJ79" s="10"/>
      <c r="BK79" s="13"/>
      <c r="BL79" s="8"/>
      <c r="BM79" s="8"/>
      <c r="BN79" s="9"/>
      <c r="BO79" s="10"/>
      <c r="BP79" s="8"/>
      <c r="BQ79" s="9"/>
      <c r="BR79" s="10"/>
      <c r="BS79" s="8"/>
      <c r="BT79" s="9"/>
      <c r="BU79" s="12"/>
      <c r="BV79" s="130"/>
      <c r="BW79" s="126">
        <f t="shared" si="65"/>
        <v>0</v>
      </c>
      <c r="BX79" s="126">
        <f t="shared" si="66"/>
        <v>0</v>
      </c>
      <c r="BY79" s="134" t="e">
        <f t="shared" si="67"/>
        <v>#DIV/0!</v>
      </c>
      <c r="BZ79" s="134" t="e">
        <f t="shared" si="68"/>
        <v>#DIV/0!</v>
      </c>
      <c r="CA79" s="10"/>
      <c r="CB79" s="8"/>
      <c r="CC79" s="8"/>
      <c r="CD79" s="11"/>
      <c r="CE79" s="13"/>
      <c r="CF79" s="13"/>
      <c r="CG79" s="20" t="e">
        <f t="shared" si="48"/>
        <v>#N/A</v>
      </c>
      <c r="CH79" s="20">
        <f t="shared" si="49"/>
        <v>0</v>
      </c>
      <c r="CI79" s="20" t="e">
        <f t="shared" si="50"/>
        <v>#N/A</v>
      </c>
      <c r="CJ79" s="8"/>
      <c r="CK79" s="16" t="e">
        <f t="shared" si="69"/>
        <v>#N/A</v>
      </c>
      <c r="CL79" s="10"/>
      <c r="CM79" s="13"/>
      <c r="CN79" s="8"/>
      <c r="CO79" s="339">
        <v>109</v>
      </c>
      <c r="CP79" s="339">
        <f t="shared" si="35"/>
        <v>0</v>
      </c>
      <c r="CQ79" s="339">
        <f t="shared" si="36"/>
        <v>0</v>
      </c>
      <c r="CR79" s="42" t="e">
        <f t="shared" si="37"/>
        <v>#DIV/0!</v>
      </c>
      <c r="CS79" s="10"/>
      <c r="CT79" s="13"/>
      <c r="CU79" s="20" t="e">
        <f t="shared" si="51"/>
        <v>#N/A</v>
      </c>
      <c r="CV79" s="20">
        <f t="shared" si="52"/>
        <v>0</v>
      </c>
      <c r="CW79" s="20" t="e">
        <f t="shared" si="53"/>
        <v>#N/A</v>
      </c>
      <c r="CX79" s="8"/>
      <c r="CY79" s="16" t="e">
        <f t="shared" si="32"/>
        <v>#N/A</v>
      </c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0"/>
      <c r="DL79" s="9"/>
      <c r="DM79" s="97" t="e">
        <f t="shared" si="54"/>
        <v>#DIV/0!</v>
      </c>
      <c r="DN79" s="97" t="e">
        <f t="shared" si="55"/>
        <v>#DIV/0!</v>
      </c>
      <c r="DO79" s="10"/>
      <c r="DP79" s="9"/>
      <c r="DQ79" s="10"/>
      <c r="DR79" s="9"/>
      <c r="DS79" s="14"/>
      <c r="DT79" s="10"/>
      <c r="DU79" s="9"/>
      <c r="DV79" s="14"/>
      <c r="DW79" s="10"/>
      <c r="DX79" s="8"/>
      <c r="DY79" s="97" t="e">
        <f t="shared" si="56"/>
        <v>#DIV/0!</v>
      </c>
      <c r="DZ79" s="97" t="e">
        <f t="shared" si="57"/>
        <v>#DIV/0!</v>
      </c>
      <c r="EA79" s="147"/>
      <c r="EB79" s="97"/>
      <c r="EC79" s="10"/>
      <c r="ED79" s="9"/>
      <c r="EE79" s="10"/>
      <c r="EF79" s="9"/>
      <c r="EG79" s="80"/>
      <c r="EH79" s="81"/>
      <c r="EI79" s="80"/>
      <c r="EJ79" s="82"/>
      <c r="EK79" s="182">
        <f t="shared" si="70"/>
        <v>0</v>
      </c>
      <c r="EL79" s="183" t="e">
        <f t="shared" si="58"/>
        <v>#DIV/0!</v>
      </c>
      <c r="EM79" s="110" t="e">
        <f t="shared" si="59"/>
        <v>#DIV/0!</v>
      </c>
      <c r="EN79" s="8"/>
      <c r="EO79" s="184" t="e">
        <f t="shared" si="60"/>
        <v>#DIV/0!</v>
      </c>
      <c r="EP79" s="184" t="e">
        <f t="shared" si="61"/>
        <v>#DIV/0!</v>
      </c>
      <c r="EQ79" s="11"/>
      <c r="ER79" s="43"/>
    </row>
    <row r="80" spans="1:148" s="41" customFormat="1" ht="20.100000000000001" customHeight="1" x14ac:dyDescent="0.25">
      <c r="A80" s="83">
        <v>42723</v>
      </c>
      <c r="B80" s="100"/>
      <c r="C80" s="6"/>
      <c r="D80" s="1"/>
      <c r="E80" s="1"/>
      <c r="F80" s="1"/>
      <c r="G80" s="4"/>
      <c r="H80" s="3"/>
      <c r="I80" s="1"/>
      <c r="J80" s="1"/>
      <c r="K80" s="17"/>
      <c r="L80" s="1"/>
      <c r="M80" s="1"/>
      <c r="N80" s="1"/>
      <c r="O80" s="144"/>
      <c r="P80" s="1"/>
      <c r="Q80" s="19">
        <f t="shared" si="46"/>
        <v>0</v>
      </c>
      <c r="R80" s="39">
        <f t="shared" si="62"/>
        <v>0</v>
      </c>
      <c r="S80" s="15">
        <f t="shared" si="47"/>
        <v>0</v>
      </c>
      <c r="T80" s="3"/>
      <c r="U80" s="1"/>
      <c r="V80" s="1"/>
      <c r="W80" s="19">
        <f t="shared" si="63"/>
        <v>0</v>
      </c>
      <c r="X80" s="1"/>
      <c r="Y80" s="1"/>
      <c r="Z80" s="1"/>
      <c r="AA80" s="1"/>
      <c r="AB80" s="1"/>
      <c r="AC80" s="4"/>
      <c r="AD80" s="6"/>
      <c r="AE80" s="88"/>
      <c r="AF80" s="88"/>
      <c r="AG80" s="88"/>
      <c r="AH80" s="88"/>
      <c r="AI80" s="109">
        <f t="shared" si="71"/>
        <v>0</v>
      </c>
      <c r="AJ80" s="106" t="e">
        <f t="shared" si="72"/>
        <v>#DIV/0!</v>
      </c>
      <c r="AK80" s="1"/>
      <c r="AL80" s="1"/>
      <c r="AM80" s="1"/>
      <c r="AN80" s="1"/>
      <c r="AO80" s="1"/>
      <c r="AP80" s="1"/>
      <c r="AQ80" s="3"/>
      <c r="AR80" s="6"/>
      <c r="AS80" s="19">
        <f t="shared" si="34"/>
        <v>0</v>
      </c>
      <c r="AT80" s="123" t="e">
        <f t="shared" si="64"/>
        <v>#DIV/0!</v>
      </c>
      <c r="AU80" s="1"/>
      <c r="AV80" s="1"/>
      <c r="AW80" s="6"/>
      <c r="AX80" s="1"/>
      <c r="AY80" s="1"/>
      <c r="AZ80" s="2"/>
      <c r="BA80" s="3"/>
      <c r="BB80" s="2"/>
      <c r="BC80" s="3"/>
      <c r="BD80" s="4"/>
      <c r="BE80" s="3"/>
      <c r="BF80" s="1"/>
      <c r="BG80" s="1"/>
      <c r="BH80" s="1"/>
      <c r="BI80" s="4"/>
      <c r="BJ80" s="3"/>
      <c r="BK80" s="6"/>
      <c r="BL80" s="1"/>
      <c r="BM80" s="1"/>
      <c r="BN80" s="2"/>
      <c r="BO80" s="3"/>
      <c r="BP80" s="1"/>
      <c r="BQ80" s="2"/>
      <c r="BR80" s="3"/>
      <c r="BS80" s="1"/>
      <c r="BT80" s="2"/>
      <c r="BU80" s="5"/>
      <c r="BV80" s="129"/>
      <c r="BW80" s="125">
        <f t="shared" si="65"/>
        <v>0</v>
      </c>
      <c r="BX80" s="125">
        <f t="shared" si="66"/>
        <v>0</v>
      </c>
      <c r="BY80" s="133" t="e">
        <f t="shared" si="67"/>
        <v>#DIV/0!</v>
      </c>
      <c r="BZ80" s="133" t="e">
        <f t="shared" si="68"/>
        <v>#DIV/0!</v>
      </c>
      <c r="CA80" s="3"/>
      <c r="CB80" s="1"/>
      <c r="CC80" s="1"/>
      <c r="CD80" s="4"/>
      <c r="CE80" s="6"/>
      <c r="CF80" s="6"/>
      <c r="CG80" s="19" t="e">
        <f t="shared" si="48"/>
        <v>#N/A</v>
      </c>
      <c r="CH80" s="19">
        <f t="shared" si="49"/>
        <v>0</v>
      </c>
      <c r="CI80" s="19" t="e">
        <f t="shared" si="50"/>
        <v>#N/A</v>
      </c>
      <c r="CJ80" s="1"/>
      <c r="CK80" s="15" t="e">
        <f t="shared" si="69"/>
        <v>#N/A</v>
      </c>
      <c r="CL80" s="3"/>
      <c r="CM80" s="6"/>
      <c r="CN80" s="1"/>
      <c r="CO80" s="338">
        <v>109</v>
      </c>
      <c r="CP80" s="338">
        <f t="shared" si="35"/>
        <v>0</v>
      </c>
      <c r="CQ80" s="338">
        <f t="shared" si="36"/>
        <v>0</v>
      </c>
      <c r="CR80" s="39" t="e">
        <f t="shared" si="37"/>
        <v>#DIV/0!</v>
      </c>
      <c r="CS80" s="3"/>
      <c r="CT80" s="6"/>
      <c r="CU80" s="19" t="e">
        <f t="shared" si="51"/>
        <v>#N/A</v>
      </c>
      <c r="CV80" s="19">
        <f t="shared" si="52"/>
        <v>0</v>
      </c>
      <c r="CW80" s="19" t="e">
        <f t="shared" si="53"/>
        <v>#N/A</v>
      </c>
      <c r="CX80" s="1"/>
      <c r="CY80" s="15" t="e">
        <f t="shared" si="32"/>
        <v>#N/A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3"/>
      <c r="DL80" s="2"/>
      <c r="DM80" s="96" t="e">
        <f t="shared" si="54"/>
        <v>#DIV/0!</v>
      </c>
      <c r="DN80" s="96" t="e">
        <f t="shared" si="55"/>
        <v>#DIV/0!</v>
      </c>
      <c r="DO80" s="3"/>
      <c r="DP80" s="2"/>
      <c r="DQ80" s="3"/>
      <c r="DR80" s="2"/>
      <c r="DS80" s="7"/>
      <c r="DT80" s="3"/>
      <c r="DU80" s="2"/>
      <c r="DV80" s="7"/>
      <c r="DW80" s="3"/>
      <c r="DX80" s="1"/>
      <c r="DY80" s="96" t="e">
        <f t="shared" si="56"/>
        <v>#DIV/0!</v>
      </c>
      <c r="DZ80" s="96" t="e">
        <f t="shared" si="57"/>
        <v>#DIV/0!</v>
      </c>
      <c r="EA80" s="146"/>
      <c r="EB80" s="96"/>
      <c r="EC80" s="3"/>
      <c r="ED80" s="2"/>
      <c r="EE80" s="3"/>
      <c r="EF80" s="2"/>
      <c r="EG80" s="77"/>
      <c r="EH80" s="78"/>
      <c r="EI80" s="77"/>
      <c r="EJ80" s="79"/>
      <c r="EK80" s="179">
        <f t="shared" si="70"/>
        <v>0</v>
      </c>
      <c r="EL80" s="180" t="e">
        <f t="shared" si="58"/>
        <v>#DIV/0!</v>
      </c>
      <c r="EM80" s="109" t="e">
        <f t="shared" si="59"/>
        <v>#DIV/0!</v>
      </c>
      <c r="EN80" s="1"/>
      <c r="EO80" s="181" t="e">
        <f t="shared" si="60"/>
        <v>#DIV/0!</v>
      </c>
      <c r="EP80" s="181" t="e">
        <f t="shared" si="61"/>
        <v>#DIV/0!</v>
      </c>
      <c r="EQ80" s="4"/>
      <c r="ER80" s="40"/>
    </row>
    <row r="81" spans="1:148" s="41" customFormat="1" ht="20.100000000000001" customHeight="1" x14ac:dyDescent="0.25">
      <c r="A81" s="83">
        <v>42723</v>
      </c>
      <c r="B81" s="100"/>
      <c r="C81" s="6"/>
      <c r="D81" s="1"/>
      <c r="E81" s="1"/>
      <c r="F81" s="1"/>
      <c r="G81" s="4"/>
      <c r="H81" s="3"/>
      <c r="I81" s="1"/>
      <c r="J81" s="1"/>
      <c r="K81" s="17"/>
      <c r="L81" s="1"/>
      <c r="M81" s="1"/>
      <c r="N81" s="1"/>
      <c r="O81" s="144"/>
      <c r="P81" s="1"/>
      <c r="Q81" s="19">
        <f t="shared" si="46"/>
        <v>0</v>
      </c>
      <c r="R81" s="39">
        <f t="shared" si="62"/>
        <v>0</v>
      </c>
      <c r="S81" s="15">
        <f t="shared" si="47"/>
        <v>0</v>
      </c>
      <c r="T81" s="3"/>
      <c r="U81" s="1"/>
      <c r="V81" s="1"/>
      <c r="W81" s="19">
        <f t="shared" si="63"/>
        <v>0</v>
      </c>
      <c r="X81" s="1"/>
      <c r="Y81" s="1"/>
      <c r="Z81" s="1"/>
      <c r="AA81" s="1"/>
      <c r="AB81" s="1"/>
      <c r="AC81" s="4"/>
      <c r="AD81" s="6"/>
      <c r="AE81" s="88"/>
      <c r="AF81" s="88"/>
      <c r="AG81" s="88"/>
      <c r="AH81" s="88"/>
      <c r="AI81" s="109">
        <f t="shared" si="71"/>
        <v>0</v>
      </c>
      <c r="AJ81" s="106" t="e">
        <f t="shared" si="72"/>
        <v>#DIV/0!</v>
      </c>
      <c r="AK81" s="1"/>
      <c r="AL81" s="1"/>
      <c r="AM81" s="1"/>
      <c r="AN81" s="1"/>
      <c r="AO81" s="1"/>
      <c r="AP81" s="1"/>
      <c r="AQ81" s="3"/>
      <c r="AR81" s="6"/>
      <c r="AS81" s="19">
        <f t="shared" si="34"/>
        <v>0</v>
      </c>
      <c r="AT81" s="123" t="e">
        <f t="shared" si="64"/>
        <v>#DIV/0!</v>
      </c>
      <c r="AU81" s="1"/>
      <c r="AV81" s="1"/>
      <c r="AW81" s="6"/>
      <c r="AX81" s="1"/>
      <c r="AY81" s="1"/>
      <c r="AZ81" s="2"/>
      <c r="BA81" s="3"/>
      <c r="BB81" s="2"/>
      <c r="BC81" s="3"/>
      <c r="BD81" s="4"/>
      <c r="BE81" s="3"/>
      <c r="BF81" s="1"/>
      <c r="BG81" s="1"/>
      <c r="BH81" s="1"/>
      <c r="BI81" s="4"/>
      <c r="BJ81" s="3"/>
      <c r="BK81" s="6"/>
      <c r="BL81" s="1"/>
      <c r="BM81" s="1"/>
      <c r="BN81" s="2"/>
      <c r="BO81" s="3"/>
      <c r="BP81" s="1"/>
      <c r="BQ81" s="2"/>
      <c r="BR81" s="3"/>
      <c r="BS81" s="1"/>
      <c r="BT81" s="2"/>
      <c r="BU81" s="5"/>
      <c r="BV81" s="129"/>
      <c r="BW81" s="125">
        <f t="shared" si="65"/>
        <v>0</v>
      </c>
      <c r="BX81" s="125">
        <f t="shared" si="66"/>
        <v>0</v>
      </c>
      <c r="BY81" s="133" t="e">
        <f t="shared" si="67"/>
        <v>#DIV/0!</v>
      </c>
      <c r="BZ81" s="133" t="e">
        <f t="shared" si="68"/>
        <v>#DIV/0!</v>
      </c>
      <c r="CA81" s="3"/>
      <c r="CB81" s="1"/>
      <c r="CC81" s="1"/>
      <c r="CD81" s="4"/>
      <c r="CE81" s="6"/>
      <c r="CF81" s="6"/>
      <c r="CG81" s="19" t="e">
        <f t="shared" si="48"/>
        <v>#N/A</v>
      </c>
      <c r="CH81" s="19">
        <f t="shared" si="49"/>
        <v>0</v>
      </c>
      <c r="CI81" s="19" t="e">
        <f t="shared" si="50"/>
        <v>#N/A</v>
      </c>
      <c r="CJ81" s="1"/>
      <c r="CK81" s="15" t="e">
        <f t="shared" si="69"/>
        <v>#N/A</v>
      </c>
      <c r="CL81" s="3"/>
      <c r="CM81" s="6"/>
      <c r="CN81" s="1"/>
      <c r="CO81" s="338">
        <v>109</v>
      </c>
      <c r="CP81" s="338">
        <f t="shared" si="35"/>
        <v>0</v>
      </c>
      <c r="CQ81" s="338">
        <f t="shared" si="36"/>
        <v>0</v>
      </c>
      <c r="CR81" s="39" t="e">
        <f t="shared" si="37"/>
        <v>#DIV/0!</v>
      </c>
      <c r="CS81" s="3"/>
      <c r="CT81" s="6"/>
      <c r="CU81" s="19" t="e">
        <f t="shared" si="51"/>
        <v>#N/A</v>
      </c>
      <c r="CV81" s="19">
        <f t="shared" si="52"/>
        <v>0</v>
      </c>
      <c r="CW81" s="19" t="e">
        <f t="shared" si="53"/>
        <v>#N/A</v>
      </c>
      <c r="CX81" s="1"/>
      <c r="CY81" s="15" t="e">
        <f t="shared" si="32"/>
        <v>#N/A</v>
      </c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3"/>
      <c r="DL81" s="2"/>
      <c r="DM81" s="96" t="e">
        <f t="shared" si="54"/>
        <v>#DIV/0!</v>
      </c>
      <c r="DN81" s="96" t="e">
        <f t="shared" si="55"/>
        <v>#DIV/0!</v>
      </c>
      <c r="DO81" s="3"/>
      <c r="DP81" s="2"/>
      <c r="DQ81" s="3"/>
      <c r="DR81" s="2"/>
      <c r="DS81" s="7"/>
      <c r="DT81" s="3"/>
      <c r="DU81" s="2"/>
      <c r="DV81" s="7"/>
      <c r="DW81" s="3"/>
      <c r="DX81" s="1"/>
      <c r="DY81" s="96" t="e">
        <f t="shared" si="56"/>
        <v>#DIV/0!</v>
      </c>
      <c r="DZ81" s="96" t="e">
        <f t="shared" si="57"/>
        <v>#DIV/0!</v>
      </c>
      <c r="EA81" s="146"/>
      <c r="EB81" s="96"/>
      <c r="EC81" s="3"/>
      <c r="ED81" s="2"/>
      <c r="EE81" s="3"/>
      <c r="EF81" s="2"/>
      <c r="EG81" s="77"/>
      <c r="EH81" s="78"/>
      <c r="EI81" s="77"/>
      <c r="EJ81" s="79"/>
      <c r="EK81" s="179">
        <f t="shared" si="70"/>
        <v>0</v>
      </c>
      <c r="EL81" s="180" t="e">
        <f t="shared" si="58"/>
        <v>#DIV/0!</v>
      </c>
      <c r="EM81" s="109" t="e">
        <f t="shared" si="59"/>
        <v>#DIV/0!</v>
      </c>
      <c r="EN81" s="1"/>
      <c r="EO81" s="181" t="e">
        <f t="shared" si="60"/>
        <v>#DIV/0!</v>
      </c>
      <c r="EP81" s="181" t="e">
        <f t="shared" si="61"/>
        <v>#DIV/0!</v>
      </c>
      <c r="EQ81" s="4"/>
      <c r="ER81" s="40"/>
    </row>
    <row r="82" spans="1:148" s="44" customFormat="1" ht="20.100000000000001" customHeight="1" x14ac:dyDescent="0.25">
      <c r="A82" s="84">
        <v>42723</v>
      </c>
      <c r="B82" s="101"/>
      <c r="C82" s="13"/>
      <c r="D82" s="8"/>
      <c r="E82" s="8"/>
      <c r="F82" s="8"/>
      <c r="G82" s="11"/>
      <c r="H82" s="10"/>
      <c r="I82" s="8"/>
      <c r="J82" s="8"/>
      <c r="K82" s="18"/>
      <c r="L82" s="8"/>
      <c r="M82" s="8"/>
      <c r="N82" s="8"/>
      <c r="O82" s="145"/>
      <c r="P82" s="8"/>
      <c r="Q82" s="20">
        <f t="shared" si="46"/>
        <v>0</v>
      </c>
      <c r="R82" s="42">
        <f t="shared" si="62"/>
        <v>0</v>
      </c>
      <c r="S82" s="16">
        <f t="shared" si="47"/>
        <v>0</v>
      </c>
      <c r="T82" s="10"/>
      <c r="U82" s="8"/>
      <c r="V82" s="8"/>
      <c r="W82" s="20">
        <f t="shared" si="63"/>
        <v>0</v>
      </c>
      <c r="X82" s="8"/>
      <c r="Y82" s="8"/>
      <c r="Z82" s="8"/>
      <c r="AA82" s="8"/>
      <c r="AB82" s="8"/>
      <c r="AC82" s="11"/>
      <c r="AD82" s="13"/>
      <c r="AE82" s="89"/>
      <c r="AF82" s="89"/>
      <c r="AG82" s="89"/>
      <c r="AH82" s="89"/>
      <c r="AI82" s="110">
        <f t="shared" si="71"/>
        <v>0</v>
      </c>
      <c r="AJ82" s="108" t="e">
        <f t="shared" si="72"/>
        <v>#DIV/0!</v>
      </c>
      <c r="AK82" s="8"/>
      <c r="AL82" s="8"/>
      <c r="AM82" s="8"/>
      <c r="AN82" s="8"/>
      <c r="AO82" s="8"/>
      <c r="AP82" s="8"/>
      <c r="AQ82" s="10"/>
      <c r="AR82" s="13"/>
      <c r="AS82" s="20">
        <f t="shared" si="34"/>
        <v>0</v>
      </c>
      <c r="AT82" s="124" t="e">
        <f t="shared" si="64"/>
        <v>#DIV/0!</v>
      </c>
      <c r="AU82" s="8"/>
      <c r="AV82" s="8"/>
      <c r="AW82" s="13"/>
      <c r="AX82" s="8"/>
      <c r="AY82" s="8"/>
      <c r="AZ82" s="9"/>
      <c r="BA82" s="10"/>
      <c r="BB82" s="9"/>
      <c r="BC82" s="10"/>
      <c r="BD82" s="11"/>
      <c r="BE82" s="10"/>
      <c r="BF82" s="8"/>
      <c r="BG82" s="8"/>
      <c r="BH82" s="8"/>
      <c r="BI82" s="11"/>
      <c r="BJ82" s="10"/>
      <c r="BK82" s="13"/>
      <c r="BL82" s="8"/>
      <c r="BM82" s="8"/>
      <c r="BN82" s="9"/>
      <c r="BO82" s="10"/>
      <c r="BP82" s="8"/>
      <c r="BQ82" s="9"/>
      <c r="BR82" s="10"/>
      <c r="BS82" s="8"/>
      <c r="BT82" s="9"/>
      <c r="BU82" s="12"/>
      <c r="BV82" s="130"/>
      <c r="BW82" s="126">
        <f t="shared" si="65"/>
        <v>0</v>
      </c>
      <c r="BX82" s="126">
        <f t="shared" si="66"/>
        <v>0</v>
      </c>
      <c r="BY82" s="134" t="e">
        <f t="shared" si="67"/>
        <v>#DIV/0!</v>
      </c>
      <c r="BZ82" s="134" t="e">
        <f t="shared" si="68"/>
        <v>#DIV/0!</v>
      </c>
      <c r="CA82" s="10"/>
      <c r="CB82" s="8"/>
      <c r="CC82" s="8"/>
      <c r="CD82" s="11"/>
      <c r="CE82" s="13"/>
      <c r="CF82" s="13"/>
      <c r="CG82" s="20" t="e">
        <f t="shared" si="48"/>
        <v>#N/A</v>
      </c>
      <c r="CH82" s="20">
        <f t="shared" si="49"/>
        <v>0</v>
      </c>
      <c r="CI82" s="20" t="e">
        <f t="shared" si="50"/>
        <v>#N/A</v>
      </c>
      <c r="CJ82" s="8"/>
      <c r="CK82" s="16" t="e">
        <f t="shared" si="69"/>
        <v>#N/A</v>
      </c>
      <c r="CL82" s="10"/>
      <c r="CM82" s="13"/>
      <c r="CN82" s="8"/>
      <c r="CO82" s="339">
        <v>109</v>
      </c>
      <c r="CP82" s="339">
        <f t="shared" si="35"/>
        <v>0</v>
      </c>
      <c r="CQ82" s="339">
        <f t="shared" si="36"/>
        <v>0</v>
      </c>
      <c r="CR82" s="42" t="e">
        <f t="shared" si="37"/>
        <v>#DIV/0!</v>
      </c>
      <c r="CS82" s="10"/>
      <c r="CT82" s="13"/>
      <c r="CU82" s="20" t="e">
        <f t="shared" si="51"/>
        <v>#N/A</v>
      </c>
      <c r="CV82" s="20">
        <f t="shared" si="52"/>
        <v>0</v>
      </c>
      <c r="CW82" s="20" t="e">
        <f t="shared" si="53"/>
        <v>#N/A</v>
      </c>
      <c r="CX82" s="8"/>
      <c r="CY82" s="16" t="e">
        <f t="shared" si="32"/>
        <v>#N/A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0"/>
      <c r="DL82" s="9"/>
      <c r="DM82" s="97" t="e">
        <f t="shared" si="54"/>
        <v>#DIV/0!</v>
      </c>
      <c r="DN82" s="97" t="e">
        <f t="shared" si="55"/>
        <v>#DIV/0!</v>
      </c>
      <c r="DO82" s="10"/>
      <c r="DP82" s="9"/>
      <c r="DQ82" s="10"/>
      <c r="DR82" s="9"/>
      <c r="DS82" s="14"/>
      <c r="DT82" s="10"/>
      <c r="DU82" s="9"/>
      <c r="DV82" s="14"/>
      <c r="DW82" s="10"/>
      <c r="DX82" s="8"/>
      <c r="DY82" s="97" t="e">
        <f t="shared" si="56"/>
        <v>#DIV/0!</v>
      </c>
      <c r="DZ82" s="97" t="e">
        <f t="shared" si="57"/>
        <v>#DIV/0!</v>
      </c>
      <c r="EA82" s="147"/>
      <c r="EB82" s="97"/>
      <c r="EC82" s="10"/>
      <c r="ED82" s="9"/>
      <c r="EE82" s="10"/>
      <c r="EF82" s="9"/>
      <c r="EG82" s="80"/>
      <c r="EH82" s="81"/>
      <c r="EI82" s="80"/>
      <c r="EJ82" s="82"/>
      <c r="EK82" s="182">
        <f t="shared" si="70"/>
        <v>0</v>
      </c>
      <c r="EL82" s="183" t="e">
        <f t="shared" si="58"/>
        <v>#DIV/0!</v>
      </c>
      <c r="EM82" s="110" t="e">
        <f t="shared" si="59"/>
        <v>#DIV/0!</v>
      </c>
      <c r="EN82" s="8"/>
      <c r="EO82" s="184" t="e">
        <f t="shared" si="60"/>
        <v>#DIV/0!</v>
      </c>
      <c r="EP82" s="184" t="e">
        <f t="shared" si="61"/>
        <v>#DIV/0!</v>
      </c>
      <c r="EQ82" s="11"/>
      <c r="ER82" s="43"/>
    </row>
    <row r="83" spans="1:148" s="44" customFormat="1" ht="20.100000000000001" customHeight="1" x14ac:dyDescent="0.25">
      <c r="A83" s="84">
        <v>42723</v>
      </c>
      <c r="B83" s="101"/>
      <c r="C83" s="13"/>
      <c r="D83" s="8"/>
      <c r="E83" s="8"/>
      <c r="F83" s="8"/>
      <c r="G83" s="11"/>
      <c r="H83" s="10"/>
      <c r="I83" s="8"/>
      <c r="J83" s="8"/>
      <c r="K83" s="18"/>
      <c r="L83" s="8"/>
      <c r="M83" s="8"/>
      <c r="N83" s="8"/>
      <c r="O83" s="145"/>
      <c r="P83" s="8"/>
      <c r="Q83" s="20">
        <f t="shared" si="46"/>
        <v>0</v>
      </c>
      <c r="R83" s="42">
        <f t="shared" si="62"/>
        <v>0</v>
      </c>
      <c r="S83" s="16">
        <f t="shared" si="47"/>
        <v>0</v>
      </c>
      <c r="T83" s="10"/>
      <c r="U83" s="8"/>
      <c r="V83" s="8"/>
      <c r="W83" s="20">
        <f t="shared" si="63"/>
        <v>0</v>
      </c>
      <c r="X83" s="8"/>
      <c r="Y83" s="8"/>
      <c r="Z83" s="8"/>
      <c r="AA83" s="8"/>
      <c r="AB83" s="8"/>
      <c r="AC83" s="11"/>
      <c r="AD83" s="13"/>
      <c r="AE83" s="89"/>
      <c r="AF83" s="89"/>
      <c r="AG83" s="89"/>
      <c r="AH83" s="89"/>
      <c r="AI83" s="110">
        <f t="shared" si="71"/>
        <v>0</v>
      </c>
      <c r="AJ83" s="108" t="e">
        <f t="shared" si="72"/>
        <v>#DIV/0!</v>
      </c>
      <c r="AK83" s="8"/>
      <c r="AL83" s="8"/>
      <c r="AM83" s="8"/>
      <c r="AN83" s="8"/>
      <c r="AO83" s="8"/>
      <c r="AP83" s="8"/>
      <c r="AQ83" s="10"/>
      <c r="AR83" s="13"/>
      <c r="AS83" s="20">
        <f t="shared" si="34"/>
        <v>0</v>
      </c>
      <c r="AT83" s="124" t="e">
        <f t="shared" si="64"/>
        <v>#DIV/0!</v>
      </c>
      <c r="AU83" s="8"/>
      <c r="AV83" s="8"/>
      <c r="AW83" s="13"/>
      <c r="AX83" s="8"/>
      <c r="AY83" s="8"/>
      <c r="AZ83" s="9"/>
      <c r="BA83" s="10"/>
      <c r="BB83" s="9"/>
      <c r="BC83" s="10"/>
      <c r="BD83" s="11"/>
      <c r="BE83" s="10"/>
      <c r="BF83" s="8"/>
      <c r="BG83" s="8"/>
      <c r="BH83" s="8"/>
      <c r="BI83" s="11"/>
      <c r="BJ83" s="10"/>
      <c r="BK83" s="13"/>
      <c r="BL83" s="8"/>
      <c r="BM83" s="8"/>
      <c r="BN83" s="9"/>
      <c r="BO83" s="10"/>
      <c r="BP83" s="8"/>
      <c r="BQ83" s="9"/>
      <c r="BR83" s="10"/>
      <c r="BS83" s="8"/>
      <c r="BT83" s="9"/>
      <c r="BU83" s="12"/>
      <c r="BV83" s="130"/>
      <c r="BW83" s="126">
        <f t="shared" si="65"/>
        <v>0</v>
      </c>
      <c r="BX83" s="126">
        <f t="shared" si="66"/>
        <v>0</v>
      </c>
      <c r="BY83" s="134" t="e">
        <f t="shared" si="67"/>
        <v>#DIV/0!</v>
      </c>
      <c r="BZ83" s="134" t="e">
        <f t="shared" si="68"/>
        <v>#DIV/0!</v>
      </c>
      <c r="CA83" s="10"/>
      <c r="CB83" s="8"/>
      <c r="CC83" s="8"/>
      <c r="CD83" s="11"/>
      <c r="CE83" s="13"/>
      <c r="CF83" s="13"/>
      <c r="CG83" s="20" t="e">
        <f t="shared" si="48"/>
        <v>#N/A</v>
      </c>
      <c r="CH83" s="20">
        <f t="shared" si="49"/>
        <v>0</v>
      </c>
      <c r="CI83" s="20" t="e">
        <f t="shared" si="50"/>
        <v>#N/A</v>
      </c>
      <c r="CJ83" s="8"/>
      <c r="CK83" s="16" t="e">
        <f t="shared" si="69"/>
        <v>#N/A</v>
      </c>
      <c r="CL83" s="10"/>
      <c r="CM83" s="13"/>
      <c r="CN83" s="8"/>
      <c r="CO83" s="339">
        <v>109</v>
      </c>
      <c r="CP83" s="339">
        <f t="shared" si="35"/>
        <v>0</v>
      </c>
      <c r="CQ83" s="339">
        <f t="shared" si="36"/>
        <v>0</v>
      </c>
      <c r="CR83" s="42" t="e">
        <f t="shared" si="37"/>
        <v>#DIV/0!</v>
      </c>
      <c r="CS83" s="10"/>
      <c r="CT83" s="13"/>
      <c r="CU83" s="20" t="e">
        <f t="shared" si="51"/>
        <v>#N/A</v>
      </c>
      <c r="CV83" s="20">
        <f t="shared" si="52"/>
        <v>0</v>
      </c>
      <c r="CW83" s="20" t="e">
        <f t="shared" si="53"/>
        <v>#N/A</v>
      </c>
      <c r="CX83" s="8"/>
      <c r="CY83" s="16" t="e">
        <f t="shared" si="32"/>
        <v>#N/A</v>
      </c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0"/>
      <c r="DL83" s="9"/>
      <c r="DM83" s="97" t="e">
        <f t="shared" si="54"/>
        <v>#DIV/0!</v>
      </c>
      <c r="DN83" s="97" t="e">
        <f t="shared" si="55"/>
        <v>#DIV/0!</v>
      </c>
      <c r="DO83" s="10"/>
      <c r="DP83" s="9"/>
      <c r="DQ83" s="10"/>
      <c r="DR83" s="9"/>
      <c r="DS83" s="14"/>
      <c r="DT83" s="10"/>
      <c r="DU83" s="9"/>
      <c r="DV83" s="14"/>
      <c r="DW83" s="10"/>
      <c r="DX83" s="8"/>
      <c r="DY83" s="97" t="e">
        <f t="shared" si="56"/>
        <v>#DIV/0!</v>
      </c>
      <c r="DZ83" s="97" t="e">
        <f t="shared" si="57"/>
        <v>#DIV/0!</v>
      </c>
      <c r="EA83" s="147"/>
      <c r="EB83" s="97"/>
      <c r="EC83" s="10"/>
      <c r="ED83" s="9"/>
      <c r="EE83" s="10"/>
      <c r="EF83" s="9"/>
      <c r="EG83" s="80"/>
      <c r="EH83" s="81"/>
      <c r="EI83" s="80"/>
      <c r="EJ83" s="82"/>
      <c r="EK83" s="182">
        <f t="shared" si="70"/>
        <v>0</v>
      </c>
      <c r="EL83" s="183" t="e">
        <f t="shared" si="58"/>
        <v>#DIV/0!</v>
      </c>
      <c r="EM83" s="110" t="e">
        <f t="shared" si="59"/>
        <v>#DIV/0!</v>
      </c>
      <c r="EN83" s="8"/>
      <c r="EO83" s="184" t="e">
        <f t="shared" si="60"/>
        <v>#DIV/0!</v>
      </c>
      <c r="EP83" s="184" t="e">
        <f t="shared" si="61"/>
        <v>#DIV/0!</v>
      </c>
      <c r="EQ83" s="11"/>
      <c r="ER83" s="43"/>
    </row>
    <row r="84" spans="1:148" s="41" customFormat="1" ht="20.100000000000001" customHeight="1" x14ac:dyDescent="0.25">
      <c r="A84" s="83">
        <v>42724</v>
      </c>
      <c r="B84" s="100"/>
      <c r="C84" s="6"/>
      <c r="D84" s="1"/>
      <c r="E84" s="1"/>
      <c r="F84" s="1"/>
      <c r="G84" s="4"/>
      <c r="H84" s="3"/>
      <c r="I84" s="1"/>
      <c r="J84" s="1"/>
      <c r="K84" s="17"/>
      <c r="L84" s="1"/>
      <c r="M84" s="1"/>
      <c r="N84" s="1"/>
      <c r="O84" s="144"/>
      <c r="P84" s="1"/>
      <c r="Q84" s="19">
        <f t="shared" si="46"/>
        <v>0</v>
      </c>
      <c r="R84" s="39">
        <f t="shared" si="62"/>
        <v>0</v>
      </c>
      <c r="S84" s="15">
        <f t="shared" si="47"/>
        <v>0</v>
      </c>
      <c r="T84" s="3"/>
      <c r="U84" s="1"/>
      <c r="V84" s="1"/>
      <c r="W84" s="19">
        <f t="shared" si="63"/>
        <v>0</v>
      </c>
      <c r="X84" s="1"/>
      <c r="Y84" s="1"/>
      <c r="Z84" s="1"/>
      <c r="AA84" s="1"/>
      <c r="AB84" s="1"/>
      <c r="AC84" s="4"/>
      <c r="AD84" s="6"/>
      <c r="AE84" s="88"/>
      <c r="AF84" s="88"/>
      <c r="AG84" s="88"/>
      <c r="AH84" s="88"/>
      <c r="AI84" s="109">
        <f t="shared" si="71"/>
        <v>0</v>
      </c>
      <c r="AJ84" s="106" t="e">
        <f t="shared" si="72"/>
        <v>#DIV/0!</v>
      </c>
      <c r="AK84" s="1"/>
      <c r="AL84" s="1"/>
      <c r="AM84" s="1"/>
      <c r="AN84" s="1"/>
      <c r="AO84" s="1"/>
      <c r="AP84" s="1"/>
      <c r="AQ84" s="3"/>
      <c r="AR84" s="6"/>
      <c r="AS84" s="19">
        <f t="shared" si="34"/>
        <v>0</v>
      </c>
      <c r="AT84" s="123" t="e">
        <f t="shared" si="64"/>
        <v>#DIV/0!</v>
      </c>
      <c r="AU84" s="1"/>
      <c r="AV84" s="1"/>
      <c r="AW84" s="6"/>
      <c r="AX84" s="1"/>
      <c r="AY84" s="1"/>
      <c r="AZ84" s="2"/>
      <c r="BA84" s="3"/>
      <c r="BB84" s="2"/>
      <c r="BC84" s="3"/>
      <c r="BD84" s="4"/>
      <c r="BE84" s="3"/>
      <c r="BF84" s="1"/>
      <c r="BG84" s="1"/>
      <c r="BH84" s="1"/>
      <c r="BI84" s="4"/>
      <c r="BJ84" s="3"/>
      <c r="BK84" s="6"/>
      <c r="BL84" s="1"/>
      <c r="BM84" s="1"/>
      <c r="BN84" s="2"/>
      <c r="BO84" s="3"/>
      <c r="BP84" s="1"/>
      <c r="BQ84" s="2"/>
      <c r="BR84" s="3"/>
      <c r="BS84" s="1"/>
      <c r="BT84" s="2"/>
      <c r="BU84" s="5"/>
      <c r="BV84" s="129"/>
      <c r="BW84" s="125">
        <f t="shared" si="65"/>
        <v>0</v>
      </c>
      <c r="BX84" s="125">
        <f t="shared" si="66"/>
        <v>0</v>
      </c>
      <c r="BY84" s="133" t="e">
        <f t="shared" si="67"/>
        <v>#DIV/0!</v>
      </c>
      <c r="BZ84" s="133" t="e">
        <f t="shared" si="68"/>
        <v>#DIV/0!</v>
      </c>
      <c r="CA84" s="3"/>
      <c r="CB84" s="1"/>
      <c r="CC84" s="1"/>
      <c r="CD84" s="4"/>
      <c r="CE84" s="6"/>
      <c r="CF84" s="6"/>
      <c r="CG84" s="19" t="e">
        <f t="shared" si="48"/>
        <v>#N/A</v>
      </c>
      <c r="CH84" s="19">
        <f t="shared" si="49"/>
        <v>0</v>
      </c>
      <c r="CI84" s="19" t="e">
        <f t="shared" si="50"/>
        <v>#N/A</v>
      </c>
      <c r="CJ84" s="1"/>
      <c r="CK84" s="15" t="e">
        <f t="shared" si="69"/>
        <v>#N/A</v>
      </c>
      <c r="CL84" s="3"/>
      <c r="CM84" s="6"/>
      <c r="CN84" s="1"/>
      <c r="CO84" s="338">
        <v>109</v>
      </c>
      <c r="CP84" s="338">
        <f t="shared" si="35"/>
        <v>0</v>
      </c>
      <c r="CQ84" s="338">
        <f t="shared" si="36"/>
        <v>0</v>
      </c>
      <c r="CR84" s="39" t="e">
        <f t="shared" si="37"/>
        <v>#DIV/0!</v>
      </c>
      <c r="CS84" s="3"/>
      <c r="CT84" s="6"/>
      <c r="CU84" s="19" t="e">
        <f t="shared" si="51"/>
        <v>#N/A</v>
      </c>
      <c r="CV84" s="19">
        <f t="shared" si="52"/>
        <v>0</v>
      </c>
      <c r="CW84" s="19" t="e">
        <f t="shared" si="53"/>
        <v>#N/A</v>
      </c>
      <c r="CX84" s="1"/>
      <c r="CY84" s="15" t="e">
        <f t="shared" si="32"/>
        <v>#N/A</v>
      </c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3"/>
      <c r="DL84" s="2"/>
      <c r="DM84" s="96" t="e">
        <f t="shared" si="54"/>
        <v>#DIV/0!</v>
      </c>
      <c r="DN84" s="96" t="e">
        <f t="shared" si="55"/>
        <v>#DIV/0!</v>
      </c>
      <c r="DO84" s="3"/>
      <c r="DP84" s="2"/>
      <c r="DQ84" s="3"/>
      <c r="DR84" s="2"/>
      <c r="DS84" s="7"/>
      <c r="DT84" s="3"/>
      <c r="DU84" s="2"/>
      <c r="DV84" s="7"/>
      <c r="DW84" s="3"/>
      <c r="DX84" s="1"/>
      <c r="DY84" s="96" t="e">
        <f t="shared" si="56"/>
        <v>#DIV/0!</v>
      </c>
      <c r="DZ84" s="96" t="e">
        <f t="shared" si="57"/>
        <v>#DIV/0!</v>
      </c>
      <c r="EA84" s="146"/>
      <c r="EB84" s="96"/>
      <c r="EC84" s="3"/>
      <c r="ED84" s="2"/>
      <c r="EE84" s="3"/>
      <c r="EF84" s="2"/>
      <c r="EG84" s="77"/>
      <c r="EH84" s="78"/>
      <c r="EI84" s="77"/>
      <c r="EJ84" s="79"/>
      <c r="EK84" s="179">
        <f t="shared" si="70"/>
        <v>0</v>
      </c>
      <c r="EL84" s="180" t="e">
        <f t="shared" si="58"/>
        <v>#DIV/0!</v>
      </c>
      <c r="EM84" s="109" t="e">
        <f t="shared" si="59"/>
        <v>#DIV/0!</v>
      </c>
      <c r="EN84" s="1"/>
      <c r="EO84" s="181" t="e">
        <f t="shared" si="60"/>
        <v>#DIV/0!</v>
      </c>
      <c r="EP84" s="181" t="e">
        <f t="shared" si="61"/>
        <v>#DIV/0!</v>
      </c>
      <c r="EQ84" s="4"/>
      <c r="ER84" s="40"/>
    </row>
    <row r="85" spans="1:148" s="41" customFormat="1" ht="20.100000000000001" customHeight="1" x14ac:dyDescent="0.25">
      <c r="A85" s="83">
        <v>42724</v>
      </c>
      <c r="B85" s="100"/>
      <c r="C85" s="6"/>
      <c r="D85" s="1"/>
      <c r="E85" s="1"/>
      <c r="F85" s="1"/>
      <c r="G85" s="4"/>
      <c r="H85" s="3"/>
      <c r="I85" s="1"/>
      <c r="J85" s="1"/>
      <c r="K85" s="17"/>
      <c r="L85" s="1"/>
      <c r="M85" s="1"/>
      <c r="N85" s="1"/>
      <c r="O85" s="144"/>
      <c r="P85" s="1"/>
      <c r="Q85" s="19">
        <f t="shared" si="46"/>
        <v>0</v>
      </c>
      <c r="R85" s="39">
        <f t="shared" si="62"/>
        <v>0</v>
      </c>
      <c r="S85" s="15">
        <f t="shared" si="47"/>
        <v>0</v>
      </c>
      <c r="T85" s="3"/>
      <c r="U85" s="1"/>
      <c r="V85" s="1"/>
      <c r="W85" s="19">
        <f t="shared" si="63"/>
        <v>0</v>
      </c>
      <c r="X85" s="1"/>
      <c r="Y85" s="1"/>
      <c r="Z85" s="1"/>
      <c r="AA85" s="1"/>
      <c r="AB85" s="1"/>
      <c r="AC85" s="4"/>
      <c r="AD85" s="6"/>
      <c r="AE85" s="88"/>
      <c r="AF85" s="88"/>
      <c r="AG85" s="88"/>
      <c r="AH85" s="88"/>
      <c r="AI85" s="109">
        <f t="shared" si="71"/>
        <v>0</v>
      </c>
      <c r="AJ85" s="106" t="e">
        <f t="shared" si="72"/>
        <v>#DIV/0!</v>
      </c>
      <c r="AK85" s="1"/>
      <c r="AL85" s="1"/>
      <c r="AM85" s="1"/>
      <c r="AN85" s="1"/>
      <c r="AO85" s="1"/>
      <c r="AP85" s="1"/>
      <c r="AQ85" s="3"/>
      <c r="AR85" s="6"/>
      <c r="AS85" s="19">
        <f t="shared" si="34"/>
        <v>0</v>
      </c>
      <c r="AT85" s="123" t="e">
        <f t="shared" si="64"/>
        <v>#DIV/0!</v>
      </c>
      <c r="AU85" s="1"/>
      <c r="AV85" s="1"/>
      <c r="AW85" s="6"/>
      <c r="AX85" s="1"/>
      <c r="AY85" s="1"/>
      <c r="AZ85" s="2"/>
      <c r="BA85" s="3"/>
      <c r="BB85" s="2"/>
      <c r="BC85" s="3"/>
      <c r="BD85" s="4"/>
      <c r="BE85" s="3"/>
      <c r="BF85" s="1"/>
      <c r="BG85" s="1"/>
      <c r="BH85" s="1"/>
      <c r="BI85" s="4"/>
      <c r="BJ85" s="3"/>
      <c r="BK85" s="6"/>
      <c r="BL85" s="1"/>
      <c r="BM85" s="1"/>
      <c r="BN85" s="2"/>
      <c r="BO85" s="3"/>
      <c r="BP85" s="1"/>
      <c r="BQ85" s="2"/>
      <c r="BR85" s="3"/>
      <c r="BS85" s="1"/>
      <c r="BT85" s="2"/>
      <c r="BU85" s="5"/>
      <c r="BV85" s="129"/>
      <c r="BW85" s="125">
        <f t="shared" si="65"/>
        <v>0</v>
      </c>
      <c r="BX85" s="125">
        <f t="shared" si="66"/>
        <v>0</v>
      </c>
      <c r="BY85" s="133" t="e">
        <f t="shared" si="67"/>
        <v>#DIV/0!</v>
      </c>
      <c r="BZ85" s="133" t="e">
        <f t="shared" si="68"/>
        <v>#DIV/0!</v>
      </c>
      <c r="CA85" s="3"/>
      <c r="CB85" s="1"/>
      <c r="CC85" s="1"/>
      <c r="CD85" s="4"/>
      <c r="CE85" s="6"/>
      <c r="CF85" s="6"/>
      <c r="CG85" s="19" t="e">
        <f t="shared" si="48"/>
        <v>#N/A</v>
      </c>
      <c r="CH85" s="19">
        <f t="shared" si="49"/>
        <v>0</v>
      </c>
      <c r="CI85" s="19" t="e">
        <f t="shared" si="50"/>
        <v>#N/A</v>
      </c>
      <c r="CJ85" s="1"/>
      <c r="CK85" s="15" t="e">
        <f t="shared" si="69"/>
        <v>#N/A</v>
      </c>
      <c r="CL85" s="3"/>
      <c r="CM85" s="6"/>
      <c r="CN85" s="1"/>
      <c r="CO85" s="338">
        <v>109</v>
      </c>
      <c r="CP85" s="338">
        <f t="shared" si="35"/>
        <v>0</v>
      </c>
      <c r="CQ85" s="338">
        <f t="shared" si="36"/>
        <v>0</v>
      </c>
      <c r="CR85" s="39" t="e">
        <f t="shared" si="37"/>
        <v>#DIV/0!</v>
      </c>
      <c r="CS85" s="3"/>
      <c r="CT85" s="6"/>
      <c r="CU85" s="19" t="e">
        <f t="shared" si="51"/>
        <v>#N/A</v>
      </c>
      <c r="CV85" s="19">
        <f t="shared" si="52"/>
        <v>0</v>
      </c>
      <c r="CW85" s="19" t="e">
        <f t="shared" si="53"/>
        <v>#N/A</v>
      </c>
      <c r="CX85" s="1"/>
      <c r="CY85" s="15" t="e">
        <f t="shared" si="32"/>
        <v>#N/A</v>
      </c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3"/>
      <c r="DL85" s="2"/>
      <c r="DM85" s="96" t="e">
        <f t="shared" si="54"/>
        <v>#DIV/0!</v>
      </c>
      <c r="DN85" s="96" t="e">
        <f t="shared" si="55"/>
        <v>#DIV/0!</v>
      </c>
      <c r="DO85" s="3"/>
      <c r="DP85" s="2"/>
      <c r="DQ85" s="3"/>
      <c r="DR85" s="2"/>
      <c r="DS85" s="7"/>
      <c r="DT85" s="3"/>
      <c r="DU85" s="2"/>
      <c r="DV85" s="7"/>
      <c r="DW85" s="3"/>
      <c r="DX85" s="1"/>
      <c r="DY85" s="96" t="e">
        <f t="shared" si="56"/>
        <v>#DIV/0!</v>
      </c>
      <c r="DZ85" s="96" t="e">
        <f t="shared" si="57"/>
        <v>#DIV/0!</v>
      </c>
      <c r="EA85" s="146"/>
      <c r="EB85" s="96"/>
      <c r="EC85" s="3"/>
      <c r="ED85" s="2"/>
      <c r="EE85" s="3"/>
      <c r="EF85" s="2"/>
      <c r="EG85" s="77"/>
      <c r="EH85" s="78"/>
      <c r="EI85" s="77"/>
      <c r="EJ85" s="79"/>
      <c r="EK85" s="179">
        <f t="shared" si="70"/>
        <v>0</v>
      </c>
      <c r="EL85" s="180" t="e">
        <f t="shared" si="58"/>
        <v>#DIV/0!</v>
      </c>
      <c r="EM85" s="109" t="e">
        <f t="shared" si="59"/>
        <v>#DIV/0!</v>
      </c>
      <c r="EN85" s="1"/>
      <c r="EO85" s="181" t="e">
        <f t="shared" si="60"/>
        <v>#DIV/0!</v>
      </c>
      <c r="EP85" s="181" t="e">
        <f t="shared" si="61"/>
        <v>#DIV/0!</v>
      </c>
      <c r="EQ85" s="4"/>
      <c r="ER85" s="40"/>
    </row>
    <row r="86" spans="1:148" s="44" customFormat="1" ht="20.100000000000001" customHeight="1" x14ac:dyDescent="0.25">
      <c r="A86" s="84">
        <v>42724</v>
      </c>
      <c r="B86" s="101"/>
      <c r="C86" s="13"/>
      <c r="D86" s="8"/>
      <c r="E86" s="8"/>
      <c r="F86" s="8"/>
      <c r="G86" s="11"/>
      <c r="H86" s="10"/>
      <c r="I86" s="8">
        <v>17</v>
      </c>
      <c r="J86" s="8" t="s">
        <v>199</v>
      </c>
      <c r="K86" s="18">
        <v>13.5</v>
      </c>
      <c r="L86" s="8"/>
      <c r="M86" s="8"/>
      <c r="N86" s="8">
        <v>2700</v>
      </c>
      <c r="O86" s="145"/>
      <c r="P86" s="8">
        <v>1530</v>
      </c>
      <c r="Q86" s="20">
        <f t="shared" si="46"/>
        <v>1323.45</v>
      </c>
      <c r="R86" s="42">
        <f t="shared" si="62"/>
        <v>3.8472691499999998</v>
      </c>
      <c r="S86" s="16">
        <f t="shared" si="47"/>
        <v>3.6447813</v>
      </c>
      <c r="T86" s="10"/>
      <c r="U86" s="8"/>
      <c r="V86" s="8"/>
      <c r="W86" s="20">
        <f t="shared" si="63"/>
        <v>0</v>
      </c>
      <c r="X86" s="8"/>
      <c r="Y86" s="8"/>
      <c r="Z86" s="8"/>
      <c r="AA86" s="8"/>
      <c r="AB86" s="8"/>
      <c r="AC86" s="11"/>
      <c r="AD86" s="13"/>
      <c r="AE86" s="89"/>
      <c r="AF86" s="89"/>
      <c r="AG86" s="89"/>
      <c r="AH86" s="89"/>
      <c r="AI86" s="110">
        <f t="shared" si="71"/>
        <v>0</v>
      </c>
      <c r="AJ86" s="108" t="e">
        <f t="shared" si="72"/>
        <v>#DIV/0!</v>
      </c>
      <c r="AK86" s="8"/>
      <c r="AL86" s="8"/>
      <c r="AM86" s="8"/>
      <c r="AN86" s="8"/>
      <c r="AO86" s="8"/>
      <c r="AP86" s="8"/>
      <c r="AQ86" s="10"/>
      <c r="AR86" s="13"/>
      <c r="AS86" s="20">
        <f t="shared" si="34"/>
        <v>0</v>
      </c>
      <c r="AT86" s="124" t="e">
        <f t="shared" si="64"/>
        <v>#DIV/0!</v>
      </c>
      <c r="AU86" s="8"/>
      <c r="AV86" s="8"/>
      <c r="AW86" s="13"/>
      <c r="AX86" s="8"/>
      <c r="AY86" s="8"/>
      <c r="AZ86" s="9"/>
      <c r="BA86" s="10"/>
      <c r="BB86" s="9"/>
      <c r="BC86" s="10"/>
      <c r="BD86" s="11"/>
      <c r="BE86" s="10"/>
      <c r="BF86" s="8"/>
      <c r="BG86" s="8"/>
      <c r="BH86" s="8"/>
      <c r="BI86" s="11"/>
      <c r="BJ86" s="10"/>
      <c r="BK86" s="13"/>
      <c r="BL86" s="8"/>
      <c r="BM86" s="8"/>
      <c r="BN86" s="9"/>
      <c r="BO86" s="10"/>
      <c r="BP86" s="8"/>
      <c r="BQ86" s="9"/>
      <c r="BR86" s="10"/>
      <c r="BS86" s="8"/>
      <c r="BT86" s="9"/>
      <c r="BU86" s="12"/>
      <c r="BV86" s="130"/>
      <c r="BW86" s="126">
        <f t="shared" si="65"/>
        <v>0</v>
      </c>
      <c r="BX86" s="126">
        <f t="shared" si="66"/>
        <v>0</v>
      </c>
      <c r="BY86" s="134" t="e">
        <f t="shared" si="67"/>
        <v>#DIV/0!</v>
      </c>
      <c r="BZ86" s="134" t="e">
        <f t="shared" si="68"/>
        <v>#DIV/0!</v>
      </c>
      <c r="CA86" s="10"/>
      <c r="CB86" s="8"/>
      <c r="CC86" s="8"/>
      <c r="CD86" s="11"/>
      <c r="CE86" s="13"/>
      <c r="CF86" s="13"/>
      <c r="CG86" s="20" t="e">
        <f t="shared" si="48"/>
        <v>#N/A</v>
      </c>
      <c r="CH86" s="20">
        <f t="shared" si="49"/>
        <v>5171.3999999999996</v>
      </c>
      <c r="CI86" s="20" t="e">
        <f t="shared" si="50"/>
        <v>#N/A</v>
      </c>
      <c r="CJ86" s="8"/>
      <c r="CK86" s="16" t="e">
        <f t="shared" si="69"/>
        <v>#N/A</v>
      </c>
      <c r="CL86" s="10"/>
      <c r="CM86" s="13"/>
      <c r="CN86" s="8"/>
      <c r="CO86" s="339">
        <v>109</v>
      </c>
      <c r="CP86" s="339">
        <f t="shared" si="35"/>
        <v>5171.3999999999996</v>
      </c>
      <c r="CQ86" s="339">
        <f t="shared" si="36"/>
        <v>0</v>
      </c>
      <c r="CR86" s="42">
        <f t="shared" si="37"/>
        <v>0</v>
      </c>
      <c r="CS86" s="10"/>
      <c r="CT86" s="13"/>
      <c r="CU86" s="20" t="e">
        <f t="shared" si="51"/>
        <v>#N/A</v>
      </c>
      <c r="CV86" s="20">
        <f t="shared" si="52"/>
        <v>0</v>
      </c>
      <c r="CW86" s="20" t="e">
        <f t="shared" si="53"/>
        <v>#N/A</v>
      </c>
      <c r="CX86" s="8"/>
      <c r="CY86" s="16" t="e">
        <f t="shared" si="32"/>
        <v>#N/A</v>
      </c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0"/>
      <c r="DL86" s="9"/>
      <c r="DM86" s="97">
        <f t="shared" si="54"/>
        <v>0</v>
      </c>
      <c r="DN86" s="97">
        <f t="shared" si="55"/>
        <v>0</v>
      </c>
      <c r="DO86" s="10"/>
      <c r="DP86" s="9"/>
      <c r="DQ86" s="10"/>
      <c r="DR86" s="9"/>
      <c r="DS86" s="14">
        <v>30</v>
      </c>
      <c r="DT86" s="10"/>
      <c r="DU86" s="9">
        <v>3.82</v>
      </c>
      <c r="DV86" s="14">
        <v>20</v>
      </c>
      <c r="DW86" s="10"/>
      <c r="DX86" s="8"/>
      <c r="DY86" s="97">
        <f t="shared" si="56"/>
        <v>0</v>
      </c>
      <c r="DZ86" s="97">
        <f t="shared" si="57"/>
        <v>0</v>
      </c>
      <c r="EA86" s="147"/>
      <c r="EB86" s="97"/>
      <c r="EC86" s="10"/>
      <c r="ED86" s="9"/>
      <c r="EE86" s="10"/>
      <c r="EF86" s="9"/>
      <c r="EG86" s="80"/>
      <c r="EH86" s="81"/>
      <c r="EI86" s="80"/>
      <c r="EJ86" s="82"/>
      <c r="EK86" s="182">
        <f t="shared" si="70"/>
        <v>0</v>
      </c>
      <c r="EL86" s="183">
        <f t="shared" si="58"/>
        <v>0</v>
      </c>
      <c r="EM86" s="110">
        <f t="shared" si="59"/>
        <v>0</v>
      </c>
      <c r="EN86" s="8"/>
      <c r="EO86" s="184">
        <f t="shared" si="60"/>
        <v>0</v>
      </c>
      <c r="EP86" s="184">
        <f t="shared" si="61"/>
        <v>0</v>
      </c>
      <c r="EQ86" s="11"/>
      <c r="ER86" s="43"/>
    </row>
    <row r="87" spans="1:148" s="44" customFormat="1" ht="20.100000000000001" customHeight="1" x14ac:dyDescent="0.25">
      <c r="A87" s="84">
        <v>42724</v>
      </c>
      <c r="B87" s="101"/>
      <c r="C87" s="13"/>
      <c r="D87" s="8"/>
      <c r="E87" s="8"/>
      <c r="F87" s="8"/>
      <c r="G87" s="11"/>
      <c r="H87" s="10"/>
      <c r="I87" s="8"/>
      <c r="J87" s="8"/>
      <c r="K87" s="18"/>
      <c r="L87" s="8"/>
      <c r="M87" s="8"/>
      <c r="N87" s="8"/>
      <c r="O87" s="145"/>
      <c r="P87" s="8"/>
      <c r="Q87" s="20">
        <f t="shared" si="46"/>
        <v>0</v>
      </c>
      <c r="R87" s="42">
        <f t="shared" si="62"/>
        <v>0</v>
      </c>
      <c r="S87" s="16">
        <f t="shared" si="47"/>
        <v>0</v>
      </c>
      <c r="T87" s="10"/>
      <c r="U87" s="8"/>
      <c r="V87" s="8"/>
      <c r="W87" s="20">
        <f t="shared" si="63"/>
        <v>0</v>
      </c>
      <c r="X87" s="8"/>
      <c r="Y87" s="8"/>
      <c r="Z87" s="8"/>
      <c r="AA87" s="8"/>
      <c r="AB87" s="8"/>
      <c r="AC87" s="11"/>
      <c r="AD87" s="13"/>
      <c r="AE87" s="89"/>
      <c r="AF87" s="89"/>
      <c r="AG87" s="89"/>
      <c r="AH87" s="89"/>
      <c r="AI87" s="110">
        <f t="shared" si="71"/>
        <v>0</v>
      </c>
      <c r="AJ87" s="108" t="e">
        <f t="shared" si="72"/>
        <v>#DIV/0!</v>
      </c>
      <c r="AK87" s="8"/>
      <c r="AL87" s="8"/>
      <c r="AM87" s="8"/>
      <c r="AN87" s="8"/>
      <c r="AO87" s="8"/>
      <c r="AP87" s="8"/>
      <c r="AQ87" s="10"/>
      <c r="AR87" s="13"/>
      <c r="AS87" s="20">
        <f t="shared" si="34"/>
        <v>0</v>
      </c>
      <c r="AT87" s="124" t="e">
        <f t="shared" si="64"/>
        <v>#DIV/0!</v>
      </c>
      <c r="AU87" s="8"/>
      <c r="AV87" s="8"/>
      <c r="AW87" s="13"/>
      <c r="AX87" s="8"/>
      <c r="AY87" s="8"/>
      <c r="AZ87" s="9"/>
      <c r="BA87" s="10"/>
      <c r="BB87" s="9"/>
      <c r="BC87" s="10"/>
      <c r="BD87" s="11"/>
      <c r="BE87" s="10"/>
      <c r="BF87" s="8"/>
      <c r="BG87" s="8"/>
      <c r="BH87" s="8"/>
      <c r="BI87" s="11"/>
      <c r="BJ87" s="10"/>
      <c r="BK87" s="13"/>
      <c r="BL87" s="8"/>
      <c r="BM87" s="8"/>
      <c r="BN87" s="9"/>
      <c r="BO87" s="10"/>
      <c r="BP87" s="8"/>
      <c r="BQ87" s="9"/>
      <c r="BR87" s="10"/>
      <c r="BS87" s="8"/>
      <c r="BT87" s="9"/>
      <c r="BU87" s="12"/>
      <c r="BV87" s="130"/>
      <c r="BW87" s="126">
        <f t="shared" si="65"/>
        <v>0</v>
      </c>
      <c r="BX87" s="126">
        <f t="shared" si="66"/>
        <v>0</v>
      </c>
      <c r="BY87" s="134" t="e">
        <f t="shared" si="67"/>
        <v>#DIV/0!</v>
      </c>
      <c r="BZ87" s="134" t="e">
        <f t="shared" si="68"/>
        <v>#DIV/0!</v>
      </c>
      <c r="CA87" s="10"/>
      <c r="CB87" s="8"/>
      <c r="CC87" s="8"/>
      <c r="CD87" s="11"/>
      <c r="CE87" s="13"/>
      <c r="CF87" s="13"/>
      <c r="CG87" s="20" t="e">
        <f t="shared" si="48"/>
        <v>#N/A</v>
      </c>
      <c r="CH87" s="20">
        <f t="shared" si="49"/>
        <v>0</v>
      </c>
      <c r="CI87" s="20" t="e">
        <f t="shared" si="50"/>
        <v>#N/A</v>
      </c>
      <c r="CJ87" s="8"/>
      <c r="CK87" s="16" t="e">
        <f t="shared" si="69"/>
        <v>#N/A</v>
      </c>
      <c r="CL87" s="10"/>
      <c r="CM87" s="13"/>
      <c r="CN87" s="8"/>
      <c r="CO87" s="339">
        <v>109</v>
      </c>
      <c r="CP87" s="339">
        <f t="shared" si="35"/>
        <v>0</v>
      </c>
      <c r="CQ87" s="339">
        <f t="shared" si="36"/>
        <v>0</v>
      </c>
      <c r="CR87" s="42" t="e">
        <f t="shared" si="37"/>
        <v>#DIV/0!</v>
      </c>
      <c r="CS87" s="10"/>
      <c r="CT87" s="13"/>
      <c r="CU87" s="20" t="e">
        <f t="shared" si="51"/>
        <v>#N/A</v>
      </c>
      <c r="CV87" s="20">
        <f t="shared" si="52"/>
        <v>0</v>
      </c>
      <c r="CW87" s="20" t="e">
        <f t="shared" si="53"/>
        <v>#N/A</v>
      </c>
      <c r="CX87" s="8"/>
      <c r="CY87" s="16" t="e">
        <f t="shared" si="32"/>
        <v>#N/A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0"/>
      <c r="DL87" s="9"/>
      <c r="DM87" s="97" t="e">
        <f t="shared" si="54"/>
        <v>#DIV/0!</v>
      </c>
      <c r="DN87" s="97" t="e">
        <f t="shared" si="55"/>
        <v>#DIV/0!</v>
      </c>
      <c r="DO87" s="10"/>
      <c r="DP87" s="9"/>
      <c r="DQ87" s="10"/>
      <c r="DR87" s="9"/>
      <c r="DS87" s="14"/>
      <c r="DT87" s="10"/>
      <c r="DU87" s="9"/>
      <c r="DV87" s="14"/>
      <c r="DW87" s="10"/>
      <c r="DX87" s="8"/>
      <c r="DY87" s="97" t="e">
        <f t="shared" si="56"/>
        <v>#DIV/0!</v>
      </c>
      <c r="DZ87" s="97" t="e">
        <f t="shared" si="57"/>
        <v>#DIV/0!</v>
      </c>
      <c r="EA87" s="147"/>
      <c r="EB87" s="97"/>
      <c r="EC87" s="10"/>
      <c r="ED87" s="9"/>
      <c r="EE87" s="10"/>
      <c r="EF87" s="9"/>
      <c r="EG87" s="80"/>
      <c r="EH87" s="81"/>
      <c r="EI87" s="80"/>
      <c r="EJ87" s="82"/>
      <c r="EK87" s="182">
        <f t="shared" si="70"/>
        <v>0</v>
      </c>
      <c r="EL87" s="183" t="e">
        <f t="shared" si="58"/>
        <v>#DIV/0!</v>
      </c>
      <c r="EM87" s="110" t="e">
        <f t="shared" si="59"/>
        <v>#DIV/0!</v>
      </c>
      <c r="EN87" s="8"/>
      <c r="EO87" s="184" t="e">
        <f t="shared" si="60"/>
        <v>#DIV/0!</v>
      </c>
      <c r="EP87" s="184" t="e">
        <f t="shared" si="61"/>
        <v>#DIV/0!</v>
      </c>
      <c r="EQ87" s="11"/>
      <c r="ER87" s="43"/>
    </row>
    <row r="88" spans="1:148" s="41" customFormat="1" ht="20.100000000000001" customHeight="1" x14ac:dyDescent="0.25">
      <c r="A88" s="83">
        <v>42725</v>
      </c>
      <c r="B88" s="100"/>
      <c r="C88" s="6"/>
      <c r="D88" s="1"/>
      <c r="E88" s="1"/>
      <c r="F88" s="1"/>
      <c r="G88" s="4"/>
      <c r="H88" s="3"/>
      <c r="I88" s="1"/>
      <c r="J88" s="1"/>
      <c r="K88" s="17"/>
      <c r="L88" s="1"/>
      <c r="M88" s="1"/>
      <c r="N88" s="1"/>
      <c r="O88" s="144"/>
      <c r="P88" s="1"/>
      <c r="Q88" s="19">
        <f t="shared" si="46"/>
        <v>0</v>
      </c>
      <c r="R88" s="39">
        <f t="shared" si="62"/>
        <v>0</v>
      </c>
      <c r="S88" s="15">
        <f t="shared" si="47"/>
        <v>0</v>
      </c>
      <c r="T88" s="3"/>
      <c r="U88" s="1"/>
      <c r="V88" s="1"/>
      <c r="W88" s="19">
        <f t="shared" si="63"/>
        <v>0</v>
      </c>
      <c r="X88" s="1"/>
      <c r="Y88" s="1"/>
      <c r="Z88" s="1"/>
      <c r="AA88" s="1"/>
      <c r="AB88" s="1"/>
      <c r="AC88" s="4"/>
      <c r="AD88" s="6"/>
      <c r="AE88" s="88"/>
      <c r="AF88" s="88"/>
      <c r="AG88" s="88"/>
      <c r="AH88" s="88"/>
      <c r="AI88" s="109">
        <f t="shared" si="71"/>
        <v>0</v>
      </c>
      <c r="AJ88" s="106" t="e">
        <f t="shared" si="72"/>
        <v>#DIV/0!</v>
      </c>
      <c r="AK88" s="1"/>
      <c r="AL88" s="1"/>
      <c r="AM88" s="1"/>
      <c r="AN88" s="1"/>
      <c r="AO88" s="1"/>
      <c r="AP88" s="1"/>
      <c r="AQ88" s="3"/>
      <c r="AR88" s="6"/>
      <c r="AS88" s="19">
        <f t="shared" si="34"/>
        <v>0</v>
      </c>
      <c r="AT88" s="123" t="e">
        <f t="shared" si="64"/>
        <v>#DIV/0!</v>
      </c>
      <c r="AU88" s="1"/>
      <c r="AV88" s="1"/>
      <c r="AW88" s="6"/>
      <c r="AX88" s="1"/>
      <c r="AY88" s="1"/>
      <c r="AZ88" s="2"/>
      <c r="BA88" s="3"/>
      <c r="BB88" s="2"/>
      <c r="BC88" s="3"/>
      <c r="BD88" s="4"/>
      <c r="BE88" s="3"/>
      <c r="BF88" s="1"/>
      <c r="BG88" s="1"/>
      <c r="BH88" s="1"/>
      <c r="BI88" s="4"/>
      <c r="BJ88" s="3"/>
      <c r="BK88" s="6"/>
      <c r="BL88" s="1"/>
      <c r="BM88" s="1"/>
      <c r="BN88" s="2"/>
      <c r="BO88" s="3"/>
      <c r="BP88" s="1"/>
      <c r="BQ88" s="2"/>
      <c r="BR88" s="3"/>
      <c r="BS88" s="1"/>
      <c r="BT88" s="2"/>
      <c r="BU88" s="5"/>
      <c r="BV88" s="129"/>
      <c r="BW88" s="125">
        <f t="shared" si="65"/>
        <v>0</v>
      </c>
      <c r="BX88" s="125">
        <f t="shared" si="66"/>
        <v>0</v>
      </c>
      <c r="BY88" s="133" t="e">
        <f t="shared" si="67"/>
        <v>#DIV/0!</v>
      </c>
      <c r="BZ88" s="133" t="e">
        <f t="shared" si="68"/>
        <v>#DIV/0!</v>
      </c>
      <c r="CA88" s="3"/>
      <c r="CB88" s="1"/>
      <c r="CC88" s="1"/>
      <c r="CD88" s="4"/>
      <c r="CE88" s="6"/>
      <c r="CF88" s="6"/>
      <c r="CG88" s="19" t="e">
        <f t="shared" si="48"/>
        <v>#N/A</v>
      </c>
      <c r="CH88" s="19">
        <f t="shared" si="49"/>
        <v>0</v>
      </c>
      <c r="CI88" s="19" t="e">
        <f t="shared" si="50"/>
        <v>#N/A</v>
      </c>
      <c r="CJ88" s="1"/>
      <c r="CK88" s="15" t="e">
        <f t="shared" si="69"/>
        <v>#N/A</v>
      </c>
      <c r="CL88" s="3"/>
      <c r="CM88" s="6"/>
      <c r="CN88" s="1"/>
      <c r="CO88" s="338">
        <v>109</v>
      </c>
      <c r="CP88" s="338">
        <f t="shared" si="35"/>
        <v>0</v>
      </c>
      <c r="CQ88" s="338">
        <f t="shared" si="36"/>
        <v>0</v>
      </c>
      <c r="CR88" s="39" t="e">
        <f t="shared" si="37"/>
        <v>#DIV/0!</v>
      </c>
      <c r="CS88" s="3"/>
      <c r="CT88" s="6"/>
      <c r="CU88" s="19" t="e">
        <f t="shared" si="51"/>
        <v>#N/A</v>
      </c>
      <c r="CV88" s="19">
        <f t="shared" si="52"/>
        <v>0</v>
      </c>
      <c r="CW88" s="19" t="e">
        <f t="shared" si="53"/>
        <v>#N/A</v>
      </c>
      <c r="CX88" s="1"/>
      <c r="CY88" s="15" t="e">
        <f t="shared" si="32"/>
        <v>#N/A</v>
      </c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3"/>
      <c r="DL88" s="2"/>
      <c r="DM88" s="96" t="e">
        <f t="shared" si="54"/>
        <v>#DIV/0!</v>
      </c>
      <c r="DN88" s="96" t="e">
        <f t="shared" si="55"/>
        <v>#DIV/0!</v>
      </c>
      <c r="DO88" s="3"/>
      <c r="DP88" s="2"/>
      <c r="DQ88" s="3"/>
      <c r="DR88" s="2"/>
      <c r="DS88" s="7"/>
      <c r="DT88" s="3"/>
      <c r="DU88" s="2"/>
      <c r="DV88" s="7"/>
      <c r="DW88" s="3"/>
      <c r="DX88" s="1"/>
      <c r="DY88" s="96" t="e">
        <f t="shared" si="56"/>
        <v>#DIV/0!</v>
      </c>
      <c r="DZ88" s="96" t="e">
        <f t="shared" si="57"/>
        <v>#DIV/0!</v>
      </c>
      <c r="EA88" s="146"/>
      <c r="EB88" s="96"/>
      <c r="EC88" s="3"/>
      <c r="ED88" s="2"/>
      <c r="EE88" s="3"/>
      <c r="EF88" s="2"/>
      <c r="EG88" s="77"/>
      <c r="EH88" s="78"/>
      <c r="EI88" s="77"/>
      <c r="EJ88" s="79"/>
      <c r="EK88" s="179">
        <f t="shared" si="70"/>
        <v>0</v>
      </c>
      <c r="EL88" s="180" t="e">
        <f t="shared" si="58"/>
        <v>#DIV/0!</v>
      </c>
      <c r="EM88" s="109" t="e">
        <f t="shared" si="59"/>
        <v>#DIV/0!</v>
      </c>
      <c r="EN88" s="1"/>
      <c r="EO88" s="181" t="e">
        <f t="shared" si="60"/>
        <v>#DIV/0!</v>
      </c>
      <c r="EP88" s="181" t="e">
        <f t="shared" si="61"/>
        <v>#DIV/0!</v>
      </c>
      <c r="EQ88" s="4"/>
      <c r="ER88" s="40"/>
    </row>
    <row r="89" spans="1:148" s="41" customFormat="1" ht="20.100000000000001" customHeight="1" x14ac:dyDescent="0.25">
      <c r="A89" s="83">
        <v>42725</v>
      </c>
      <c r="B89" s="100"/>
      <c r="C89" s="6"/>
      <c r="D89" s="1"/>
      <c r="E89" s="1"/>
      <c r="F89" s="1"/>
      <c r="G89" s="4"/>
      <c r="H89" s="3"/>
      <c r="I89" s="1"/>
      <c r="J89" s="1"/>
      <c r="K89" s="17"/>
      <c r="L89" s="1"/>
      <c r="M89" s="1"/>
      <c r="N89" s="1"/>
      <c r="O89" s="144"/>
      <c r="P89" s="1"/>
      <c r="Q89" s="19">
        <f t="shared" si="46"/>
        <v>0</v>
      </c>
      <c r="R89" s="39">
        <f t="shared" si="62"/>
        <v>0</v>
      </c>
      <c r="S89" s="15">
        <f t="shared" si="47"/>
        <v>0</v>
      </c>
      <c r="T89" s="3"/>
      <c r="U89" s="1"/>
      <c r="V89" s="1"/>
      <c r="W89" s="19">
        <f t="shared" si="63"/>
        <v>0</v>
      </c>
      <c r="X89" s="1"/>
      <c r="Y89" s="1"/>
      <c r="Z89" s="1"/>
      <c r="AA89" s="1"/>
      <c r="AB89" s="1"/>
      <c r="AC89" s="4"/>
      <c r="AD89" s="6"/>
      <c r="AE89" s="88"/>
      <c r="AF89" s="88"/>
      <c r="AG89" s="88"/>
      <c r="AH89" s="88"/>
      <c r="AI89" s="109">
        <f t="shared" si="71"/>
        <v>0</v>
      </c>
      <c r="AJ89" s="106" t="e">
        <f t="shared" si="72"/>
        <v>#DIV/0!</v>
      </c>
      <c r="AK89" s="1"/>
      <c r="AL89" s="1"/>
      <c r="AM89" s="1"/>
      <c r="AN89" s="1"/>
      <c r="AO89" s="1"/>
      <c r="AP89" s="1"/>
      <c r="AQ89" s="3"/>
      <c r="AR89" s="6"/>
      <c r="AS89" s="19">
        <f t="shared" si="34"/>
        <v>0</v>
      </c>
      <c r="AT89" s="123" t="e">
        <f t="shared" si="64"/>
        <v>#DIV/0!</v>
      </c>
      <c r="AU89" s="1"/>
      <c r="AV89" s="1"/>
      <c r="AW89" s="6"/>
      <c r="AX89" s="1"/>
      <c r="AY89" s="1"/>
      <c r="AZ89" s="2"/>
      <c r="BA89" s="3"/>
      <c r="BB89" s="2"/>
      <c r="BC89" s="3"/>
      <c r="BD89" s="4"/>
      <c r="BE89" s="3"/>
      <c r="BF89" s="1"/>
      <c r="BG89" s="1"/>
      <c r="BH89" s="1"/>
      <c r="BI89" s="4"/>
      <c r="BJ89" s="3"/>
      <c r="BK89" s="6"/>
      <c r="BL89" s="1"/>
      <c r="BM89" s="1"/>
      <c r="BN89" s="2"/>
      <c r="BO89" s="3"/>
      <c r="BP89" s="1"/>
      <c r="BQ89" s="2"/>
      <c r="BR89" s="3"/>
      <c r="BS89" s="1"/>
      <c r="BT89" s="2"/>
      <c r="BU89" s="5"/>
      <c r="BV89" s="129"/>
      <c r="BW89" s="125">
        <f t="shared" si="65"/>
        <v>0</v>
      </c>
      <c r="BX89" s="125">
        <f t="shared" si="66"/>
        <v>0</v>
      </c>
      <c r="BY89" s="133" t="e">
        <f t="shared" si="67"/>
        <v>#DIV/0!</v>
      </c>
      <c r="BZ89" s="133" t="e">
        <f t="shared" si="68"/>
        <v>#DIV/0!</v>
      </c>
      <c r="CA89" s="3"/>
      <c r="CB89" s="1"/>
      <c r="CC89" s="1"/>
      <c r="CD89" s="4"/>
      <c r="CE89" s="6"/>
      <c r="CF89" s="6"/>
      <c r="CG89" s="19" t="e">
        <f t="shared" si="48"/>
        <v>#N/A</v>
      </c>
      <c r="CH89" s="19">
        <f t="shared" si="49"/>
        <v>0</v>
      </c>
      <c r="CI89" s="19" t="e">
        <f t="shared" si="50"/>
        <v>#N/A</v>
      </c>
      <c r="CJ89" s="1"/>
      <c r="CK89" s="15" t="e">
        <f t="shared" si="69"/>
        <v>#N/A</v>
      </c>
      <c r="CL89" s="3"/>
      <c r="CM89" s="6"/>
      <c r="CN89" s="1"/>
      <c r="CO89" s="338">
        <v>109</v>
      </c>
      <c r="CP89" s="338">
        <f t="shared" si="35"/>
        <v>0</v>
      </c>
      <c r="CQ89" s="338">
        <f t="shared" si="36"/>
        <v>0</v>
      </c>
      <c r="CR89" s="39" t="e">
        <f t="shared" si="37"/>
        <v>#DIV/0!</v>
      </c>
      <c r="CS89" s="3"/>
      <c r="CT89" s="6"/>
      <c r="CU89" s="19" t="e">
        <f t="shared" si="51"/>
        <v>#N/A</v>
      </c>
      <c r="CV89" s="19">
        <f t="shared" si="52"/>
        <v>0</v>
      </c>
      <c r="CW89" s="19" t="e">
        <f t="shared" si="53"/>
        <v>#N/A</v>
      </c>
      <c r="CX89" s="1"/>
      <c r="CY89" s="15" t="e">
        <f t="shared" si="32"/>
        <v>#N/A</v>
      </c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3"/>
      <c r="DL89" s="2"/>
      <c r="DM89" s="96" t="e">
        <f t="shared" si="54"/>
        <v>#DIV/0!</v>
      </c>
      <c r="DN89" s="96" t="e">
        <f t="shared" si="55"/>
        <v>#DIV/0!</v>
      </c>
      <c r="DO89" s="3"/>
      <c r="DP89" s="2"/>
      <c r="DQ89" s="3"/>
      <c r="DR89" s="2"/>
      <c r="DS89" s="7"/>
      <c r="DT89" s="3"/>
      <c r="DU89" s="2"/>
      <c r="DV89" s="7"/>
      <c r="DW89" s="3"/>
      <c r="DX89" s="1"/>
      <c r="DY89" s="96" t="e">
        <f t="shared" si="56"/>
        <v>#DIV/0!</v>
      </c>
      <c r="DZ89" s="96" t="e">
        <f t="shared" si="57"/>
        <v>#DIV/0!</v>
      </c>
      <c r="EA89" s="146"/>
      <c r="EB89" s="96"/>
      <c r="EC89" s="3"/>
      <c r="ED89" s="2"/>
      <c r="EE89" s="3"/>
      <c r="EF89" s="2"/>
      <c r="EG89" s="77"/>
      <c r="EH89" s="78"/>
      <c r="EI89" s="77"/>
      <c r="EJ89" s="79"/>
      <c r="EK89" s="179">
        <f t="shared" si="70"/>
        <v>0</v>
      </c>
      <c r="EL89" s="180" t="e">
        <f t="shared" si="58"/>
        <v>#DIV/0!</v>
      </c>
      <c r="EM89" s="109" t="e">
        <f t="shared" si="59"/>
        <v>#DIV/0!</v>
      </c>
      <c r="EN89" s="1"/>
      <c r="EO89" s="181" t="e">
        <f t="shared" si="60"/>
        <v>#DIV/0!</v>
      </c>
      <c r="EP89" s="181" t="e">
        <f t="shared" si="61"/>
        <v>#DIV/0!</v>
      </c>
      <c r="EQ89" s="4"/>
      <c r="ER89" s="40"/>
    </row>
    <row r="90" spans="1:148" s="44" customFormat="1" ht="20.100000000000001" customHeight="1" x14ac:dyDescent="0.25">
      <c r="A90" s="84">
        <v>42725</v>
      </c>
      <c r="B90" s="101"/>
      <c r="C90" s="13"/>
      <c r="D90" s="8"/>
      <c r="E90" s="8"/>
      <c r="F90" s="8"/>
      <c r="G90" s="11"/>
      <c r="H90" s="10"/>
      <c r="I90" s="8"/>
      <c r="J90" s="8"/>
      <c r="K90" s="18"/>
      <c r="L90" s="8"/>
      <c r="M90" s="8"/>
      <c r="N90" s="8"/>
      <c r="O90" s="145"/>
      <c r="P90" s="8"/>
      <c r="Q90" s="20">
        <f t="shared" si="46"/>
        <v>0</v>
      </c>
      <c r="R90" s="42">
        <f t="shared" si="62"/>
        <v>0</v>
      </c>
      <c r="S90" s="16">
        <f t="shared" si="47"/>
        <v>0</v>
      </c>
      <c r="T90" s="10"/>
      <c r="U90" s="8"/>
      <c r="V90" s="8"/>
      <c r="W90" s="20">
        <f t="shared" si="63"/>
        <v>0</v>
      </c>
      <c r="X90" s="8"/>
      <c r="Y90" s="8"/>
      <c r="Z90" s="8"/>
      <c r="AA90" s="8"/>
      <c r="AB90" s="8"/>
      <c r="AC90" s="11"/>
      <c r="AD90" s="13"/>
      <c r="AE90" s="89"/>
      <c r="AF90" s="89"/>
      <c r="AG90" s="89"/>
      <c r="AH90" s="89"/>
      <c r="AI90" s="110">
        <f t="shared" si="71"/>
        <v>0</v>
      </c>
      <c r="AJ90" s="108" t="e">
        <f t="shared" si="72"/>
        <v>#DIV/0!</v>
      </c>
      <c r="AK90" s="8"/>
      <c r="AL90" s="8"/>
      <c r="AM90" s="8"/>
      <c r="AN90" s="8"/>
      <c r="AO90" s="8"/>
      <c r="AP90" s="8"/>
      <c r="AQ90" s="10"/>
      <c r="AR90" s="13"/>
      <c r="AS90" s="20">
        <f t="shared" si="34"/>
        <v>0</v>
      </c>
      <c r="AT90" s="124" t="e">
        <f t="shared" si="64"/>
        <v>#DIV/0!</v>
      </c>
      <c r="AU90" s="8"/>
      <c r="AV90" s="8"/>
      <c r="AW90" s="13"/>
      <c r="AX90" s="8"/>
      <c r="AY90" s="8"/>
      <c r="AZ90" s="9"/>
      <c r="BA90" s="10"/>
      <c r="BB90" s="9"/>
      <c r="BC90" s="10"/>
      <c r="BD90" s="11"/>
      <c r="BE90" s="10"/>
      <c r="BF90" s="8"/>
      <c r="BG90" s="8"/>
      <c r="BH90" s="8"/>
      <c r="BI90" s="11"/>
      <c r="BJ90" s="10"/>
      <c r="BK90" s="13"/>
      <c r="BL90" s="8"/>
      <c r="BM90" s="8"/>
      <c r="BN90" s="9"/>
      <c r="BO90" s="10"/>
      <c r="BP90" s="8"/>
      <c r="BQ90" s="9"/>
      <c r="BR90" s="10"/>
      <c r="BS90" s="8"/>
      <c r="BT90" s="9"/>
      <c r="BU90" s="12"/>
      <c r="BV90" s="130"/>
      <c r="BW90" s="126">
        <f t="shared" si="65"/>
        <v>0</v>
      </c>
      <c r="BX90" s="126">
        <f t="shared" si="66"/>
        <v>0</v>
      </c>
      <c r="BY90" s="134" t="e">
        <f t="shared" si="67"/>
        <v>#DIV/0!</v>
      </c>
      <c r="BZ90" s="134" t="e">
        <f t="shared" si="68"/>
        <v>#DIV/0!</v>
      </c>
      <c r="CA90" s="10"/>
      <c r="CB90" s="8"/>
      <c r="CC90" s="8"/>
      <c r="CD90" s="11"/>
      <c r="CE90" s="13"/>
      <c r="CF90" s="13"/>
      <c r="CG90" s="20" t="e">
        <f t="shared" si="48"/>
        <v>#N/A</v>
      </c>
      <c r="CH90" s="20">
        <f t="shared" si="49"/>
        <v>0</v>
      </c>
      <c r="CI90" s="20" t="e">
        <f t="shared" si="50"/>
        <v>#N/A</v>
      </c>
      <c r="CJ90" s="8"/>
      <c r="CK90" s="16" t="e">
        <f t="shared" si="69"/>
        <v>#N/A</v>
      </c>
      <c r="CL90" s="10"/>
      <c r="CM90" s="13"/>
      <c r="CN90" s="8"/>
      <c r="CO90" s="339">
        <v>109</v>
      </c>
      <c r="CP90" s="339">
        <f t="shared" si="35"/>
        <v>0</v>
      </c>
      <c r="CQ90" s="339">
        <f t="shared" si="36"/>
        <v>0</v>
      </c>
      <c r="CR90" s="42" t="e">
        <f t="shared" si="37"/>
        <v>#DIV/0!</v>
      </c>
      <c r="CS90" s="10"/>
      <c r="CT90" s="13"/>
      <c r="CU90" s="20" t="e">
        <f t="shared" si="51"/>
        <v>#N/A</v>
      </c>
      <c r="CV90" s="20">
        <f t="shared" si="52"/>
        <v>0</v>
      </c>
      <c r="CW90" s="20" t="e">
        <f t="shared" si="53"/>
        <v>#N/A</v>
      </c>
      <c r="CX90" s="8"/>
      <c r="CY90" s="16" t="e">
        <f t="shared" si="32"/>
        <v>#N/A</v>
      </c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0"/>
      <c r="DL90" s="9"/>
      <c r="DM90" s="97" t="e">
        <f t="shared" si="54"/>
        <v>#DIV/0!</v>
      </c>
      <c r="DN90" s="97" t="e">
        <f t="shared" si="55"/>
        <v>#DIV/0!</v>
      </c>
      <c r="DO90" s="10"/>
      <c r="DP90" s="9"/>
      <c r="DQ90" s="10"/>
      <c r="DR90" s="9"/>
      <c r="DS90" s="14"/>
      <c r="DT90" s="10"/>
      <c r="DU90" s="9"/>
      <c r="DV90" s="14"/>
      <c r="DW90" s="10"/>
      <c r="DX90" s="8"/>
      <c r="DY90" s="97" t="e">
        <f t="shared" si="56"/>
        <v>#DIV/0!</v>
      </c>
      <c r="DZ90" s="97" t="e">
        <f t="shared" si="57"/>
        <v>#DIV/0!</v>
      </c>
      <c r="EA90" s="147"/>
      <c r="EB90" s="97"/>
      <c r="EC90" s="10"/>
      <c r="ED90" s="9"/>
      <c r="EE90" s="10"/>
      <c r="EF90" s="9"/>
      <c r="EG90" s="80"/>
      <c r="EH90" s="81"/>
      <c r="EI90" s="80"/>
      <c r="EJ90" s="82"/>
      <c r="EK90" s="182">
        <f t="shared" si="70"/>
        <v>0</v>
      </c>
      <c r="EL90" s="183" t="e">
        <f t="shared" si="58"/>
        <v>#DIV/0!</v>
      </c>
      <c r="EM90" s="110" t="e">
        <f t="shared" si="59"/>
        <v>#DIV/0!</v>
      </c>
      <c r="EN90" s="8"/>
      <c r="EO90" s="184" t="e">
        <f t="shared" si="60"/>
        <v>#DIV/0!</v>
      </c>
      <c r="EP90" s="184" t="e">
        <f t="shared" si="61"/>
        <v>#DIV/0!</v>
      </c>
      <c r="EQ90" s="11"/>
      <c r="ER90" s="43"/>
    </row>
    <row r="91" spans="1:148" s="44" customFormat="1" ht="20.100000000000001" customHeight="1" x14ac:dyDescent="0.25">
      <c r="A91" s="84">
        <v>42725</v>
      </c>
      <c r="B91" s="101"/>
      <c r="C91" s="13"/>
      <c r="D91" s="8"/>
      <c r="E91" s="8"/>
      <c r="F91" s="8"/>
      <c r="G91" s="11"/>
      <c r="H91" s="10"/>
      <c r="I91" s="8"/>
      <c r="J91" s="8"/>
      <c r="K91" s="18"/>
      <c r="L91" s="8"/>
      <c r="M91" s="8"/>
      <c r="N91" s="8"/>
      <c r="O91" s="145"/>
      <c r="P91" s="8"/>
      <c r="Q91" s="20">
        <f t="shared" si="46"/>
        <v>0</v>
      </c>
      <c r="R91" s="42">
        <f t="shared" si="62"/>
        <v>0</v>
      </c>
      <c r="S91" s="16">
        <f t="shared" si="47"/>
        <v>0</v>
      </c>
      <c r="T91" s="10"/>
      <c r="U91" s="8"/>
      <c r="V91" s="8"/>
      <c r="W91" s="20">
        <f t="shared" si="63"/>
        <v>0</v>
      </c>
      <c r="X91" s="8"/>
      <c r="Y91" s="8"/>
      <c r="Z91" s="8"/>
      <c r="AA91" s="8"/>
      <c r="AB91" s="8"/>
      <c r="AC91" s="11"/>
      <c r="AD91" s="13"/>
      <c r="AE91" s="89"/>
      <c r="AF91" s="89"/>
      <c r="AG91" s="89"/>
      <c r="AH91" s="89"/>
      <c r="AI91" s="110">
        <f t="shared" si="71"/>
        <v>0</v>
      </c>
      <c r="AJ91" s="108" t="e">
        <f t="shared" si="72"/>
        <v>#DIV/0!</v>
      </c>
      <c r="AK91" s="8"/>
      <c r="AL91" s="8"/>
      <c r="AM91" s="8"/>
      <c r="AN91" s="8"/>
      <c r="AO91" s="8"/>
      <c r="AP91" s="8"/>
      <c r="AQ91" s="10"/>
      <c r="AR91" s="13"/>
      <c r="AS91" s="20">
        <f t="shared" si="34"/>
        <v>0</v>
      </c>
      <c r="AT91" s="124" t="e">
        <f t="shared" si="64"/>
        <v>#DIV/0!</v>
      </c>
      <c r="AU91" s="8"/>
      <c r="AV91" s="8"/>
      <c r="AW91" s="13"/>
      <c r="AX91" s="8"/>
      <c r="AY91" s="8"/>
      <c r="AZ91" s="9"/>
      <c r="BA91" s="10"/>
      <c r="BB91" s="9"/>
      <c r="BC91" s="10"/>
      <c r="BD91" s="11"/>
      <c r="BE91" s="10"/>
      <c r="BF91" s="8"/>
      <c r="BG91" s="8"/>
      <c r="BH91" s="8"/>
      <c r="BI91" s="11"/>
      <c r="BJ91" s="10"/>
      <c r="BK91" s="13"/>
      <c r="BL91" s="8"/>
      <c r="BM91" s="8"/>
      <c r="BN91" s="9"/>
      <c r="BO91" s="10"/>
      <c r="BP91" s="8"/>
      <c r="BQ91" s="9"/>
      <c r="BR91" s="10"/>
      <c r="BS91" s="8"/>
      <c r="BT91" s="9"/>
      <c r="BU91" s="12"/>
      <c r="BV91" s="130"/>
      <c r="BW91" s="126">
        <f t="shared" si="65"/>
        <v>0</v>
      </c>
      <c r="BX91" s="126">
        <f t="shared" si="66"/>
        <v>0</v>
      </c>
      <c r="BY91" s="134" t="e">
        <f t="shared" si="67"/>
        <v>#DIV/0!</v>
      </c>
      <c r="BZ91" s="134" t="e">
        <f t="shared" si="68"/>
        <v>#DIV/0!</v>
      </c>
      <c r="CA91" s="10"/>
      <c r="CB91" s="8"/>
      <c r="CC91" s="8"/>
      <c r="CD91" s="11"/>
      <c r="CE91" s="13"/>
      <c r="CF91" s="13"/>
      <c r="CG91" s="20" t="e">
        <f t="shared" si="48"/>
        <v>#N/A</v>
      </c>
      <c r="CH91" s="20">
        <f t="shared" si="49"/>
        <v>0</v>
      </c>
      <c r="CI91" s="20" t="e">
        <f t="shared" si="50"/>
        <v>#N/A</v>
      </c>
      <c r="CJ91" s="8"/>
      <c r="CK91" s="16" t="e">
        <f t="shared" si="69"/>
        <v>#N/A</v>
      </c>
      <c r="CL91" s="10"/>
      <c r="CM91" s="13"/>
      <c r="CN91" s="8"/>
      <c r="CO91" s="339">
        <v>109</v>
      </c>
      <c r="CP91" s="339">
        <f t="shared" si="35"/>
        <v>0</v>
      </c>
      <c r="CQ91" s="339">
        <f t="shared" si="36"/>
        <v>0</v>
      </c>
      <c r="CR91" s="42" t="e">
        <f t="shared" si="37"/>
        <v>#DIV/0!</v>
      </c>
      <c r="CS91" s="10"/>
      <c r="CT91" s="13"/>
      <c r="CU91" s="20" t="e">
        <f t="shared" si="51"/>
        <v>#N/A</v>
      </c>
      <c r="CV91" s="20">
        <f t="shared" si="52"/>
        <v>0</v>
      </c>
      <c r="CW91" s="20" t="e">
        <f t="shared" si="53"/>
        <v>#N/A</v>
      </c>
      <c r="CX91" s="8"/>
      <c r="CY91" s="16" t="e">
        <f t="shared" si="32"/>
        <v>#N/A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0"/>
      <c r="DL91" s="9"/>
      <c r="DM91" s="97" t="e">
        <f t="shared" si="54"/>
        <v>#DIV/0!</v>
      </c>
      <c r="DN91" s="97" t="e">
        <f t="shared" si="55"/>
        <v>#DIV/0!</v>
      </c>
      <c r="DO91" s="10"/>
      <c r="DP91" s="9"/>
      <c r="DQ91" s="10"/>
      <c r="DR91" s="9"/>
      <c r="DS91" s="14"/>
      <c r="DT91" s="10"/>
      <c r="DU91" s="9"/>
      <c r="DV91" s="14"/>
      <c r="DW91" s="10"/>
      <c r="DX91" s="8"/>
      <c r="DY91" s="97" t="e">
        <f t="shared" si="56"/>
        <v>#DIV/0!</v>
      </c>
      <c r="DZ91" s="97" t="e">
        <f t="shared" si="57"/>
        <v>#DIV/0!</v>
      </c>
      <c r="EA91" s="147"/>
      <c r="EB91" s="97"/>
      <c r="EC91" s="10"/>
      <c r="ED91" s="9"/>
      <c r="EE91" s="10"/>
      <c r="EF91" s="9"/>
      <c r="EG91" s="80"/>
      <c r="EH91" s="81"/>
      <c r="EI91" s="80"/>
      <c r="EJ91" s="82"/>
      <c r="EK91" s="182">
        <f t="shared" si="70"/>
        <v>0</v>
      </c>
      <c r="EL91" s="183" t="e">
        <f t="shared" si="58"/>
        <v>#DIV/0!</v>
      </c>
      <c r="EM91" s="110" t="e">
        <f t="shared" si="59"/>
        <v>#DIV/0!</v>
      </c>
      <c r="EN91" s="8"/>
      <c r="EO91" s="184" t="e">
        <f t="shared" si="60"/>
        <v>#DIV/0!</v>
      </c>
      <c r="EP91" s="184" t="e">
        <f t="shared" si="61"/>
        <v>#DIV/0!</v>
      </c>
      <c r="EQ91" s="11"/>
      <c r="ER91" s="43"/>
    </row>
    <row r="92" spans="1:148" s="41" customFormat="1" ht="20.100000000000001" customHeight="1" x14ac:dyDescent="0.25">
      <c r="A92" s="83">
        <v>42726</v>
      </c>
      <c r="B92" s="100"/>
      <c r="C92" s="6"/>
      <c r="D92" s="1"/>
      <c r="E92" s="1"/>
      <c r="F92" s="1"/>
      <c r="G92" s="4"/>
      <c r="H92" s="3"/>
      <c r="I92" s="1"/>
      <c r="J92" s="1"/>
      <c r="K92" s="17"/>
      <c r="L92" s="1"/>
      <c r="M92" s="1"/>
      <c r="N92" s="1"/>
      <c r="O92" s="144"/>
      <c r="P92" s="1"/>
      <c r="Q92" s="19">
        <f t="shared" si="46"/>
        <v>0</v>
      </c>
      <c r="R92" s="39">
        <f t="shared" si="62"/>
        <v>0</v>
      </c>
      <c r="S92" s="15">
        <f t="shared" si="47"/>
        <v>0</v>
      </c>
      <c r="T92" s="3"/>
      <c r="U92" s="1"/>
      <c r="V92" s="1"/>
      <c r="W92" s="19">
        <f t="shared" si="63"/>
        <v>0</v>
      </c>
      <c r="X92" s="1"/>
      <c r="Y92" s="1"/>
      <c r="Z92" s="1"/>
      <c r="AA92" s="1"/>
      <c r="AB92" s="1"/>
      <c r="AC92" s="4"/>
      <c r="AD92" s="6"/>
      <c r="AE92" s="88"/>
      <c r="AF92" s="88"/>
      <c r="AG92" s="88"/>
      <c r="AH92" s="88"/>
      <c r="AI92" s="109">
        <f t="shared" si="71"/>
        <v>0</v>
      </c>
      <c r="AJ92" s="106" t="e">
        <f t="shared" si="72"/>
        <v>#DIV/0!</v>
      </c>
      <c r="AK92" s="1"/>
      <c r="AL92" s="1"/>
      <c r="AM92" s="1"/>
      <c r="AN92" s="1"/>
      <c r="AO92" s="1"/>
      <c r="AP92" s="1"/>
      <c r="AQ92" s="3"/>
      <c r="AR92" s="6"/>
      <c r="AS92" s="19">
        <f t="shared" si="34"/>
        <v>0</v>
      </c>
      <c r="AT92" s="123" t="e">
        <f t="shared" si="64"/>
        <v>#DIV/0!</v>
      </c>
      <c r="AU92" s="1"/>
      <c r="AV92" s="1"/>
      <c r="AW92" s="6"/>
      <c r="AX92" s="1"/>
      <c r="AY92" s="1"/>
      <c r="AZ92" s="2"/>
      <c r="BA92" s="3"/>
      <c r="BB92" s="2"/>
      <c r="BC92" s="3"/>
      <c r="BD92" s="4"/>
      <c r="BE92" s="3"/>
      <c r="BF92" s="1"/>
      <c r="BG92" s="1"/>
      <c r="BH92" s="1"/>
      <c r="BI92" s="4"/>
      <c r="BJ92" s="3"/>
      <c r="BK92" s="6"/>
      <c r="BL92" s="1"/>
      <c r="BM92" s="1"/>
      <c r="BN92" s="2"/>
      <c r="BO92" s="3"/>
      <c r="BP92" s="1"/>
      <c r="BQ92" s="2"/>
      <c r="BR92" s="3"/>
      <c r="BS92" s="1"/>
      <c r="BT92" s="2"/>
      <c r="BU92" s="5"/>
      <c r="BV92" s="129"/>
      <c r="BW92" s="125">
        <f t="shared" si="65"/>
        <v>0</v>
      </c>
      <c r="BX92" s="125">
        <f t="shared" si="66"/>
        <v>0</v>
      </c>
      <c r="BY92" s="133" t="e">
        <f t="shared" si="67"/>
        <v>#DIV/0!</v>
      </c>
      <c r="BZ92" s="133" t="e">
        <f t="shared" si="68"/>
        <v>#DIV/0!</v>
      </c>
      <c r="CA92" s="3"/>
      <c r="CB92" s="1"/>
      <c r="CC92" s="1"/>
      <c r="CD92" s="4"/>
      <c r="CE92" s="6"/>
      <c r="CF92" s="6"/>
      <c r="CG92" s="19" t="e">
        <f t="shared" si="48"/>
        <v>#N/A</v>
      </c>
      <c r="CH92" s="19">
        <f t="shared" si="49"/>
        <v>0</v>
      </c>
      <c r="CI92" s="19" t="e">
        <f t="shared" si="50"/>
        <v>#N/A</v>
      </c>
      <c r="CJ92" s="1"/>
      <c r="CK92" s="15" t="e">
        <f t="shared" si="69"/>
        <v>#N/A</v>
      </c>
      <c r="CL92" s="3"/>
      <c r="CM92" s="6"/>
      <c r="CN92" s="1"/>
      <c r="CO92" s="338">
        <v>109</v>
      </c>
      <c r="CP92" s="338">
        <f t="shared" si="35"/>
        <v>0</v>
      </c>
      <c r="CQ92" s="338">
        <f t="shared" si="36"/>
        <v>0</v>
      </c>
      <c r="CR92" s="39" t="e">
        <f t="shared" si="37"/>
        <v>#DIV/0!</v>
      </c>
      <c r="CS92" s="3"/>
      <c r="CT92" s="6"/>
      <c r="CU92" s="19" t="e">
        <f t="shared" si="51"/>
        <v>#N/A</v>
      </c>
      <c r="CV92" s="19">
        <f t="shared" si="52"/>
        <v>0</v>
      </c>
      <c r="CW92" s="19" t="e">
        <f t="shared" si="53"/>
        <v>#N/A</v>
      </c>
      <c r="CX92" s="1"/>
      <c r="CY92" s="15" t="e">
        <f t="shared" si="32"/>
        <v>#N/A</v>
      </c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3"/>
      <c r="DL92" s="2"/>
      <c r="DM92" s="96" t="e">
        <f t="shared" si="54"/>
        <v>#DIV/0!</v>
      </c>
      <c r="DN92" s="96" t="e">
        <f t="shared" si="55"/>
        <v>#DIV/0!</v>
      </c>
      <c r="DO92" s="3"/>
      <c r="DP92" s="2"/>
      <c r="DQ92" s="3"/>
      <c r="DR92" s="2"/>
      <c r="DS92" s="7"/>
      <c r="DT92" s="3"/>
      <c r="DU92" s="2"/>
      <c r="DV92" s="7"/>
      <c r="DW92" s="3"/>
      <c r="DX92" s="1"/>
      <c r="DY92" s="96" t="e">
        <f t="shared" si="56"/>
        <v>#DIV/0!</v>
      </c>
      <c r="DZ92" s="96" t="e">
        <f t="shared" si="57"/>
        <v>#DIV/0!</v>
      </c>
      <c r="EA92" s="146"/>
      <c r="EB92" s="96"/>
      <c r="EC92" s="3"/>
      <c r="ED92" s="2"/>
      <c r="EE92" s="3"/>
      <c r="EF92" s="2"/>
      <c r="EG92" s="77"/>
      <c r="EH92" s="78"/>
      <c r="EI92" s="77"/>
      <c r="EJ92" s="79"/>
      <c r="EK92" s="179">
        <f t="shared" si="70"/>
        <v>0</v>
      </c>
      <c r="EL92" s="180" t="e">
        <f t="shared" si="58"/>
        <v>#DIV/0!</v>
      </c>
      <c r="EM92" s="109" t="e">
        <f t="shared" si="59"/>
        <v>#DIV/0!</v>
      </c>
      <c r="EN92" s="1"/>
      <c r="EO92" s="181" t="e">
        <f t="shared" si="60"/>
        <v>#DIV/0!</v>
      </c>
      <c r="EP92" s="181" t="e">
        <f t="shared" si="61"/>
        <v>#DIV/0!</v>
      </c>
      <c r="EQ92" s="4"/>
      <c r="ER92" s="40"/>
    </row>
    <row r="93" spans="1:148" s="41" customFormat="1" ht="20.100000000000001" customHeight="1" x14ac:dyDescent="0.25">
      <c r="A93" s="83">
        <v>42726</v>
      </c>
      <c r="B93" s="100"/>
      <c r="C93" s="6"/>
      <c r="D93" s="1"/>
      <c r="E93" s="1"/>
      <c r="F93" s="1"/>
      <c r="G93" s="4"/>
      <c r="H93" s="3"/>
      <c r="I93" s="1"/>
      <c r="J93" s="1"/>
      <c r="K93" s="17"/>
      <c r="L93" s="1"/>
      <c r="M93" s="1"/>
      <c r="N93" s="1"/>
      <c r="O93" s="144"/>
      <c r="P93" s="1"/>
      <c r="Q93" s="19">
        <f t="shared" si="46"/>
        <v>0</v>
      </c>
      <c r="R93" s="39">
        <f t="shared" si="62"/>
        <v>0</v>
      </c>
      <c r="S93" s="15">
        <f t="shared" si="47"/>
        <v>0</v>
      </c>
      <c r="T93" s="3"/>
      <c r="U93" s="1"/>
      <c r="V93" s="1"/>
      <c r="W93" s="19">
        <f t="shared" si="63"/>
        <v>0</v>
      </c>
      <c r="X93" s="1"/>
      <c r="Y93" s="1"/>
      <c r="Z93" s="1"/>
      <c r="AA93" s="1"/>
      <c r="AB93" s="1"/>
      <c r="AC93" s="4"/>
      <c r="AD93" s="6"/>
      <c r="AE93" s="88"/>
      <c r="AF93" s="88"/>
      <c r="AG93" s="88"/>
      <c r="AH93" s="88"/>
      <c r="AI93" s="109">
        <f t="shared" si="71"/>
        <v>0</v>
      </c>
      <c r="AJ93" s="106" t="e">
        <f t="shared" si="72"/>
        <v>#DIV/0!</v>
      </c>
      <c r="AK93" s="1"/>
      <c r="AL93" s="1"/>
      <c r="AM93" s="1"/>
      <c r="AN93" s="1"/>
      <c r="AO93" s="1"/>
      <c r="AP93" s="1"/>
      <c r="AQ93" s="3"/>
      <c r="AR93" s="6"/>
      <c r="AS93" s="19">
        <f t="shared" si="34"/>
        <v>0</v>
      </c>
      <c r="AT93" s="123" t="e">
        <f t="shared" si="64"/>
        <v>#DIV/0!</v>
      </c>
      <c r="AU93" s="1"/>
      <c r="AV93" s="1"/>
      <c r="AW93" s="6"/>
      <c r="AX93" s="1"/>
      <c r="AY93" s="1"/>
      <c r="AZ93" s="2"/>
      <c r="BA93" s="3"/>
      <c r="BB93" s="2"/>
      <c r="BC93" s="3"/>
      <c r="BD93" s="4"/>
      <c r="BE93" s="3"/>
      <c r="BF93" s="1"/>
      <c r="BG93" s="1"/>
      <c r="BH93" s="1"/>
      <c r="BI93" s="4"/>
      <c r="BJ93" s="3"/>
      <c r="BK93" s="6"/>
      <c r="BL93" s="1"/>
      <c r="BM93" s="1"/>
      <c r="BN93" s="2"/>
      <c r="BO93" s="3"/>
      <c r="BP93" s="1"/>
      <c r="BQ93" s="2"/>
      <c r="BR93" s="3"/>
      <c r="BS93" s="1"/>
      <c r="BT93" s="2"/>
      <c r="BU93" s="5"/>
      <c r="BV93" s="129"/>
      <c r="BW93" s="125">
        <f t="shared" si="65"/>
        <v>0</v>
      </c>
      <c r="BX93" s="125">
        <f t="shared" si="66"/>
        <v>0</v>
      </c>
      <c r="BY93" s="133" t="e">
        <f t="shared" si="67"/>
        <v>#DIV/0!</v>
      </c>
      <c r="BZ93" s="133" t="e">
        <f t="shared" si="68"/>
        <v>#DIV/0!</v>
      </c>
      <c r="CA93" s="3"/>
      <c r="CB93" s="1"/>
      <c r="CC93" s="1"/>
      <c r="CD93" s="4"/>
      <c r="CE93" s="6"/>
      <c r="CF93" s="6"/>
      <c r="CG93" s="19" t="e">
        <f t="shared" si="48"/>
        <v>#N/A</v>
      </c>
      <c r="CH93" s="19">
        <f t="shared" si="49"/>
        <v>0</v>
      </c>
      <c r="CI93" s="19" t="e">
        <f t="shared" si="50"/>
        <v>#N/A</v>
      </c>
      <c r="CJ93" s="1"/>
      <c r="CK93" s="15" t="e">
        <f t="shared" si="69"/>
        <v>#N/A</v>
      </c>
      <c r="CL93" s="3"/>
      <c r="CM93" s="6"/>
      <c r="CN93" s="1"/>
      <c r="CO93" s="338">
        <v>109</v>
      </c>
      <c r="CP93" s="338">
        <f t="shared" si="35"/>
        <v>0</v>
      </c>
      <c r="CQ93" s="338">
        <f t="shared" si="36"/>
        <v>0</v>
      </c>
      <c r="CR93" s="39" t="e">
        <f t="shared" si="37"/>
        <v>#DIV/0!</v>
      </c>
      <c r="CS93" s="3"/>
      <c r="CT93" s="6"/>
      <c r="CU93" s="19" t="e">
        <f t="shared" si="51"/>
        <v>#N/A</v>
      </c>
      <c r="CV93" s="19">
        <f t="shared" si="52"/>
        <v>0</v>
      </c>
      <c r="CW93" s="19" t="e">
        <f t="shared" si="53"/>
        <v>#N/A</v>
      </c>
      <c r="CX93" s="1"/>
      <c r="CY93" s="15" t="e">
        <f t="shared" ref="CY93:CY131" si="73">CW93/CV93*1000</f>
        <v>#N/A</v>
      </c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3"/>
      <c r="DL93" s="2"/>
      <c r="DM93" s="96" t="e">
        <f t="shared" si="54"/>
        <v>#DIV/0!</v>
      </c>
      <c r="DN93" s="96" t="e">
        <f t="shared" si="55"/>
        <v>#DIV/0!</v>
      </c>
      <c r="DO93" s="3"/>
      <c r="DP93" s="2"/>
      <c r="DQ93" s="3"/>
      <c r="DR93" s="2"/>
      <c r="DS93" s="7"/>
      <c r="DT93" s="3"/>
      <c r="DU93" s="2"/>
      <c r="DV93" s="7"/>
      <c r="DW93" s="3"/>
      <c r="DX93" s="1"/>
      <c r="DY93" s="96" t="e">
        <f t="shared" si="56"/>
        <v>#DIV/0!</v>
      </c>
      <c r="DZ93" s="96" t="e">
        <f t="shared" si="57"/>
        <v>#DIV/0!</v>
      </c>
      <c r="EA93" s="146"/>
      <c r="EB93" s="96"/>
      <c r="EC93" s="3"/>
      <c r="ED93" s="2"/>
      <c r="EE93" s="3"/>
      <c r="EF93" s="2"/>
      <c r="EG93" s="77"/>
      <c r="EH93" s="78"/>
      <c r="EI93" s="77"/>
      <c r="EJ93" s="79"/>
      <c r="EK93" s="179">
        <f t="shared" si="70"/>
        <v>0</v>
      </c>
      <c r="EL93" s="180" t="e">
        <f t="shared" si="58"/>
        <v>#DIV/0!</v>
      </c>
      <c r="EM93" s="109" t="e">
        <f t="shared" si="59"/>
        <v>#DIV/0!</v>
      </c>
      <c r="EN93" s="1"/>
      <c r="EO93" s="181" t="e">
        <f t="shared" si="60"/>
        <v>#DIV/0!</v>
      </c>
      <c r="EP93" s="181" t="e">
        <f t="shared" si="61"/>
        <v>#DIV/0!</v>
      </c>
      <c r="EQ93" s="4"/>
      <c r="ER93" s="40"/>
    </row>
    <row r="94" spans="1:148" s="44" customFormat="1" ht="20.100000000000001" customHeight="1" x14ac:dyDescent="0.25">
      <c r="A94" s="84">
        <v>42726</v>
      </c>
      <c r="B94" s="101"/>
      <c r="C94" s="13"/>
      <c r="D94" s="8"/>
      <c r="E94" s="8"/>
      <c r="F94" s="8"/>
      <c r="G94" s="11"/>
      <c r="H94" s="10"/>
      <c r="I94" s="8"/>
      <c r="J94" s="8"/>
      <c r="K94" s="18"/>
      <c r="L94" s="8"/>
      <c r="M94" s="8"/>
      <c r="N94" s="8"/>
      <c r="O94" s="145"/>
      <c r="P94" s="8"/>
      <c r="Q94" s="20">
        <f t="shared" si="46"/>
        <v>0</v>
      </c>
      <c r="R94" s="42">
        <f t="shared" si="62"/>
        <v>0</v>
      </c>
      <c r="S94" s="16">
        <f t="shared" si="47"/>
        <v>0</v>
      </c>
      <c r="T94" s="10"/>
      <c r="U94" s="8"/>
      <c r="V94" s="8"/>
      <c r="W94" s="20">
        <f t="shared" si="63"/>
        <v>0</v>
      </c>
      <c r="X94" s="8"/>
      <c r="Y94" s="8"/>
      <c r="Z94" s="8"/>
      <c r="AA94" s="8"/>
      <c r="AB94" s="8"/>
      <c r="AC94" s="11"/>
      <c r="AD94" s="13"/>
      <c r="AE94" s="89"/>
      <c r="AF94" s="89"/>
      <c r="AG94" s="89"/>
      <c r="AH94" s="89"/>
      <c r="AI94" s="110">
        <f t="shared" si="71"/>
        <v>0</v>
      </c>
      <c r="AJ94" s="108" t="e">
        <f t="shared" si="72"/>
        <v>#DIV/0!</v>
      </c>
      <c r="AK94" s="8"/>
      <c r="AL94" s="8"/>
      <c r="AM94" s="8"/>
      <c r="AN94" s="8"/>
      <c r="AO94" s="8"/>
      <c r="AP94" s="8"/>
      <c r="AQ94" s="10"/>
      <c r="AR94" s="13"/>
      <c r="AS94" s="20">
        <f t="shared" si="34"/>
        <v>0</v>
      </c>
      <c r="AT94" s="124" t="e">
        <f t="shared" si="64"/>
        <v>#DIV/0!</v>
      </c>
      <c r="AU94" s="8"/>
      <c r="AV94" s="8"/>
      <c r="AW94" s="13"/>
      <c r="AX94" s="8"/>
      <c r="AY94" s="8"/>
      <c r="AZ94" s="9"/>
      <c r="BA94" s="10"/>
      <c r="BB94" s="9"/>
      <c r="BC94" s="10"/>
      <c r="BD94" s="11"/>
      <c r="BE94" s="10"/>
      <c r="BF94" s="8"/>
      <c r="BG94" s="8"/>
      <c r="BH94" s="8"/>
      <c r="BI94" s="11"/>
      <c r="BJ94" s="10"/>
      <c r="BK94" s="13"/>
      <c r="BL94" s="8"/>
      <c r="BM94" s="8"/>
      <c r="BN94" s="9"/>
      <c r="BO94" s="10"/>
      <c r="BP94" s="8"/>
      <c r="BQ94" s="9"/>
      <c r="BR94" s="10"/>
      <c r="BS94" s="8"/>
      <c r="BT94" s="9"/>
      <c r="BU94" s="12"/>
      <c r="BV94" s="130"/>
      <c r="BW94" s="126">
        <f t="shared" si="65"/>
        <v>0</v>
      </c>
      <c r="BX94" s="126">
        <f t="shared" si="66"/>
        <v>0</v>
      </c>
      <c r="BY94" s="134" t="e">
        <f t="shared" si="67"/>
        <v>#DIV/0!</v>
      </c>
      <c r="BZ94" s="134" t="e">
        <f t="shared" si="68"/>
        <v>#DIV/0!</v>
      </c>
      <c r="CA94" s="10"/>
      <c r="CB94" s="8"/>
      <c r="CC94" s="8"/>
      <c r="CD94" s="11"/>
      <c r="CE94" s="13"/>
      <c r="CF94" s="13"/>
      <c r="CG94" s="20" t="e">
        <f t="shared" si="48"/>
        <v>#N/A</v>
      </c>
      <c r="CH94" s="20">
        <f t="shared" si="49"/>
        <v>0</v>
      </c>
      <c r="CI94" s="20" t="e">
        <f t="shared" si="50"/>
        <v>#N/A</v>
      </c>
      <c r="CJ94" s="8"/>
      <c r="CK94" s="16" t="e">
        <f t="shared" si="69"/>
        <v>#N/A</v>
      </c>
      <c r="CL94" s="10"/>
      <c r="CM94" s="13"/>
      <c r="CN94" s="8"/>
      <c r="CO94" s="339">
        <v>109</v>
      </c>
      <c r="CP94" s="339">
        <f t="shared" si="35"/>
        <v>0</v>
      </c>
      <c r="CQ94" s="339">
        <f t="shared" si="36"/>
        <v>0</v>
      </c>
      <c r="CR94" s="42" t="e">
        <f t="shared" si="37"/>
        <v>#DIV/0!</v>
      </c>
      <c r="CS94" s="10"/>
      <c r="CT94" s="13"/>
      <c r="CU94" s="20" t="e">
        <f t="shared" si="51"/>
        <v>#N/A</v>
      </c>
      <c r="CV94" s="20">
        <f t="shared" si="52"/>
        <v>0</v>
      </c>
      <c r="CW94" s="20" t="e">
        <f t="shared" si="53"/>
        <v>#N/A</v>
      </c>
      <c r="CX94" s="8"/>
      <c r="CY94" s="16" t="e">
        <f t="shared" si="73"/>
        <v>#N/A</v>
      </c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0"/>
      <c r="DL94" s="9"/>
      <c r="DM94" s="97" t="e">
        <f t="shared" si="54"/>
        <v>#DIV/0!</v>
      </c>
      <c r="DN94" s="97" t="e">
        <f t="shared" si="55"/>
        <v>#DIV/0!</v>
      </c>
      <c r="DO94" s="10"/>
      <c r="DP94" s="9"/>
      <c r="DQ94" s="10"/>
      <c r="DR94" s="9"/>
      <c r="DS94" s="14"/>
      <c r="DT94" s="10"/>
      <c r="DU94" s="9"/>
      <c r="DV94" s="14"/>
      <c r="DW94" s="10"/>
      <c r="DX94" s="8"/>
      <c r="DY94" s="97" t="e">
        <f t="shared" si="56"/>
        <v>#DIV/0!</v>
      </c>
      <c r="DZ94" s="97" t="e">
        <f t="shared" si="57"/>
        <v>#DIV/0!</v>
      </c>
      <c r="EA94" s="147"/>
      <c r="EB94" s="97"/>
      <c r="EC94" s="10"/>
      <c r="ED94" s="9"/>
      <c r="EE94" s="10"/>
      <c r="EF94" s="9"/>
      <c r="EG94" s="80"/>
      <c r="EH94" s="81"/>
      <c r="EI94" s="80"/>
      <c r="EJ94" s="82"/>
      <c r="EK94" s="182">
        <f t="shared" si="70"/>
        <v>0</v>
      </c>
      <c r="EL94" s="183" t="e">
        <f t="shared" si="58"/>
        <v>#DIV/0!</v>
      </c>
      <c r="EM94" s="110" t="e">
        <f t="shared" si="59"/>
        <v>#DIV/0!</v>
      </c>
      <c r="EN94" s="8"/>
      <c r="EO94" s="184" t="e">
        <f t="shared" si="60"/>
        <v>#DIV/0!</v>
      </c>
      <c r="EP94" s="184" t="e">
        <f t="shared" si="61"/>
        <v>#DIV/0!</v>
      </c>
      <c r="EQ94" s="11"/>
      <c r="ER94" s="43"/>
    </row>
    <row r="95" spans="1:148" s="44" customFormat="1" ht="20.100000000000001" customHeight="1" x14ac:dyDescent="0.25">
      <c r="A95" s="84">
        <v>42726</v>
      </c>
      <c r="B95" s="101"/>
      <c r="C95" s="13"/>
      <c r="D95" s="8"/>
      <c r="E95" s="8"/>
      <c r="F95" s="8"/>
      <c r="G95" s="11"/>
      <c r="H95" s="10"/>
      <c r="I95" s="8"/>
      <c r="J95" s="8"/>
      <c r="K95" s="18"/>
      <c r="L95" s="8"/>
      <c r="M95" s="8"/>
      <c r="N95" s="8"/>
      <c r="O95" s="145"/>
      <c r="P95" s="8"/>
      <c r="Q95" s="20">
        <f t="shared" si="46"/>
        <v>0</v>
      </c>
      <c r="R95" s="42">
        <f t="shared" si="62"/>
        <v>0</v>
      </c>
      <c r="S95" s="16">
        <f t="shared" si="47"/>
        <v>0</v>
      </c>
      <c r="T95" s="10"/>
      <c r="U95" s="8"/>
      <c r="V95" s="8"/>
      <c r="W95" s="20">
        <f t="shared" si="63"/>
        <v>0</v>
      </c>
      <c r="X95" s="8"/>
      <c r="Y95" s="8"/>
      <c r="Z95" s="8"/>
      <c r="AA95" s="8"/>
      <c r="AB95" s="8"/>
      <c r="AC95" s="11"/>
      <c r="AD95" s="13"/>
      <c r="AE95" s="89"/>
      <c r="AF95" s="89"/>
      <c r="AG95" s="89"/>
      <c r="AH95" s="89"/>
      <c r="AI95" s="110">
        <f t="shared" si="71"/>
        <v>0</v>
      </c>
      <c r="AJ95" s="108" t="e">
        <f t="shared" si="72"/>
        <v>#DIV/0!</v>
      </c>
      <c r="AK95" s="8"/>
      <c r="AL95" s="8"/>
      <c r="AM95" s="8"/>
      <c r="AN95" s="8"/>
      <c r="AO95" s="8"/>
      <c r="AP95" s="8"/>
      <c r="AQ95" s="10"/>
      <c r="AR95" s="13"/>
      <c r="AS95" s="20">
        <f t="shared" si="34"/>
        <v>0</v>
      </c>
      <c r="AT95" s="124" t="e">
        <f t="shared" si="64"/>
        <v>#DIV/0!</v>
      </c>
      <c r="AU95" s="8"/>
      <c r="AV95" s="8"/>
      <c r="AW95" s="13"/>
      <c r="AX95" s="8"/>
      <c r="AY95" s="8"/>
      <c r="AZ95" s="9"/>
      <c r="BA95" s="10"/>
      <c r="BB95" s="9"/>
      <c r="BC95" s="10"/>
      <c r="BD95" s="11"/>
      <c r="BE95" s="10"/>
      <c r="BF95" s="8"/>
      <c r="BG95" s="8"/>
      <c r="BH95" s="8"/>
      <c r="BI95" s="11"/>
      <c r="BJ95" s="10"/>
      <c r="BK95" s="13"/>
      <c r="BL95" s="8"/>
      <c r="BM95" s="8"/>
      <c r="BN95" s="9"/>
      <c r="BO95" s="10"/>
      <c r="BP95" s="8"/>
      <c r="BQ95" s="9"/>
      <c r="BR95" s="10"/>
      <c r="BS95" s="8"/>
      <c r="BT95" s="9"/>
      <c r="BU95" s="12"/>
      <c r="BV95" s="130"/>
      <c r="BW95" s="126">
        <f t="shared" si="65"/>
        <v>0</v>
      </c>
      <c r="BX95" s="126">
        <f t="shared" si="66"/>
        <v>0</v>
      </c>
      <c r="BY95" s="134" t="e">
        <f t="shared" si="67"/>
        <v>#DIV/0!</v>
      </c>
      <c r="BZ95" s="134" t="e">
        <f t="shared" si="68"/>
        <v>#DIV/0!</v>
      </c>
      <c r="CA95" s="10"/>
      <c r="CB95" s="8"/>
      <c r="CC95" s="8"/>
      <c r="CD95" s="11"/>
      <c r="CE95" s="13"/>
      <c r="CF95" s="13"/>
      <c r="CG95" s="20" t="e">
        <f t="shared" si="48"/>
        <v>#N/A</v>
      </c>
      <c r="CH95" s="20">
        <f t="shared" si="49"/>
        <v>0</v>
      </c>
      <c r="CI95" s="20" t="e">
        <f t="shared" si="50"/>
        <v>#N/A</v>
      </c>
      <c r="CJ95" s="8"/>
      <c r="CK95" s="16" t="e">
        <f t="shared" si="69"/>
        <v>#N/A</v>
      </c>
      <c r="CL95" s="10"/>
      <c r="CM95" s="13"/>
      <c r="CN95" s="8"/>
      <c r="CO95" s="339">
        <v>109</v>
      </c>
      <c r="CP95" s="339">
        <f t="shared" si="35"/>
        <v>0</v>
      </c>
      <c r="CQ95" s="339">
        <f t="shared" si="36"/>
        <v>0</v>
      </c>
      <c r="CR95" s="42" t="e">
        <f t="shared" si="37"/>
        <v>#DIV/0!</v>
      </c>
      <c r="CS95" s="10"/>
      <c r="CT95" s="13"/>
      <c r="CU95" s="20" t="e">
        <f t="shared" si="51"/>
        <v>#N/A</v>
      </c>
      <c r="CV95" s="20">
        <f t="shared" si="52"/>
        <v>0</v>
      </c>
      <c r="CW95" s="20" t="e">
        <f t="shared" si="53"/>
        <v>#N/A</v>
      </c>
      <c r="CX95" s="8"/>
      <c r="CY95" s="16" t="e">
        <f t="shared" si="73"/>
        <v>#N/A</v>
      </c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0"/>
      <c r="DL95" s="9"/>
      <c r="DM95" s="97" t="e">
        <f t="shared" si="54"/>
        <v>#DIV/0!</v>
      </c>
      <c r="DN95" s="97" t="e">
        <f t="shared" si="55"/>
        <v>#DIV/0!</v>
      </c>
      <c r="DO95" s="10"/>
      <c r="DP95" s="9"/>
      <c r="DQ95" s="10"/>
      <c r="DR95" s="9"/>
      <c r="DS95" s="14"/>
      <c r="DT95" s="10"/>
      <c r="DU95" s="9"/>
      <c r="DV95" s="14"/>
      <c r="DW95" s="10"/>
      <c r="DX95" s="8"/>
      <c r="DY95" s="97" t="e">
        <f t="shared" si="56"/>
        <v>#DIV/0!</v>
      </c>
      <c r="DZ95" s="97" t="e">
        <f t="shared" si="57"/>
        <v>#DIV/0!</v>
      </c>
      <c r="EA95" s="147"/>
      <c r="EB95" s="97"/>
      <c r="EC95" s="10"/>
      <c r="ED95" s="9"/>
      <c r="EE95" s="10"/>
      <c r="EF95" s="9"/>
      <c r="EG95" s="80"/>
      <c r="EH95" s="81"/>
      <c r="EI95" s="80"/>
      <c r="EJ95" s="82"/>
      <c r="EK95" s="182">
        <f t="shared" si="70"/>
        <v>0</v>
      </c>
      <c r="EL95" s="183" t="e">
        <f t="shared" si="58"/>
        <v>#DIV/0!</v>
      </c>
      <c r="EM95" s="110" t="e">
        <f t="shared" si="59"/>
        <v>#DIV/0!</v>
      </c>
      <c r="EN95" s="8"/>
      <c r="EO95" s="184" t="e">
        <f t="shared" si="60"/>
        <v>#DIV/0!</v>
      </c>
      <c r="EP95" s="184" t="e">
        <f t="shared" si="61"/>
        <v>#DIV/0!</v>
      </c>
      <c r="EQ95" s="11"/>
      <c r="ER95" s="43"/>
    </row>
    <row r="96" spans="1:148" s="41" customFormat="1" ht="20.100000000000001" customHeight="1" x14ac:dyDescent="0.25">
      <c r="A96" s="83">
        <v>42727</v>
      </c>
      <c r="B96" s="100"/>
      <c r="C96" s="6"/>
      <c r="D96" s="1"/>
      <c r="E96" s="1"/>
      <c r="F96" s="1"/>
      <c r="G96" s="4"/>
      <c r="H96" s="3"/>
      <c r="I96" s="1"/>
      <c r="J96" s="1"/>
      <c r="K96" s="17"/>
      <c r="L96" s="1"/>
      <c r="M96" s="1"/>
      <c r="N96" s="1"/>
      <c r="O96" s="144"/>
      <c r="P96" s="1"/>
      <c r="Q96" s="19">
        <f t="shared" si="46"/>
        <v>0</v>
      </c>
      <c r="R96" s="39">
        <f t="shared" si="62"/>
        <v>0</v>
      </c>
      <c r="S96" s="15">
        <f t="shared" si="47"/>
        <v>0</v>
      </c>
      <c r="T96" s="3"/>
      <c r="U96" s="1"/>
      <c r="V96" s="1"/>
      <c r="W96" s="19">
        <f t="shared" si="63"/>
        <v>0</v>
      </c>
      <c r="X96" s="1"/>
      <c r="Y96" s="1"/>
      <c r="Z96" s="1"/>
      <c r="AA96" s="1"/>
      <c r="AB96" s="1"/>
      <c r="AC96" s="4"/>
      <c r="AD96" s="6"/>
      <c r="AE96" s="88"/>
      <c r="AF96" s="88"/>
      <c r="AG96" s="88"/>
      <c r="AH96" s="88"/>
      <c r="AI96" s="109">
        <f t="shared" si="71"/>
        <v>0</v>
      </c>
      <c r="AJ96" s="106" t="e">
        <f t="shared" si="72"/>
        <v>#DIV/0!</v>
      </c>
      <c r="AK96" s="1"/>
      <c r="AL96" s="1"/>
      <c r="AM96" s="1"/>
      <c r="AN96" s="1"/>
      <c r="AO96" s="1"/>
      <c r="AP96" s="1"/>
      <c r="AQ96" s="3"/>
      <c r="AR96" s="6"/>
      <c r="AS96" s="19">
        <f t="shared" si="34"/>
        <v>0</v>
      </c>
      <c r="AT96" s="123" t="e">
        <f t="shared" si="64"/>
        <v>#DIV/0!</v>
      </c>
      <c r="AU96" s="1"/>
      <c r="AV96" s="1"/>
      <c r="AW96" s="6"/>
      <c r="AX96" s="1"/>
      <c r="AY96" s="1"/>
      <c r="AZ96" s="2"/>
      <c r="BA96" s="3"/>
      <c r="BB96" s="2"/>
      <c r="BC96" s="3"/>
      <c r="BD96" s="4"/>
      <c r="BE96" s="3"/>
      <c r="BF96" s="1"/>
      <c r="BG96" s="1"/>
      <c r="BH96" s="1"/>
      <c r="BI96" s="4"/>
      <c r="BJ96" s="3"/>
      <c r="BK96" s="6"/>
      <c r="BL96" s="1"/>
      <c r="BM96" s="1"/>
      <c r="BN96" s="2"/>
      <c r="BO96" s="3"/>
      <c r="BP96" s="1"/>
      <c r="BQ96" s="2"/>
      <c r="BR96" s="3"/>
      <c r="BS96" s="1"/>
      <c r="BT96" s="2"/>
      <c r="BU96" s="5"/>
      <c r="BV96" s="129"/>
      <c r="BW96" s="125">
        <f t="shared" si="65"/>
        <v>0</v>
      </c>
      <c r="BX96" s="125">
        <f t="shared" si="66"/>
        <v>0</v>
      </c>
      <c r="BY96" s="133" t="e">
        <f t="shared" si="67"/>
        <v>#DIV/0!</v>
      </c>
      <c r="BZ96" s="133" t="e">
        <f t="shared" si="68"/>
        <v>#DIV/0!</v>
      </c>
      <c r="CA96" s="3"/>
      <c r="CB96" s="1"/>
      <c r="CC96" s="1"/>
      <c r="CD96" s="4"/>
      <c r="CE96" s="6"/>
      <c r="CF96" s="6"/>
      <c r="CG96" s="19" t="e">
        <f t="shared" si="48"/>
        <v>#N/A</v>
      </c>
      <c r="CH96" s="19">
        <f t="shared" si="49"/>
        <v>0</v>
      </c>
      <c r="CI96" s="19" t="e">
        <f t="shared" si="50"/>
        <v>#N/A</v>
      </c>
      <c r="CJ96" s="1"/>
      <c r="CK96" s="15" t="e">
        <f t="shared" si="69"/>
        <v>#N/A</v>
      </c>
      <c r="CL96" s="3"/>
      <c r="CM96" s="6"/>
      <c r="CN96" s="1"/>
      <c r="CO96" s="338">
        <v>109</v>
      </c>
      <c r="CP96" s="338">
        <f t="shared" si="35"/>
        <v>0</v>
      </c>
      <c r="CQ96" s="338">
        <f t="shared" si="36"/>
        <v>0</v>
      </c>
      <c r="CR96" s="39" t="e">
        <f t="shared" si="37"/>
        <v>#DIV/0!</v>
      </c>
      <c r="CS96" s="3"/>
      <c r="CT96" s="6"/>
      <c r="CU96" s="19" t="e">
        <f t="shared" si="51"/>
        <v>#N/A</v>
      </c>
      <c r="CV96" s="19">
        <f t="shared" si="52"/>
        <v>0</v>
      </c>
      <c r="CW96" s="19" t="e">
        <f t="shared" si="53"/>
        <v>#N/A</v>
      </c>
      <c r="CX96" s="1"/>
      <c r="CY96" s="15" t="e">
        <f t="shared" si="73"/>
        <v>#N/A</v>
      </c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3"/>
      <c r="DL96" s="2"/>
      <c r="DM96" s="96" t="e">
        <f t="shared" si="54"/>
        <v>#DIV/0!</v>
      </c>
      <c r="DN96" s="96" t="e">
        <f t="shared" si="55"/>
        <v>#DIV/0!</v>
      </c>
      <c r="DO96" s="3"/>
      <c r="DP96" s="2"/>
      <c r="DQ96" s="3"/>
      <c r="DR96" s="2"/>
      <c r="DS96" s="7"/>
      <c r="DT96" s="3"/>
      <c r="DU96" s="2"/>
      <c r="DV96" s="7"/>
      <c r="DW96" s="3"/>
      <c r="DX96" s="1"/>
      <c r="DY96" s="96" t="e">
        <f t="shared" si="56"/>
        <v>#DIV/0!</v>
      </c>
      <c r="DZ96" s="96" t="e">
        <f t="shared" si="57"/>
        <v>#DIV/0!</v>
      </c>
      <c r="EA96" s="146"/>
      <c r="EB96" s="96"/>
      <c r="EC96" s="3"/>
      <c r="ED96" s="2"/>
      <c r="EE96" s="3"/>
      <c r="EF96" s="2"/>
      <c r="EG96" s="77"/>
      <c r="EH96" s="78"/>
      <c r="EI96" s="77"/>
      <c r="EJ96" s="79"/>
      <c r="EK96" s="179">
        <f t="shared" si="70"/>
        <v>0</v>
      </c>
      <c r="EL96" s="180" t="e">
        <f t="shared" si="58"/>
        <v>#DIV/0!</v>
      </c>
      <c r="EM96" s="109" t="e">
        <f t="shared" si="59"/>
        <v>#DIV/0!</v>
      </c>
      <c r="EN96" s="1"/>
      <c r="EO96" s="181" t="e">
        <f t="shared" si="60"/>
        <v>#DIV/0!</v>
      </c>
      <c r="EP96" s="181" t="e">
        <f t="shared" si="61"/>
        <v>#DIV/0!</v>
      </c>
      <c r="EQ96" s="4"/>
      <c r="ER96" s="40"/>
    </row>
    <row r="97" spans="1:148" s="41" customFormat="1" ht="20.100000000000001" customHeight="1" x14ac:dyDescent="0.25">
      <c r="A97" s="83">
        <v>42727</v>
      </c>
      <c r="B97" s="100"/>
      <c r="C97" s="6"/>
      <c r="D97" s="1"/>
      <c r="E97" s="1"/>
      <c r="F97" s="1"/>
      <c r="G97" s="4"/>
      <c r="H97" s="3"/>
      <c r="I97" s="1"/>
      <c r="J97" s="1"/>
      <c r="K97" s="17"/>
      <c r="L97" s="1"/>
      <c r="M97" s="1"/>
      <c r="N97" s="1"/>
      <c r="O97" s="144"/>
      <c r="P97" s="1"/>
      <c r="Q97" s="19">
        <f t="shared" si="46"/>
        <v>0</v>
      </c>
      <c r="R97" s="39">
        <f t="shared" si="62"/>
        <v>0</v>
      </c>
      <c r="S97" s="15">
        <f t="shared" si="47"/>
        <v>0</v>
      </c>
      <c r="T97" s="3"/>
      <c r="U97" s="1"/>
      <c r="V97" s="1"/>
      <c r="W97" s="19">
        <f t="shared" si="63"/>
        <v>0</v>
      </c>
      <c r="X97" s="1"/>
      <c r="Y97" s="1"/>
      <c r="Z97" s="1"/>
      <c r="AA97" s="1"/>
      <c r="AB97" s="1"/>
      <c r="AC97" s="4"/>
      <c r="AD97" s="6"/>
      <c r="AE97" s="88"/>
      <c r="AF97" s="88"/>
      <c r="AG97" s="88"/>
      <c r="AH97" s="88"/>
      <c r="AI97" s="109">
        <f t="shared" si="71"/>
        <v>0</v>
      </c>
      <c r="AJ97" s="106" t="e">
        <f t="shared" si="72"/>
        <v>#DIV/0!</v>
      </c>
      <c r="AK97" s="1"/>
      <c r="AL97" s="1"/>
      <c r="AM97" s="1"/>
      <c r="AN97" s="1"/>
      <c r="AO97" s="1"/>
      <c r="AP97" s="1"/>
      <c r="AQ97" s="3"/>
      <c r="AR97" s="6"/>
      <c r="AS97" s="19">
        <f t="shared" ref="AS97:AS131" si="74">AQ97-AR97</f>
        <v>0</v>
      </c>
      <c r="AT97" s="123" t="e">
        <f t="shared" si="64"/>
        <v>#DIV/0!</v>
      </c>
      <c r="AU97" s="1"/>
      <c r="AV97" s="1"/>
      <c r="AW97" s="6"/>
      <c r="AX97" s="1"/>
      <c r="AY97" s="1"/>
      <c r="AZ97" s="2"/>
      <c r="BA97" s="3"/>
      <c r="BB97" s="2"/>
      <c r="BC97" s="3"/>
      <c r="BD97" s="4"/>
      <c r="BE97" s="3"/>
      <c r="BF97" s="1"/>
      <c r="BG97" s="1"/>
      <c r="BH97" s="1"/>
      <c r="BI97" s="4"/>
      <c r="BJ97" s="3"/>
      <c r="BK97" s="6"/>
      <c r="BL97" s="1"/>
      <c r="BM97" s="1"/>
      <c r="BN97" s="2"/>
      <c r="BO97" s="3"/>
      <c r="BP97" s="1"/>
      <c r="BQ97" s="2"/>
      <c r="BR97" s="3"/>
      <c r="BS97" s="1"/>
      <c r="BT97" s="2"/>
      <c r="BU97" s="5"/>
      <c r="BV97" s="129"/>
      <c r="BW97" s="125">
        <f t="shared" si="65"/>
        <v>0</v>
      </c>
      <c r="BX97" s="125">
        <f t="shared" si="66"/>
        <v>0</v>
      </c>
      <c r="BY97" s="133" t="e">
        <f t="shared" si="67"/>
        <v>#DIV/0!</v>
      </c>
      <c r="BZ97" s="133" t="e">
        <f t="shared" si="68"/>
        <v>#DIV/0!</v>
      </c>
      <c r="CA97" s="3"/>
      <c r="CB97" s="1"/>
      <c r="CC97" s="1"/>
      <c r="CD97" s="4"/>
      <c r="CE97" s="6"/>
      <c r="CF97" s="6"/>
      <c r="CG97" s="19" t="e">
        <f t="shared" si="48"/>
        <v>#N/A</v>
      </c>
      <c r="CH97" s="19">
        <f t="shared" si="49"/>
        <v>0</v>
      </c>
      <c r="CI97" s="19" t="e">
        <f t="shared" si="50"/>
        <v>#N/A</v>
      </c>
      <c r="CJ97" s="1"/>
      <c r="CK97" s="15" t="e">
        <f t="shared" si="69"/>
        <v>#N/A</v>
      </c>
      <c r="CL97" s="3"/>
      <c r="CM97" s="6"/>
      <c r="CN97" s="1"/>
      <c r="CO97" s="338">
        <v>109</v>
      </c>
      <c r="CP97" s="338">
        <f t="shared" ref="CP97:CP131" si="75">P97*3.38</f>
        <v>0</v>
      </c>
      <c r="CQ97" s="338">
        <f t="shared" ref="CQ97:CQ131" si="76">CO97*CN97/100</f>
        <v>0</v>
      </c>
      <c r="CR97" s="39" t="e">
        <f t="shared" ref="CR97:CR131" si="77">CQ97/CP97*1000</f>
        <v>#DIV/0!</v>
      </c>
      <c r="CS97" s="3"/>
      <c r="CT97" s="6"/>
      <c r="CU97" s="19" t="e">
        <f t="shared" si="51"/>
        <v>#N/A</v>
      </c>
      <c r="CV97" s="19">
        <f t="shared" si="52"/>
        <v>0</v>
      </c>
      <c r="CW97" s="19" t="e">
        <f t="shared" si="53"/>
        <v>#N/A</v>
      </c>
      <c r="CX97" s="1"/>
      <c r="CY97" s="15" t="e">
        <f t="shared" si="73"/>
        <v>#N/A</v>
      </c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3"/>
      <c r="DL97" s="2"/>
      <c r="DM97" s="96" t="e">
        <f t="shared" si="54"/>
        <v>#DIV/0!</v>
      </c>
      <c r="DN97" s="96" t="e">
        <f t="shared" si="55"/>
        <v>#DIV/0!</v>
      </c>
      <c r="DO97" s="3"/>
      <c r="DP97" s="2"/>
      <c r="DQ97" s="3"/>
      <c r="DR97" s="2"/>
      <c r="DS97" s="7"/>
      <c r="DT97" s="3"/>
      <c r="DU97" s="2"/>
      <c r="DV97" s="7"/>
      <c r="DW97" s="3"/>
      <c r="DX97" s="1"/>
      <c r="DY97" s="96" t="e">
        <f t="shared" si="56"/>
        <v>#DIV/0!</v>
      </c>
      <c r="DZ97" s="96" t="e">
        <f t="shared" si="57"/>
        <v>#DIV/0!</v>
      </c>
      <c r="EA97" s="146"/>
      <c r="EB97" s="96"/>
      <c r="EC97" s="3"/>
      <c r="ED97" s="2"/>
      <c r="EE97" s="3"/>
      <c r="EF97" s="2"/>
      <c r="EG97" s="77"/>
      <c r="EH97" s="78"/>
      <c r="EI97" s="77"/>
      <c r="EJ97" s="79"/>
      <c r="EK97" s="179">
        <f t="shared" si="70"/>
        <v>0</v>
      </c>
      <c r="EL97" s="180" t="e">
        <f t="shared" si="58"/>
        <v>#DIV/0!</v>
      </c>
      <c r="EM97" s="109" t="e">
        <f t="shared" si="59"/>
        <v>#DIV/0!</v>
      </c>
      <c r="EN97" s="1"/>
      <c r="EO97" s="181" t="e">
        <f t="shared" si="60"/>
        <v>#DIV/0!</v>
      </c>
      <c r="EP97" s="181" t="e">
        <f t="shared" si="61"/>
        <v>#DIV/0!</v>
      </c>
      <c r="EQ97" s="4"/>
      <c r="ER97" s="40"/>
    </row>
    <row r="98" spans="1:148" s="44" customFormat="1" ht="20.100000000000001" customHeight="1" x14ac:dyDescent="0.25">
      <c r="A98" s="84">
        <v>42727</v>
      </c>
      <c r="B98" s="101"/>
      <c r="C98" s="13"/>
      <c r="D98" s="8"/>
      <c r="E98" s="8"/>
      <c r="F98" s="8"/>
      <c r="G98" s="11"/>
      <c r="H98" s="10"/>
      <c r="I98" s="8"/>
      <c r="J98" s="8"/>
      <c r="K98" s="18"/>
      <c r="L98" s="8"/>
      <c r="M98" s="8"/>
      <c r="N98" s="8"/>
      <c r="O98" s="145"/>
      <c r="P98" s="8"/>
      <c r="Q98" s="20">
        <f t="shared" si="46"/>
        <v>0</v>
      </c>
      <c r="R98" s="42">
        <f t="shared" si="62"/>
        <v>0</v>
      </c>
      <c r="S98" s="16">
        <f t="shared" si="47"/>
        <v>0</v>
      </c>
      <c r="T98" s="10"/>
      <c r="U98" s="8"/>
      <c r="V98" s="8"/>
      <c r="W98" s="20">
        <f t="shared" si="63"/>
        <v>0</v>
      </c>
      <c r="X98" s="8"/>
      <c r="Y98" s="8"/>
      <c r="Z98" s="8"/>
      <c r="AA98" s="8"/>
      <c r="AB98" s="8"/>
      <c r="AC98" s="11"/>
      <c r="AD98" s="13"/>
      <c r="AE98" s="89"/>
      <c r="AF98" s="89"/>
      <c r="AG98" s="89"/>
      <c r="AH98" s="89"/>
      <c r="AI98" s="110">
        <f t="shared" si="71"/>
        <v>0</v>
      </c>
      <c r="AJ98" s="108" t="e">
        <f t="shared" si="72"/>
        <v>#DIV/0!</v>
      </c>
      <c r="AK98" s="8"/>
      <c r="AL98" s="8"/>
      <c r="AM98" s="8"/>
      <c r="AN98" s="8"/>
      <c r="AO98" s="8"/>
      <c r="AP98" s="8"/>
      <c r="AQ98" s="10"/>
      <c r="AR98" s="13"/>
      <c r="AS98" s="20">
        <f t="shared" si="74"/>
        <v>0</v>
      </c>
      <c r="AT98" s="124" t="e">
        <f t="shared" si="64"/>
        <v>#DIV/0!</v>
      </c>
      <c r="AU98" s="8"/>
      <c r="AV98" s="8"/>
      <c r="AW98" s="13"/>
      <c r="AX98" s="8"/>
      <c r="AY98" s="8"/>
      <c r="AZ98" s="9"/>
      <c r="BA98" s="10"/>
      <c r="BB98" s="9"/>
      <c r="BC98" s="10"/>
      <c r="BD98" s="11"/>
      <c r="BE98" s="10"/>
      <c r="BF98" s="8"/>
      <c r="BG98" s="8"/>
      <c r="BH98" s="8"/>
      <c r="BI98" s="11"/>
      <c r="BJ98" s="10"/>
      <c r="BK98" s="13"/>
      <c r="BL98" s="8"/>
      <c r="BM98" s="8"/>
      <c r="BN98" s="9"/>
      <c r="BO98" s="10"/>
      <c r="BP98" s="8"/>
      <c r="BQ98" s="9"/>
      <c r="BR98" s="10"/>
      <c r="BS98" s="8"/>
      <c r="BT98" s="9"/>
      <c r="BU98" s="12"/>
      <c r="BV98" s="130"/>
      <c r="BW98" s="126">
        <f t="shared" si="65"/>
        <v>0</v>
      </c>
      <c r="BX98" s="126">
        <f t="shared" si="66"/>
        <v>0</v>
      </c>
      <c r="BY98" s="134" t="e">
        <f t="shared" si="67"/>
        <v>#DIV/0!</v>
      </c>
      <c r="BZ98" s="134" t="e">
        <f t="shared" si="68"/>
        <v>#DIV/0!</v>
      </c>
      <c r="CA98" s="10"/>
      <c r="CB98" s="8"/>
      <c r="CC98" s="8"/>
      <c r="CD98" s="11"/>
      <c r="CE98" s="13"/>
      <c r="CF98" s="13"/>
      <c r="CG98" s="20" t="e">
        <f t="shared" si="48"/>
        <v>#N/A</v>
      </c>
      <c r="CH98" s="20">
        <f t="shared" si="49"/>
        <v>0</v>
      </c>
      <c r="CI98" s="20" t="e">
        <f t="shared" si="50"/>
        <v>#N/A</v>
      </c>
      <c r="CJ98" s="8"/>
      <c r="CK98" s="16" t="e">
        <f t="shared" si="69"/>
        <v>#N/A</v>
      </c>
      <c r="CL98" s="10"/>
      <c r="CM98" s="13"/>
      <c r="CN98" s="8"/>
      <c r="CO98" s="339">
        <v>109</v>
      </c>
      <c r="CP98" s="339">
        <f t="shared" si="75"/>
        <v>0</v>
      </c>
      <c r="CQ98" s="339">
        <f t="shared" si="76"/>
        <v>0</v>
      </c>
      <c r="CR98" s="42" t="e">
        <f t="shared" si="77"/>
        <v>#DIV/0!</v>
      </c>
      <c r="CS98" s="10"/>
      <c r="CT98" s="13"/>
      <c r="CU98" s="20" t="e">
        <f t="shared" si="51"/>
        <v>#N/A</v>
      </c>
      <c r="CV98" s="20">
        <f t="shared" si="52"/>
        <v>0</v>
      </c>
      <c r="CW98" s="20" t="e">
        <f t="shared" si="53"/>
        <v>#N/A</v>
      </c>
      <c r="CX98" s="8"/>
      <c r="CY98" s="16" t="e">
        <f t="shared" si="73"/>
        <v>#N/A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0"/>
      <c r="DL98" s="9"/>
      <c r="DM98" s="97" t="e">
        <f t="shared" si="54"/>
        <v>#DIV/0!</v>
      </c>
      <c r="DN98" s="97" t="e">
        <f t="shared" si="55"/>
        <v>#DIV/0!</v>
      </c>
      <c r="DO98" s="10"/>
      <c r="DP98" s="9"/>
      <c r="DQ98" s="10"/>
      <c r="DR98" s="9"/>
      <c r="DS98" s="14"/>
      <c r="DT98" s="10"/>
      <c r="DU98" s="9"/>
      <c r="DV98" s="14"/>
      <c r="DW98" s="10"/>
      <c r="DX98" s="8"/>
      <c r="DY98" s="97" t="e">
        <f t="shared" si="56"/>
        <v>#DIV/0!</v>
      </c>
      <c r="DZ98" s="97" t="e">
        <f t="shared" si="57"/>
        <v>#DIV/0!</v>
      </c>
      <c r="EA98" s="147"/>
      <c r="EB98" s="97"/>
      <c r="EC98" s="10"/>
      <c r="ED98" s="9"/>
      <c r="EE98" s="10"/>
      <c r="EF98" s="9"/>
      <c r="EG98" s="80"/>
      <c r="EH98" s="81"/>
      <c r="EI98" s="80"/>
      <c r="EJ98" s="82"/>
      <c r="EK98" s="182">
        <f t="shared" si="70"/>
        <v>0</v>
      </c>
      <c r="EL98" s="183" t="e">
        <f t="shared" si="58"/>
        <v>#DIV/0!</v>
      </c>
      <c r="EM98" s="110" t="e">
        <f t="shared" si="59"/>
        <v>#DIV/0!</v>
      </c>
      <c r="EN98" s="8"/>
      <c r="EO98" s="184" t="e">
        <f t="shared" si="60"/>
        <v>#DIV/0!</v>
      </c>
      <c r="EP98" s="184" t="e">
        <f t="shared" si="61"/>
        <v>#DIV/0!</v>
      </c>
      <c r="EQ98" s="11"/>
      <c r="ER98" s="43"/>
    </row>
    <row r="99" spans="1:148" s="44" customFormat="1" ht="20.100000000000001" customHeight="1" x14ac:dyDescent="0.25">
      <c r="A99" s="84">
        <v>42727</v>
      </c>
      <c r="B99" s="101"/>
      <c r="C99" s="13"/>
      <c r="D99" s="8"/>
      <c r="E99" s="8"/>
      <c r="F99" s="8"/>
      <c r="G99" s="11"/>
      <c r="H99" s="10"/>
      <c r="I99" s="8"/>
      <c r="J99" s="8"/>
      <c r="K99" s="18"/>
      <c r="L99" s="8"/>
      <c r="M99" s="8"/>
      <c r="N99" s="8"/>
      <c r="O99" s="145"/>
      <c r="P99" s="8"/>
      <c r="Q99" s="20">
        <f t="shared" si="46"/>
        <v>0</v>
      </c>
      <c r="R99" s="42">
        <f t="shared" si="62"/>
        <v>0</v>
      </c>
      <c r="S99" s="16">
        <f t="shared" si="47"/>
        <v>0</v>
      </c>
      <c r="T99" s="10"/>
      <c r="U99" s="8"/>
      <c r="V99" s="8"/>
      <c r="W99" s="20">
        <f t="shared" si="63"/>
        <v>0</v>
      </c>
      <c r="X99" s="8"/>
      <c r="Y99" s="8"/>
      <c r="Z99" s="8"/>
      <c r="AA99" s="8"/>
      <c r="AB99" s="8"/>
      <c r="AC99" s="11"/>
      <c r="AD99" s="13"/>
      <c r="AE99" s="89"/>
      <c r="AF99" s="89"/>
      <c r="AG99" s="89"/>
      <c r="AH99" s="89"/>
      <c r="AI99" s="110">
        <f t="shared" si="71"/>
        <v>0</v>
      </c>
      <c r="AJ99" s="108" t="e">
        <f t="shared" si="72"/>
        <v>#DIV/0!</v>
      </c>
      <c r="AK99" s="8"/>
      <c r="AL99" s="8"/>
      <c r="AM99" s="8"/>
      <c r="AN99" s="8"/>
      <c r="AO99" s="8"/>
      <c r="AP99" s="8"/>
      <c r="AQ99" s="10"/>
      <c r="AR99" s="13"/>
      <c r="AS99" s="20">
        <f t="shared" si="74"/>
        <v>0</v>
      </c>
      <c r="AT99" s="124" t="e">
        <f t="shared" si="64"/>
        <v>#DIV/0!</v>
      </c>
      <c r="AU99" s="8"/>
      <c r="AV99" s="8"/>
      <c r="AW99" s="13"/>
      <c r="AX99" s="8"/>
      <c r="AY99" s="8"/>
      <c r="AZ99" s="9"/>
      <c r="BA99" s="10"/>
      <c r="BB99" s="9"/>
      <c r="BC99" s="10"/>
      <c r="BD99" s="11"/>
      <c r="BE99" s="10"/>
      <c r="BF99" s="8"/>
      <c r="BG99" s="8"/>
      <c r="BH99" s="8"/>
      <c r="BI99" s="11"/>
      <c r="BJ99" s="10"/>
      <c r="BK99" s="13"/>
      <c r="BL99" s="8"/>
      <c r="BM99" s="8"/>
      <c r="BN99" s="9"/>
      <c r="BO99" s="10"/>
      <c r="BP99" s="8"/>
      <c r="BQ99" s="9"/>
      <c r="BR99" s="10"/>
      <c r="BS99" s="8"/>
      <c r="BT99" s="9"/>
      <c r="BU99" s="12"/>
      <c r="BV99" s="130"/>
      <c r="BW99" s="126">
        <f t="shared" si="65"/>
        <v>0</v>
      </c>
      <c r="BX99" s="126">
        <f t="shared" si="66"/>
        <v>0</v>
      </c>
      <c r="BY99" s="134" t="e">
        <f t="shared" si="67"/>
        <v>#DIV/0!</v>
      </c>
      <c r="BZ99" s="134" t="e">
        <f t="shared" si="68"/>
        <v>#DIV/0!</v>
      </c>
      <c r="CA99" s="10"/>
      <c r="CB99" s="8"/>
      <c r="CC99" s="8"/>
      <c r="CD99" s="11"/>
      <c r="CE99" s="13"/>
      <c r="CF99" s="13"/>
      <c r="CG99" s="20" t="e">
        <f t="shared" si="48"/>
        <v>#N/A</v>
      </c>
      <c r="CH99" s="20">
        <f t="shared" si="49"/>
        <v>0</v>
      </c>
      <c r="CI99" s="20" t="e">
        <f t="shared" si="50"/>
        <v>#N/A</v>
      </c>
      <c r="CJ99" s="8"/>
      <c r="CK99" s="16" t="e">
        <f t="shared" si="69"/>
        <v>#N/A</v>
      </c>
      <c r="CL99" s="10"/>
      <c r="CM99" s="13"/>
      <c r="CN99" s="8"/>
      <c r="CO99" s="339">
        <v>109</v>
      </c>
      <c r="CP99" s="339">
        <f t="shared" si="75"/>
        <v>0</v>
      </c>
      <c r="CQ99" s="339">
        <f t="shared" si="76"/>
        <v>0</v>
      </c>
      <c r="CR99" s="42" t="e">
        <f t="shared" si="77"/>
        <v>#DIV/0!</v>
      </c>
      <c r="CS99" s="10"/>
      <c r="CT99" s="13"/>
      <c r="CU99" s="20" t="e">
        <f t="shared" si="51"/>
        <v>#N/A</v>
      </c>
      <c r="CV99" s="20">
        <f t="shared" si="52"/>
        <v>0</v>
      </c>
      <c r="CW99" s="20" t="e">
        <f t="shared" si="53"/>
        <v>#N/A</v>
      </c>
      <c r="CX99" s="8"/>
      <c r="CY99" s="16" t="e">
        <f t="shared" si="73"/>
        <v>#N/A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0"/>
      <c r="DL99" s="9"/>
      <c r="DM99" s="97" t="e">
        <f t="shared" si="54"/>
        <v>#DIV/0!</v>
      </c>
      <c r="DN99" s="97" t="e">
        <f t="shared" si="55"/>
        <v>#DIV/0!</v>
      </c>
      <c r="DO99" s="10"/>
      <c r="DP99" s="9"/>
      <c r="DQ99" s="10"/>
      <c r="DR99" s="9"/>
      <c r="DS99" s="14"/>
      <c r="DT99" s="10"/>
      <c r="DU99" s="9"/>
      <c r="DV99" s="14"/>
      <c r="DW99" s="10"/>
      <c r="DX99" s="8"/>
      <c r="DY99" s="97" t="e">
        <f t="shared" si="56"/>
        <v>#DIV/0!</v>
      </c>
      <c r="DZ99" s="97" t="e">
        <f t="shared" si="57"/>
        <v>#DIV/0!</v>
      </c>
      <c r="EA99" s="147"/>
      <c r="EB99" s="97"/>
      <c r="EC99" s="10"/>
      <c r="ED99" s="9"/>
      <c r="EE99" s="10"/>
      <c r="EF99" s="9"/>
      <c r="EG99" s="80"/>
      <c r="EH99" s="81"/>
      <c r="EI99" s="80"/>
      <c r="EJ99" s="82"/>
      <c r="EK99" s="182">
        <f t="shared" si="70"/>
        <v>0</v>
      </c>
      <c r="EL99" s="183" t="e">
        <f t="shared" si="58"/>
        <v>#DIV/0!</v>
      </c>
      <c r="EM99" s="110" t="e">
        <f t="shared" si="59"/>
        <v>#DIV/0!</v>
      </c>
      <c r="EN99" s="8"/>
      <c r="EO99" s="184" t="e">
        <f t="shared" si="60"/>
        <v>#DIV/0!</v>
      </c>
      <c r="EP99" s="184" t="e">
        <f t="shared" si="61"/>
        <v>#DIV/0!</v>
      </c>
      <c r="EQ99" s="11"/>
      <c r="ER99" s="43"/>
    </row>
    <row r="100" spans="1:148" s="41" customFormat="1" ht="20.100000000000001" customHeight="1" x14ac:dyDescent="0.25">
      <c r="A100" s="83">
        <v>42728</v>
      </c>
      <c r="B100" s="100"/>
      <c r="C100" s="6"/>
      <c r="D100" s="1"/>
      <c r="E100" s="1"/>
      <c r="F100" s="1"/>
      <c r="G100" s="4"/>
      <c r="H100" s="3"/>
      <c r="I100" s="1"/>
      <c r="J100" s="1"/>
      <c r="K100" s="17"/>
      <c r="L100" s="1"/>
      <c r="M100" s="1"/>
      <c r="N100" s="1"/>
      <c r="O100" s="144"/>
      <c r="P100" s="1"/>
      <c r="Q100" s="19">
        <f t="shared" si="46"/>
        <v>0</v>
      </c>
      <c r="R100" s="39">
        <f t="shared" si="62"/>
        <v>0</v>
      </c>
      <c r="S100" s="15">
        <f t="shared" si="47"/>
        <v>0</v>
      </c>
      <c r="T100" s="3"/>
      <c r="U100" s="1"/>
      <c r="V100" s="1"/>
      <c r="W100" s="19">
        <f t="shared" si="63"/>
        <v>0</v>
      </c>
      <c r="X100" s="1"/>
      <c r="Y100" s="1"/>
      <c r="Z100" s="1"/>
      <c r="AA100" s="1"/>
      <c r="AB100" s="1"/>
      <c r="AC100" s="4"/>
      <c r="AD100" s="6"/>
      <c r="AE100" s="88"/>
      <c r="AF100" s="88"/>
      <c r="AG100" s="88"/>
      <c r="AH100" s="88"/>
      <c r="AI100" s="109">
        <f t="shared" si="71"/>
        <v>0</v>
      </c>
      <c r="AJ100" s="106" t="e">
        <f t="shared" si="72"/>
        <v>#DIV/0!</v>
      </c>
      <c r="AK100" s="1"/>
      <c r="AL100" s="1"/>
      <c r="AM100" s="1"/>
      <c r="AN100" s="1"/>
      <c r="AO100" s="1"/>
      <c r="AP100" s="1"/>
      <c r="AQ100" s="3"/>
      <c r="AR100" s="6"/>
      <c r="AS100" s="19">
        <f t="shared" si="74"/>
        <v>0</v>
      </c>
      <c r="AT100" s="123" t="e">
        <f t="shared" si="64"/>
        <v>#DIV/0!</v>
      </c>
      <c r="AU100" s="1"/>
      <c r="AV100" s="1"/>
      <c r="AW100" s="6"/>
      <c r="AX100" s="1"/>
      <c r="AY100" s="1"/>
      <c r="AZ100" s="2"/>
      <c r="BA100" s="3"/>
      <c r="BB100" s="2"/>
      <c r="BC100" s="3"/>
      <c r="BD100" s="4"/>
      <c r="BE100" s="3"/>
      <c r="BF100" s="1"/>
      <c r="BG100" s="1"/>
      <c r="BH100" s="1"/>
      <c r="BI100" s="4"/>
      <c r="BJ100" s="3"/>
      <c r="BK100" s="6"/>
      <c r="BL100" s="1"/>
      <c r="BM100" s="1"/>
      <c r="BN100" s="2"/>
      <c r="BO100" s="3"/>
      <c r="BP100" s="1"/>
      <c r="BQ100" s="2"/>
      <c r="BR100" s="3"/>
      <c r="BS100" s="1"/>
      <c r="BT100" s="2"/>
      <c r="BU100" s="5"/>
      <c r="BV100" s="129"/>
      <c r="BW100" s="125">
        <f t="shared" si="65"/>
        <v>0</v>
      </c>
      <c r="BX100" s="125">
        <f t="shared" si="66"/>
        <v>0</v>
      </c>
      <c r="BY100" s="133" t="e">
        <f t="shared" si="67"/>
        <v>#DIV/0!</v>
      </c>
      <c r="BZ100" s="133" t="e">
        <f t="shared" si="68"/>
        <v>#DIV/0!</v>
      </c>
      <c r="CA100" s="3"/>
      <c r="CB100" s="1"/>
      <c r="CC100" s="1"/>
      <c r="CD100" s="4"/>
      <c r="CE100" s="6"/>
      <c r="CF100" s="6"/>
      <c r="CG100" s="19" t="e">
        <f t="shared" si="48"/>
        <v>#N/A</v>
      </c>
      <c r="CH100" s="19">
        <f t="shared" si="49"/>
        <v>0</v>
      </c>
      <c r="CI100" s="19" t="e">
        <f t="shared" si="50"/>
        <v>#N/A</v>
      </c>
      <c r="CJ100" s="1"/>
      <c r="CK100" s="15" t="e">
        <f t="shared" si="69"/>
        <v>#N/A</v>
      </c>
      <c r="CL100" s="3"/>
      <c r="CM100" s="6"/>
      <c r="CN100" s="1"/>
      <c r="CO100" s="338">
        <v>109</v>
      </c>
      <c r="CP100" s="338">
        <f t="shared" si="75"/>
        <v>0</v>
      </c>
      <c r="CQ100" s="338">
        <f t="shared" si="76"/>
        <v>0</v>
      </c>
      <c r="CR100" s="39" t="e">
        <f t="shared" si="77"/>
        <v>#DIV/0!</v>
      </c>
      <c r="CS100" s="3"/>
      <c r="CT100" s="6"/>
      <c r="CU100" s="19" t="e">
        <f t="shared" si="51"/>
        <v>#N/A</v>
      </c>
      <c r="CV100" s="19">
        <f t="shared" si="52"/>
        <v>0</v>
      </c>
      <c r="CW100" s="19" t="e">
        <f t="shared" si="53"/>
        <v>#N/A</v>
      </c>
      <c r="CX100" s="1"/>
      <c r="CY100" s="15" t="e">
        <f t="shared" si="73"/>
        <v>#N/A</v>
      </c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3"/>
      <c r="DL100" s="2"/>
      <c r="DM100" s="96" t="e">
        <f t="shared" si="54"/>
        <v>#DIV/0!</v>
      </c>
      <c r="DN100" s="96" t="e">
        <f t="shared" si="55"/>
        <v>#DIV/0!</v>
      </c>
      <c r="DO100" s="3"/>
      <c r="DP100" s="2"/>
      <c r="DQ100" s="3"/>
      <c r="DR100" s="2"/>
      <c r="DS100" s="7"/>
      <c r="DT100" s="3"/>
      <c r="DU100" s="2"/>
      <c r="DV100" s="7"/>
      <c r="DW100" s="3"/>
      <c r="DX100" s="1"/>
      <c r="DY100" s="96" t="e">
        <f t="shared" si="56"/>
        <v>#DIV/0!</v>
      </c>
      <c r="DZ100" s="96" t="e">
        <f t="shared" si="57"/>
        <v>#DIV/0!</v>
      </c>
      <c r="EA100" s="146"/>
      <c r="EB100" s="96"/>
      <c r="EC100" s="3"/>
      <c r="ED100" s="2"/>
      <c r="EE100" s="3"/>
      <c r="EF100" s="2"/>
      <c r="EG100" s="77"/>
      <c r="EH100" s="78"/>
      <c r="EI100" s="77"/>
      <c r="EJ100" s="79"/>
      <c r="EK100" s="179">
        <f t="shared" si="70"/>
        <v>0</v>
      </c>
      <c r="EL100" s="180" t="e">
        <f t="shared" si="58"/>
        <v>#DIV/0!</v>
      </c>
      <c r="EM100" s="109" t="e">
        <f t="shared" si="59"/>
        <v>#DIV/0!</v>
      </c>
      <c r="EN100" s="1"/>
      <c r="EO100" s="181" t="e">
        <f t="shared" si="60"/>
        <v>#DIV/0!</v>
      </c>
      <c r="EP100" s="181" t="e">
        <f t="shared" si="61"/>
        <v>#DIV/0!</v>
      </c>
      <c r="EQ100" s="4"/>
      <c r="ER100" s="40"/>
    </row>
    <row r="101" spans="1:148" s="41" customFormat="1" ht="20.100000000000001" customHeight="1" x14ac:dyDescent="0.25">
      <c r="A101" s="83">
        <v>42728</v>
      </c>
      <c r="B101" s="100"/>
      <c r="C101" s="6"/>
      <c r="D101" s="1"/>
      <c r="E101" s="1"/>
      <c r="F101" s="1"/>
      <c r="G101" s="4"/>
      <c r="H101" s="3"/>
      <c r="I101" s="1"/>
      <c r="J101" s="1"/>
      <c r="K101" s="17"/>
      <c r="L101" s="1"/>
      <c r="M101" s="1"/>
      <c r="N101" s="1"/>
      <c r="O101" s="144"/>
      <c r="P101" s="1"/>
      <c r="Q101" s="19">
        <f t="shared" si="46"/>
        <v>0</v>
      </c>
      <c r="R101" s="39">
        <f t="shared" si="62"/>
        <v>0</v>
      </c>
      <c r="S101" s="15">
        <f t="shared" si="47"/>
        <v>0</v>
      </c>
      <c r="T101" s="3"/>
      <c r="U101" s="1"/>
      <c r="V101" s="1"/>
      <c r="W101" s="19">
        <f t="shared" si="63"/>
        <v>0</v>
      </c>
      <c r="X101" s="1"/>
      <c r="Y101" s="1"/>
      <c r="Z101" s="1"/>
      <c r="AA101" s="1"/>
      <c r="AB101" s="1"/>
      <c r="AC101" s="4"/>
      <c r="AD101" s="6"/>
      <c r="AE101" s="88"/>
      <c r="AF101" s="88"/>
      <c r="AG101" s="88"/>
      <c r="AH101" s="88"/>
      <c r="AI101" s="109">
        <f t="shared" si="71"/>
        <v>0</v>
      </c>
      <c r="AJ101" s="106" t="e">
        <f t="shared" si="72"/>
        <v>#DIV/0!</v>
      </c>
      <c r="AK101" s="1"/>
      <c r="AL101" s="1"/>
      <c r="AM101" s="1"/>
      <c r="AN101" s="1"/>
      <c r="AO101" s="1"/>
      <c r="AP101" s="1"/>
      <c r="AQ101" s="3"/>
      <c r="AR101" s="6"/>
      <c r="AS101" s="19">
        <f t="shared" si="74"/>
        <v>0</v>
      </c>
      <c r="AT101" s="123" t="e">
        <f t="shared" si="64"/>
        <v>#DIV/0!</v>
      </c>
      <c r="AU101" s="1"/>
      <c r="AV101" s="1"/>
      <c r="AW101" s="6"/>
      <c r="AX101" s="1"/>
      <c r="AY101" s="1"/>
      <c r="AZ101" s="2"/>
      <c r="BA101" s="3"/>
      <c r="BB101" s="2"/>
      <c r="BC101" s="3"/>
      <c r="BD101" s="4"/>
      <c r="BE101" s="3"/>
      <c r="BF101" s="1"/>
      <c r="BG101" s="1"/>
      <c r="BH101" s="1"/>
      <c r="BI101" s="4"/>
      <c r="BJ101" s="3"/>
      <c r="BK101" s="6"/>
      <c r="BL101" s="1"/>
      <c r="BM101" s="1"/>
      <c r="BN101" s="2"/>
      <c r="BO101" s="3"/>
      <c r="BP101" s="1"/>
      <c r="BQ101" s="2"/>
      <c r="BR101" s="3"/>
      <c r="BS101" s="1"/>
      <c r="BT101" s="2"/>
      <c r="BU101" s="5"/>
      <c r="BV101" s="129"/>
      <c r="BW101" s="125">
        <f t="shared" si="65"/>
        <v>0</v>
      </c>
      <c r="BX101" s="125">
        <f t="shared" si="66"/>
        <v>0</v>
      </c>
      <c r="BY101" s="133" t="e">
        <f t="shared" si="67"/>
        <v>#DIV/0!</v>
      </c>
      <c r="BZ101" s="133" t="e">
        <f t="shared" si="68"/>
        <v>#DIV/0!</v>
      </c>
      <c r="CA101" s="3"/>
      <c r="CB101" s="1"/>
      <c r="CC101" s="1"/>
      <c r="CD101" s="4"/>
      <c r="CE101" s="6"/>
      <c r="CF101" s="6"/>
      <c r="CG101" s="19" t="e">
        <f t="shared" si="48"/>
        <v>#N/A</v>
      </c>
      <c r="CH101" s="19">
        <f t="shared" si="49"/>
        <v>0</v>
      </c>
      <c r="CI101" s="19" t="e">
        <f t="shared" si="50"/>
        <v>#N/A</v>
      </c>
      <c r="CJ101" s="1"/>
      <c r="CK101" s="15" t="e">
        <f t="shared" si="69"/>
        <v>#N/A</v>
      </c>
      <c r="CL101" s="3"/>
      <c r="CM101" s="6"/>
      <c r="CN101" s="1"/>
      <c r="CO101" s="338">
        <v>109</v>
      </c>
      <c r="CP101" s="338">
        <f t="shared" si="75"/>
        <v>0</v>
      </c>
      <c r="CQ101" s="338">
        <f t="shared" si="76"/>
        <v>0</v>
      </c>
      <c r="CR101" s="39" t="e">
        <f t="shared" si="77"/>
        <v>#DIV/0!</v>
      </c>
      <c r="CS101" s="3"/>
      <c r="CT101" s="6"/>
      <c r="CU101" s="19" t="e">
        <f t="shared" si="51"/>
        <v>#N/A</v>
      </c>
      <c r="CV101" s="19">
        <f t="shared" si="52"/>
        <v>0</v>
      </c>
      <c r="CW101" s="19" t="e">
        <f t="shared" si="53"/>
        <v>#N/A</v>
      </c>
      <c r="CX101" s="1"/>
      <c r="CY101" s="15" t="e">
        <f t="shared" si="73"/>
        <v>#N/A</v>
      </c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3"/>
      <c r="DL101" s="2"/>
      <c r="DM101" s="96" t="e">
        <f t="shared" si="54"/>
        <v>#DIV/0!</v>
      </c>
      <c r="DN101" s="96" t="e">
        <f t="shared" si="55"/>
        <v>#DIV/0!</v>
      </c>
      <c r="DO101" s="3"/>
      <c r="DP101" s="2"/>
      <c r="DQ101" s="3"/>
      <c r="DR101" s="2"/>
      <c r="DS101" s="7"/>
      <c r="DT101" s="3"/>
      <c r="DU101" s="2"/>
      <c r="DV101" s="7"/>
      <c r="DW101" s="3"/>
      <c r="DX101" s="1"/>
      <c r="DY101" s="96" t="e">
        <f t="shared" si="56"/>
        <v>#DIV/0!</v>
      </c>
      <c r="DZ101" s="96" t="e">
        <f t="shared" si="57"/>
        <v>#DIV/0!</v>
      </c>
      <c r="EA101" s="146"/>
      <c r="EB101" s="96"/>
      <c r="EC101" s="3"/>
      <c r="ED101" s="2"/>
      <c r="EE101" s="3"/>
      <c r="EF101" s="2"/>
      <c r="EG101" s="77"/>
      <c r="EH101" s="78"/>
      <c r="EI101" s="77"/>
      <c r="EJ101" s="79"/>
      <c r="EK101" s="179">
        <f t="shared" si="70"/>
        <v>0</v>
      </c>
      <c r="EL101" s="180" t="e">
        <f t="shared" si="58"/>
        <v>#DIV/0!</v>
      </c>
      <c r="EM101" s="109" t="e">
        <f t="shared" si="59"/>
        <v>#DIV/0!</v>
      </c>
      <c r="EN101" s="1"/>
      <c r="EO101" s="181" t="e">
        <f t="shared" si="60"/>
        <v>#DIV/0!</v>
      </c>
      <c r="EP101" s="181" t="e">
        <f t="shared" si="61"/>
        <v>#DIV/0!</v>
      </c>
      <c r="EQ101" s="4"/>
      <c r="ER101" s="40"/>
    </row>
    <row r="102" spans="1:148" s="44" customFormat="1" ht="20.100000000000001" customHeight="1" x14ac:dyDescent="0.25">
      <c r="A102" s="84">
        <v>42728</v>
      </c>
      <c r="B102" s="101"/>
      <c r="C102" s="13"/>
      <c r="D102" s="8"/>
      <c r="E102" s="8"/>
      <c r="F102" s="8"/>
      <c r="G102" s="11"/>
      <c r="H102" s="10"/>
      <c r="I102" s="8"/>
      <c r="J102" s="8"/>
      <c r="K102" s="18"/>
      <c r="L102" s="8"/>
      <c r="M102" s="8"/>
      <c r="N102" s="8"/>
      <c r="O102" s="145"/>
      <c r="P102" s="8"/>
      <c r="Q102" s="20">
        <f t="shared" si="46"/>
        <v>0</v>
      </c>
      <c r="R102" s="42">
        <f t="shared" si="62"/>
        <v>0</v>
      </c>
      <c r="S102" s="16">
        <f t="shared" si="47"/>
        <v>0</v>
      </c>
      <c r="T102" s="10"/>
      <c r="U102" s="8"/>
      <c r="V102" s="8"/>
      <c r="W102" s="20">
        <f t="shared" si="63"/>
        <v>0</v>
      </c>
      <c r="X102" s="8"/>
      <c r="Y102" s="8"/>
      <c r="Z102" s="8"/>
      <c r="AA102" s="8"/>
      <c r="AB102" s="8"/>
      <c r="AC102" s="11"/>
      <c r="AD102" s="13"/>
      <c r="AE102" s="89"/>
      <c r="AF102" s="89"/>
      <c r="AG102" s="89"/>
      <c r="AH102" s="89"/>
      <c r="AI102" s="110">
        <f t="shared" si="71"/>
        <v>0</v>
      </c>
      <c r="AJ102" s="108" t="e">
        <f t="shared" si="72"/>
        <v>#DIV/0!</v>
      </c>
      <c r="AK102" s="8"/>
      <c r="AL102" s="8"/>
      <c r="AM102" s="8"/>
      <c r="AN102" s="8"/>
      <c r="AO102" s="8"/>
      <c r="AP102" s="8"/>
      <c r="AQ102" s="10"/>
      <c r="AR102" s="13"/>
      <c r="AS102" s="20">
        <f t="shared" si="74"/>
        <v>0</v>
      </c>
      <c r="AT102" s="124" t="e">
        <f t="shared" si="64"/>
        <v>#DIV/0!</v>
      </c>
      <c r="AU102" s="8"/>
      <c r="AV102" s="8"/>
      <c r="AW102" s="13"/>
      <c r="AX102" s="8"/>
      <c r="AY102" s="8"/>
      <c r="AZ102" s="9"/>
      <c r="BA102" s="10"/>
      <c r="BB102" s="9"/>
      <c r="BC102" s="10"/>
      <c r="BD102" s="11"/>
      <c r="BE102" s="10"/>
      <c r="BF102" s="8"/>
      <c r="BG102" s="8"/>
      <c r="BH102" s="8"/>
      <c r="BI102" s="11"/>
      <c r="BJ102" s="10"/>
      <c r="BK102" s="13"/>
      <c r="BL102" s="8"/>
      <c r="BM102" s="8"/>
      <c r="BN102" s="9"/>
      <c r="BO102" s="10"/>
      <c r="BP102" s="8"/>
      <c r="BQ102" s="9"/>
      <c r="BR102" s="10"/>
      <c r="BS102" s="8"/>
      <c r="BT102" s="9"/>
      <c r="BU102" s="12"/>
      <c r="BV102" s="130"/>
      <c r="BW102" s="126">
        <f t="shared" si="65"/>
        <v>0</v>
      </c>
      <c r="BX102" s="126">
        <f t="shared" si="66"/>
        <v>0</v>
      </c>
      <c r="BY102" s="134" t="e">
        <f t="shared" si="67"/>
        <v>#DIV/0!</v>
      </c>
      <c r="BZ102" s="134" t="e">
        <f t="shared" si="68"/>
        <v>#DIV/0!</v>
      </c>
      <c r="CA102" s="10"/>
      <c r="CB102" s="8"/>
      <c r="CC102" s="8"/>
      <c r="CD102" s="11"/>
      <c r="CE102" s="13"/>
      <c r="CF102" s="13"/>
      <c r="CG102" s="20" t="e">
        <f t="shared" si="48"/>
        <v>#N/A</v>
      </c>
      <c r="CH102" s="20">
        <f t="shared" si="49"/>
        <v>0</v>
      </c>
      <c r="CI102" s="20" t="e">
        <f t="shared" si="50"/>
        <v>#N/A</v>
      </c>
      <c r="CJ102" s="8"/>
      <c r="CK102" s="16" t="e">
        <f t="shared" si="69"/>
        <v>#N/A</v>
      </c>
      <c r="CL102" s="10"/>
      <c r="CM102" s="13"/>
      <c r="CN102" s="8"/>
      <c r="CO102" s="339">
        <v>109</v>
      </c>
      <c r="CP102" s="339">
        <f t="shared" si="75"/>
        <v>0</v>
      </c>
      <c r="CQ102" s="339">
        <f t="shared" si="76"/>
        <v>0</v>
      </c>
      <c r="CR102" s="42" t="e">
        <f t="shared" si="77"/>
        <v>#DIV/0!</v>
      </c>
      <c r="CS102" s="10"/>
      <c r="CT102" s="13"/>
      <c r="CU102" s="20" t="e">
        <f t="shared" si="51"/>
        <v>#N/A</v>
      </c>
      <c r="CV102" s="20">
        <f t="shared" si="52"/>
        <v>0</v>
      </c>
      <c r="CW102" s="20" t="e">
        <f t="shared" si="53"/>
        <v>#N/A</v>
      </c>
      <c r="CX102" s="8"/>
      <c r="CY102" s="16" t="e">
        <f t="shared" si="73"/>
        <v>#N/A</v>
      </c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0"/>
      <c r="DL102" s="9"/>
      <c r="DM102" s="97" t="e">
        <f t="shared" si="54"/>
        <v>#DIV/0!</v>
      </c>
      <c r="DN102" s="97" t="e">
        <f t="shared" si="55"/>
        <v>#DIV/0!</v>
      </c>
      <c r="DO102" s="10"/>
      <c r="DP102" s="9"/>
      <c r="DQ102" s="10"/>
      <c r="DR102" s="9"/>
      <c r="DS102" s="14"/>
      <c r="DT102" s="10"/>
      <c r="DU102" s="9"/>
      <c r="DV102" s="14"/>
      <c r="DW102" s="10"/>
      <c r="DX102" s="8"/>
      <c r="DY102" s="97" t="e">
        <f t="shared" si="56"/>
        <v>#DIV/0!</v>
      </c>
      <c r="DZ102" s="97" t="e">
        <f t="shared" si="57"/>
        <v>#DIV/0!</v>
      </c>
      <c r="EA102" s="147"/>
      <c r="EB102" s="97"/>
      <c r="EC102" s="10"/>
      <c r="ED102" s="9"/>
      <c r="EE102" s="10"/>
      <c r="EF102" s="9"/>
      <c r="EG102" s="80"/>
      <c r="EH102" s="81"/>
      <c r="EI102" s="80"/>
      <c r="EJ102" s="82"/>
      <c r="EK102" s="182">
        <f t="shared" si="70"/>
        <v>0</v>
      </c>
      <c r="EL102" s="183" t="e">
        <f t="shared" si="58"/>
        <v>#DIV/0!</v>
      </c>
      <c r="EM102" s="110" t="e">
        <f t="shared" si="59"/>
        <v>#DIV/0!</v>
      </c>
      <c r="EN102" s="8"/>
      <c r="EO102" s="184" t="e">
        <f t="shared" si="60"/>
        <v>#DIV/0!</v>
      </c>
      <c r="EP102" s="184" t="e">
        <f t="shared" si="61"/>
        <v>#DIV/0!</v>
      </c>
      <c r="EQ102" s="11"/>
      <c r="ER102" s="43"/>
    </row>
    <row r="103" spans="1:148" s="44" customFormat="1" ht="20.100000000000001" customHeight="1" x14ac:dyDescent="0.25">
      <c r="A103" s="84">
        <v>42728</v>
      </c>
      <c r="B103" s="101"/>
      <c r="C103" s="13"/>
      <c r="D103" s="8"/>
      <c r="E103" s="8"/>
      <c r="F103" s="8"/>
      <c r="G103" s="11"/>
      <c r="H103" s="10"/>
      <c r="I103" s="8"/>
      <c r="J103" s="8"/>
      <c r="K103" s="18"/>
      <c r="L103" s="8"/>
      <c r="M103" s="8"/>
      <c r="N103" s="8"/>
      <c r="O103" s="145"/>
      <c r="P103" s="8"/>
      <c r="Q103" s="20">
        <f t="shared" si="46"/>
        <v>0</v>
      </c>
      <c r="R103" s="42">
        <f t="shared" si="62"/>
        <v>0</v>
      </c>
      <c r="S103" s="16">
        <f t="shared" si="47"/>
        <v>0</v>
      </c>
      <c r="T103" s="10"/>
      <c r="U103" s="8"/>
      <c r="V103" s="8"/>
      <c r="W103" s="20">
        <f t="shared" si="63"/>
        <v>0</v>
      </c>
      <c r="X103" s="8"/>
      <c r="Y103" s="8"/>
      <c r="Z103" s="8"/>
      <c r="AA103" s="8"/>
      <c r="AB103" s="8"/>
      <c r="AC103" s="11"/>
      <c r="AD103" s="13"/>
      <c r="AE103" s="89"/>
      <c r="AF103" s="89"/>
      <c r="AG103" s="89"/>
      <c r="AH103" s="89"/>
      <c r="AI103" s="110">
        <f t="shared" si="71"/>
        <v>0</v>
      </c>
      <c r="AJ103" s="108" t="e">
        <f t="shared" si="72"/>
        <v>#DIV/0!</v>
      </c>
      <c r="AK103" s="8"/>
      <c r="AL103" s="8"/>
      <c r="AM103" s="8"/>
      <c r="AN103" s="8"/>
      <c r="AO103" s="8"/>
      <c r="AP103" s="8"/>
      <c r="AQ103" s="10"/>
      <c r="AR103" s="13"/>
      <c r="AS103" s="20">
        <f t="shared" si="74"/>
        <v>0</v>
      </c>
      <c r="AT103" s="124" t="e">
        <f t="shared" si="64"/>
        <v>#DIV/0!</v>
      </c>
      <c r="AU103" s="8"/>
      <c r="AV103" s="8"/>
      <c r="AW103" s="13"/>
      <c r="AX103" s="8"/>
      <c r="AY103" s="8"/>
      <c r="AZ103" s="9"/>
      <c r="BA103" s="10"/>
      <c r="BB103" s="9"/>
      <c r="BC103" s="10"/>
      <c r="BD103" s="11"/>
      <c r="BE103" s="10"/>
      <c r="BF103" s="8"/>
      <c r="BG103" s="8"/>
      <c r="BH103" s="8"/>
      <c r="BI103" s="11"/>
      <c r="BJ103" s="10"/>
      <c r="BK103" s="13"/>
      <c r="BL103" s="8"/>
      <c r="BM103" s="8"/>
      <c r="BN103" s="9"/>
      <c r="BO103" s="10"/>
      <c r="BP103" s="8"/>
      <c r="BQ103" s="9"/>
      <c r="BR103" s="10"/>
      <c r="BS103" s="8"/>
      <c r="BT103" s="9"/>
      <c r="BU103" s="12"/>
      <c r="BV103" s="130"/>
      <c r="BW103" s="126">
        <f t="shared" si="65"/>
        <v>0</v>
      </c>
      <c r="BX103" s="126">
        <f t="shared" si="66"/>
        <v>0</v>
      </c>
      <c r="BY103" s="134" t="e">
        <f t="shared" si="67"/>
        <v>#DIV/0!</v>
      </c>
      <c r="BZ103" s="134" t="e">
        <f t="shared" si="68"/>
        <v>#DIV/0!</v>
      </c>
      <c r="CA103" s="10"/>
      <c r="CB103" s="8"/>
      <c r="CC103" s="8"/>
      <c r="CD103" s="11"/>
      <c r="CE103" s="13"/>
      <c r="CF103" s="13"/>
      <c r="CG103" s="20" t="e">
        <f t="shared" si="48"/>
        <v>#N/A</v>
      </c>
      <c r="CH103" s="20">
        <f t="shared" si="49"/>
        <v>0</v>
      </c>
      <c r="CI103" s="20" t="e">
        <f t="shared" si="50"/>
        <v>#N/A</v>
      </c>
      <c r="CJ103" s="8"/>
      <c r="CK103" s="16" t="e">
        <f t="shared" si="69"/>
        <v>#N/A</v>
      </c>
      <c r="CL103" s="10"/>
      <c r="CM103" s="13"/>
      <c r="CN103" s="8"/>
      <c r="CO103" s="339">
        <v>109</v>
      </c>
      <c r="CP103" s="339">
        <f t="shared" si="75"/>
        <v>0</v>
      </c>
      <c r="CQ103" s="339">
        <f t="shared" si="76"/>
        <v>0</v>
      </c>
      <c r="CR103" s="42" t="e">
        <f t="shared" si="77"/>
        <v>#DIV/0!</v>
      </c>
      <c r="CS103" s="10"/>
      <c r="CT103" s="13"/>
      <c r="CU103" s="20" t="e">
        <f t="shared" si="51"/>
        <v>#N/A</v>
      </c>
      <c r="CV103" s="20">
        <f t="shared" si="52"/>
        <v>0</v>
      </c>
      <c r="CW103" s="20" t="e">
        <f t="shared" si="53"/>
        <v>#N/A</v>
      </c>
      <c r="CX103" s="8"/>
      <c r="CY103" s="16" t="e">
        <f t="shared" si="73"/>
        <v>#N/A</v>
      </c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0"/>
      <c r="DL103" s="9"/>
      <c r="DM103" s="97" t="e">
        <f t="shared" si="54"/>
        <v>#DIV/0!</v>
      </c>
      <c r="DN103" s="97" t="e">
        <f t="shared" si="55"/>
        <v>#DIV/0!</v>
      </c>
      <c r="DO103" s="10"/>
      <c r="DP103" s="9"/>
      <c r="DQ103" s="10"/>
      <c r="DR103" s="9"/>
      <c r="DS103" s="14"/>
      <c r="DT103" s="10"/>
      <c r="DU103" s="9"/>
      <c r="DV103" s="14"/>
      <c r="DW103" s="10"/>
      <c r="DX103" s="8"/>
      <c r="DY103" s="97" t="e">
        <f t="shared" si="56"/>
        <v>#DIV/0!</v>
      </c>
      <c r="DZ103" s="97" t="e">
        <f t="shared" si="57"/>
        <v>#DIV/0!</v>
      </c>
      <c r="EA103" s="147"/>
      <c r="EB103" s="97"/>
      <c r="EC103" s="10"/>
      <c r="ED103" s="9"/>
      <c r="EE103" s="10"/>
      <c r="EF103" s="9"/>
      <c r="EG103" s="80"/>
      <c r="EH103" s="81"/>
      <c r="EI103" s="80"/>
      <c r="EJ103" s="82"/>
      <c r="EK103" s="182">
        <f t="shared" si="70"/>
        <v>0</v>
      </c>
      <c r="EL103" s="183" t="e">
        <f t="shared" si="58"/>
        <v>#DIV/0!</v>
      </c>
      <c r="EM103" s="110" t="e">
        <f t="shared" si="59"/>
        <v>#DIV/0!</v>
      </c>
      <c r="EN103" s="8"/>
      <c r="EO103" s="184" t="e">
        <f t="shared" si="60"/>
        <v>#DIV/0!</v>
      </c>
      <c r="EP103" s="184" t="e">
        <f t="shared" si="61"/>
        <v>#DIV/0!</v>
      </c>
      <c r="EQ103" s="11"/>
      <c r="ER103" s="43"/>
    </row>
    <row r="104" spans="1:148" s="41" customFormat="1" ht="20.100000000000001" customHeight="1" x14ac:dyDescent="0.25">
      <c r="A104" s="83">
        <v>42729</v>
      </c>
      <c r="B104" s="100"/>
      <c r="C104" s="6"/>
      <c r="D104" s="1"/>
      <c r="E104" s="1"/>
      <c r="F104" s="1"/>
      <c r="G104" s="4"/>
      <c r="H104" s="3"/>
      <c r="I104" s="1"/>
      <c r="J104" s="1"/>
      <c r="K104" s="17"/>
      <c r="L104" s="1"/>
      <c r="M104" s="1"/>
      <c r="N104" s="1"/>
      <c r="O104" s="144"/>
      <c r="P104" s="1"/>
      <c r="Q104" s="19">
        <f t="shared" si="46"/>
        <v>0</v>
      </c>
      <c r="R104" s="39">
        <f t="shared" si="62"/>
        <v>0</v>
      </c>
      <c r="S104" s="15">
        <f t="shared" si="47"/>
        <v>0</v>
      </c>
      <c r="T104" s="3"/>
      <c r="U104" s="1"/>
      <c r="V104" s="1"/>
      <c r="W104" s="19">
        <f t="shared" si="63"/>
        <v>0</v>
      </c>
      <c r="X104" s="1"/>
      <c r="Y104" s="1"/>
      <c r="Z104" s="1"/>
      <c r="AA104" s="1"/>
      <c r="AB104" s="1"/>
      <c r="AC104" s="4"/>
      <c r="AD104" s="6"/>
      <c r="AE104" s="88"/>
      <c r="AF104" s="88"/>
      <c r="AG104" s="88"/>
      <c r="AH104" s="88"/>
      <c r="AI104" s="109">
        <f t="shared" si="71"/>
        <v>0</v>
      </c>
      <c r="AJ104" s="106" t="e">
        <f t="shared" si="72"/>
        <v>#DIV/0!</v>
      </c>
      <c r="AK104" s="1"/>
      <c r="AL104" s="1"/>
      <c r="AM104" s="1"/>
      <c r="AN104" s="1"/>
      <c r="AO104" s="1"/>
      <c r="AP104" s="1"/>
      <c r="AQ104" s="3"/>
      <c r="AR104" s="6"/>
      <c r="AS104" s="19">
        <f t="shared" si="74"/>
        <v>0</v>
      </c>
      <c r="AT104" s="123" t="e">
        <f t="shared" si="64"/>
        <v>#DIV/0!</v>
      </c>
      <c r="AU104" s="1"/>
      <c r="AV104" s="1"/>
      <c r="AW104" s="6"/>
      <c r="AX104" s="1"/>
      <c r="AY104" s="1"/>
      <c r="AZ104" s="2"/>
      <c r="BA104" s="3"/>
      <c r="BB104" s="2"/>
      <c r="BC104" s="3"/>
      <c r="BD104" s="4"/>
      <c r="BE104" s="3"/>
      <c r="BF104" s="1"/>
      <c r="BG104" s="1"/>
      <c r="BH104" s="1"/>
      <c r="BI104" s="4"/>
      <c r="BJ104" s="3"/>
      <c r="BK104" s="6"/>
      <c r="BL104" s="1"/>
      <c r="BM104" s="1"/>
      <c r="BN104" s="2"/>
      <c r="BO104" s="3"/>
      <c r="BP104" s="1"/>
      <c r="BQ104" s="2"/>
      <c r="BR104" s="3"/>
      <c r="BS104" s="1"/>
      <c r="BT104" s="2"/>
      <c r="BU104" s="5"/>
      <c r="BV104" s="129"/>
      <c r="BW104" s="125">
        <f t="shared" si="65"/>
        <v>0</v>
      </c>
      <c r="BX104" s="125">
        <f t="shared" si="66"/>
        <v>0</v>
      </c>
      <c r="BY104" s="133" t="e">
        <f t="shared" si="67"/>
        <v>#DIV/0!</v>
      </c>
      <c r="BZ104" s="133" t="e">
        <f t="shared" si="68"/>
        <v>#DIV/0!</v>
      </c>
      <c r="CA104" s="3"/>
      <c r="CB104" s="1"/>
      <c r="CC104" s="1"/>
      <c r="CD104" s="4"/>
      <c r="CE104" s="6"/>
      <c r="CF104" s="6"/>
      <c r="CG104" s="19" t="e">
        <f t="shared" ref="CG104:CG131" si="78">VLOOKUP(CE104:CE227,$CE$150:$CG$151,3)</f>
        <v>#N/A</v>
      </c>
      <c r="CH104" s="19">
        <f t="shared" ref="CH104:CH131" si="79">P104*3.38</f>
        <v>0</v>
      </c>
      <c r="CI104" s="19" t="e">
        <f t="shared" ref="CI104:CI131" si="80">CG104*CJ104/100</f>
        <v>#N/A</v>
      </c>
      <c r="CJ104" s="1"/>
      <c r="CK104" s="15" t="e">
        <f t="shared" si="69"/>
        <v>#N/A</v>
      </c>
      <c r="CL104" s="3"/>
      <c r="CM104" s="6"/>
      <c r="CN104" s="1"/>
      <c r="CO104" s="338">
        <v>109</v>
      </c>
      <c r="CP104" s="338">
        <f t="shared" si="75"/>
        <v>0</v>
      </c>
      <c r="CQ104" s="338">
        <f t="shared" si="76"/>
        <v>0</v>
      </c>
      <c r="CR104" s="39" t="e">
        <f t="shared" si="77"/>
        <v>#DIV/0!</v>
      </c>
      <c r="CS104" s="3"/>
      <c r="CT104" s="6"/>
      <c r="CU104" s="19" t="e">
        <f t="shared" si="51"/>
        <v>#N/A</v>
      </c>
      <c r="CV104" s="19">
        <f t="shared" si="52"/>
        <v>0</v>
      </c>
      <c r="CW104" s="19" t="e">
        <f t="shared" si="53"/>
        <v>#N/A</v>
      </c>
      <c r="CX104" s="1"/>
      <c r="CY104" s="15" t="e">
        <f t="shared" si="73"/>
        <v>#N/A</v>
      </c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3"/>
      <c r="DL104" s="2"/>
      <c r="DM104" s="96" t="e">
        <f t="shared" ref="DM104:DM131" si="81">DL104/R104</f>
        <v>#DIV/0!</v>
      </c>
      <c r="DN104" s="96" t="e">
        <f t="shared" ref="DN104:DN131" si="82">DL104/S104</f>
        <v>#DIV/0!</v>
      </c>
      <c r="DO104" s="3"/>
      <c r="DP104" s="2"/>
      <c r="DQ104" s="3"/>
      <c r="DR104" s="2"/>
      <c r="DS104" s="7"/>
      <c r="DT104" s="3"/>
      <c r="DU104" s="2"/>
      <c r="DV104" s="7"/>
      <c r="DW104" s="3"/>
      <c r="DX104" s="1"/>
      <c r="DY104" s="96" t="e">
        <f t="shared" ref="DY104:DY131" si="83">DX104/R104</f>
        <v>#DIV/0!</v>
      </c>
      <c r="DZ104" s="96" t="e">
        <f t="shared" ref="DZ104:DZ131" si="84">DX104/S104</f>
        <v>#DIV/0!</v>
      </c>
      <c r="EA104" s="146"/>
      <c r="EB104" s="96"/>
      <c r="EC104" s="3"/>
      <c r="ED104" s="2"/>
      <c r="EE104" s="3"/>
      <c r="EF104" s="2"/>
      <c r="EG104" s="77"/>
      <c r="EH104" s="78"/>
      <c r="EI104" s="77"/>
      <c r="EJ104" s="79"/>
      <c r="EK104" s="179">
        <f t="shared" si="70"/>
        <v>0</v>
      </c>
      <c r="EL104" s="180" t="e">
        <f t="shared" ref="EL104:EL131" si="85">EK104/R104</f>
        <v>#DIV/0!</v>
      </c>
      <c r="EM104" s="109" t="e">
        <f t="shared" ref="EM104:EM131" si="86">EK104/S104</f>
        <v>#DIV/0!</v>
      </c>
      <c r="EN104" s="1"/>
      <c r="EO104" s="181" t="e">
        <f t="shared" ref="EO104:EO131" si="87">EN104/R104</f>
        <v>#DIV/0!</v>
      </c>
      <c r="EP104" s="181" t="e">
        <f t="shared" ref="EP104:EP131" si="88">EN104/S104</f>
        <v>#DIV/0!</v>
      </c>
      <c r="EQ104" s="4"/>
      <c r="ER104" s="40"/>
    </row>
    <row r="105" spans="1:148" s="41" customFormat="1" ht="20.100000000000001" customHeight="1" x14ac:dyDescent="0.25">
      <c r="A105" s="83">
        <v>42729</v>
      </c>
      <c r="B105" s="100"/>
      <c r="C105" s="6"/>
      <c r="D105" s="1"/>
      <c r="E105" s="1"/>
      <c r="F105" s="1"/>
      <c r="G105" s="4"/>
      <c r="H105" s="3"/>
      <c r="I105" s="1"/>
      <c r="J105" s="1"/>
      <c r="K105" s="17"/>
      <c r="L105" s="1"/>
      <c r="M105" s="1"/>
      <c r="N105" s="1"/>
      <c r="O105" s="144"/>
      <c r="P105" s="1"/>
      <c r="Q105" s="19">
        <f t="shared" si="46"/>
        <v>0</v>
      </c>
      <c r="R105" s="39">
        <f t="shared" si="62"/>
        <v>0</v>
      </c>
      <c r="S105" s="15">
        <f t="shared" si="47"/>
        <v>0</v>
      </c>
      <c r="T105" s="3"/>
      <c r="U105" s="1"/>
      <c r="V105" s="1"/>
      <c r="W105" s="19">
        <f t="shared" si="63"/>
        <v>0</v>
      </c>
      <c r="X105" s="1"/>
      <c r="Y105" s="1"/>
      <c r="Z105" s="1"/>
      <c r="AA105" s="1"/>
      <c r="AB105" s="1"/>
      <c r="AC105" s="4"/>
      <c r="AD105" s="6"/>
      <c r="AE105" s="88"/>
      <c r="AF105" s="88"/>
      <c r="AG105" s="88"/>
      <c r="AH105" s="88"/>
      <c r="AI105" s="109">
        <f t="shared" si="71"/>
        <v>0</v>
      </c>
      <c r="AJ105" s="106" t="e">
        <f t="shared" si="72"/>
        <v>#DIV/0!</v>
      </c>
      <c r="AK105" s="1"/>
      <c r="AL105" s="1"/>
      <c r="AM105" s="1"/>
      <c r="AN105" s="1"/>
      <c r="AO105" s="1"/>
      <c r="AP105" s="1"/>
      <c r="AQ105" s="3"/>
      <c r="AR105" s="6"/>
      <c r="AS105" s="19">
        <f t="shared" si="74"/>
        <v>0</v>
      </c>
      <c r="AT105" s="123" t="e">
        <f t="shared" si="64"/>
        <v>#DIV/0!</v>
      </c>
      <c r="AU105" s="1"/>
      <c r="AV105" s="1"/>
      <c r="AW105" s="6"/>
      <c r="AX105" s="1"/>
      <c r="AY105" s="1"/>
      <c r="AZ105" s="2"/>
      <c r="BA105" s="3"/>
      <c r="BB105" s="2"/>
      <c r="BC105" s="3"/>
      <c r="BD105" s="4"/>
      <c r="BE105" s="3"/>
      <c r="BF105" s="1"/>
      <c r="BG105" s="1"/>
      <c r="BH105" s="1"/>
      <c r="BI105" s="4"/>
      <c r="BJ105" s="3"/>
      <c r="BK105" s="6"/>
      <c r="BL105" s="1"/>
      <c r="BM105" s="1"/>
      <c r="BN105" s="2"/>
      <c r="BO105" s="3"/>
      <c r="BP105" s="1"/>
      <c r="BQ105" s="2"/>
      <c r="BR105" s="3"/>
      <c r="BS105" s="1"/>
      <c r="BT105" s="2"/>
      <c r="BU105" s="5"/>
      <c r="BV105" s="129"/>
      <c r="BW105" s="125">
        <f t="shared" si="65"/>
        <v>0</v>
      </c>
      <c r="BX105" s="125">
        <f t="shared" si="66"/>
        <v>0</v>
      </c>
      <c r="BY105" s="133" t="e">
        <f t="shared" si="67"/>
        <v>#DIV/0!</v>
      </c>
      <c r="BZ105" s="133" t="e">
        <f t="shared" si="68"/>
        <v>#DIV/0!</v>
      </c>
      <c r="CA105" s="3"/>
      <c r="CB105" s="1"/>
      <c r="CC105" s="1"/>
      <c r="CD105" s="4"/>
      <c r="CE105" s="6"/>
      <c r="CF105" s="6"/>
      <c r="CG105" s="19" t="e">
        <f t="shared" si="78"/>
        <v>#N/A</v>
      </c>
      <c r="CH105" s="19">
        <f t="shared" si="79"/>
        <v>0</v>
      </c>
      <c r="CI105" s="19" t="e">
        <f t="shared" si="80"/>
        <v>#N/A</v>
      </c>
      <c r="CJ105" s="1"/>
      <c r="CK105" s="15" t="e">
        <f t="shared" si="69"/>
        <v>#N/A</v>
      </c>
      <c r="CL105" s="3"/>
      <c r="CM105" s="6"/>
      <c r="CN105" s="1"/>
      <c r="CO105" s="338">
        <v>109</v>
      </c>
      <c r="CP105" s="338">
        <f t="shared" si="75"/>
        <v>0</v>
      </c>
      <c r="CQ105" s="338">
        <f t="shared" si="76"/>
        <v>0</v>
      </c>
      <c r="CR105" s="39" t="e">
        <f t="shared" si="77"/>
        <v>#DIV/0!</v>
      </c>
      <c r="CS105" s="3"/>
      <c r="CT105" s="6"/>
      <c r="CU105" s="19" t="e">
        <f t="shared" si="51"/>
        <v>#N/A</v>
      </c>
      <c r="CV105" s="19">
        <f t="shared" si="52"/>
        <v>0</v>
      </c>
      <c r="CW105" s="19" t="e">
        <f t="shared" si="53"/>
        <v>#N/A</v>
      </c>
      <c r="CX105" s="1"/>
      <c r="CY105" s="15" t="e">
        <f t="shared" si="73"/>
        <v>#N/A</v>
      </c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3"/>
      <c r="DL105" s="2"/>
      <c r="DM105" s="96" t="e">
        <f t="shared" si="81"/>
        <v>#DIV/0!</v>
      </c>
      <c r="DN105" s="96" t="e">
        <f t="shared" si="82"/>
        <v>#DIV/0!</v>
      </c>
      <c r="DO105" s="3"/>
      <c r="DP105" s="2"/>
      <c r="DQ105" s="3"/>
      <c r="DR105" s="2"/>
      <c r="DS105" s="7"/>
      <c r="DT105" s="3"/>
      <c r="DU105" s="2"/>
      <c r="DV105" s="7"/>
      <c r="DW105" s="3"/>
      <c r="DX105" s="1"/>
      <c r="DY105" s="96" t="e">
        <f t="shared" si="83"/>
        <v>#DIV/0!</v>
      </c>
      <c r="DZ105" s="96" t="e">
        <f t="shared" si="84"/>
        <v>#DIV/0!</v>
      </c>
      <c r="EA105" s="146"/>
      <c r="EB105" s="96"/>
      <c r="EC105" s="3"/>
      <c r="ED105" s="2"/>
      <c r="EE105" s="3"/>
      <c r="EF105" s="2"/>
      <c r="EG105" s="77"/>
      <c r="EH105" s="78"/>
      <c r="EI105" s="77"/>
      <c r="EJ105" s="79"/>
      <c r="EK105" s="179">
        <f t="shared" si="70"/>
        <v>0</v>
      </c>
      <c r="EL105" s="180" t="e">
        <f t="shared" si="85"/>
        <v>#DIV/0!</v>
      </c>
      <c r="EM105" s="109" t="e">
        <f t="shared" si="86"/>
        <v>#DIV/0!</v>
      </c>
      <c r="EN105" s="1"/>
      <c r="EO105" s="181" t="e">
        <f t="shared" si="87"/>
        <v>#DIV/0!</v>
      </c>
      <c r="EP105" s="181" t="e">
        <f t="shared" si="88"/>
        <v>#DIV/0!</v>
      </c>
      <c r="EQ105" s="4"/>
      <c r="ER105" s="40"/>
    </row>
    <row r="106" spans="1:148" s="44" customFormat="1" ht="20.100000000000001" customHeight="1" x14ac:dyDescent="0.25">
      <c r="A106" s="84">
        <v>42729</v>
      </c>
      <c r="B106" s="101"/>
      <c r="C106" s="13"/>
      <c r="D106" s="8"/>
      <c r="E106" s="8"/>
      <c r="F106" s="8"/>
      <c r="G106" s="11"/>
      <c r="H106" s="10"/>
      <c r="I106" s="8"/>
      <c r="J106" s="8"/>
      <c r="K106" s="18"/>
      <c r="L106" s="8"/>
      <c r="M106" s="8"/>
      <c r="N106" s="8"/>
      <c r="O106" s="145"/>
      <c r="P106" s="8"/>
      <c r="Q106" s="20">
        <f t="shared" si="46"/>
        <v>0</v>
      </c>
      <c r="R106" s="42">
        <f t="shared" si="62"/>
        <v>0</v>
      </c>
      <c r="S106" s="16">
        <f t="shared" si="47"/>
        <v>0</v>
      </c>
      <c r="T106" s="10"/>
      <c r="U106" s="8"/>
      <c r="V106" s="8"/>
      <c r="W106" s="20">
        <f t="shared" si="63"/>
        <v>0</v>
      </c>
      <c r="X106" s="8"/>
      <c r="Y106" s="8"/>
      <c r="Z106" s="8"/>
      <c r="AA106" s="8"/>
      <c r="AB106" s="8"/>
      <c r="AC106" s="11"/>
      <c r="AD106" s="13"/>
      <c r="AE106" s="89"/>
      <c r="AF106" s="89"/>
      <c r="AG106" s="89"/>
      <c r="AH106" s="89"/>
      <c r="AI106" s="110">
        <f t="shared" si="71"/>
        <v>0</v>
      </c>
      <c r="AJ106" s="108" t="e">
        <f t="shared" si="72"/>
        <v>#DIV/0!</v>
      </c>
      <c r="AK106" s="8"/>
      <c r="AL106" s="8"/>
      <c r="AM106" s="8"/>
      <c r="AN106" s="8"/>
      <c r="AO106" s="8"/>
      <c r="AP106" s="8"/>
      <c r="AQ106" s="10"/>
      <c r="AR106" s="13"/>
      <c r="AS106" s="20">
        <f t="shared" si="74"/>
        <v>0</v>
      </c>
      <c r="AT106" s="124" t="e">
        <f t="shared" si="64"/>
        <v>#DIV/0!</v>
      </c>
      <c r="AU106" s="8"/>
      <c r="AV106" s="8"/>
      <c r="AW106" s="13"/>
      <c r="AX106" s="8"/>
      <c r="AY106" s="8"/>
      <c r="AZ106" s="9"/>
      <c r="BA106" s="10"/>
      <c r="BB106" s="9"/>
      <c r="BC106" s="10"/>
      <c r="BD106" s="11"/>
      <c r="BE106" s="10"/>
      <c r="BF106" s="8"/>
      <c r="BG106" s="8"/>
      <c r="BH106" s="8"/>
      <c r="BI106" s="11"/>
      <c r="BJ106" s="10"/>
      <c r="BK106" s="13"/>
      <c r="BL106" s="8"/>
      <c r="BM106" s="8"/>
      <c r="BN106" s="9"/>
      <c r="BO106" s="10"/>
      <c r="BP106" s="8"/>
      <c r="BQ106" s="9"/>
      <c r="BR106" s="10"/>
      <c r="BS106" s="8"/>
      <c r="BT106" s="9"/>
      <c r="BU106" s="12"/>
      <c r="BV106" s="130"/>
      <c r="BW106" s="126">
        <f t="shared" si="65"/>
        <v>0</v>
      </c>
      <c r="BX106" s="126">
        <f t="shared" si="66"/>
        <v>0</v>
      </c>
      <c r="BY106" s="134" t="e">
        <f t="shared" si="67"/>
        <v>#DIV/0!</v>
      </c>
      <c r="BZ106" s="134" t="e">
        <f t="shared" si="68"/>
        <v>#DIV/0!</v>
      </c>
      <c r="CA106" s="10"/>
      <c r="CB106" s="8"/>
      <c r="CC106" s="8"/>
      <c r="CD106" s="11"/>
      <c r="CE106" s="13"/>
      <c r="CF106" s="13"/>
      <c r="CG106" s="20" t="e">
        <f t="shared" si="78"/>
        <v>#N/A</v>
      </c>
      <c r="CH106" s="20">
        <f t="shared" si="79"/>
        <v>0</v>
      </c>
      <c r="CI106" s="20" t="e">
        <f t="shared" si="80"/>
        <v>#N/A</v>
      </c>
      <c r="CJ106" s="8"/>
      <c r="CK106" s="16" t="e">
        <f t="shared" si="69"/>
        <v>#N/A</v>
      </c>
      <c r="CL106" s="10"/>
      <c r="CM106" s="13"/>
      <c r="CN106" s="8"/>
      <c r="CO106" s="339">
        <v>109</v>
      </c>
      <c r="CP106" s="339">
        <f t="shared" si="75"/>
        <v>0</v>
      </c>
      <c r="CQ106" s="339">
        <f t="shared" si="76"/>
        <v>0</v>
      </c>
      <c r="CR106" s="42" t="e">
        <f t="shared" si="77"/>
        <v>#DIV/0!</v>
      </c>
      <c r="CS106" s="10"/>
      <c r="CT106" s="13"/>
      <c r="CU106" s="20" t="e">
        <f t="shared" si="51"/>
        <v>#N/A</v>
      </c>
      <c r="CV106" s="20">
        <f t="shared" si="52"/>
        <v>0</v>
      </c>
      <c r="CW106" s="20" t="e">
        <f t="shared" si="53"/>
        <v>#N/A</v>
      </c>
      <c r="CX106" s="8"/>
      <c r="CY106" s="16" t="e">
        <f t="shared" si="73"/>
        <v>#N/A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0"/>
      <c r="DL106" s="9"/>
      <c r="DM106" s="97" t="e">
        <f t="shared" si="81"/>
        <v>#DIV/0!</v>
      </c>
      <c r="DN106" s="97" t="e">
        <f t="shared" si="82"/>
        <v>#DIV/0!</v>
      </c>
      <c r="DO106" s="10"/>
      <c r="DP106" s="9"/>
      <c r="DQ106" s="10"/>
      <c r="DR106" s="9"/>
      <c r="DS106" s="14"/>
      <c r="DT106" s="10"/>
      <c r="DU106" s="9"/>
      <c r="DV106" s="14"/>
      <c r="DW106" s="10"/>
      <c r="DX106" s="8"/>
      <c r="DY106" s="97" t="e">
        <f t="shared" si="83"/>
        <v>#DIV/0!</v>
      </c>
      <c r="DZ106" s="97" t="e">
        <f t="shared" si="84"/>
        <v>#DIV/0!</v>
      </c>
      <c r="EA106" s="147"/>
      <c r="EB106" s="97"/>
      <c r="EC106" s="10"/>
      <c r="ED106" s="9"/>
      <c r="EE106" s="10"/>
      <c r="EF106" s="9"/>
      <c r="EG106" s="80"/>
      <c r="EH106" s="81"/>
      <c r="EI106" s="80"/>
      <c r="EJ106" s="82"/>
      <c r="EK106" s="182">
        <f t="shared" si="70"/>
        <v>0</v>
      </c>
      <c r="EL106" s="183" t="e">
        <f t="shared" si="85"/>
        <v>#DIV/0!</v>
      </c>
      <c r="EM106" s="110" t="e">
        <f t="shared" si="86"/>
        <v>#DIV/0!</v>
      </c>
      <c r="EN106" s="8"/>
      <c r="EO106" s="184" t="e">
        <f t="shared" si="87"/>
        <v>#DIV/0!</v>
      </c>
      <c r="EP106" s="184" t="e">
        <f t="shared" si="88"/>
        <v>#DIV/0!</v>
      </c>
      <c r="EQ106" s="11"/>
      <c r="ER106" s="43"/>
    </row>
    <row r="107" spans="1:148" s="44" customFormat="1" ht="20.100000000000001" customHeight="1" x14ac:dyDescent="0.25">
      <c r="A107" s="84">
        <v>42729</v>
      </c>
      <c r="B107" s="101"/>
      <c r="C107" s="13"/>
      <c r="D107" s="8"/>
      <c r="E107" s="8"/>
      <c r="F107" s="8"/>
      <c r="G107" s="11"/>
      <c r="H107" s="10"/>
      <c r="I107" s="8"/>
      <c r="J107" s="8"/>
      <c r="K107" s="18"/>
      <c r="L107" s="8"/>
      <c r="M107" s="8"/>
      <c r="N107" s="8"/>
      <c r="O107" s="145"/>
      <c r="P107" s="8"/>
      <c r="Q107" s="20">
        <f t="shared" si="46"/>
        <v>0</v>
      </c>
      <c r="R107" s="42">
        <f t="shared" si="62"/>
        <v>0</v>
      </c>
      <c r="S107" s="16">
        <f t="shared" si="47"/>
        <v>0</v>
      </c>
      <c r="T107" s="10"/>
      <c r="U107" s="8"/>
      <c r="V107" s="8"/>
      <c r="W107" s="20">
        <f t="shared" si="63"/>
        <v>0</v>
      </c>
      <c r="X107" s="8"/>
      <c r="Y107" s="8"/>
      <c r="Z107" s="8"/>
      <c r="AA107" s="8"/>
      <c r="AB107" s="8"/>
      <c r="AC107" s="11"/>
      <c r="AD107" s="13"/>
      <c r="AE107" s="89"/>
      <c r="AF107" s="89"/>
      <c r="AG107" s="89"/>
      <c r="AH107" s="89"/>
      <c r="AI107" s="110">
        <f t="shared" si="71"/>
        <v>0</v>
      </c>
      <c r="AJ107" s="108" t="e">
        <f t="shared" si="72"/>
        <v>#DIV/0!</v>
      </c>
      <c r="AK107" s="8"/>
      <c r="AL107" s="8"/>
      <c r="AM107" s="8"/>
      <c r="AN107" s="8"/>
      <c r="AO107" s="8"/>
      <c r="AP107" s="8"/>
      <c r="AQ107" s="10"/>
      <c r="AR107" s="13"/>
      <c r="AS107" s="20">
        <f t="shared" si="74"/>
        <v>0</v>
      </c>
      <c r="AT107" s="124" t="e">
        <f t="shared" si="64"/>
        <v>#DIV/0!</v>
      </c>
      <c r="AU107" s="8"/>
      <c r="AV107" s="8"/>
      <c r="AW107" s="13"/>
      <c r="AX107" s="8"/>
      <c r="AY107" s="8"/>
      <c r="AZ107" s="9"/>
      <c r="BA107" s="10"/>
      <c r="BB107" s="9"/>
      <c r="BC107" s="10"/>
      <c r="BD107" s="11"/>
      <c r="BE107" s="10"/>
      <c r="BF107" s="8"/>
      <c r="BG107" s="8"/>
      <c r="BH107" s="8"/>
      <c r="BI107" s="11"/>
      <c r="BJ107" s="10"/>
      <c r="BK107" s="13"/>
      <c r="BL107" s="8"/>
      <c r="BM107" s="8"/>
      <c r="BN107" s="9"/>
      <c r="BO107" s="10"/>
      <c r="BP107" s="8"/>
      <c r="BQ107" s="9"/>
      <c r="BR107" s="10"/>
      <c r="BS107" s="8"/>
      <c r="BT107" s="9"/>
      <c r="BU107" s="12"/>
      <c r="BV107" s="130"/>
      <c r="BW107" s="126">
        <f t="shared" si="65"/>
        <v>0</v>
      </c>
      <c r="BX107" s="126">
        <f t="shared" si="66"/>
        <v>0</v>
      </c>
      <c r="BY107" s="134" t="e">
        <f t="shared" si="67"/>
        <v>#DIV/0!</v>
      </c>
      <c r="BZ107" s="134" t="e">
        <f t="shared" si="68"/>
        <v>#DIV/0!</v>
      </c>
      <c r="CA107" s="10"/>
      <c r="CB107" s="8"/>
      <c r="CC107" s="8"/>
      <c r="CD107" s="11"/>
      <c r="CE107" s="13"/>
      <c r="CF107" s="13"/>
      <c r="CG107" s="20" t="e">
        <f t="shared" si="78"/>
        <v>#N/A</v>
      </c>
      <c r="CH107" s="20">
        <f t="shared" si="79"/>
        <v>0</v>
      </c>
      <c r="CI107" s="20" t="e">
        <f t="shared" si="80"/>
        <v>#N/A</v>
      </c>
      <c r="CJ107" s="8"/>
      <c r="CK107" s="16" t="e">
        <f t="shared" si="69"/>
        <v>#N/A</v>
      </c>
      <c r="CL107" s="10"/>
      <c r="CM107" s="13"/>
      <c r="CN107" s="8"/>
      <c r="CO107" s="339">
        <v>109</v>
      </c>
      <c r="CP107" s="339">
        <f t="shared" si="75"/>
        <v>0</v>
      </c>
      <c r="CQ107" s="339">
        <f t="shared" si="76"/>
        <v>0</v>
      </c>
      <c r="CR107" s="42" t="e">
        <f t="shared" si="77"/>
        <v>#DIV/0!</v>
      </c>
      <c r="CS107" s="10"/>
      <c r="CT107" s="13"/>
      <c r="CU107" s="20" t="e">
        <f t="shared" si="51"/>
        <v>#N/A</v>
      </c>
      <c r="CV107" s="20">
        <f t="shared" si="52"/>
        <v>0</v>
      </c>
      <c r="CW107" s="20" t="e">
        <f t="shared" si="53"/>
        <v>#N/A</v>
      </c>
      <c r="CX107" s="8"/>
      <c r="CY107" s="16" t="e">
        <f t="shared" si="73"/>
        <v>#N/A</v>
      </c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0"/>
      <c r="DL107" s="9"/>
      <c r="DM107" s="97" t="e">
        <f t="shared" si="81"/>
        <v>#DIV/0!</v>
      </c>
      <c r="DN107" s="97" t="e">
        <f t="shared" si="82"/>
        <v>#DIV/0!</v>
      </c>
      <c r="DO107" s="10"/>
      <c r="DP107" s="9"/>
      <c r="DQ107" s="10"/>
      <c r="DR107" s="9"/>
      <c r="DS107" s="14"/>
      <c r="DT107" s="10"/>
      <c r="DU107" s="9"/>
      <c r="DV107" s="14"/>
      <c r="DW107" s="10"/>
      <c r="DX107" s="8"/>
      <c r="DY107" s="97" t="e">
        <f t="shared" si="83"/>
        <v>#DIV/0!</v>
      </c>
      <c r="DZ107" s="97" t="e">
        <f t="shared" si="84"/>
        <v>#DIV/0!</v>
      </c>
      <c r="EA107" s="147"/>
      <c r="EB107" s="97"/>
      <c r="EC107" s="10"/>
      <c r="ED107" s="9"/>
      <c r="EE107" s="10"/>
      <c r="EF107" s="9"/>
      <c r="EG107" s="80"/>
      <c r="EH107" s="81"/>
      <c r="EI107" s="80"/>
      <c r="EJ107" s="82"/>
      <c r="EK107" s="182">
        <f t="shared" si="70"/>
        <v>0</v>
      </c>
      <c r="EL107" s="183" t="e">
        <f t="shared" si="85"/>
        <v>#DIV/0!</v>
      </c>
      <c r="EM107" s="110" t="e">
        <f t="shared" si="86"/>
        <v>#DIV/0!</v>
      </c>
      <c r="EN107" s="8"/>
      <c r="EO107" s="184" t="e">
        <f t="shared" si="87"/>
        <v>#DIV/0!</v>
      </c>
      <c r="EP107" s="184" t="e">
        <f t="shared" si="88"/>
        <v>#DIV/0!</v>
      </c>
      <c r="EQ107" s="11"/>
      <c r="ER107" s="43"/>
    </row>
    <row r="108" spans="1:148" s="41" customFormat="1" ht="20.100000000000001" customHeight="1" x14ac:dyDescent="0.25">
      <c r="A108" s="83">
        <v>42730</v>
      </c>
      <c r="B108" s="100"/>
      <c r="C108" s="6"/>
      <c r="D108" s="1"/>
      <c r="E108" s="1"/>
      <c r="F108" s="1"/>
      <c r="G108" s="4"/>
      <c r="H108" s="3"/>
      <c r="I108" s="1"/>
      <c r="J108" s="1"/>
      <c r="K108" s="17"/>
      <c r="L108" s="1"/>
      <c r="M108" s="1"/>
      <c r="N108" s="1"/>
      <c r="O108" s="144"/>
      <c r="P108" s="1"/>
      <c r="Q108" s="19">
        <f t="shared" si="46"/>
        <v>0</v>
      </c>
      <c r="R108" s="39">
        <f t="shared" si="62"/>
        <v>0</v>
      </c>
      <c r="S108" s="15">
        <f t="shared" si="47"/>
        <v>0</v>
      </c>
      <c r="T108" s="3"/>
      <c r="U108" s="1"/>
      <c r="V108" s="1"/>
      <c r="W108" s="19">
        <f t="shared" si="63"/>
        <v>0</v>
      </c>
      <c r="X108" s="1"/>
      <c r="Y108" s="1"/>
      <c r="Z108" s="1"/>
      <c r="AA108" s="1"/>
      <c r="AB108" s="1"/>
      <c r="AC108" s="4"/>
      <c r="AD108" s="6"/>
      <c r="AE108" s="88"/>
      <c r="AF108" s="88"/>
      <c r="AG108" s="88"/>
      <c r="AH108" s="88"/>
      <c r="AI108" s="109">
        <f t="shared" si="71"/>
        <v>0</v>
      </c>
      <c r="AJ108" s="106" t="e">
        <f t="shared" si="72"/>
        <v>#DIV/0!</v>
      </c>
      <c r="AK108" s="1"/>
      <c r="AL108" s="1"/>
      <c r="AM108" s="1"/>
      <c r="AN108" s="1"/>
      <c r="AO108" s="1"/>
      <c r="AP108" s="1"/>
      <c r="AQ108" s="3"/>
      <c r="AR108" s="6"/>
      <c r="AS108" s="19">
        <f t="shared" si="74"/>
        <v>0</v>
      </c>
      <c r="AT108" s="123" t="e">
        <f t="shared" si="64"/>
        <v>#DIV/0!</v>
      </c>
      <c r="AU108" s="1"/>
      <c r="AV108" s="1"/>
      <c r="AW108" s="6"/>
      <c r="AX108" s="1"/>
      <c r="AY108" s="1"/>
      <c r="AZ108" s="2"/>
      <c r="BA108" s="3"/>
      <c r="BB108" s="2"/>
      <c r="BC108" s="3"/>
      <c r="BD108" s="4"/>
      <c r="BE108" s="3"/>
      <c r="BF108" s="1"/>
      <c r="BG108" s="1"/>
      <c r="BH108" s="1"/>
      <c r="BI108" s="4"/>
      <c r="BJ108" s="3"/>
      <c r="BK108" s="6"/>
      <c r="BL108" s="1"/>
      <c r="BM108" s="1"/>
      <c r="BN108" s="2"/>
      <c r="BO108" s="3"/>
      <c r="BP108" s="1"/>
      <c r="BQ108" s="2"/>
      <c r="BR108" s="3"/>
      <c r="BS108" s="1"/>
      <c r="BT108" s="2"/>
      <c r="BU108" s="5"/>
      <c r="BV108" s="129"/>
      <c r="BW108" s="125">
        <f t="shared" si="65"/>
        <v>0</v>
      </c>
      <c r="BX108" s="125">
        <f t="shared" si="66"/>
        <v>0</v>
      </c>
      <c r="BY108" s="133" t="e">
        <f t="shared" si="67"/>
        <v>#DIV/0!</v>
      </c>
      <c r="BZ108" s="133" t="e">
        <f t="shared" si="68"/>
        <v>#DIV/0!</v>
      </c>
      <c r="CA108" s="3"/>
      <c r="CB108" s="1"/>
      <c r="CC108" s="1"/>
      <c r="CD108" s="4"/>
      <c r="CE108" s="6"/>
      <c r="CF108" s="6"/>
      <c r="CG108" s="19" t="e">
        <f t="shared" si="78"/>
        <v>#N/A</v>
      </c>
      <c r="CH108" s="19">
        <f t="shared" si="79"/>
        <v>0</v>
      </c>
      <c r="CI108" s="19" t="e">
        <f t="shared" si="80"/>
        <v>#N/A</v>
      </c>
      <c r="CJ108" s="1"/>
      <c r="CK108" s="15" t="e">
        <f t="shared" si="69"/>
        <v>#N/A</v>
      </c>
      <c r="CL108" s="3"/>
      <c r="CM108" s="6"/>
      <c r="CN108" s="1"/>
      <c r="CO108" s="338">
        <v>109</v>
      </c>
      <c r="CP108" s="338">
        <f t="shared" si="75"/>
        <v>0</v>
      </c>
      <c r="CQ108" s="338">
        <f t="shared" si="76"/>
        <v>0</v>
      </c>
      <c r="CR108" s="39" t="e">
        <f t="shared" si="77"/>
        <v>#DIV/0!</v>
      </c>
      <c r="CS108" s="3"/>
      <c r="CT108" s="6"/>
      <c r="CU108" s="19" t="e">
        <f t="shared" si="51"/>
        <v>#N/A</v>
      </c>
      <c r="CV108" s="19">
        <f t="shared" si="52"/>
        <v>0</v>
      </c>
      <c r="CW108" s="19" t="e">
        <f t="shared" si="53"/>
        <v>#N/A</v>
      </c>
      <c r="CX108" s="1"/>
      <c r="CY108" s="15" t="e">
        <f t="shared" si="73"/>
        <v>#N/A</v>
      </c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3"/>
      <c r="DL108" s="2"/>
      <c r="DM108" s="96" t="e">
        <f t="shared" si="81"/>
        <v>#DIV/0!</v>
      </c>
      <c r="DN108" s="96" t="e">
        <f t="shared" si="82"/>
        <v>#DIV/0!</v>
      </c>
      <c r="DO108" s="3"/>
      <c r="DP108" s="2"/>
      <c r="DQ108" s="3"/>
      <c r="DR108" s="2"/>
      <c r="DS108" s="7"/>
      <c r="DT108" s="3"/>
      <c r="DU108" s="2"/>
      <c r="DV108" s="7"/>
      <c r="DW108" s="3"/>
      <c r="DX108" s="1"/>
      <c r="DY108" s="96" t="e">
        <f t="shared" si="83"/>
        <v>#DIV/0!</v>
      </c>
      <c r="DZ108" s="96" t="e">
        <f t="shared" si="84"/>
        <v>#DIV/0!</v>
      </c>
      <c r="EA108" s="146"/>
      <c r="EB108" s="96"/>
      <c r="EC108" s="3"/>
      <c r="ED108" s="2"/>
      <c r="EE108" s="3"/>
      <c r="EF108" s="2"/>
      <c r="EG108" s="77"/>
      <c r="EH108" s="78"/>
      <c r="EI108" s="77"/>
      <c r="EJ108" s="79"/>
      <c r="EK108" s="179">
        <f t="shared" si="70"/>
        <v>0</v>
      </c>
      <c r="EL108" s="180" t="e">
        <f t="shared" si="85"/>
        <v>#DIV/0!</v>
      </c>
      <c r="EM108" s="109" t="e">
        <f t="shared" si="86"/>
        <v>#DIV/0!</v>
      </c>
      <c r="EN108" s="1"/>
      <c r="EO108" s="181" t="e">
        <f t="shared" si="87"/>
        <v>#DIV/0!</v>
      </c>
      <c r="EP108" s="181" t="e">
        <f t="shared" si="88"/>
        <v>#DIV/0!</v>
      </c>
      <c r="EQ108" s="4"/>
      <c r="ER108" s="40"/>
    </row>
    <row r="109" spans="1:148" s="41" customFormat="1" ht="20.100000000000001" customHeight="1" x14ac:dyDescent="0.25">
      <c r="A109" s="83">
        <v>42730</v>
      </c>
      <c r="B109" s="100"/>
      <c r="C109" s="6"/>
      <c r="D109" s="1"/>
      <c r="E109" s="1"/>
      <c r="F109" s="1"/>
      <c r="G109" s="4"/>
      <c r="H109" s="3"/>
      <c r="I109" s="1"/>
      <c r="J109" s="1"/>
      <c r="K109" s="17"/>
      <c r="L109" s="1"/>
      <c r="M109" s="1"/>
      <c r="N109" s="1"/>
      <c r="O109" s="144"/>
      <c r="P109" s="1"/>
      <c r="Q109" s="19">
        <f t="shared" si="46"/>
        <v>0</v>
      </c>
      <c r="R109" s="39">
        <f t="shared" si="62"/>
        <v>0</v>
      </c>
      <c r="S109" s="15">
        <f t="shared" si="47"/>
        <v>0</v>
      </c>
      <c r="T109" s="3"/>
      <c r="U109" s="1"/>
      <c r="V109" s="1"/>
      <c r="W109" s="19">
        <f t="shared" si="63"/>
        <v>0</v>
      </c>
      <c r="X109" s="1"/>
      <c r="Y109" s="1"/>
      <c r="Z109" s="1"/>
      <c r="AA109" s="1"/>
      <c r="AB109" s="1"/>
      <c r="AC109" s="4"/>
      <c r="AD109" s="6"/>
      <c r="AE109" s="88"/>
      <c r="AF109" s="88"/>
      <c r="AG109" s="88"/>
      <c r="AH109" s="88"/>
      <c r="AI109" s="109">
        <f t="shared" si="71"/>
        <v>0</v>
      </c>
      <c r="AJ109" s="106" t="e">
        <f t="shared" si="72"/>
        <v>#DIV/0!</v>
      </c>
      <c r="AK109" s="1"/>
      <c r="AL109" s="1"/>
      <c r="AM109" s="1"/>
      <c r="AN109" s="1"/>
      <c r="AO109" s="1"/>
      <c r="AP109" s="1"/>
      <c r="AQ109" s="3"/>
      <c r="AR109" s="6"/>
      <c r="AS109" s="19">
        <f t="shared" si="74"/>
        <v>0</v>
      </c>
      <c r="AT109" s="123" t="e">
        <f t="shared" si="64"/>
        <v>#DIV/0!</v>
      </c>
      <c r="AU109" s="1"/>
      <c r="AV109" s="1"/>
      <c r="AW109" s="6"/>
      <c r="AX109" s="1"/>
      <c r="AY109" s="1"/>
      <c r="AZ109" s="2"/>
      <c r="BA109" s="3"/>
      <c r="BB109" s="2"/>
      <c r="BC109" s="3"/>
      <c r="BD109" s="4"/>
      <c r="BE109" s="3"/>
      <c r="BF109" s="1"/>
      <c r="BG109" s="1"/>
      <c r="BH109" s="1"/>
      <c r="BI109" s="4"/>
      <c r="BJ109" s="3"/>
      <c r="BK109" s="6"/>
      <c r="BL109" s="1"/>
      <c r="BM109" s="1"/>
      <c r="BN109" s="2"/>
      <c r="BO109" s="3"/>
      <c r="BP109" s="1"/>
      <c r="BQ109" s="2"/>
      <c r="BR109" s="3"/>
      <c r="BS109" s="1"/>
      <c r="BT109" s="2"/>
      <c r="BU109" s="5"/>
      <c r="BV109" s="129"/>
      <c r="BW109" s="125">
        <f t="shared" si="65"/>
        <v>0</v>
      </c>
      <c r="BX109" s="125">
        <f t="shared" si="66"/>
        <v>0</v>
      </c>
      <c r="BY109" s="133" t="e">
        <f t="shared" si="67"/>
        <v>#DIV/0!</v>
      </c>
      <c r="BZ109" s="133" t="e">
        <f t="shared" si="68"/>
        <v>#DIV/0!</v>
      </c>
      <c r="CA109" s="3"/>
      <c r="CB109" s="1"/>
      <c r="CC109" s="1"/>
      <c r="CD109" s="4"/>
      <c r="CE109" s="6"/>
      <c r="CF109" s="6"/>
      <c r="CG109" s="19" t="e">
        <f t="shared" si="78"/>
        <v>#N/A</v>
      </c>
      <c r="CH109" s="19">
        <f t="shared" si="79"/>
        <v>0</v>
      </c>
      <c r="CI109" s="19" t="e">
        <f t="shared" si="80"/>
        <v>#N/A</v>
      </c>
      <c r="CJ109" s="1"/>
      <c r="CK109" s="15" t="e">
        <f t="shared" si="69"/>
        <v>#N/A</v>
      </c>
      <c r="CL109" s="3"/>
      <c r="CM109" s="6"/>
      <c r="CN109" s="1"/>
      <c r="CO109" s="338">
        <v>109</v>
      </c>
      <c r="CP109" s="338">
        <f t="shared" si="75"/>
        <v>0</v>
      </c>
      <c r="CQ109" s="338">
        <f t="shared" si="76"/>
        <v>0</v>
      </c>
      <c r="CR109" s="39" t="e">
        <f t="shared" si="77"/>
        <v>#DIV/0!</v>
      </c>
      <c r="CS109" s="3"/>
      <c r="CT109" s="6"/>
      <c r="CU109" s="19" t="e">
        <f t="shared" si="51"/>
        <v>#N/A</v>
      </c>
      <c r="CV109" s="19">
        <f t="shared" si="52"/>
        <v>0</v>
      </c>
      <c r="CW109" s="19" t="e">
        <f t="shared" si="53"/>
        <v>#N/A</v>
      </c>
      <c r="CX109" s="1"/>
      <c r="CY109" s="15" t="e">
        <f t="shared" si="73"/>
        <v>#N/A</v>
      </c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3"/>
      <c r="DL109" s="2"/>
      <c r="DM109" s="96" t="e">
        <f t="shared" si="81"/>
        <v>#DIV/0!</v>
      </c>
      <c r="DN109" s="96" t="e">
        <f t="shared" si="82"/>
        <v>#DIV/0!</v>
      </c>
      <c r="DO109" s="3"/>
      <c r="DP109" s="2"/>
      <c r="DQ109" s="3"/>
      <c r="DR109" s="2"/>
      <c r="DS109" s="7"/>
      <c r="DT109" s="3"/>
      <c r="DU109" s="2"/>
      <c r="DV109" s="7"/>
      <c r="DW109" s="3"/>
      <c r="DX109" s="1"/>
      <c r="DY109" s="96" t="e">
        <f t="shared" si="83"/>
        <v>#DIV/0!</v>
      </c>
      <c r="DZ109" s="96" t="e">
        <f t="shared" si="84"/>
        <v>#DIV/0!</v>
      </c>
      <c r="EA109" s="146"/>
      <c r="EB109" s="96"/>
      <c r="EC109" s="3"/>
      <c r="ED109" s="2"/>
      <c r="EE109" s="3"/>
      <c r="EF109" s="2"/>
      <c r="EG109" s="77"/>
      <c r="EH109" s="78"/>
      <c r="EI109" s="77"/>
      <c r="EJ109" s="79"/>
      <c r="EK109" s="179">
        <f t="shared" si="70"/>
        <v>0</v>
      </c>
      <c r="EL109" s="180" t="e">
        <f t="shared" si="85"/>
        <v>#DIV/0!</v>
      </c>
      <c r="EM109" s="109" t="e">
        <f t="shared" si="86"/>
        <v>#DIV/0!</v>
      </c>
      <c r="EN109" s="1"/>
      <c r="EO109" s="181" t="e">
        <f t="shared" si="87"/>
        <v>#DIV/0!</v>
      </c>
      <c r="EP109" s="181" t="e">
        <f t="shared" si="88"/>
        <v>#DIV/0!</v>
      </c>
      <c r="EQ109" s="4"/>
      <c r="ER109" s="40"/>
    </row>
    <row r="110" spans="1:148" s="44" customFormat="1" ht="20.100000000000001" customHeight="1" x14ac:dyDescent="0.25">
      <c r="A110" s="84">
        <v>42730</v>
      </c>
      <c r="B110" s="101"/>
      <c r="C110" s="13"/>
      <c r="D110" s="8"/>
      <c r="E110" s="8"/>
      <c r="F110" s="8"/>
      <c r="G110" s="11"/>
      <c r="H110" s="10"/>
      <c r="I110" s="8"/>
      <c r="J110" s="8"/>
      <c r="K110" s="18"/>
      <c r="L110" s="8"/>
      <c r="M110" s="8"/>
      <c r="N110" s="8"/>
      <c r="O110" s="145"/>
      <c r="P110" s="8"/>
      <c r="Q110" s="20">
        <f t="shared" si="46"/>
        <v>0</v>
      </c>
      <c r="R110" s="42">
        <f t="shared" si="62"/>
        <v>0</v>
      </c>
      <c r="S110" s="16">
        <f t="shared" si="47"/>
        <v>0</v>
      </c>
      <c r="T110" s="10"/>
      <c r="U110" s="8"/>
      <c r="V110" s="8"/>
      <c r="W110" s="20">
        <f t="shared" si="63"/>
        <v>0</v>
      </c>
      <c r="X110" s="8"/>
      <c r="Y110" s="8"/>
      <c r="Z110" s="8"/>
      <c r="AA110" s="8"/>
      <c r="AB110" s="8"/>
      <c r="AC110" s="11"/>
      <c r="AD110" s="13"/>
      <c r="AE110" s="89"/>
      <c r="AF110" s="89"/>
      <c r="AG110" s="89"/>
      <c r="AH110" s="89"/>
      <c r="AI110" s="110">
        <f t="shared" si="71"/>
        <v>0</v>
      </c>
      <c r="AJ110" s="108" t="e">
        <f t="shared" si="72"/>
        <v>#DIV/0!</v>
      </c>
      <c r="AK110" s="8"/>
      <c r="AL110" s="8"/>
      <c r="AM110" s="8"/>
      <c r="AN110" s="8"/>
      <c r="AO110" s="8"/>
      <c r="AP110" s="8"/>
      <c r="AQ110" s="10"/>
      <c r="AR110" s="13"/>
      <c r="AS110" s="20">
        <f t="shared" si="74"/>
        <v>0</v>
      </c>
      <c r="AT110" s="124" t="e">
        <f t="shared" si="64"/>
        <v>#DIV/0!</v>
      </c>
      <c r="AU110" s="8"/>
      <c r="AV110" s="8"/>
      <c r="AW110" s="13"/>
      <c r="AX110" s="8"/>
      <c r="AY110" s="8"/>
      <c r="AZ110" s="9"/>
      <c r="BA110" s="10"/>
      <c r="BB110" s="9"/>
      <c r="BC110" s="10"/>
      <c r="BD110" s="11"/>
      <c r="BE110" s="10"/>
      <c r="BF110" s="8"/>
      <c r="BG110" s="8"/>
      <c r="BH110" s="8"/>
      <c r="BI110" s="11"/>
      <c r="BJ110" s="10"/>
      <c r="BK110" s="13"/>
      <c r="BL110" s="8"/>
      <c r="BM110" s="8"/>
      <c r="BN110" s="9"/>
      <c r="BO110" s="10"/>
      <c r="BP110" s="8"/>
      <c r="BQ110" s="9"/>
      <c r="BR110" s="10"/>
      <c r="BS110" s="8"/>
      <c r="BT110" s="9"/>
      <c r="BU110" s="12"/>
      <c r="BV110" s="130"/>
      <c r="BW110" s="126">
        <f t="shared" si="65"/>
        <v>0</v>
      </c>
      <c r="BX110" s="126">
        <f t="shared" si="66"/>
        <v>0</v>
      </c>
      <c r="BY110" s="134" t="e">
        <f t="shared" si="67"/>
        <v>#DIV/0!</v>
      </c>
      <c r="BZ110" s="134" t="e">
        <f t="shared" si="68"/>
        <v>#DIV/0!</v>
      </c>
      <c r="CA110" s="10"/>
      <c r="CB110" s="8"/>
      <c r="CC110" s="8"/>
      <c r="CD110" s="11"/>
      <c r="CE110" s="13"/>
      <c r="CF110" s="13"/>
      <c r="CG110" s="20" t="e">
        <f t="shared" si="78"/>
        <v>#N/A</v>
      </c>
      <c r="CH110" s="20">
        <f t="shared" si="79"/>
        <v>0</v>
      </c>
      <c r="CI110" s="20" t="e">
        <f t="shared" si="80"/>
        <v>#N/A</v>
      </c>
      <c r="CJ110" s="8"/>
      <c r="CK110" s="16" t="e">
        <f t="shared" si="69"/>
        <v>#N/A</v>
      </c>
      <c r="CL110" s="10"/>
      <c r="CM110" s="13"/>
      <c r="CN110" s="8"/>
      <c r="CO110" s="339">
        <v>109</v>
      </c>
      <c r="CP110" s="339">
        <f t="shared" si="75"/>
        <v>0</v>
      </c>
      <c r="CQ110" s="339">
        <f t="shared" si="76"/>
        <v>0</v>
      </c>
      <c r="CR110" s="42" t="e">
        <f t="shared" si="77"/>
        <v>#DIV/0!</v>
      </c>
      <c r="CS110" s="10"/>
      <c r="CT110" s="13"/>
      <c r="CU110" s="20" t="e">
        <f t="shared" si="51"/>
        <v>#N/A</v>
      </c>
      <c r="CV110" s="20">
        <f t="shared" si="52"/>
        <v>0</v>
      </c>
      <c r="CW110" s="20" t="e">
        <f t="shared" si="53"/>
        <v>#N/A</v>
      </c>
      <c r="CX110" s="8"/>
      <c r="CY110" s="16" t="e">
        <f t="shared" si="73"/>
        <v>#N/A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0"/>
      <c r="DL110" s="9"/>
      <c r="DM110" s="97" t="e">
        <f t="shared" si="81"/>
        <v>#DIV/0!</v>
      </c>
      <c r="DN110" s="97" t="e">
        <f t="shared" si="82"/>
        <v>#DIV/0!</v>
      </c>
      <c r="DO110" s="10"/>
      <c r="DP110" s="9"/>
      <c r="DQ110" s="10"/>
      <c r="DR110" s="9"/>
      <c r="DS110" s="14"/>
      <c r="DT110" s="10"/>
      <c r="DU110" s="9"/>
      <c r="DV110" s="14"/>
      <c r="DW110" s="10"/>
      <c r="DX110" s="8"/>
      <c r="DY110" s="97" t="e">
        <f t="shared" si="83"/>
        <v>#DIV/0!</v>
      </c>
      <c r="DZ110" s="97" t="e">
        <f t="shared" si="84"/>
        <v>#DIV/0!</v>
      </c>
      <c r="EA110" s="147"/>
      <c r="EB110" s="97"/>
      <c r="EC110" s="10"/>
      <c r="ED110" s="9"/>
      <c r="EE110" s="10"/>
      <c r="EF110" s="9"/>
      <c r="EG110" s="80"/>
      <c r="EH110" s="81"/>
      <c r="EI110" s="80"/>
      <c r="EJ110" s="82"/>
      <c r="EK110" s="182">
        <f t="shared" si="70"/>
        <v>0</v>
      </c>
      <c r="EL110" s="183" t="e">
        <f t="shared" si="85"/>
        <v>#DIV/0!</v>
      </c>
      <c r="EM110" s="110" t="e">
        <f t="shared" si="86"/>
        <v>#DIV/0!</v>
      </c>
      <c r="EN110" s="8"/>
      <c r="EO110" s="184" t="e">
        <f t="shared" si="87"/>
        <v>#DIV/0!</v>
      </c>
      <c r="EP110" s="184" t="e">
        <f t="shared" si="88"/>
        <v>#DIV/0!</v>
      </c>
      <c r="EQ110" s="11"/>
      <c r="ER110" s="43"/>
    </row>
    <row r="111" spans="1:148" s="44" customFormat="1" ht="20.100000000000001" customHeight="1" x14ac:dyDescent="0.25">
      <c r="A111" s="84">
        <v>42730</v>
      </c>
      <c r="B111" s="101"/>
      <c r="C111" s="13"/>
      <c r="D111" s="8"/>
      <c r="E111" s="8"/>
      <c r="F111" s="8"/>
      <c r="G111" s="11"/>
      <c r="H111" s="10"/>
      <c r="I111" s="8"/>
      <c r="J111" s="8"/>
      <c r="K111" s="18"/>
      <c r="L111" s="8"/>
      <c r="M111" s="8"/>
      <c r="N111" s="8"/>
      <c r="O111" s="145"/>
      <c r="P111" s="8"/>
      <c r="Q111" s="20">
        <f t="shared" si="46"/>
        <v>0</v>
      </c>
      <c r="R111" s="42">
        <f t="shared" si="62"/>
        <v>0</v>
      </c>
      <c r="S111" s="16">
        <f t="shared" si="47"/>
        <v>0</v>
      </c>
      <c r="T111" s="10"/>
      <c r="U111" s="8"/>
      <c r="V111" s="8"/>
      <c r="W111" s="20">
        <f t="shared" si="63"/>
        <v>0</v>
      </c>
      <c r="X111" s="8"/>
      <c r="Y111" s="8"/>
      <c r="Z111" s="8"/>
      <c r="AA111" s="8"/>
      <c r="AB111" s="8"/>
      <c r="AC111" s="11"/>
      <c r="AD111" s="13"/>
      <c r="AE111" s="89"/>
      <c r="AF111" s="89"/>
      <c r="AG111" s="89"/>
      <c r="AH111" s="89"/>
      <c r="AI111" s="110">
        <f t="shared" si="71"/>
        <v>0</v>
      </c>
      <c r="AJ111" s="108" t="e">
        <f t="shared" si="72"/>
        <v>#DIV/0!</v>
      </c>
      <c r="AK111" s="8"/>
      <c r="AL111" s="8"/>
      <c r="AM111" s="8"/>
      <c r="AN111" s="8"/>
      <c r="AO111" s="8"/>
      <c r="AP111" s="8"/>
      <c r="AQ111" s="10"/>
      <c r="AR111" s="13"/>
      <c r="AS111" s="20">
        <f t="shared" si="74"/>
        <v>0</v>
      </c>
      <c r="AT111" s="124" t="e">
        <f t="shared" si="64"/>
        <v>#DIV/0!</v>
      </c>
      <c r="AU111" s="8"/>
      <c r="AV111" s="8"/>
      <c r="AW111" s="13"/>
      <c r="AX111" s="8"/>
      <c r="AY111" s="8"/>
      <c r="AZ111" s="9"/>
      <c r="BA111" s="10"/>
      <c r="BB111" s="9"/>
      <c r="BC111" s="10"/>
      <c r="BD111" s="11"/>
      <c r="BE111" s="10"/>
      <c r="BF111" s="8"/>
      <c r="BG111" s="8"/>
      <c r="BH111" s="8"/>
      <c r="BI111" s="11"/>
      <c r="BJ111" s="10"/>
      <c r="BK111" s="13"/>
      <c r="BL111" s="8"/>
      <c r="BM111" s="8"/>
      <c r="BN111" s="9"/>
      <c r="BO111" s="10"/>
      <c r="BP111" s="8"/>
      <c r="BQ111" s="9"/>
      <c r="BR111" s="10"/>
      <c r="BS111" s="8"/>
      <c r="BT111" s="9"/>
      <c r="BU111" s="12"/>
      <c r="BV111" s="130"/>
      <c r="BW111" s="126">
        <f t="shared" si="65"/>
        <v>0</v>
      </c>
      <c r="BX111" s="126">
        <f t="shared" si="66"/>
        <v>0</v>
      </c>
      <c r="BY111" s="134" t="e">
        <f t="shared" si="67"/>
        <v>#DIV/0!</v>
      </c>
      <c r="BZ111" s="134" t="e">
        <f t="shared" si="68"/>
        <v>#DIV/0!</v>
      </c>
      <c r="CA111" s="10"/>
      <c r="CB111" s="8"/>
      <c r="CC111" s="8"/>
      <c r="CD111" s="11"/>
      <c r="CE111" s="13"/>
      <c r="CF111" s="13"/>
      <c r="CG111" s="20" t="e">
        <f t="shared" si="78"/>
        <v>#N/A</v>
      </c>
      <c r="CH111" s="20">
        <f t="shared" si="79"/>
        <v>0</v>
      </c>
      <c r="CI111" s="20" t="e">
        <f t="shared" si="80"/>
        <v>#N/A</v>
      </c>
      <c r="CJ111" s="8"/>
      <c r="CK111" s="16" t="e">
        <f t="shared" si="69"/>
        <v>#N/A</v>
      </c>
      <c r="CL111" s="10"/>
      <c r="CM111" s="13"/>
      <c r="CN111" s="8"/>
      <c r="CO111" s="339">
        <v>109</v>
      </c>
      <c r="CP111" s="339">
        <f t="shared" si="75"/>
        <v>0</v>
      </c>
      <c r="CQ111" s="339">
        <f t="shared" si="76"/>
        <v>0</v>
      </c>
      <c r="CR111" s="42" t="e">
        <f t="shared" si="77"/>
        <v>#DIV/0!</v>
      </c>
      <c r="CS111" s="10"/>
      <c r="CT111" s="13"/>
      <c r="CU111" s="20" t="e">
        <f t="shared" si="51"/>
        <v>#N/A</v>
      </c>
      <c r="CV111" s="20">
        <f t="shared" si="52"/>
        <v>0</v>
      </c>
      <c r="CW111" s="20" t="e">
        <f t="shared" si="53"/>
        <v>#N/A</v>
      </c>
      <c r="CX111" s="8"/>
      <c r="CY111" s="16" t="e">
        <f t="shared" si="73"/>
        <v>#N/A</v>
      </c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0"/>
      <c r="DL111" s="9"/>
      <c r="DM111" s="97" t="e">
        <f t="shared" si="81"/>
        <v>#DIV/0!</v>
      </c>
      <c r="DN111" s="97" t="e">
        <f t="shared" si="82"/>
        <v>#DIV/0!</v>
      </c>
      <c r="DO111" s="10"/>
      <c r="DP111" s="9"/>
      <c r="DQ111" s="10"/>
      <c r="DR111" s="9"/>
      <c r="DS111" s="14"/>
      <c r="DT111" s="10"/>
      <c r="DU111" s="9"/>
      <c r="DV111" s="14"/>
      <c r="DW111" s="10"/>
      <c r="DX111" s="8"/>
      <c r="DY111" s="97" t="e">
        <f t="shared" si="83"/>
        <v>#DIV/0!</v>
      </c>
      <c r="DZ111" s="97" t="e">
        <f t="shared" si="84"/>
        <v>#DIV/0!</v>
      </c>
      <c r="EA111" s="147"/>
      <c r="EB111" s="97"/>
      <c r="EC111" s="10"/>
      <c r="ED111" s="9"/>
      <c r="EE111" s="10"/>
      <c r="EF111" s="9"/>
      <c r="EG111" s="80"/>
      <c r="EH111" s="81"/>
      <c r="EI111" s="80"/>
      <c r="EJ111" s="82"/>
      <c r="EK111" s="182">
        <f t="shared" si="70"/>
        <v>0</v>
      </c>
      <c r="EL111" s="183" t="e">
        <f t="shared" si="85"/>
        <v>#DIV/0!</v>
      </c>
      <c r="EM111" s="110" t="e">
        <f t="shared" si="86"/>
        <v>#DIV/0!</v>
      </c>
      <c r="EN111" s="8"/>
      <c r="EO111" s="184" t="e">
        <f t="shared" si="87"/>
        <v>#DIV/0!</v>
      </c>
      <c r="EP111" s="184" t="e">
        <f t="shared" si="88"/>
        <v>#DIV/0!</v>
      </c>
      <c r="EQ111" s="11"/>
      <c r="ER111" s="43"/>
    </row>
    <row r="112" spans="1:148" s="41" customFormat="1" ht="20.100000000000001" customHeight="1" x14ac:dyDescent="0.25">
      <c r="A112" s="83">
        <v>42731</v>
      </c>
      <c r="B112" s="100"/>
      <c r="C112" s="6"/>
      <c r="D112" s="1"/>
      <c r="E112" s="1"/>
      <c r="F112" s="1"/>
      <c r="G112" s="4"/>
      <c r="H112" s="3"/>
      <c r="I112" s="1"/>
      <c r="J112" s="1"/>
      <c r="K112" s="17"/>
      <c r="L112" s="1"/>
      <c r="M112" s="1"/>
      <c r="N112" s="1"/>
      <c r="O112" s="144"/>
      <c r="P112" s="1"/>
      <c r="Q112" s="19">
        <f t="shared" si="46"/>
        <v>0</v>
      </c>
      <c r="R112" s="39">
        <f t="shared" si="62"/>
        <v>0</v>
      </c>
      <c r="S112" s="15">
        <f t="shared" si="47"/>
        <v>0</v>
      </c>
      <c r="T112" s="3"/>
      <c r="U112" s="1"/>
      <c r="V112" s="1"/>
      <c r="W112" s="19">
        <f t="shared" si="63"/>
        <v>0</v>
      </c>
      <c r="X112" s="1"/>
      <c r="Y112" s="1"/>
      <c r="Z112" s="1"/>
      <c r="AA112" s="1"/>
      <c r="AB112" s="1"/>
      <c r="AC112" s="4"/>
      <c r="AD112" s="6"/>
      <c r="AE112" s="88"/>
      <c r="AF112" s="88"/>
      <c r="AG112" s="88"/>
      <c r="AH112" s="88"/>
      <c r="AI112" s="109">
        <f t="shared" si="71"/>
        <v>0</v>
      </c>
      <c r="AJ112" s="106" t="e">
        <f t="shared" si="72"/>
        <v>#DIV/0!</v>
      </c>
      <c r="AK112" s="1"/>
      <c r="AL112" s="1"/>
      <c r="AM112" s="1"/>
      <c r="AN112" s="1"/>
      <c r="AO112" s="1"/>
      <c r="AP112" s="1"/>
      <c r="AQ112" s="3"/>
      <c r="AR112" s="6"/>
      <c r="AS112" s="19">
        <f t="shared" si="74"/>
        <v>0</v>
      </c>
      <c r="AT112" s="123" t="e">
        <f t="shared" si="64"/>
        <v>#DIV/0!</v>
      </c>
      <c r="AU112" s="1"/>
      <c r="AV112" s="1"/>
      <c r="AW112" s="6"/>
      <c r="AX112" s="1"/>
      <c r="AY112" s="1"/>
      <c r="AZ112" s="2"/>
      <c r="BA112" s="3"/>
      <c r="BB112" s="2"/>
      <c r="BC112" s="3"/>
      <c r="BD112" s="4"/>
      <c r="BE112" s="3"/>
      <c r="BF112" s="1"/>
      <c r="BG112" s="1"/>
      <c r="BH112" s="1"/>
      <c r="BI112" s="4"/>
      <c r="BJ112" s="3"/>
      <c r="BK112" s="6"/>
      <c r="BL112" s="1"/>
      <c r="BM112" s="1"/>
      <c r="BN112" s="2"/>
      <c r="BO112" s="3"/>
      <c r="BP112" s="1"/>
      <c r="BQ112" s="2"/>
      <c r="BR112" s="3"/>
      <c r="BS112" s="1"/>
      <c r="BT112" s="2"/>
      <c r="BU112" s="5"/>
      <c r="BV112" s="129"/>
      <c r="BW112" s="125">
        <f t="shared" si="65"/>
        <v>0</v>
      </c>
      <c r="BX112" s="125">
        <f t="shared" si="66"/>
        <v>0</v>
      </c>
      <c r="BY112" s="133" t="e">
        <f t="shared" si="67"/>
        <v>#DIV/0!</v>
      </c>
      <c r="BZ112" s="133" t="e">
        <f t="shared" si="68"/>
        <v>#DIV/0!</v>
      </c>
      <c r="CA112" s="3"/>
      <c r="CB112" s="1"/>
      <c r="CC112" s="1"/>
      <c r="CD112" s="4"/>
      <c r="CE112" s="6"/>
      <c r="CF112" s="6"/>
      <c r="CG112" s="19" t="e">
        <f t="shared" si="78"/>
        <v>#N/A</v>
      </c>
      <c r="CH112" s="19">
        <f t="shared" si="79"/>
        <v>0</v>
      </c>
      <c r="CI112" s="19" t="e">
        <f t="shared" si="80"/>
        <v>#N/A</v>
      </c>
      <c r="CJ112" s="1"/>
      <c r="CK112" s="15" t="e">
        <f t="shared" si="69"/>
        <v>#N/A</v>
      </c>
      <c r="CL112" s="3"/>
      <c r="CM112" s="6"/>
      <c r="CN112" s="1"/>
      <c r="CO112" s="338">
        <v>109</v>
      </c>
      <c r="CP112" s="338">
        <f t="shared" si="75"/>
        <v>0</v>
      </c>
      <c r="CQ112" s="338">
        <f t="shared" si="76"/>
        <v>0</v>
      </c>
      <c r="CR112" s="39" t="e">
        <f t="shared" si="77"/>
        <v>#DIV/0!</v>
      </c>
      <c r="CS112" s="3"/>
      <c r="CT112" s="6"/>
      <c r="CU112" s="19" t="e">
        <f t="shared" si="51"/>
        <v>#N/A</v>
      </c>
      <c r="CV112" s="19">
        <f t="shared" si="52"/>
        <v>0</v>
      </c>
      <c r="CW112" s="19" t="e">
        <f t="shared" si="53"/>
        <v>#N/A</v>
      </c>
      <c r="CX112" s="1"/>
      <c r="CY112" s="15" t="e">
        <f t="shared" si="73"/>
        <v>#N/A</v>
      </c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3"/>
      <c r="DL112" s="2"/>
      <c r="DM112" s="96" t="e">
        <f t="shared" si="81"/>
        <v>#DIV/0!</v>
      </c>
      <c r="DN112" s="96" t="e">
        <f t="shared" si="82"/>
        <v>#DIV/0!</v>
      </c>
      <c r="DO112" s="3"/>
      <c r="DP112" s="2"/>
      <c r="DQ112" s="3"/>
      <c r="DR112" s="2"/>
      <c r="DS112" s="7"/>
      <c r="DT112" s="3"/>
      <c r="DU112" s="2"/>
      <c r="DV112" s="7"/>
      <c r="DW112" s="3"/>
      <c r="DX112" s="1"/>
      <c r="DY112" s="96" t="e">
        <f t="shared" si="83"/>
        <v>#DIV/0!</v>
      </c>
      <c r="DZ112" s="96" t="e">
        <f t="shared" si="84"/>
        <v>#DIV/0!</v>
      </c>
      <c r="EA112" s="146"/>
      <c r="EB112" s="96"/>
      <c r="EC112" s="3"/>
      <c r="ED112" s="2"/>
      <c r="EE112" s="3"/>
      <c r="EF112" s="2"/>
      <c r="EG112" s="77"/>
      <c r="EH112" s="78"/>
      <c r="EI112" s="77"/>
      <c r="EJ112" s="79"/>
      <c r="EK112" s="179">
        <f t="shared" si="70"/>
        <v>0</v>
      </c>
      <c r="EL112" s="180" t="e">
        <f t="shared" si="85"/>
        <v>#DIV/0!</v>
      </c>
      <c r="EM112" s="109" t="e">
        <f t="shared" si="86"/>
        <v>#DIV/0!</v>
      </c>
      <c r="EN112" s="1"/>
      <c r="EO112" s="181" t="e">
        <f t="shared" si="87"/>
        <v>#DIV/0!</v>
      </c>
      <c r="EP112" s="181" t="e">
        <f t="shared" si="88"/>
        <v>#DIV/0!</v>
      </c>
      <c r="EQ112" s="4"/>
      <c r="ER112" s="40"/>
    </row>
    <row r="113" spans="1:148" s="41" customFormat="1" ht="20.100000000000001" customHeight="1" x14ac:dyDescent="0.25">
      <c r="A113" s="83">
        <v>42731</v>
      </c>
      <c r="B113" s="100"/>
      <c r="C113" s="6"/>
      <c r="D113" s="1"/>
      <c r="E113" s="1"/>
      <c r="F113" s="1"/>
      <c r="G113" s="4"/>
      <c r="H113" s="3"/>
      <c r="I113" s="1"/>
      <c r="J113" s="1"/>
      <c r="K113" s="17"/>
      <c r="L113" s="1"/>
      <c r="M113" s="1"/>
      <c r="N113" s="1"/>
      <c r="O113" s="144"/>
      <c r="P113" s="1"/>
      <c r="Q113" s="19">
        <f t="shared" si="46"/>
        <v>0</v>
      </c>
      <c r="R113" s="39">
        <f t="shared" si="62"/>
        <v>0</v>
      </c>
      <c r="S113" s="15">
        <f t="shared" si="47"/>
        <v>0</v>
      </c>
      <c r="T113" s="3"/>
      <c r="U113" s="1"/>
      <c r="V113" s="1"/>
      <c r="W113" s="19">
        <f t="shared" si="63"/>
        <v>0</v>
      </c>
      <c r="X113" s="1"/>
      <c r="Y113" s="1"/>
      <c r="Z113" s="1"/>
      <c r="AA113" s="1"/>
      <c r="AB113" s="1"/>
      <c r="AC113" s="4"/>
      <c r="AD113" s="6"/>
      <c r="AE113" s="88"/>
      <c r="AF113" s="88"/>
      <c r="AG113" s="88"/>
      <c r="AH113" s="88"/>
      <c r="AI113" s="109">
        <f t="shared" si="71"/>
        <v>0</v>
      </c>
      <c r="AJ113" s="106" t="e">
        <f t="shared" si="72"/>
        <v>#DIV/0!</v>
      </c>
      <c r="AK113" s="1"/>
      <c r="AL113" s="1"/>
      <c r="AM113" s="1"/>
      <c r="AN113" s="1"/>
      <c r="AO113" s="1"/>
      <c r="AP113" s="1"/>
      <c r="AQ113" s="3"/>
      <c r="AR113" s="6"/>
      <c r="AS113" s="19">
        <f t="shared" si="74"/>
        <v>0</v>
      </c>
      <c r="AT113" s="123" t="e">
        <f t="shared" si="64"/>
        <v>#DIV/0!</v>
      </c>
      <c r="AU113" s="1"/>
      <c r="AV113" s="1"/>
      <c r="AW113" s="6"/>
      <c r="AX113" s="1"/>
      <c r="AY113" s="1"/>
      <c r="AZ113" s="2"/>
      <c r="BA113" s="3"/>
      <c r="BB113" s="2"/>
      <c r="BC113" s="3"/>
      <c r="BD113" s="4"/>
      <c r="BE113" s="3"/>
      <c r="BF113" s="1"/>
      <c r="BG113" s="1"/>
      <c r="BH113" s="1"/>
      <c r="BI113" s="4"/>
      <c r="BJ113" s="3"/>
      <c r="BK113" s="6"/>
      <c r="BL113" s="1"/>
      <c r="BM113" s="1"/>
      <c r="BN113" s="2"/>
      <c r="BO113" s="3"/>
      <c r="BP113" s="1"/>
      <c r="BQ113" s="2"/>
      <c r="BR113" s="3"/>
      <c r="BS113" s="1"/>
      <c r="BT113" s="2"/>
      <c r="BU113" s="5"/>
      <c r="BV113" s="129"/>
      <c r="BW113" s="125">
        <f t="shared" si="65"/>
        <v>0</v>
      </c>
      <c r="BX113" s="125">
        <f t="shared" si="66"/>
        <v>0</v>
      </c>
      <c r="BY113" s="133" t="e">
        <f t="shared" si="67"/>
        <v>#DIV/0!</v>
      </c>
      <c r="BZ113" s="133" t="e">
        <f t="shared" si="68"/>
        <v>#DIV/0!</v>
      </c>
      <c r="CA113" s="3"/>
      <c r="CB113" s="1"/>
      <c r="CC113" s="1"/>
      <c r="CD113" s="4"/>
      <c r="CE113" s="6"/>
      <c r="CF113" s="6"/>
      <c r="CG113" s="19" t="e">
        <f t="shared" si="78"/>
        <v>#N/A</v>
      </c>
      <c r="CH113" s="19">
        <f t="shared" si="79"/>
        <v>0</v>
      </c>
      <c r="CI113" s="19" t="e">
        <f t="shared" si="80"/>
        <v>#N/A</v>
      </c>
      <c r="CJ113" s="1"/>
      <c r="CK113" s="15" t="e">
        <f t="shared" si="69"/>
        <v>#N/A</v>
      </c>
      <c r="CL113" s="3"/>
      <c r="CM113" s="6"/>
      <c r="CN113" s="1"/>
      <c r="CO113" s="338">
        <v>109</v>
      </c>
      <c r="CP113" s="338">
        <f t="shared" si="75"/>
        <v>0</v>
      </c>
      <c r="CQ113" s="338">
        <f t="shared" si="76"/>
        <v>0</v>
      </c>
      <c r="CR113" s="39" t="e">
        <f t="shared" si="77"/>
        <v>#DIV/0!</v>
      </c>
      <c r="CS113" s="3"/>
      <c r="CT113" s="6"/>
      <c r="CU113" s="19" t="e">
        <f t="shared" si="51"/>
        <v>#N/A</v>
      </c>
      <c r="CV113" s="19">
        <f t="shared" si="52"/>
        <v>0</v>
      </c>
      <c r="CW113" s="19" t="e">
        <f t="shared" si="53"/>
        <v>#N/A</v>
      </c>
      <c r="CX113" s="1"/>
      <c r="CY113" s="15" t="e">
        <f t="shared" si="73"/>
        <v>#N/A</v>
      </c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3"/>
      <c r="DL113" s="2"/>
      <c r="DM113" s="96" t="e">
        <f t="shared" si="81"/>
        <v>#DIV/0!</v>
      </c>
      <c r="DN113" s="96" t="e">
        <f t="shared" si="82"/>
        <v>#DIV/0!</v>
      </c>
      <c r="DO113" s="3"/>
      <c r="DP113" s="2"/>
      <c r="DQ113" s="3"/>
      <c r="DR113" s="2"/>
      <c r="DS113" s="7"/>
      <c r="DT113" s="3"/>
      <c r="DU113" s="2"/>
      <c r="DV113" s="7"/>
      <c r="DW113" s="3"/>
      <c r="DX113" s="1"/>
      <c r="DY113" s="96" t="e">
        <f t="shared" si="83"/>
        <v>#DIV/0!</v>
      </c>
      <c r="DZ113" s="96" t="e">
        <f t="shared" si="84"/>
        <v>#DIV/0!</v>
      </c>
      <c r="EA113" s="146"/>
      <c r="EB113" s="96"/>
      <c r="EC113" s="3"/>
      <c r="ED113" s="2"/>
      <c r="EE113" s="3"/>
      <c r="EF113" s="2"/>
      <c r="EG113" s="77"/>
      <c r="EH113" s="78"/>
      <c r="EI113" s="77"/>
      <c r="EJ113" s="79"/>
      <c r="EK113" s="179">
        <f t="shared" si="70"/>
        <v>0</v>
      </c>
      <c r="EL113" s="180" t="e">
        <f t="shared" si="85"/>
        <v>#DIV/0!</v>
      </c>
      <c r="EM113" s="109" t="e">
        <f t="shared" si="86"/>
        <v>#DIV/0!</v>
      </c>
      <c r="EN113" s="1"/>
      <c r="EO113" s="181" t="e">
        <f t="shared" si="87"/>
        <v>#DIV/0!</v>
      </c>
      <c r="EP113" s="181" t="e">
        <f t="shared" si="88"/>
        <v>#DIV/0!</v>
      </c>
      <c r="EQ113" s="4"/>
      <c r="ER113" s="40"/>
    </row>
    <row r="114" spans="1:148" s="44" customFormat="1" ht="20.100000000000001" customHeight="1" x14ac:dyDescent="0.25">
      <c r="A114" s="84">
        <v>42731</v>
      </c>
      <c r="B114" s="101"/>
      <c r="C114" s="13"/>
      <c r="D114" s="8"/>
      <c r="E114" s="8"/>
      <c r="F114" s="8"/>
      <c r="G114" s="11"/>
      <c r="H114" s="10"/>
      <c r="I114" s="8"/>
      <c r="J114" s="8"/>
      <c r="K114" s="18"/>
      <c r="L114" s="8"/>
      <c r="M114" s="8"/>
      <c r="N114" s="8"/>
      <c r="O114" s="145"/>
      <c r="P114" s="8"/>
      <c r="Q114" s="20">
        <f t="shared" si="46"/>
        <v>0</v>
      </c>
      <c r="R114" s="42">
        <f t="shared" si="62"/>
        <v>0</v>
      </c>
      <c r="S114" s="16">
        <f t="shared" si="47"/>
        <v>0</v>
      </c>
      <c r="T114" s="10"/>
      <c r="U114" s="8"/>
      <c r="V114" s="8"/>
      <c r="W114" s="20">
        <f t="shared" si="63"/>
        <v>0</v>
      </c>
      <c r="X114" s="8"/>
      <c r="Y114" s="8"/>
      <c r="Z114" s="8"/>
      <c r="AA114" s="8"/>
      <c r="AB114" s="8"/>
      <c r="AC114" s="11"/>
      <c r="AD114" s="13"/>
      <c r="AE114" s="89"/>
      <c r="AF114" s="89"/>
      <c r="AG114" s="89"/>
      <c r="AH114" s="89"/>
      <c r="AI114" s="110">
        <f t="shared" si="71"/>
        <v>0</v>
      </c>
      <c r="AJ114" s="108" t="e">
        <f t="shared" si="72"/>
        <v>#DIV/0!</v>
      </c>
      <c r="AK114" s="8"/>
      <c r="AL114" s="8"/>
      <c r="AM114" s="8"/>
      <c r="AN114" s="8"/>
      <c r="AO114" s="8"/>
      <c r="AP114" s="8"/>
      <c r="AQ114" s="10"/>
      <c r="AR114" s="13"/>
      <c r="AS114" s="20">
        <f t="shared" si="74"/>
        <v>0</v>
      </c>
      <c r="AT114" s="124" t="e">
        <f t="shared" si="64"/>
        <v>#DIV/0!</v>
      </c>
      <c r="AU114" s="8"/>
      <c r="AV114" s="8"/>
      <c r="AW114" s="13"/>
      <c r="AX114" s="8"/>
      <c r="AY114" s="8"/>
      <c r="AZ114" s="9"/>
      <c r="BA114" s="10"/>
      <c r="BB114" s="9"/>
      <c r="BC114" s="10"/>
      <c r="BD114" s="11"/>
      <c r="BE114" s="10"/>
      <c r="BF114" s="8"/>
      <c r="BG114" s="8"/>
      <c r="BH114" s="8"/>
      <c r="BI114" s="11"/>
      <c r="BJ114" s="10"/>
      <c r="BK114" s="13"/>
      <c r="BL114" s="8"/>
      <c r="BM114" s="8"/>
      <c r="BN114" s="9"/>
      <c r="BO114" s="10"/>
      <c r="BP114" s="8"/>
      <c r="BQ114" s="9"/>
      <c r="BR114" s="10"/>
      <c r="BS114" s="8"/>
      <c r="BT114" s="9"/>
      <c r="BU114" s="12"/>
      <c r="BV114" s="130"/>
      <c r="BW114" s="126">
        <f t="shared" si="65"/>
        <v>0</v>
      </c>
      <c r="BX114" s="126">
        <f t="shared" si="66"/>
        <v>0</v>
      </c>
      <c r="BY114" s="134" t="e">
        <f t="shared" si="67"/>
        <v>#DIV/0!</v>
      </c>
      <c r="BZ114" s="134" t="e">
        <f t="shared" si="68"/>
        <v>#DIV/0!</v>
      </c>
      <c r="CA114" s="10"/>
      <c r="CB114" s="8"/>
      <c r="CC114" s="8"/>
      <c r="CD114" s="11"/>
      <c r="CE114" s="13"/>
      <c r="CF114" s="13"/>
      <c r="CG114" s="20" t="e">
        <f t="shared" si="78"/>
        <v>#N/A</v>
      </c>
      <c r="CH114" s="20">
        <f t="shared" si="79"/>
        <v>0</v>
      </c>
      <c r="CI114" s="20" t="e">
        <f t="shared" si="80"/>
        <v>#N/A</v>
      </c>
      <c r="CJ114" s="8"/>
      <c r="CK114" s="16" t="e">
        <f t="shared" si="69"/>
        <v>#N/A</v>
      </c>
      <c r="CL114" s="10"/>
      <c r="CM114" s="13"/>
      <c r="CN114" s="8"/>
      <c r="CO114" s="339">
        <v>109</v>
      </c>
      <c r="CP114" s="339">
        <f t="shared" si="75"/>
        <v>0</v>
      </c>
      <c r="CQ114" s="339">
        <f t="shared" si="76"/>
        <v>0</v>
      </c>
      <c r="CR114" s="42" t="e">
        <f t="shared" si="77"/>
        <v>#DIV/0!</v>
      </c>
      <c r="CS114" s="10"/>
      <c r="CT114" s="13"/>
      <c r="CU114" s="20" t="e">
        <f t="shared" si="51"/>
        <v>#N/A</v>
      </c>
      <c r="CV114" s="20">
        <f t="shared" si="52"/>
        <v>0</v>
      </c>
      <c r="CW114" s="20" t="e">
        <f t="shared" si="53"/>
        <v>#N/A</v>
      </c>
      <c r="CX114" s="8"/>
      <c r="CY114" s="16" t="e">
        <f t="shared" si="73"/>
        <v>#N/A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0"/>
      <c r="DL114" s="9"/>
      <c r="DM114" s="97" t="e">
        <f t="shared" si="81"/>
        <v>#DIV/0!</v>
      </c>
      <c r="DN114" s="97" t="e">
        <f t="shared" si="82"/>
        <v>#DIV/0!</v>
      </c>
      <c r="DO114" s="10"/>
      <c r="DP114" s="9"/>
      <c r="DQ114" s="10"/>
      <c r="DR114" s="9"/>
      <c r="DS114" s="14"/>
      <c r="DT114" s="10"/>
      <c r="DU114" s="9"/>
      <c r="DV114" s="14"/>
      <c r="DW114" s="10"/>
      <c r="DX114" s="8"/>
      <c r="DY114" s="97" t="e">
        <f t="shared" si="83"/>
        <v>#DIV/0!</v>
      </c>
      <c r="DZ114" s="97" t="e">
        <f t="shared" si="84"/>
        <v>#DIV/0!</v>
      </c>
      <c r="EA114" s="147"/>
      <c r="EB114" s="97"/>
      <c r="EC114" s="10"/>
      <c r="ED114" s="9"/>
      <c r="EE114" s="10"/>
      <c r="EF114" s="9"/>
      <c r="EG114" s="80"/>
      <c r="EH114" s="81"/>
      <c r="EI114" s="80"/>
      <c r="EJ114" s="82"/>
      <c r="EK114" s="182">
        <f t="shared" si="70"/>
        <v>0</v>
      </c>
      <c r="EL114" s="183" t="e">
        <f t="shared" si="85"/>
        <v>#DIV/0!</v>
      </c>
      <c r="EM114" s="110" t="e">
        <f t="shared" si="86"/>
        <v>#DIV/0!</v>
      </c>
      <c r="EN114" s="8"/>
      <c r="EO114" s="184" t="e">
        <f t="shared" si="87"/>
        <v>#DIV/0!</v>
      </c>
      <c r="EP114" s="184" t="e">
        <f t="shared" si="88"/>
        <v>#DIV/0!</v>
      </c>
      <c r="EQ114" s="11"/>
      <c r="ER114" s="43"/>
    </row>
    <row r="115" spans="1:148" s="44" customFormat="1" ht="20.100000000000001" customHeight="1" x14ac:dyDescent="0.25">
      <c r="A115" s="84">
        <v>42731</v>
      </c>
      <c r="B115" s="101"/>
      <c r="C115" s="13"/>
      <c r="D115" s="8"/>
      <c r="E115" s="8"/>
      <c r="F115" s="8"/>
      <c r="G115" s="11"/>
      <c r="H115" s="10"/>
      <c r="I115" s="8"/>
      <c r="J115" s="8"/>
      <c r="K115" s="18"/>
      <c r="L115" s="8"/>
      <c r="M115" s="8"/>
      <c r="N115" s="8"/>
      <c r="O115" s="145"/>
      <c r="P115" s="8"/>
      <c r="Q115" s="20">
        <f t="shared" si="46"/>
        <v>0</v>
      </c>
      <c r="R115" s="42">
        <f t="shared" si="62"/>
        <v>0</v>
      </c>
      <c r="S115" s="16">
        <f t="shared" si="47"/>
        <v>0</v>
      </c>
      <c r="T115" s="10"/>
      <c r="U115" s="8"/>
      <c r="V115" s="8"/>
      <c r="W115" s="20">
        <f t="shared" si="63"/>
        <v>0</v>
      </c>
      <c r="X115" s="8"/>
      <c r="Y115" s="8"/>
      <c r="Z115" s="8"/>
      <c r="AA115" s="8"/>
      <c r="AB115" s="8"/>
      <c r="AC115" s="11"/>
      <c r="AD115" s="13"/>
      <c r="AE115" s="89"/>
      <c r="AF115" s="89"/>
      <c r="AG115" s="89"/>
      <c r="AH115" s="89"/>
      <c r="AI115" s="110">
        <f t="shared" si="71"/>
        <v>0</v>
      </c>
      <c r="AJ115" s="108" t="e">
        <f t="shared" si="72"/>
        <v>#DIV/0!</v>
      </c>
      <c r="AK115" s="8"/>
      <c r="AL115" s="8"/>
      <c r="AM115" s="8"/>
      <c r="AN115" s="8"/>
      <c r="AO115" s="8"/>
      <c r="AP115" s="8"/>
      <c r="AQ115" s="10"/>
      <c r="AR115" s="13"/>
      <c r="AS115" s="20">
        <f t="shared" si="74"/>
        <v>0</v>
      </c>
      <c r="AT115" s="124" t="e">
        <f t="shared" si="64"/>
        <v>#DIV/0!</v>
      </c>
      <c r="AU115" s="8"/>
      <c r="AV115" s="8"/>
      <c r="AW115" s="13"/>
      <c r="AX115" s="8"/>
      <c r="AY115" s="8"/>
      <c r="AZ115" s="9"/>
      <c r="BA115" s="10"/>
      <c r="BB115" s="9"/>
      <c r="BC115" s="10"/>
      <c r="BD115" s="11"/>
      <c r="BE115" s="10"/>
      <c r="BF115" s="8"/>
      <c r="BG115" s="8"/>
      <c r="BH115" s="8"/>
      <c r="BI115" s="11"/>
      <c r="BJ115" s="10"/>
      <c r="BK115" s="13"/>
      <c r="BL115" s="8"/>
      <c r="BM115" s="8"/>
      <c r="BN115" s="9"/>
      <c r="BO115" s="10"/>
      <c r="BP115" s="8"/>
      <c r="BQ115" s="9"/>
      <c r="BR115" s="10"/>
      <c r="BS115" s="8"/>
      <c r="BT115" s="9"/>
      <c r="BU115" s="12"/>
      <c r="BV115" s="130"/>
      <c r="BW115" s="126">
        <f t="shared" si="65"/>
        <v>0</v>
      </c>
      <c r="BX115" s="126">
        <f t="shared" si="66"/>
        <v>0</v>
      </c>
      <c r="BY115" s="134" t="e">
        <f t="shared" si="67"/>
        <v>#DIV/0!</v>
      </c>
      <c r="BZ115" s="134" t="e">
        <f t="shared" si="68"/>
        <v>#DIV/0!</v>
      </c>
      <c r="CA115" s="10"/>
      <c r="CB115" s="8"/>
      <c r="CC115" s="8"/>
      <c r="CD115" s="11"/>
      <c r="CE115" s="13"/>
      <c r="CF115" s="13"/>
      <c r="CG115" s="20" t="e">
        <f t="shared" si="78"/>
        <v>#N/A</v>
      </c>
      <c r="CH115" s="20">
        <f t="shared" si="79"/>
        <v>0</v>
      </c>
      <c r="CI115" s="20" t="e">
        <f t="shared" si="80"/>
        <v>#N/A</v>
      </c>
      <c r="CJ115" s="8"/>
      <c r="CK115" s="16" t="e">
        <f t="shared" si="69"/>
        <v>#N/A</v>
      </c>
      <c r="CL115" s="10"/>
      <c r="CM115" s="13"/>
      <c r="CN115" s="8"/>
      <c r="CO115" s="339">
        <v>109</v>
      </c>
      <c r="CP115" s="339">
        <f t="shared" si="75"/>
        <v>0</v>
      </c>
      <c r="CQ115" s="339">
        <f t="shared" si="76"/>
        <v>0</v>
      </c>
      <c r="CR115" s="42" t="e">
        <f t="shared" si="77"/>
        <v>#DIV/0!</v>
      </c>
      <c r="CS115" s="10"/>
      <c r="CT115" s="13"/>
      <c r="CU115" s="20" t="e">
        <f t="shared" si="51"/>
        <v>#N/A</v>
      </c>
      <c r="CV115" s="20">
        <f t="shared" si="52"/>
        <v>0</v>
      </c>
      <c r="CW115" s="20" t="e">
        <f t="shared" si="53"/>
        <v>#N/A</v>
      </c>
      <c r="CX115" s="8"/>
      <c r="CY115" s="16" t="e">
        <f t="shared" si="73"/>
        <v>#N/A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0"/>
      <c r="DL115" s="9"/>
      <c r="DM115" s="97" t="e">
        <f t="shared" si="81"/>
        <v>#DIV/0!</v>
      </c>
      <c r="DN115" s="97" t="e">
        <f t="shared" si="82"/>
        <v>#DIV/0!</v>
      </c>
      <c r="DO115" s="10"/>
      <c r="DP115" s="9"/>
      <c r="DQ115" s="10"/>
      <c r="DR115" s="9"/>
      <c r="DS115" s="14"/>
      <c r="DT115" s="10"/>
      <c r="DU115" s="9"/>
      <c r="DV115" s="14"/>
      <c r="DW115" s="10"/>
      <c r="DX115" s="8"/>
      <c r="DY115" s="97" t="e">
        <f t="shared" si="83"/>
        <v>#DIV/0!</v>
      </c>
      <c r="DZ115" s="97" t="e">
        <f t="shared" si="84"/>
        <v>#DIV/0!</v>
      </c>
      <c r="EA115" s="147"/>
      <c r="EB115" s="97"/>
      <c r="EC115" s="10"/>
      <c r="ED115" s="9"/>
      <c r="EE115" s="10"/>
      <c r="EF115" s="9"/>
      <c r="EG115" s="80"/>
      <c r="EH115" s="81"/>
      <c r="EI115" s="80"/>
      <c r="EJ115" s="82"/>
      <c r="EK115" s="182">
        <f t="shared" si="70"/>
        <v>0</v>
      </c>
      <c r="EL115" s="183" t="e">
        <f t="shared" si="85"/>
        <v>#DIV/0!</v>
      </c>
      <c r="EM115" s="110" t="e">
        <f t="shared" si="86"/>
        <v>#DIV/0!</v>
      </c>
      <c r="EN115" s="8"/>
      <c r="EO115" s="184" t="e">
        <f t="shared" si="87"/>
        <v>#DIV/0!</v>
      </c>
      <c r="EP115" s="184" t="e">
        <f t="shared" si="88"/>
        <v>#DIV/0!</v>
      </c>
      <c r="EQ115" s="11"/>
      <c r="ER115" s="43"/>
    </row>
    <row r="116" spans="1:148" s="41" customFormat="1" ht="20.100000000000001" customHeight="1" x14ac:dyDescent="0.25">
      <c r="A116" s="83">
        <v>42732</v>
      </c>
      <c r="B116" s="100"/>
      <c r="C116" s="6"/>
      <c r="D116" s="1"/>
      <c r="E116" s="1"/>
      <c r="F116" s="1"/>
      <c r="G116" s="4"/>
      <c r="H116" s="3"/>
      <c r="I116" s="1"/>
      <c r="J116" s="1"/>
      <c r="K116" s="17"/>
      <c r="L116" s="1"/>
      <c r="M116" s="1"/>
      <c r="N116" s="1"/>
      <c r="O116" s="144"/>
      <c r="P116" s="1"/>
      <c r="Q116" s="19">
        <f t="shared" si="46"/>
        <v>0</v>
      </c>
      <c r="R116" s="39">
        <f t="shared" si="62"/>
        <v>0</v>
      </c>
      <c r="S116" s="15">
        <f t="shared" si="47"/>
        <v>0</v>
      </c>
      <c r="T116" s="3"/>
      <c r="U116" s="1"/>
      <c r="V116" s="1"/>
      <c r="W116" s="19">
        <f t="shared" si="63"/>
        <v>0</v>
      </c>
      <c r="X116" s="1"/>
      <c r="Y116" s="1"/>
      <c r="Z116" s="1"/>
      <c r="AA116" s="1"/>
      <c r="AB116" s="1"/>
      <c r="AC116" s="4"/>
      <c r="AD116" s="6"/>
      <c r="AE116" s="88"/>
      <c r="AF116" s="88"/>
      <c r="AG116" s="88"/>
      <c r="AH116" s="88"/>
      <c r="AI116" s="109">
        <f t="shared" si="71"/>
        <v>0</v>
      </c>
      <c r="AJ116" s="106" t="e">
        <f t="shared" si="72"/>
        <v>#DIV/0!</v>
      </c>
      <c r="AK116" s="1"/>
      <c r="AL116" s="1"/>
      <c r="AM116" s="1"/>
      <c r="AN116" s="1"/>
      <c r="AO116" s="1"/>
      <c r="AP116" s="1"/>
      <c r="AQ116" s="3"/>
      <c r="AR116" s="6"/>
      <c r="AS116" s="19">
        <f t="shared" si="74"/>
        <v>0</v>
      </c>
      <c r="AT116" s="123" t="e">
        <f t="shared" si="64"/>
        <v>#DIV/0!</v>
      </c>
      <c r="AU116" s="1"/>
      <c r="AV116" s="1"/>
      <c r="AW116" s="6"/>
      <c r="AX116" s="1"/>
      <c r="AY116" s="1"/>
      <c r="AZ116" s="2"/>
      <c r="BA116" s="3"/>
      <c r="BB116" s="2"/>
      <c r="BC116" s="3"/>
      <c r="BD116" s="4"/>
      <c r="BE116" s="3"/>
      <c r="BF116" s="1"/>
      <c r="BG116" s="1"/>
      <c r="BH116" s="1"/>
      <c r="BI116" s="4"/>
      <c r="BJ116" s="3"/>
      <c r="BK116" s="6"/>
      <c r="BL116" s="1"/>
      <c r="BM116" s="1"/>
      <c r="BN116" s="2"/>
      <c r="BO116" s="3"/>
      <c r="BP116" s="1"/>
      <c r="BQ116" s="2"/>
      <c r="BR116" s="3"/>
      <c r="BS116" s="1"/>
      <c r="BT116" s="2"/>
      <c r="BU116" s="5"/>
      <c r="BV116" s="129"/>
      <c r="BW116" s="125">
        <f t="shared" si="65"/>
        <v>0</v>
      </c>
      <c r="BX116" s="125">
        <f t="shared" si="66"/>
        <v>0</v>
      </c>
      <c r="BY116" s="133" t="e">
        <f t="shared" si="67"/>
        <v>#DIV/0!</v>
      </c>
      <c r="BZ116" s="133" t="e">
        <f t="shared" si="68"/>
        <v>#DIV/0!</v>
      </c>
      <c r="CA116" s="3"/>
      <c r="CB116" s="1"/>
      <c r="CC116" s="1"/>
      <c r="CD116" s="4"/>
      <c r="CE116" s="6"/>
      <c r="CF116" s="6"/>
      <c r="CG116" s="19" t="e">
        <f t="shared" si="78"/>
        <v>#N/A</v>
      </c>
      <c r="CH116" s="19">
        <f t="shared" si="79"/>
        <v>0</v>
      </c>
      <c r="CI116" s="19" t="e">
        <f t="shared" si="80"/>
        <v>#N/A</v>
      </c>
      <c r="CJ116" s="1"/>
      <c r="CK116" s="15" t="e">
        <f t="shared" si="69"/>
        <v>#N/A</v>
      </c>
      <c r="CL116" s="3"/>
      <c r="CM116" s="6"/>
      <c r="CN116" s="1"/>
      <c r="CO116" s="338">
        <v>109</v>
      </c>
      <c r="CP116" s="338">
        <f t="shared" si="75"/>
        <v>0</v>
      </c>
      <c r="CQ116" s="338">
        <f t="shared" si="76"/>
        <v>0</v>
      </c>
      <c r="CR116" s="39" t="e">
        <f t="shared" si="77"/>
        <v>#DIV/0!</v>
      </c>
      <c r="CS116" s="3"/>
      <c r="CT116" s="6"/>
      <c r="CU116" s="19" t="e">
        <f t="shared" si="51"/>
        <v>#N/A</v>
      </c>
      <c r="CV116" s="19">
        <f t="shared" si="52"/>
        <v>0</v>
      </c>
      <c r="CW116" s="19" t="e">
        <f t="shared" si="53"/>
        <v>#N/A</v>
      </c>
      <c r="CX116" s="1"/>
      <c r="CY116" s="15" t="e">
        <f t="shared" si="73"/>
        <v>#N/A</v>
      </c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3"/>
      <c r="DL116" s="2"/>
      <c r="DM116" s="96" t="e">
        <f t="shared" si="81"/>
        <v>#DIV/0!</v>
      </c>
      <c r="DN116" s="96" t="e">
        <f t="shared" si="82"/>
        <v>#DIV/0!</v>
      </c>
      <c r="DO116" s="3"/>
      <c r="DP116" s="2"/>
      <c r="DQ116" s="3"/>
      <c r="DR116" s="2"/>
      <c r="DS116" s="7"/>
      <c r="DT116" s="3"/>
      <c r="DU116" s="2"/>
      <c r="DV116" s="7"/>
      <c r="DW116" s="3"/>
      <c r="DX116" s="1"/>
      <c r="DY116" s="96" t="e">
        <f t="shared" si="83"/>
        <v>#DIV/0!</v>
      </c>
      <c r="DZ116" s="96" t="e">
        <f t="shared" si="84"/>
        <v>#DIV/0!</v>
      </c>
      <c r="EA116" s="146"/>
      <c r="EB116" s="96"/>
      <c r="EC116" s="3"/>
      <c r="ED116" s="2"/>
      <c r="EE116" s="3"/>
      <c r="EF116" s="2"/>
      <c r="EG116" s="77"/>
      <c r="EH116" s="78"/>
      <c r="EI116" s="77"/>
      <c r="EJ116" s="79"/>
      <c r="EK116" s="179">
        <f t="shared" si="70"/>
        <v>0</v>
      </c>
      <c r="EL116" s="180" t="e">
        <f t="shared" si="85"/>
        <v>#DIV/0!</v>
      </c>
      <c r="EM116" s="109" t="e">
        <f t="shared" si="86"/>
        <v>#DIV/0!</v>
      </c>
      <c r="EN116" s="1"/>
      <c r="EO116" s="181" t="e">
        <f t="shared" si="87"/>
        <v>#DIV/0!</v>
      </c>
      <c r="EP116" s="181" t="e">
        <f t="shared" si="88"/>
        <v>#DIV/0!</v>
      </c>
      <c r="EQ116" s="4"/>
      <c r="ER116" s="40"/>
    </row>
    <row r="117" spans="1:148" s="41" customFormat="1" ht="20.100000000000001" customHeight="1" x14ac:dyDescent="0.25">
      <c r="A117" s="83">
        <v>42732</v>
      </c>
      <c r="B117" s="100"/>
      <c r="C117" s="6"/>
      <c r="D117" s="1"/>
      <c r="E117" s="1"/>
      <c r="F117" s="1"/>
      <c r="G117" s="4"/>
      <c r="H117" s="3"/>
      <c r="I117" s="1"/>
      <c r="J117" s="1"/>
      <c r="K117" s="17"/>
      <c r="L117" s="1"/>
      <c r="M117" s="1"/>
      <c r="N117" s="1"/>
      <c r="O117" s="144"/>
      <c r="P117" s="1"/>
      <c r="Q117" s="19">
        <f t="shared" si="46"/>
        <v>0</v>
      </c>
      <c r="R117" s="39">
        <f t="shared" si="62"/>
        <v>0</v>
      </c>
      <c r="S117" s="15">
        <f t="shared" si="47"/>
        <v>0</v>
      </c>
      <c r="T117" s="3"/>
      <c r="U117" s="1"/>
      <c r="V117" s="1"/>
      <c r="W117" s="19">
        <f t="shared" si="63"/>
        <v>0</v>
      </c>
      <c r="X117" s="1"/>
      <c r="Y117" s="1"/>
      <c r="Z117" s="1"/>
      <c r="AA117" s="1"/>
      <c r="AB117" s="1"/>
      <c r="AC117" s="4"/>
      <c r="AD117" s="6"/>
      <c r="AE117" s="88"/>
      <c r="AF117" s="88"/>
      <c r="AG117" s="88"/>
      <c r="AH117" s="88"/>
      <c r="AI117" s="109">
        <f t="shared" si="71"/>
        <v>0</v>
      </c>
      <c r="AJ117" s="106" t="e">
        <f t="shared" si="72"/>
        <v>#DIV/0!</v>
      </c>
      <c r="AK117" s="1"/>
      <c r="AL117" s="1"/>
      <c r="AM117" s="1"/>
      <c r="AN117" s="1"/>
      <c r="AO117" s="1"/>
      <c r="AP117" s="1"/>
      <c r="AQ117" s="3"/>
      <c r="AR117" s="6"/>
      <c r="AS117" s="19">
        <f t="shared" si="74"/>
        <v>0</v>
      </c>
      <c r="AT117" s="123" t="e">
        <f t="shared" si="64"/>
        <v>#DIV/0!</v>
      </c>
      <c r="AU117" s="1"/>
      <c r="AV117" s="1"/>
      <c r="AW117" s="6"/>
      <c r="AX117" s="1"/>
      <c r="AY117" s="1"/>
      <c r="AZ117" s="2"/>
      <c r="BA117" s="3"/>
      <c r="BB117" s="2"/>
      <c r="BC117" s="3"/>
      <c r="BD117" s="4"/>
      <c r="BE117" s="3"/>
      <c r="BF117" s="1"/>
      <c r="BG117" s="1"/>
      <c r="BH117" s="1"/>
      <c r="BI117" s="4"/>
      <c r="BJ117" s="3"/>
      <c r="BK117" s="6"/>
      <c r="BL117" s="1"/>
      <c r="BM117" s="1"/>
      <c r="BN117" s="2"/>
      <c r="BO117" s="3"/>
      <c r="BP117" s="1"/>
      <c r="BQ117" s="2"/>
      <c r="BR117" s="3"/>
      <c r="BS117" s="1"/>
      <c r="BT117" s="2"/>
      <c r="BU117" s="5"/>
      <c r="BV117" s="129"/>
      <c r="BW117" s="125">
        <f t="shared" si="65"/>
        <v>0</v>
      </c>
      <c r="BX117" s="125">
        <f t="shared" si="66"/>
        <v>0</v>
      </c>
      <c r="BY117" s="133" t="e">
        <f t="shared" si="67"/>
        <v>#DIV/0!</v>
      </c>
      <c r="BZ117" s="133" t="e">
        <f t="shared" si="68"/>
        <v>#DIV/0!</v>
      </c>
      <c r="CA117" s="3"/>
      <c r="CB117" s="1"/>
      <c r="CC117" s="1"/>
      <c r="CD117" s="4"/>
      <c r="CE117" s="6"/>
      <c r="CF117" s="6"/>
      <c r="CG117" s="19" t="e">
        <f t="shared" si="78"/>
        <v>#N/A</v>
      </c>
      <c r="CH117" s="19">
        <f t="shared" si="79"/>
        <v>0</v>
      </c>
      <c r="CI117" s="19" t="e">
        <f t="shared" si="80"/>
        <v>#N/A</v>
      </c>
      <c r="CJ117" s="1"/>
      <c r="CK117" s="15" t="e">
        <f t="shared" si="69"/>
        <v>#N/A</v>
      </c>
      <c r="CL117" s="3"/>
      <c r="CM117" s="6"/>
      <c r="CN117" s="1"/>
      <c r="CO117" s="338">
        <v>109</v>
      </c>
      <c r="CP117" s="338">
        <f t="shared" si="75"/>
        <v>0</v>
      </c>
      <c r="CQ117" s="338">
        <f t="shared" si="76"/>
        <v>0</v>
      </c>
      <c r="CR117" s="39" t="e">
        <f t="shared" si="77"/>
        <v>#DIV/0!</v>
      </c>
      <c r="CS117" s="3"/>
      <c r="CT117" s="6"/>
      <c r="CU117" s="19" t="e">
        <f t="shared" si="51"/>
        <v>#N/A</v>
      </c>
      <c r="CV117" s="19">
        <f t="shared" si="52"/>
        <v>0</v>
      </c>
      <c r="CW117" s="19" t="e">
        <f t="shared" si="53"/>
        <v>#N/A</v>
      </c>
      <c r="CX117" s="1"/>
      <c r="CY117" s="15" t="e">
        <f t="shared" si="73"/>
        <v>#N/A</v>
      </c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3"/>
      <c r="DL117" s="2"/>
      <c r="DM117" s="96" t="e">
        <f t="shared" si="81"/>
        <v>#DIV/0!</v>
      </c>
      <c r="DN117" s="96" t="e">
        <f t="shared" si="82"/>
        <v>#DIV/0!</v>
      </c>
      <c r="DO117" s="3"/>
      <c r="DP117" s="2"/>
      <c r="DQ117" s="3"/>
      <c r="DR117" s="2"/>
      <c r="DS117" s="7"/>
      <c r="DT117" s="3"/>
      <c r="DU117" s="2"/>
      <c r="DV117" s="7"/>
      <c r="DW117" s="3"/>
      <c r="DX117" s="1"/>
      <c r="DY117" s="96" t="e">
        <f t="shared" si="83"/>
        <v>#DIV/0!</v>
      </c>
      <c r="DZ117" s="96" t="e">
        <f t="shared" si="84"/>
        <v>#DIV/0!</v>
      </c>
      <c r="EA117" s="146"/>
      <c r="EB117" s="96"/>
      <c r="EC117" s="3"/>
      <c r="ED117" s="2"/>
      <c r="EE117" s="3"/>
      <c r="EF117" s="2"/>
      <c r="EG117" s="77"/>
      <c r="EH117" s="78"/>
      <c r="EI117" s="77"/>
      <c r="EJ117" s="79"/>
      <c r="EK117" s="179">
        <f t="shared" si="70"/>
        <v>0</v>
      </c>
      <c r="EL117" s="180" t="e">
        <f t="shared" si="85"/>
        <v>#DIV/0!</v>
      </c>
      <c r="EM117" s="109" t="e">
        <f t="shared" si="86"/>
        <v>#DIV/0!</v>
      </c>
      <c r="EN117" s="1"/>
      <c r="EO117" s="181" t="e">
        <f t="shared" si="87"/>
        <v>#DIV/0!</v>
      </c>
      <c r="EP117" s="181" t="e">
        <f t="shared" si="88"/>
        <v>#DIV/0!</v>
      </c>
      <c r="EQ117" s="4"/>
      <c r="ER117" s="40"/>
    </row>
    <row r="118" spans="1:148" s="44" customFormat="1" ht="20.100000000000001" customHeight="1" x14ac:dyDescent="0.25">
      <c r="A118" s="84">
        <v>42732</v>
      </c>
      <c r="B118" s="101"/>
      <c r="C118" s="13"/>
      <c r="D118" s="8"/>
      <c r="E118" s="8"/>
      <c r="F118" s="8"/>
      <c r="G118" s="11"/>
      <c r="H118" s="10"/>
      <c r="I118" s="8"/>
      <c r="J118" s="8"/>
      <c r="K118" s="18"/>
      <c r="L118" s="8"/>
      <c r="M118" s="8"/>
      <c r="N118" s="8"/>
      <c r="O118" s="145"/>
      <c r="P118" s="8"/>
      <c r="Q118" s="20">
        <f t="shared" si="46"/>
        <v>0</v>
      </c>
      <c r="R118" s="42">
        <f t="shared" si="62"/>
        <v>0</v>
      </c>
      <c r="S118" s="16">
        <f t="shared" si="47"/>
        <v>0</v>
      </c>
      <c r="T118" s="10"/>
      <c r="U118" s="8"/>
      <c r="V118" s="8"/>
      <c r="W118" s="20">
        <f t="shared" si="63"/>
        <v>0</v>
      </c>
      <c r="X118" s="8"/>
      <c r="Y118" s="8"/>
      <c r="Z118" s="8"/>
      <c r="AA118" s="8"/>
      <c r="AB118" s="8"/>
      <c r="AC118" s="11"/>
      <c r="AD118" s="13"/>
      <c r="AE118" s="89"/>
      <c r="AF118" s="89"/>
      <c r="AG118" s="89"/>
      <c r="AH118" s="89"/>
      <c r="AI118" s="110">
        <f t="shared" si="71"/>
        <v>0</v>
      </c>
      <c r="AJ118" s="108" t="e">
        <f t="shared" si="72"/>
        <v>#DIV/0!</v>
      </c>
      <c r="AK118" s="8"/>
      <c r="AL118" s="8"/>
      <c r="AM118" s="8"/>
      <c r="AN118" s="8"/>
      <c r="AO118" s="8"/>
      <c r="AP118" s="8"/>
      <c r="AQ118" s="10"/>
      <c r="AR118" s="13"/>
      <c r="AS118" s="20">
        <f t="shared" si="74"/>
        <v>0</v>
      </c>
      <c r="AT118" s="124" t="e">
        <f t="shared" si="64"/>
        <v>#DIV/0!</v>
      </c>
      <c r="AU118" s="8"/>
      <c r="AV118" s="8"/>
      <c r="AW118" s="13"/>
      <c r="AX118" s="8"/>
      <c r="AY118" s="8"/>
      <c r="AZ118" s="9"/>
      <c r="BA118" s="10"/>
      <c r="BB118" s="9"/>
      <c r="BC118" s="10"/>
      <c r="BD118" s="11"/>
      <c r="BE118" s="10"/>
      <c r="BF118" s="8"/>
      <c r="BG118" s="8"/>
      <c r="BH118" s="8"/>
      <c r="BI118" s="11"/>
      <c r="BJ118" s="10"/>
      <c r="BK118" s="13"/>
      <c r="BL118" s="8"/>
      <c r="BM118" s="8"/>
      <c r="BN118" s="9"/>
      <c r="BO118" s="10"/>
      <c r="BP118" s="8"/>
      <c r="BQ118" s="9"/>
      <c r="BR118" s="10"/>
      <c r="BS118" s="8"/>
      <c r="BT118" s="9"/>
      <c r="BU118" s="12"/>
      <c r="BV118" s="130"/>
      <c r="BW118" s="126">
        <f t="shared" si="65"/>
        <v>0</v>
      </c>
      <c r="BX118" s="126">
        <f t="shared" si="66"/>
        <v>0</v>
      </c>
      <c r="BY118" s="134" t="e">
        <f t="shared" si="67"/>
        <v>#DIV/0!</v>
      </c>
      <c r="BZ118" s="134" t="e">
        <f t="shared" si="68"/>
        <v>#DIV/0!</v>
      </c>
      <c r="CA118" s="10"/>
      <c r="CB118" s="8"/>
      <c r="CC118" s="8"/>
      <c r="CD118" s="11"/>
      <c r="CE118" s="13"/>
      <c r="CF118" s="13"/>
      <c r="CG118" s="20" t="e">
        <f t="shared" si="78"/>
        <v>#N/A</v>
      </c>
      <c r="CH118" s="20">
        <f t="shared" si="79"/>
        <v>0</v>
      </c>
      <c r="CI118" s="20" t="e">
        <f t="shared" si="80"/>
        <v>#N/A</v>
      </c>
      <c r="CJ118" s="8"/>
      <c r="CK118" s="16" t="e">
        <f t="shared" si="69"/>
        <v>#N/A</v>
      </c>
      <c r="CL118" s="10"/>
      <c r="CM118" s="13"/>
      <c r="CN118" s="8"/>
      <c r="CO118" s="339">
        <v>109</v>
      </c>
      <c r="CP118" s="339">
        <f t="shared" si="75"/>
        <v>0</v>
      </c>
      <c r="CQ118" s="339">
        <f t="shared" si="76"/>
        <v>0</v>
      </c>
      <c r="CR118" s="42" t="e">
        <f t="shared" si="77"/>
        <v>#DIV/0!</v>
      </c>
      <c r="CS118" s="10"/>
      <c r="CT118" s="13"/>
      <c r="CU118" s="20" t="e">
        <f t="shared" si="51"/>
        <v>#N/A</v>
      </c>
      <c r="CV118" s="20">
        <f t="shared" si="52"/>
        <v>0</v>
      </c>
      <c r="CW118" s="20" t="e">
        <f t="shared" si="53"/>
        <v>#N/A</v>
      </c>
      <c r="CX118" s="8"/>
      <c r="CY118" s="16" t="e">
        <f t="shared" si="73"/>
        <v>#N/A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0"/>
      <c r="DL118" s="9"/>
      <c r="DM118" s="97" t="e">
        <f t="shared" si="81"/>
        <v>#DIV/0!</v>
      </c>
      <c r="DN118" s="97" t="e">
        <f t="shared" si="82"/>
        <v>#DIV/0!</v>
      </c>
      <c r="DO118" s="10"/>
      <c r="DP118" s="9"/>
      <c r="DQ118" s="10"/>
      <c r="DR118" s="9"/>
      <c r="DS118" s="14"/>
      <c r="DT118" s="10"/>
      <c r="DU118" s="9"/>
      <c r="DV118" s="14"/>
      <c r="DW118" s="10"/>
      <c r="DX118" s="8"/>
      <c r="DY118" s="97" t="e">
        <f t="shared" si="83"/>
        <v>#DIV/0!</v>
      </c>
      <c r="DZ118" s="97" t="e">
        <f t="shared" si="84"/>
        <v>#DIV/0!</v>
      </c>
      <c r="EA118" s="147"/>
      <c r="EB118" s="97"/>
      <c r="EC118" s="10"/>
      <c r="ED118" s="9"/>
      <c r="EE118" s="10"/>
      <c r="EF118" s="9"/>
      <c r="EG118" s="80"/>
      <c r="EH118" s="81"/>
      <c r="EI118" s="80"/>
      <c r="EJ118" s="82"/>
      <c r="EK118" s="182">
        <f t="shared" si="70"/>
        <v>0</v>
      </c>
      <c r="EL118" s="183" t="e">
        <f t="shared" si="85"/>
        <v>#DIV/0!</v>
      </c>
      <c r="EM118" s="110" t="e">
        <f t="shared" si="86"/>
        <v>#DIV/0!</v>
      </c>
      <c r="EN118" s="8"/>
      <c r="EO118" s="184" t="e">
        <f t="shared" si="87"/>
        <v>#DIV/0!</v>
      </c>
      <c r="EP118" s="184" t="e">
        <f t="shared" si="88"/>
        <v>#DIV/0!</v>
      </c>
      <c r="EQ118" s="11"/>
      <c r="ER118" s="43"/>
    </row>
    <row r="119" spans="1:148" s="44" customFormat="1" ht="20.100000000000001" customHeight="1" x14ac:dyDescent="0.25">
      <c r="A119" s="84">
        <v>42732</v>
      </c>
      <c r="B119" s="101"/>
      <c r="C119" s="13"/>
      <c r="D119" s="8"/>
      <c r="E119" s="8"/>
      <c r="F119" s="8"/>
      <c r="G119" s="11"/>
      <c r="H119" s="10"/>
      <c r="I119" s="8"/>
      <c r="J119" s="8"/>
      <c r="K119" s="18"/>
      <c r="L119" s="8"/>
      <c r="M119" s="8"/>
      <c r="N119" s="8"/>
      <c r="O119" s="145"/>
      <c r="P119" s="8"/>
      <c r="Q119" s="20">
        <f t="shared" si="46"/>
        <v>0</v>
      </c>
      <c r="R119" s="42">
        <f t="shared" si="62"/>
        <v>0</v>
      </c>
      <c r="S119" s="16">
        <f t="shared" si="47"/>
        <v>0</v>
      </c>
      <c r="T119" s="10"/>
      <c r="U119" s="8"/>
      <c r="V119" s="8"/>
      <c r="W119" s="20">
        <f t="shared" si="63"/>
        <v>0</v>
      </c>
      <c r="X119" s="8"/>
      <c r="Y119" s="8"/>
      <c r="Z119" s="8"/>
      <c r="AA119" s="8"/>
      <c r="AB119" s="8"/>
      <c r="AC119" s="11"/>
      <c r="AD119" s="13"/>
      <c r="AE119" s="89"/>
      <c r="AF119" s="89"/>
      <c r="AG119" s="89"/>
      <c r="AH119" s="89"/>
      <c r="AI119" s="110">
        <f t="shared" si="71"/>
        <v>0</v>
      </c>
      <c r="AJ119" s="108" t="e">
        <f t="shared" si="72"/>
        <v>#DIV/0!</v>
      </c>
      <c r="AK119" s="8"/>
      <c r="AL119" s="8"/>
      <c r="AM119" s="8"/>
      <c r="AN119" s="8"/>
      <c r="AO119" s="8"/>
      <c r="AP119" s="8"/>
      <c r="AQ119" s="10"/>
      <c r="AR119" s="13"/>
      <c r="AS119" s="20">
        <f t="shared" si="74"/>
        <v>0</v>
      </c>
      <c r="AT119" s="124" t="e">
        <f t="shared" si="64"/>
        <v>#DIV/0!</v>
      </c>
      <c r="AU119" s="8"/>
      <c r="AV119" s="8"/>
      <c r="AW119" s="13"/>
      <c r="AX119" s="8"/>
      <c r="AY119" s="8"/>
      <c r="AZ119" s="9"/>
      <c r="BA119" s="10"/>
      <c r="BB119" s="9"/>
      <c r="BC119" s="10"/>
      <c r="BD119" s="11"/>
      <c r="BE119" s="10"/>
      <c r="BF119" s="8"/>
      <c r="BG119" s="8"/>
      <c r="BH119" s="8"/>
      <c r="BI119" s="11"/>
      <c r="BJ119" s="10"/>
      <c r="BK119" s="13"/>
      <c r="BL119" s="8"/>
      <c r="BM119" s="8"/>
      <c r="BN119" s="9"/>
      <c r="BO119" s="10"/>
      <c r="BP119" s="8"/>
      <c r="BQ119" s="9"/>
      <c r="BR119" s="10"/>
      <c r="BS119" s="8"/>
      <c r="BT119" s="9"/>
      <c r="BU119" s="12"/>
      <c r="BV119" s="130"/>
      <c r="BW119" s="126">
        <f t="shared" si="65"/>
        <v>0</v>
      </c>
      <c r="BX119" s="126">
        <f t="shared" si="66"/>
        <v>0</v>
      </c>
      <c r="BY119" s="134" t="e">
        <f t="shared" si="67"/>
        <v>#DIV/0!</v>
      </c>
      <c r="BZ119" s="134" t="e">
        <f t="shared" si="68"/>
        <v>#DIV/0!</v>
      </c>
      <c r="CA119" s="10"/>
      <c r="CB119" s="8"/>
      <c r="CC119" s="8"/>
      <c r="CD119" s="11"/>
      <c r="CE119" s="13"/>
      <c r="CF119" s="13"/>
      <c r="CG119" s="20" t="e">
        <f t="shared" si="78"/>
        <v>#N/A</v>
      </c>
      <c r="CH119" s="20">
        <f t="shared" si="79"/>
        <v>0</v>
      </c>
      <c r="CI119" s="20" t="e">
        <f t="shared" si="80"/>
        <v>#N/A</v>
      </c>
      <c r="CJ119" s="8"/>
      <c r="CK119" s="16" t="e">
        <f t="shared" si="69"/>
        <v>#N/A</v>
      </c>
      <c r="CL119" s="10"/>
      <c r="CM119" s="13"/>
      <c r="CN119" s="8"/>
      <c r="CO119" s="339">
        <v>109</v>
      </c>
      <c r="CP119" s="339">
        <f t="shared" si="75"/>
        <v>0</v>
      </c>
      <c r="CQ119" s="339">
        <f t="shared" si="76"/>
        <v>0</v>
      </c>
      <c r="CR119" s="42" t="e">
        <f t="shared" si="77"/>
        <v>#DIV/0!</v>
      </c>
      <c r="CS119" s="10"/>
      <c r="CT119" s="13"/>
      <c r="CU119" s="20" t="e">
        <f t="shared" si="51"/>
        <v>#N/A</v>
      </c>
      <c r="CV119" s="20">
        <f t="shared" si="52"/>
        <v>0</v>
      </c>
      <c r="CW119" s="20" t="e">
        <f t="shared" si="53"/>
        <v>#N/A</v>
      </c>
      <c r="CX119" s="8"/>
      <c r="CY119" s="16" t="e">
        <f t="shared" si="73"/>
        <v>#N/A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0"/>
      <c r="DL119" s="9"/>
      <c r="DM119" s="97" t="e">
        <f t="shared" si="81"/>
        <v>#DIV/0!</v>
      </c>
      <c r="DN119" s="97" t="e">
        <f t="shared" si="82"/>
        <v>#DIV/0!</v>
      </c>
      <c r="DO119" s="10"/>
      <c r="DP119" s="9"/>
      <c r="DQ119" s="10"/>
      <c r="DR119" s="9"/>
      <c r="DS119" s="14"/>
      <c r="DT119" s="10"/>
      <c r="DU119" s="9"/>
      <c r="DV119" s="14"/>
      <c r="DW119" s="10"/>
      <c r="DX119" s="8"/>
      <c r="DY119" s="97" t="e">
        <f t="shared" si="83"/>
        <v>#DIV/0!</v>
      </c>
      <c r="DZ119" s="97" t="e">
        <f t="shared" si="84"/>
        <v>#DIV/0!</v>
      </c>
      <c r="EA119" s="147"/>
      <c r="EB119" s="97"/>
      <c r="EC119" s="10"/>
      <c r="ED119" s="9"/>
      <c r="EE119" s="10"/>
      <c r="EF119" s="9"/>
      <c r="EG119" s="80"/>
      <c r="EH119" s="81"/>
      <c r="EI119" s="80"/>
      <c r="EJ119" s="82"/>
      <c r="EK119" s="182">
        <f t="shared" si="70"/>
        <v>0</v>
      </c>
      <c r="EL119" s="183" t="e">
        <f t="shared" si="85"/>
        <v>#DIV/0!</v>
      </c>
      <c r="EM119" s="110" t="e">
        <f t="shared" si="86"/>
        <v>#DIV/0!</v>
      </c>
      <c r="EN119" s="8"/>
      <c r="EO119" s="184" t="e">
        <f t="shared" si="87"/>
        <v>#DIV/0!</v>
      </c>
      <c r="EP119" s="184" t="e">
        <f t="shared" si="88"/>
        <v>#DIV/0!</v>
      </c>
      <c r="EQ119" s="11"/>
      <c r="ER119" s="43"/>
    </row>
    <row r="120" spans="1:148" s="41" customFormat="1" ht="20.100000000000001" customHeight="1" x14ac:dyDescent="0.25">
      <c r="A120" s="83">
        <v>42733</v>
      </c>
      <c r="B120" s="100"/>
      <c r="C120" s="6"/>
      <c r="D120" s="1"/>
      <c r="E120" s="1"/>
      <c r="F120" s="1"/>
      <c r="G120" s="4"/>
      <c r="H120" s="3"/>
      <c r="I120" s="1"/>
      <c r="J120" s="1"/>
      <c r="K120" s="17"/>
      <c r="L120" s="1"/>
      <c r="M120" s="1"/>
      <c r="N120" s="1"/>
      <c r="O120" s="144"/>
      <c r="P120" s="1"/>
      <c r="Q120" s="19">
        <f t="shared" si="46"/>
        <v>0</v>
      </c>
      <c r="R120" s="39">
        <f t="shared" si="62"/>
        <v>0</v>
      </c>
      <c r="S120" s="15">
        <f t="shared" si="47"/>
        <v>0</v>
      </c>
      <c r="T120" s="3"/>
      <c r="U120" s="1"/>
      <c r="V120" s="1"/>
      <c r="W120" s="19">
        <f t="shared" si="63"/>
        <v>0</v>
      </c>
      <c r="X120" s="1"/>
      <c r="Y120" s="1"/>
      <c r="Z120" s="1"/>
      <c r="AA120" s="1"/>
      <c r="AB120" s="1"/>
      <c r="AC120" s="4"/>
      <c r="AD120" s="6"/>
      <c r="AE120" s="88"/>
      <c r="AF120" s="88"/>
      <c r="AG120" s="88"/>
      <c r="AH120" s="88"/>
      <c r="AI120" s="109">
        <f t="shared" si="71"/>
        <v>0</v>
      </c>
      <c r="AJ120" s="106" t="e">
        <f t="shared" si="72"/>
        <v>#DIV/0!</v>
      </c>
      <c r="AK120" s="1"/>
      <c r="AL120" s="1"/>
      <c r="AM120" s="1"/>
      <c r="AN120" s="1"/>
      <c r="AO120" s="1"/>
      <c r="AP120" s="1"/>
      <c r="AQ120" s="3"/>
      <c r="AR120" s="6"/>
      <c r="AS120" s="19">
        <f t="shared" si="74"/>
        <v>0</v>
      </c>
      <c r="AT120" s="123" t="e">
        <f t="shared" si="64"/>
        <v>#DIV/0!</v>
      </c>
      <c r="AU120" s="1"/>
      <c r="AV120" s="1"/>
      <c r="AW120" s="6"/>
      <c r="AX120" s="1"/>
      <c r="AY120" s="1"/>
      <c r="AZ120" s="2"/>
      <c r="BA120" s="3"/>
      <c r="BB120" s="2"/>
      <c r="BC120" s="3"/>
      <c r="BD120" s="4"/>
      <c r="BE120" s="3"/>
      <c r="BF120" s="1"/>
      <c r="BG120" s="1"/>
      <c r="BH120" s="1"/>
      <c r="BI120" s="4"/>
      <c r="BJ120" s="3"/>
      <c r="BK120" s="6"/>
      <c r="BL120" s="1"/>
      <c r="BM120" s="1"/>
      <c r="BN120" s="2"/>
      <c r="BO120" s="3"/>
      <c r="BP120" s="1"/>
      <c r="BQ120" s="2"/>
      <c r="BR120" s="3"/>
      <c r="BS120" s="1"/>
      <c r="BT120" s="2"/>
      <c r="BU120" s="5"/>
      <c r="BV120" s="129"/>
      <c r="BW120" s="125">
        <f t="shared" si="65"/>
        <v>0</v>
      </c>
      <c r="BX120" s="125">
        <f t="shared" si="66"/>
        <v>0</v>
      </c>
      <c r="BY120" s="133" t="e">
        <f t="shared" si="67"/>
        <v>#DIV/0!</v>
      </c>
      <c r="BZ120" s="133" t="e">
        <f t="shared" si="68"/>
        <v>#DIV/0!</v>
      </c>
      <c r="CA120" s="3"/>
      <c r="CB120" s="1"/>
      <c r="CC120" s="1"/>
      <c r="CD120" s="4"/>
      <c r="CE120" s="6"/>
      <c r="CF120" s="6"/>
      <c r="CG120" s="19" t="e">
        <f t="shared" si="78"/>
        <v>#N/A</v>
      </c>
      <c r="CH120" s="19">
        <f t="shared" si="79"/>
        <v>0</v>
      </c>
      <c r="CI120" s="19" t="e">
        <f t="shared" si="80"/>
        <v>#N/A</v>
      </c>
      <c r="CJ120" s="1"/>
      <c r="CK120" s="15" t="e">
        <f t="shared" si="69"/>
        <v>#N/A</v>
      </c>
      <c r="CL120" s="3"/>
      <c r="CM120" s="6"/>
      <c r="CN120" s="1"/>
      <c r="CO120" s="338">
        <v>109</v>
      </c>
      <c r="CP120" s="338">
        <f t="shared" si="75"/>
        <v>0</v>
      </c>
      <c r="CQ120" s="338">
        <f t="shared" si="76"/>
        <v>0</v>
      </c>
      <c r="CR120" s="39" t="e">
        <f t="shared" si="77"/>
        <v>#DIV/0!</v>
      </c>
      <c r="CS120" s="3"/>
      <c r="CT120" s="6"/>
      <c r="CU120" s="19" t="e">
        <f t="shared" si="51"/>
        <v>#N/A</v>
      </c>
      <c r="CV120" s="19">
        <f t="shared" si="52"/>
        <v>0</v>
      </c>
      <c r="CW120" s="19" t="e">
        <f t="shared" si="53"/>
        <v>#N/A</v>
      </c>
      <c r="CX120" s="1"/>
      <c r="CY120" s="15" t="e">
        <f t="shared" si="73"/>
        <v>#N/A</v>
      </c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3"/>
      <c r="DL120" s="2"/>
      <c r="DM120" s="96" t="e">
        <f t="shared" si="81"/>
        <v>#DIV/0!</v>
      </c>
      <c r="DN120" s="96" t="e">
        <f t="shared" si="82"/>
        <v>#DIV/0!</v>
      </c>
      <c r="DO120" s="3"/>
      <c r="DP120" s="2"/>
      <c r="DQ120" s="3"/>
      <c r="DR120" s="2"/>
      <c r="DS120" s="7"/>
      <c r="DT120" s="3"/>
      <c r="DU120" s="2"/>
      <c r="DV120" s="7"/>
      <c r="DW120" s="3"/>
      <c r="DX120" s="1"/>
      <c r="DY120" s="96" t="e">
        <f t="shared" si="83"/>
        <v>#DIV/0!</v>
      </c>
      <c r="DZ120" s="96" t="e">
        <f t="shared" si="84"/>
        <v>#DIV/0!</v>
      </c>
      <c r="EA120" s="146"/>
      <c r="EB120" s="96"/>
      <c r="EC120" s="3"/>
      <c r="ED120" s="2"/>
      <c r="EE120" s="3"/>
      <c r="EF120" s="2"/>
      <c r="EG120" s="77"/>
      <c r="EH120" s="78"/>
      <c r="EI120" s="77"/>
      <c r="EJ120" s="79"/>
      <c r="EK120" s="179">
        <f t="shared" si="70"/>
        <v>0</v>
      </c>
      <c r="EL120" s="180" t="e">
        <f t="shared" si="85"/>
        <v>#DIV/0!</v>
      </c>
      <c r="EM120" s="109" t="e">
        <f t="shared" si="86"/>
        <v>#DIV/0!</v>
      </c>
      <c r="EN120" s="1"/>
      <c r="EO120" s="181" t="e">
        <f t="shared" si="87"/>
        <v>#DIV/0!</v>
      </c>
      <c r="EP120" s="181" t="e">
        <f t="shared" si="88"/>
        <v>#DIV/0!</v>
      </c>
      <c r="EQ120" s="4"/>
      <c r="ER120" s="40"/>
    </row>
    <row r="121" spans="1:148" s="41" customFormat="1" ht="20.100000000000001" customHeight="1" x14ac:dyDescent="0.25">
      <c r="A121" s="83">
        <v>42733</v>
      </c>
      <c r="B121" s="100"/>
      <c r="C121" s="6"/>
      <c r="D121" s="1"/>
      <c r="E121" s="1"/>
      <c r="F121" s="1"/>
      <c r="G121" s="4"/>
      <c r="H121" s="3"/>
      <c r="I121" s="1"/>
      <c r="J121" s="1"/>
      <c r="K121" s="17"/>
      <c r="L121" s="1"/>
      <c r="M121" s="1"/>
      <c r="N121" s="1"/>
      <c r="O121" s="144"/>
      <c r="P121" s="1"/>
      <c r="Q121" s="19">
        <f t="shared" si="46"/>
        <v>0</v>
      </c>
      <c r="R121" s="39">
        <f t="shared" si="62"/>
        <v>0</v>
      </c>
      <c r="S121" s="15">
        <f t="shared" si="47"/>
        <v>0</v>
      </c>
      <c r="T121" s="3"/>
      <c r="U121" s="1"/>
      <c r="V121" s="1"/>
      <c r="W121" s="19">
        <f t="shared" si="63"/>
        <v>0</v>
      </c>
      <c r="X121" s="1"/>
      <c r="Y121" s="1"/>
      <c r="Z121" s="1"/>
      <c r="AA121" s="1"/>
      <c r="AB121" s="1"/>
      <c r="AC121" s="4"/>
      <c r="AD121" s="6"/>
      <c r="AE121" s="88"/>
      <c r="AF121" s="88"/>
      <c r="AG121" s="88"/>
      <c r="AH121" s="88"/>
      <c r="AI121" s="109">
        <f t="shared" si="71"/>
        <v>0</v>
      </c>
      <c r="AJ121" s="106" t="e">
        <f t="shared" si="72"/>
        <v>#DIV/0!</v>
      </c>
      <c r="AK121" s="1"/>
      <c r="AL121" s="1"/>
      <c r="AM121" s="1"/>
      <c r="AN121" s="1"/>
      <c r="AO121" s="1"/>
      <c r="AP121" s="1"/>
      <c r="AQ121" s="3"/>
      <c r="AR121" s="6"/>
      <c r="AS121" s="19">
        <f t="shared" si="74"/>
        <v>0</v>
      </c>
      <c r="AT121" s="123" t="e">
        <f t="shared" si="64"/>
        <v>#DIV/0!</v>
      </c>
      <c r="AU121" s="1"/>
      <c r="AV121" s="1"/>
      <c r="AW121" s="6"/>
      <c r="AX121" s="1"/>
      <c r="AY121" s="1"/>
      <c r="AZ121" s="2"/>
      <c r="BA121" s="3"/>
      <c r="BB121" s="2"/>
      <c r="BC121" s="3"/>
      <c r="BD121" s="4"/>
      <c r="BE121" s="3"/>
      <c r="BF121" s="1"/>
      <c r="BG121" s="1"/>
      <c r="BH121" s="1"/>
      <c r="BI121" s="4"/>
      <c r="BJ121" s="3"/>
      <c r="BK121" s="6"/>
      <c r="BL121" s="1"/>
      <c r="BM121" s="1"/>
      <c r="BN121" s="2"/>
      <c r="BO121" s="3"/>
      <c r="BP121" s="1"/>
      <c r="BQ121" s="2"/>
      <c r="BR121" s="3"/>
      <c r="BS121" s="1"/>
      <c r="BT121" s="2"/>
      <c r="BU121" s="5"/>
      <c r="BV121" s="129"/>
      <c r="BW121" s="125">
        <f t="shared" si="65"/>
        <v>0</v>
      </c>
      <c r="BX121" s="125">
        <f t="shared" si="66"/>
        <v>0</v>
      </c>
      <c r="BY121" s="133" t="e">
        <f t="shared" si="67"/>
        <v>#DIV/0!</v>
      </c>
      <c r="BZ121" s="133" t="e">
        <f t="shared" si="68"/>
        <v>#DIV/0!</v>
      </c>
      <c r="CA121" s="3"/>
      <c r="CB121" s="1"/>
      <c r="CC121" s="1"/>
      <c r="CD121" s="4"/>
      <c r="CE121" s="6"/>
      <c r="CF121" s="6"/>
      <c r="CG121" s="19" t="e">
        <f t="shared" si="78"/>
        <v>#N/A</v>
      </c>
      <c r="CH121" s="19">
        <f t="shared" si="79"/>
        <v>0</v>
      </c>
      <c r="CI121" s="19" t="e">
        <f t="shared" si="80"/>
        <v>#N/A</v>
      </c>
      <c r="CJ121" s="1"/>
      <c r="CK121" s="15" t="e">
        <f t="shared" si="69"/>
        <v>#N/A</v>
      </c>
      <c r="CL121" s="3"/>
      <c r="CM121" s="6"/>
      <c r="CN121" s="1"/>
      <c r="CO121" s="338">
        <v>109</v>
      </c>
      <c r="CP121" s="338">
        <f t="shared" si="75"/>
        <v>0</v>
      </c>
      <c r="CQ121" s="338">
        <f t="shared" si="76"/>
        <v>0</v>
      </c>
      <c r="CR121" s="39" t="e">
        <f t="shared" si="77"/>
        <v>#DIV/0!</v>
      </c>
      <c r="CS121" s="3"/>
      <c r="CT121" s="6"/>
      <c r="CU121" s="19" t="e">
        <f t="shared" si="51"/>
        <v>#N/A</v>
      </c>
      <c r="CV121" s="19">
        <f t="shared" si="52"/>
        <v>0</v>
      </c>
      <c r="CW121" s="19" t="e">
        <f t="shared" si="53"/>
        <v>#N/A</v>
      </c>
      <c r="CX121" s="1"/>
      <c r="CY121" s="15" t="e">
        <f t="shared" si="73"/>
        <v>#N/A</v>
      </c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3"/>
      <c r="DL121" s="2"/>
      <c r="DM121" s="96" t="e">
        <f t="shared" si="81"/>
        <v>#DIV/0!</v>
      </c>
      <c r="DN121" s="96" t="e">
        <f t="shared" si="82"/>
        <v>#DIV/0!</v>
      </c>
      <c r="DO121" s="3"/>
      <c r="DP121" s="2"/>
      <c r="DQ121" s="3"/>
      <c r="DR121" s="2"/>
      <c r="DS121" s="7"/>
      <c r="DT121" s="3"/>
      <c r="DU121" s="2"/>
      <c r="DV121" s="7"/>
      <c r="DW121" s="3"/>
      <c r="DX121" s="1"/>
      <c r="DY121" s="96" t="e">
        <f t="shared" si="83"/>
        <v>#DIV/0!</v>
      </c>
      <c r="DZ121" s="96" t="e">
        <f t="shared" si="84"/>
        <v>#DIV/0!</v>
      </c>
      <c r="EA121" s="146"/>
      <c r="EB121" s="96"/>
      <c r="EC121" s="3"/>
      <c r="ED121" s="2"/>
      <c r="EE121" s="3"/>
      <c r="EF121" s="2"/>
      <c r="EG121" s="77"/>
      <c r="EH121" s="78"/>
      <c r="EI121" s="77"/>
      <c r="EJ121" s="79"/>
      <c r="EK121" s="179">
        <f t="shared" si="70"/>
        <v>0</v>
      </c>
      <c r="EL121" s="180" t="e">
        <f t="shared" si="85"/>
        <v>#DIV/0!</v>
      </c>
      <c r="EM121" s="109" t="e">
        <f t="shared" si="86"/>
        <v>#DIV/0!</v>
      </c>
      <c r="EN121" s="1"/>
      <c r="EO121" s="181" t="e">
        <f t="shared" si="87"/>
        <v>#DIV/0!</v>
      </c>
      <c r="EP121" s="181" t="e">
        <f t="shared" si="88"/>
        <v>#DIV/0!</v>
      </c>
      <c r="EQ121" s="4"/>
      <c r="ER121" s="40"/>
    </row>
    <row r="122" spans="1:148" s="44" customFormat="1" ht="20.100000000000001" customHeight="1" x14ac:dyDescent="0.25">
      <c r="A122" s="84">
        <v>42733</v>
      </c>
      <c r="B122" s="101"/>
      <c r="C122" s="13"/>
      <c r="D122" s="8"/>
      <c r="E122" s="8"/>
      <c r="F122" s="8"/>
      <c r="G122" s="11"/>
      <c r="H122" s="10"/>
      <c r="I122" s="8"/>
      <c r="J122" s="8"/>
      <c r="K122" s="18"/>
      <c r="L122" s="8"/>
      <c r="M122" s="8"/>
      <c r="N122" s="8"/>
      <c r="O122" s="145"/>
      <c r="P122" s="8"/>
      <c r="Q122" s="20">
        <f t="shared" si="46"/>
        <v>0</v>
      </c>
      <c r="R122" s="42">
        <f t="shared" si="62"/>
        <v>0</v>
      </c>
      <c r="S122" s="16">
        <f t="shared" si="47"/>
        <v>0</v>
      </c>
      <c r="T122" s="10"/>
      <c r="U122" s="8"/>
      <c r="V122" s="8"/>
      <c r="W122" s="20">
        <f t="shared" si="63"/>
        <v>0</v>
      </c>
      <c r="X122" s="8"/>
      <c r="Y122" s="8"/>
      <c r="Z122" s="8"/>
      <c r="AA122" s="8"/>
      <c r="AB122" s="8"/>
      <c r="AC122" s="11"/>
      <c r="AD122" s="13"/>
      <c r="AE122" s="89"/>
      <c r="AF122" s="89"/>
      <c r="AG122" s="89"/>
      <c r="AH122" s="89"/>
      <c r="AI122" s="110">
        <f t="shared" si="71"/>
        <v>0</v>
      </c>
      <c r="AJ122" s="108" t="e">
        <f t="shared" si="72"/>
        <v>#DIV/0!</v>
      </c>
      <c r="AK122" s="8"/>
      <c r="AL122" s="8"/>
      <c r="AM122" s="8"/>
      <c r="AN122" s="8"/>
      <c r="AO122" s="8"/>
      <c r="AP122" s="8"/>
      <c r="AQ122" s="10"/>
      <c r="AR122" s="13"/>
      <c r="AS122" s="20">
        <f t="shared" si="74"/>
        <v>0</v>
      </c>
      <c r="AT122" s="124" t="e">
        <f t="shared" si="64"/>
        <v>#DIV/0!</v>
      </c>
      <c r="AU122" s="8"/>
      <c r="AV122" s="8"/>
      <c r="AW122" s="13"/>
      <c r="AX122" s="8"/>
      <c r="AY122" s="8"/>
      <c r="AZ122" s="9"/>
      <c r="BA122" s="10"/>
      <c r="BB122" s="9"/>
      <c r="BC122" s="10"/>
      <c r="BD122" s="11"/>
      <c r="BE122" s="10"/>
      <c r="BF122" s="8"/>
      <c r="BG122" s="8"/>
      <c r="BH122" s="8"/>
      <c r="BI122" s="11"/>
      <c r="BJ122" s="10"/>
      <c r="BK122" s="13"/>
      <c r="BL122" s="8"/>
      <c r="BM122" s="8"/>
      <c r="BN122" s="9"/>
      <c r="BO122" s="10"/>
      <c r="BP122" s="8"/>
      <c r="BQ122" s="9"/>
      <c r="BR122" s="10"/>
      <c r="BS122" s="8"/>
      <c r="BT122" s="9"/>
      <c r="BU122" s="12"/>
      <c r="BV122" s="130"/>
      <c r="BW122" s="126">
        <f t="shared" si="65"/>
        <v>0</v>
      </c>
      <c r="BX122" s="126">
        <f t="shared" si="66"/>
        <v>0</v>
      </c>
      <c r="BY122" s="134" t="e">
        <f t="shared" si="67"/>
        <v>#DIV/0!</v>
      </c>
      <c r="BZ122" s="134" t="e">
        <f t="shared" si="68"/>
        <v>#DIV/0!</v>
      </c>
      <c r="CA122" s="10"/>
      <c r="CB122" s="8"/>
      <c r="CC122" s="8"/>
      <c r="CD122" s="11"/>
      <c r="CE122" s="13"/>
      <c r="CF122" s="13"/>
      <c r="CG122" s="20" t="e">
        <f t="shared" si="78"/>
        <v>#N/A</v>
      </c>
      <c r="CH122" s="20">
        <f t="shared" si="79"/>
        <v>0</v>
      </c>
      <c r="CI122" s="20" t="e">
        <f t="shared" si="80"/>
        <v>#N/A</v>
      </c>
      <c r="CJ122" s="8"/>
      <c r="CK122" s="16" t="e">
        <f t="shared" si="69"/>
        <v>#N/A</v>
      </c>
      <c r="CL122" s="10"/>
      <c r="CM122" s="13"/>
      <c r="CN122" s="8"/>
      <c r="CO122" s="339">
        <v>109</v>
      </c>
      <c r="CP122" s="339">
        <f t="shared" si="75"/>
        <v>0</v>
      </c>
      <c r="CQ122" s="339">
        <f t="shared" si="76"/>
        <v>0</v>
      </c>
      <c r="CR122" s="42" t="e">
        <f t="shared" si="77"/>
        <v>#DIV/0!</v>
      </c>
      <c r="CS122" s="10"/>
      <c r="CT122" s="13"/>
      <c r="CU122" s="20" t="e">
        <f t="shared" si="51"/>
        <v>#N/A</v>
      </c>
      <c r="CV122" s="20">
        <f t="shared" si="52"/>
        <v>0</v>
      </c>
      <c r="CW122" s="20" t="e">
        <f t="shared" si="53"/>
        <v>#N/A</v>
      </c>
      <c r="CX122" s="8"/>
      <c r="CY122" s="16" t="e">
        <f t="shared" si="73"/>
        <v>#N/A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0"/>
      <c r="DL122" s="9"/>
      <c r="DM122" s="97" t="e">
        <f t="shared" si="81"/>
        <v>#DIV/0!</v>
      </c>
      <c r="DN122" s="97" t="e">
        <f t="shared" si="82"/>
        <v>#DIV/0!</v>
      </c>
      <c r="DO122" s="10"/>
      <c r="DP122" s="9"/>
      <c r="DQ122" s="10"/>
      <c r="DR122" s="9"/>
      <c r="DS122" s="14"/>
      <c r="DT122" s="10"/>
      <c r="DU122" s="9"/>
      <c r="DV122" s="14"/>
      <c r="DW122" s="10"/>
      <c r="DX122" s="8"/>
      <c r="DY122" s="97" t="e">
        <f t="shared" si="83"/>
        <v>#DIV/0!</v>
      </c>
      <c r="DZ122" s="97" t="e">
        <f t="shared" si="84"/>
        <v>#DIV/0!</v>
      </c>
      <c r="EA122" s="147"/>
      <c r="EB122" s="97"/>
      <c r="EC122" s="10"/>
      <c r="ED122" s="9"/>
      <c r="EE122" s="10"/>
      <c r="EF122" s="9"/>
      <c r="EG122" s="80"/>
      <c r="EH122" s="81"/>
      <c r="EI122" s="80"/>
      <c r="EJ122" s="82"/>
      <c r="EK122" s="182">
        <f t="shared" si="70"/>
        <v>0</v>
      </c>
      <c r="EL122" s="183" t="e">
        <f t="shared" si="85"/>
        <v>#DIV/0!</v>
      </c>
      <c r="EM122" s="110" t="e">
        <f t="shared" si="86"/>
        <v>#DIV/0!</v>
      </c>
      <c r="EN122" s="8"/>
      <c r="EO122" s="184" t="e">
        <f t="shared" si="87"/>
        <v>#DIV/0!</v>
      </c>
      <c r="EP122" s="184" t="e">
        <f t="shared" si="88"/>
        <v>#DIV/0!</v>
      </c>
      <c r="EQ122" s="11"/>
      <c r="ER122" s="43"/>
    </row>
    <row r="123" spans="1:148" s="44" customFormat="1" ht="20.100000000000001" customHeight="1" x14ac:dyDescent="0.25">
      <c r="A123" s="84">
        <v>42733</v>
      </c>
      <c r="B123" s="101"/>
      <c r="C123" s="13"/>
      <c r="D123" s="8"/>
      <c r="E123" s="8"/>
      <c r="F123" s="8"/>
      <c r="G123" s="11"/>
      <c r="H123" s="10"/>
      <c r="I123" s="8"/>
      <c r="J123" s="8"/>
      <c r="K123" s="18"/>
      <c r="L123" s="8"/>
      <c r="M123" s="8"/>
      <c r="N123" s="8"/>
      <c r="O123" s="145"/>
      <c r="P123" s="8"/>
      <c r="Q123" s="20">
        <f t="shared" si="46"/>
        <v>0</v>
      </c>
      <c r="R123" s="42">
        <f t="shared" si="62"/>
        <v>0</v>
      </c>
      <c r="S123" s="16">
        <f t="shared" si="47"/>
        <v>0</v>
      </c>
      <c r="T123" s="10"/>
      <c r="U123" s="8"/>
      <c r="V123" s="8"/>
      <c r="W123" s="20">
        <f t="shared" si="63"/>
        <v>0</v>
      </c>
      <c r="X123" s="8"/>
      <c r="Y123" s="8"/>
      <c r="Z123" s="8"/>
      <c r="AA123" s="8"/>
      <c r="AB123" s="8"/>
      <c r="AC123" s="11"/>
      <c r="AD123" s="13"/>
      <c r="AE123" s="89"/>
      <c r="AF123" s="89"/>
      <c r="AG123" s="89"/>
      <c r="AH123" s="89"/>
      <c r="AI123" s="110">
        <f t="shared" si="71"/>
        <v>0</v>
      </c>
      <c r="AJ123" s="108" t="e">
        <f t="shared" si="72"/>
        <v>#DIV/0!</v>
      </c>
      <c r="AK123" s="8"/>
      <c r="AL123" s="8"/>
      <c r="AM123" s="8"/>
      <c r="AN123" s="8"/>
      <c r="AO123" s="8"/>
      <c r="AP123" s="8"/>
      <c r="AQ123" s="10"/>
      <c r="AR123" s="13"/>
      <c r="AS123" s="20">
        <f t="shared" si="74"/>
        <v>0</v>
      </c>
      <c r="AT123" s="124" t="e">
        <f t="shared" si="64"/>
        <v>#DIV/0!</v>
      </c>
      <c r="AU123" s="8"/>
      <c r="AV123" s="8"/>
      <c r="AW123" s="13"/>
      <c r="AX123" s="8"/>
      <c r="AY123" s="8"/>
      <c r="AZ123" s="9"/>
      <c r="BA123" s="10"/>
      <c r="BB123" s="9"/>
      <c r="BC123" s="10"/>
      <c r="BD123" s="11"/>
      <c r="BE123" s="10"/>
      <c r="BF123" s="8"/>
      <c r="BG123" s="8"/>
      <c r="BH123" s="8"/>
      <c r="BI123" s="11"/>
      <c r="BJ123" s="10"/>
      <c r="BK123" s="13"/>
      <c r="BL123" s="8"/>
      <c r="BM123" s="8"/>
      <c r="BN123" s="9"/>
      <c r="BO123" s="10"/>
      <c r="BP123" s="8"/>
      <c r="BQ123" s="9"/>
      <c r="BR123" s="10"/>
      <c r="BS123" s="8"/>
      <c r="BT123" s="9"/>
      <c r="BU123" s="12"/>
      <c r="BV123" s="130"/>
      <c r="BW123" s="126">
        <f t="shared" si="65"/>
        <v>0</v>
      </c>
      <c r="BX123" s="126">
        <f t="shared" si="66"/>
        <v>0</v>
      </c>
      <c r="BY123" s="134" t="e">
        <f t="shared" si="67"/>
        <v>#DIV/0!</v>
      </c>
      <c r="BZ123" s="134" t="e">
        <f t="shared" si="68"/>
        <v>#DIV/0!</v>
      </c>
      <c r="CA123" s="10"/>
      <c r="CB123" s="8"/>
      <c r="CC123" s="8"/>
      <c r="CD123" s="11"/>
      <c r="CE123" s="13"/>
      <c r="CF123" s="13"/>
      <c r="CG123" s="20" t="e">
        <f t="shared" si="78"/>
        <v>#N/A</v>
      </c>
      <c r="CH123" s="20">
        <f t="shared" si="79"/>
        <v>0</v>
      </c>
      <c r="CI123" s="20" t="e">
        <f t="shared" si="80"/>
        <v>#N/A</v>
      </c>
      <c r="CJ123" s="8"/>
      <c r="CK123" s="16" t="e">
        <f t="shared" si="69"/>
        <v>#N/A</v>
      </c>
      <c r="CL123" s="10"/>
      <c r="CM123" s="13"/>
      <c r="CN123" s="8"/>
      <c r="CO123" s="339">
        <v>109</v>
      </c>
      <c r="CP123" s="339">
        <f t="shared" si="75"/>
        <v>0</v>
      </c>
      <c r="CQ123" s="339">
        <f t="shared" si="76"/>
        <v>0</v>
      </c>
      <c r="CR123" s="42" t="e">
        <f t="shared" si="77"/>
        <v>#DIV/0!</v>
      </c>
      <c r="CS123" s="10"/>
      <c r="CT123" s="13"/>
      <c r="CU123" s="20" t="e">
        <f t="shared" si="51"/>
        <v>#N/A</v>
      </c>
      <c r="CV123" s="20">
        <f t="shared" si="52"/>
        <v>0</v>
      </c>
      <c r="CW123" s="20" t="e">
        <f t="shared" si="53"/>
        <v>#N/A</v>
      </c>
      <c r="CX123" s="8"/>
      <c r="CY123" s="16" t="e">
        <f t="shared" si="73"/>
        <v>#N/A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0"/>
      <c r="DL123" s="9"/>
      <c r="DM123" s="97" t="e">
        <f t="shared" si="81"/>
        <v>#DIV/0!</v>
      </c>
      <c r="DN123" s="97" t="e">
        <f t="shared" si="82"/>
        <v>#DIV/0!</v>
      </c>
      <c r="DO123" s="10"/>
      <c r="DP123" s="9"/>
      <c r="DQ123" s="10"/>
      <c r="DR123" s="9"/>
      <c r="DS123" s="14"/>
      <c r="DT123" s="10"/>
      <c r="DU123" s="9"/>
      <c r="DV123" s="14"/>
      <c r="DW123" s="10"/>
      <c r="DX123" s="8"/>
      <c r="DY123" s="97" t="e">
        <f t="shared" si="83"/>
        <v>#DIV/0!</v>
      </c>
      <c r="DZ123" s="97" t="e">
        <f t="shared" si="84"/>
        <v>#DIV/0!</v>
      </c>
      <c r="EA123" s="147"/>
      <c r="EB123" s="97"/>
      <c r="EC123" s="10"/>
      <c r="ED123" s="9"/>
      <c r="EE123" s="10"/>
      <c r="EF123" s="9"/>
      <c r="EG123" s="80"/>
      <c r="EH123" s="81"/>
      <c r="EI123" s="80"/>
      <c r="EJ123" s="82"/>
      <c r="EK123" s="182">
        <f t="shared" si="70"/>
        <v>0</v>
      </c>
      <c r="EL123" s="183" t="e">
        <f t="shared" si="85"/>
        <v>#DIV/0!</v>
      </c>
      <c r="EM123" s="110" t="e">
        <f t="shared" si="86"/>
        <v>#DIV/0!</v>
      </c>
      <c r="EN123" s="8"/>
      <c r="EO123" s="184" t="e">
        <f t="shared" si="87"/>
        <v>#DIV/0!</v>
      </c>
      <c r="EP123" s="184" t="e">
        <f t="shared" si="88"/>
        <v>#DIV/0!</v>
      </c>
      <c r="EQ123" s="11"/>
      <c r="ER123" s="43"/>
    </row>
    <row r="124" spans="1:148" s="41" customFormat="1" ht="20.100000000000001" customHeight="1" x14ac:dyDescent="0.25">
      <c r="A124" s="83">
        <v>42734</v>
      </c>
      <c r="B124" s="100"/>
      <c r="C124" s="6"/>
      <c r="D124" s="1"/>
      <c r="E124" s="1"/>
      <c r="F124" s="1"/>
      <c r="G124" s="4"/>
      <c r="H124" s="3"/>
      <c r="I124" s="1"/>
      <c r="J124" s="1"/>
      <c r="K124" s="17"/>
      <c r="L124" s="1"/>
      <c r="M124" s="1"/>
      <c r="N124" s="1"/>
      <c r="O124" s="144"/>
      <c r="P124" s="1"/>
      <c r="Q124" s="19">
        <f t="shared" si="46"/>
        <v>0</v>
      </c>
      <c r="R124" s="39">
        <f t="shared" si="62"/>
        <v>0</v>
      </c>
      <c r="S124" s="15">
        <f t="shared" si="47"/>
        <v>0</v>
      </c>
      <c r="T124" s="3"/>
      <c r="U124" s="1"/>
      <c r="V124" s="1"/>
      <c r="W124" s="19">
        <f t="shared" si="63"/>
        <v>0</v>
      </c>
      <c r="X124" s="1"/>
      <c r="Y124" s="1"/>
      <c r="Z124" s="1"/>
      <c r="AA124" s="1"/>
      <c r="AB124" s="1"/>
      <c r="AC124" s="4"/>
      <c r="AD124" s="6"/>
      <c r="AE124" s="88"/>
      <c r="AF124" s="88"/>
      <c r="AG124" s="88"/>
      <c r="AH124" s="88"/>
      <c r="AI124" s="109">
        <f t="shared" si="71"/>
        <v>0</v>
      </c>
      <c r="AJ124" s="106" t="e">
        <f t="shared" si="72"/>
        <v>#DIV/0!</v>
      </c>
      <c r="AK124" s="1"/>
      <c r="AL124" s="1"/>
      <c r="AM124" s="1"/>
      <c r="AN124" s="1"/>
      <c r="AO124" s="1"/>
      <c r="AP124" s="1"/>
      <c r="AQ124" s="3"/>
      <c r="AR124" s="6"/>
      <c r="AS124" s="19">
        <f t="shared" si="74"/>
        <v>0</v>
      </c>
      <c r="AT124" s="123" t="e">
        <f t="shared" si="64"/>
        <v>#DIV/0!</v>
      </c>
      <c r="AU124" s="1"/>
      <c r="AV124" s="1"/>
      <c r="AW124" s="6"/>
      <c r="AX124" s="1"/>
      <c r="AY124" s="1"/>
      <c r="AZ124" s="2"/>
      <c r="BA124" s="3"/>
      <c r="BB124" s="2"/>
      <c r="BC124" s="3"/>
      <c r="BD124" s="4"/>
      <c r="BE124" s="3"/>
      <c r="BF124" s="1"/>
      <c r="BG124" s="1"/>
      <c r="BH124" s="1"/>
      <c r="BI124" s="4"/>
      <c r="BJ124" s="3"/>
      <c r="BK124" s="6"/>
      <c r="BL124" s="1"/>
      <c r="BM124" s="1"/>
      <c r="BN124" s="2"/>
      <c r="BO124" s="3"/>
      <c r="BP124" s="1"/>
      <c r="BQ124" s="2"/>
      <c r="BR124" s="3"/>
      <c r="BS124" s="1"/>
      <c r="BT124" s="2"/>
      <c r="BU124" s="5"/>
      <c r="BV124" s="129"/>
      <c r="BW124" s="125">
        <f t="shared" si="65"/>
        <v>0</v>
      </c>
      <c r="BX124" s="125">
        <f t="shared" si="66"/>
        <v>0</v>
      </c>
      <c r="BY124" s="133" t="e">
        <f t="shared" si="67"/>
        <v>#DIV/0!</v>
      </c>
      <c r="BZ124" s="133" t="e">
        <f t="shared" si="68"/>
        <v>#DIV/0!</v>
      </c>
      <c r="CA124" s="3"/>
      <c r="CB124" s="1"/>
      <c r="CC124" s="1"/>
      <c r="CD124" s="4"/>
      <c r="CE124" s="6"/>
      <c r="CF124" s="6"/>
      <c r="CG124" s="19" t="e">
        <f t="shared" si="78"/>
        <v>#N/A</v>
      </c>
      <c r="CH124" s="19">
        <f t="shared" si="79"/>
        <v>0</v>
      </c>
      <c r="CI124" s="19" t="e">
        <f t="shared" si="80"/>
        <v>#N/A</v>
      </c>
      <c r="CJ124" s="1"/>
      <c r="CK124" s="15" t="e">
        <f t="shared" si="69"/>
        <v>#N/A</v>
      </c>
      <c r="CL124" s="3"/>
      <c r="CM124" s="6"/>
      <c r="CN124" s="1"/>
      <c r="CO124" s="338">
        <v>109</v>
      </c>
      <c r="CP124" s="338">
        <f t="shared" si="75"/>
        <v>0</v>
      </c>
      <c r="CQ124" s="338">
        <f t="shared" si="76"/>
        <v>0</v>
      </c>
      <c r="CR124" s="39" t="e">
        <f t="shared" si="77"/>
        <v>#DIV/0!</v>
      </c>
      <c r="CS124" s="3"/>
      <c r="CT124" s="6"/>
      <c r="CU124" s="19" t="e">
        <f t="shared" si="51"/>
        <v>#N/A</v>
      </c>
      <c r="CV124" s="19">
        <f t="shared" si="52"/>
        <v>0</v>
      </c>
      <c r="CW124" s="19" t="e">
        <f t="shared" si="53"/>
        <v>#N/A</v>
      </c>
      <c r="CX124" s="1"/>
      <c r="CY124" s="15" t="e">
        <f t="shared" si="73"/>
        <v>#N/A</v>
      </c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3"/>
      <c r="DL124" s="2"/>
      <c r="DM124" s="96" t="e">
        <f t="shared" si="81"/>
        <v>#DIV/0!</v>
      </c>
      <c r="DN124" s="96" t="e">
        <f t="shared" si="82"/>
        <v>#DIV/0!</v>
      </c>
      <c r="DO124" s="3"/>
      <c r="DP124" s="2"/>
      <c r="DQ124" s="3"/>
      <c r="DR124" s="2"/>
      <c r="DS124" s="7"/>
      <c r="DT124" s="3"/>
      <c r="DU124" s="2"/>
      <c r="DV124" s="7"/>
      <c r="DW124" s="3"/>
      <c r="DX124" s="1"/>
      <c r="DY124" s="96" t="e">
        <f t="shared" si="83"/>
        <v>#DIV/0!</v>
      </c>
      <c r="DZ124" s="96" t="e">
        <f t="shared" si="84"/>
        <v>#DIV/0!</v>
      </c>
      <c r="EA124" s="146"/>
      <c r="EB124" s="96"/>
      <c r="EC124" s="3"/>
      <c r="ED124" s="2"/>
      <c r="EE124" s="3"/>
      <c r="EF124" s="2"/>
      <c r="EG124" s="77"/>
      <c r="EH124" s="78"/>
      <c r="EI124" s="77"/>
      <c r="EJ124" s="79"/>
      <c r="EK124" s="179">
        <f t="shared" si="70"/>
        <v>0</v>
      </c>
      <c r="EL124" s="180" t="e">
        <f t="shared" si="85"/>
        <v>#DIV/0!</v>
      </c>
      <c r="EM124" s="109" t="e">
        <f t="shared" si="86"/>
        <v>#DIV/0!</v>
      </c>
      <c r="EN124" s="1"/>
      <c r="EO124" s="181" t="e">
        <f t="shared" si="87"/>
        <v>#DIV/0!</v>
      </c>
      <c r="EP124" s="181" t="e">
        <f t="shared" si="88"/>
        <v>#DIV/0!</v>
      </c>
      <c r="EQ124" s="4"/>
      <c r="ER124" s="40"/>
    </row>
    <row r="125" spans="1:148" s="41" customFormat="1" ht="20.100000000000001" customHeight="1" x14ac:dyDescent="0.25">
      <c r="A125" s="83">
        <v>42734</v>
      </c>
      <c r="B125" s="100"/>
      <c r="C125" s="6"/>
      <c r="D125" s="1"/>
      <c r="E125" s="1"/>
      <c r="F125" s="1"/>
      <c r="G125" s="4"/>
      <c r="H125" s="3"/>
      <c r="I125" s="1"/>
      <c r="J125" s="1"/>
      <c r="K125" s="17"/>
      <c r="L125" s="1"/>
      <c r="M125" s="1"/>
      <c r="N125" s="1"/>
      <c r="O125" s="144"/>
      <c r="P125" s="1"/>
      <c r="Q125" s="19">
        <f t="shared" si="46"/>
        <v>0</v>
      </c>
      <c r="R125" s="39">
        <f t="shared" si="62"/>
        <v>0</v>
      </c>
      <c r="S125" s="15">
        <f t="shared" si="47"/>
        <v>0</v>
      </c>
      <c r="T125" s="3"/>
      <c r="U125" s="1"/>
      <c r="V125" s="1"/>
      <c r="W125" s="19">
        <f t="shared" si="63"/>
        <v>0</v>
      </c>
      <c r="X125" s="1"/>
      <c r="Y125" s="1"/>
      <c r="Z125" s="1"/>
      <c r="AA125" s="1"/>
      <c r="AB125" s="1"/>
      <c r="AC125" s="4"/>
      <c r="AD125" s="6"/>
      <c r="AE125" s="88"/>
      <c r="AF125" s="88"/>
      <c r="AG125" s="88"/>
      <c r="AH125" s="88"/>
      <c r="AI125" s="109">
        <f t="shared" si="71"/>
        <v>0</v>
      </c>
      <c r="AJ125" s="106" t="e">
        <f t="shared" si="72"/>
        <v>#DIV/0!</v>
      </c>
      <c r="AK125" s="1"/>
      <c r="AL125" s="1"/>
      <c r="AM125" s="1"/>
      <c r="AN125" s="1"/>
      <c r="AO125" s="1"/>
      <c r="AP125" s="1"/>
      <c r="AQ125" s="3"/>
      <c r="AR125" s="6"/>
      <c r="AS125" s="19">
        <f t="shared" si="74"/>
        <v>0</v>
      </c>
      <c r="AT125" s="123" t="e">
        <f t="shared" si="64"/>
        <v>#DIV/0!</v>
      </c>
      <c r="AU125" s="1"/>
      <c r="AV125" s="1"/>
      <c r="AW125" s="6"/>
      <c r="AX125" s="1"/>
      <c r="AY125" s="1"/>
      <c r="AZ125" s="2"/>
      <c r="BA125" s="3"/>
      <c r="BB125" s="2"/>
      <c r="BC125" s="3"/>
      <c r="BD125" s="4"/>
      <c r="BE125" s="3"/>
      <c r="BF125" s="1"/>
      <c r="BG125" s="1"/>
      <c r="BH125" s="1"/>
      <c r="BI125" s="4"/>
      <c r="BJ125" s="3"/>
      <c r="BK125" s="6"/>
      <c r="BL125" s="1"/>
      <c r="BM125" s="1"/>
      <c r="BN125" s="2"/>
      <c r="BO125" s="3"/>
      <c r="BP125" s="1"/>
      <c r="BQ125" s="2"/>
      <c r="BR125" s="3"/>
      <c r="BS125" s="1"/>
      <c r="BT125" s="2"/>
      <c r="BU125" s="5"/>
      <c r="BV125" s="129"/>
      <c r="BW125" s="125">
        <f t="shared" si="65"/>
        <v>0</v>
      </c>
      <c r="BX125" s="125">
        <f t="shared" si="66"/>
        <v>0</v>
      </c>
      <c r="BY125" s="133" t="e">
        <f t="shared" si="67"/>
        <v>#DIV/0!</v>
      </c>
      <c r="BZ125" s="133" t="e">
        <f t="shared" si="68"/>
        <v>#DIV/0!</v>
      </c>
      <c r="CA125" s="3"/>
      <c r="CB125" s="1"/>
      <c r="CC125" s="1"/>
      <c r="CD125" s="4"/>
      <c r="CE125" s="6"/>
      <c r="CF125" s="6"/>
      <c r="CG125" s="19" t="e">
        <f t="shared" si="78"/>
        <v>#N/A</v>
      </c>
      <c r="CH125" s="19">
        <f t="shared" si="79"/>
        <v>0</v>
      </c>
      <c r="CI125" s="19" t="e">
        <f t="shared" si="80"/>
        <v>#N/A</v>
      </c>
      <c r="CJ125" s="1"/>
      <c r="CK125" s="15" t="e">
        <f t="shared" si="69"/>
        <v>#N/A</v>
      </c>
      <c r="CL125" s="3"/>
      <c r="CM125" s="6"/>
      <c r="CN125" s="1"/>
      <c r="CO125" s="338">
        <v>109</v>
      </c>
      <c r="CP125" s="338">
        <f t="shared" si="75"/>
        <v>0</v>
      </c>
      <c r="CQ125" s="338">
        <f t="shared" si="76"/>
        <v>0</v>
      </c>
      <c r="CR125" s="39" t="e">
        <f t="shared" si="77"/>
        <v>#DIV/0!</v>
      </c>
      <c r="CS125" s="3"/>
      <c r="CT125" s="6"/>
      <c r="CU125" s="19" t="e">
        <f t="shared" si="51"/>
        <v>#N/A</v>
      </c>
      <c r="CV125" s="19">
        <f t="shared" si="52"/>
        <v>0</v>
      </c>
      <c r="CW125" s="19" t="e">
        <f t="shared" si="53"/>
        <v>#N/A</v>
      </c>
      <c r="CX125" s="1"/>
      <c r="CY125" s="15" t="e">
        <f t="shared" si="73"/>
        <v>#N/A</v>
      </c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3"/>
      <c r="DL125" s="2"/>
      <c r="DM125" s="96" t="e">
        <f t="shared" si="81"/>
        <v>#DIV/0!</v>
      </c>
      <c r="DN125" s="96" t="e">
        <f t="shared" si="82"/>
        <v>#DIV/0!</v>
      </c>
      <c r="DO125" s="3"/>
      <c r="DP125" s="2"/>
      <c r="DQ125" s="3"/>
      <c r="DR125" s="2"/>
      <c r="DS125" s="7"/>
      <c r="DT125" s="3"/>
      <c r="DU125" s="2"/>
      <c r="DV125" s="7"/>
      <c r="DW125" s="3"/>
      <c r="DX125" s="1"/>
      <c r="DY125" s="96" t="e">
        <f t="shared" si="83"/>
        <v>#DIV/0!</v>
      </c>
      <c r="DZ125" s="96" t="e">
        <f t="shared" si="84"/>
        <v>#DIV/0!</v>
      </c>
      <c r="EA125" s="146"/>
      <c r="EB125" s="96"/>
      <c r="EC125" s="3"/>
      <c r="ED125" s="2"/>
      <c r="EE125" s="3"/>
      <c r="EF125" s="2"/>
      <c r="EG125" s="77"/>
      <c r="EH125" s="78"/>
      <c r="EI125" s="77"/>
      <c r="EJ125" s="79"/>
      <c r="EK125" s="179">
        <f t="shared" si="70"/>
        <v>0</v>
      </c>
      <c r="EL125" s="180" t="e">
        <f t="shared" si="85"/>
        <v>#DIV/0!</v>
      </c>
      <c r="EM125" s="109" t="e">
        <f t="shared" si="86"/>
        <v>#DIV/0!</v>
      </c>
      <c r="EN125" s="1"/>
      <c r="EO125" s="181" t="e">
        <f t="shared" si="87"/>
        <v>#DIV/0!</v>
      </c>
      <c r="EP125" s="181" t="e">
        <f t="shared" si="88"/>
        <v>#DIV/0!</v>
      </c>
      <c r="EQ125" s="4"/>
      <c r="ER125" s="40"/>
    </row>
    <row r="126" spans="1:148" s="44" customFormat="1" ht="20.100000000000001" customHeight="1" x14ac:dyDescent="0.25">
      <c r="A126" s="84">
        <v>42734</v>
      </c>
      <c r="B126" s="101"/>
      <c r="C126" s="13"/>
      <c r="D126" s="8"/>
      <c r="E126" s="8"/>
      <c r="F126" s="8"/>
      <c r="G126" s="11"/>
      <c r="H126" s="10"/>
      <c r="I126" s="8"/>
      <c r="J126" s="8"/>
      <c r="K126" s="18"/>
      <c r="L126" s="8"/>
      <c r="M126" s="8"/>
      <c r="N126" s="8"/>
      <c r="O126" s="145"/>
      <c r="P126" s="8"/>
      <c r="Q126" s="20">
        <f t="shared" si="46"/>
        <v>0</v>
      </c>
      <c r="R126" s="42">
        <f t="shared" si="62"/>
        <v>0</v>
      </c>
      <c r="S126" s="16">
        <f t="shared" si="47"/>
        <v>0</v>
      </c>
      <c r="T126" s="10"/>
      <c r="U126" s="8"/>
      <c r="V126" s="8"/>
      <c r="W126" s="20">
        <f t="shared" si="63"/>
        <v>0</v>
      </c>
      <c r="X126" s="8"/>
      <c r="Y126" s="8"/>
      <c r="Z126" s="8"/>
      <c r="AA126" s="8"/>
      <c r="AB126" s="8"/>
      <c r="AC126" s="11"/>
      <c r="AD126" s="13"/>
      <c r="AE126" s="89"/>
      <c r="AF126" s="89"/>
      <c r="AG126" s="89"/>
      <c r="AH126" s="89"/>
      <c r="AI126" s="110">
        <f t="shared" si="71"/>
        <v>0</v>
      </c>
      <c r="AJ126" s="108" t="e">
        <f t="shared" si="72"/>
        <v>#DIV/0!</v>
      </c>
      <c r="AK126" s="8"/>
      <c r="AL126" s="8"/>
      <c r="AM126" s="8"/>
      <c r="AN126" s="8"/>
      <c r="AO126" s="8"/>
      <c r="AP126" s="8"/>
      <c r="AQ126" s="10"/>
      <c r="AR126" s="13"/>
      <c r="AS126" s="20">
        <f t="shared" si="74"/>
        <v>0</v>
      </c>
      <c r="AT126" s="124" t="e">
        <f t="shared" si="64"/>
        <v>#DIV/0!</v>
      </c>
      <c r="AU126" s="8"/>
      <c r="AV126" s="8"/>
      <c r="AW126" s="13"/>
      <c r="AX126" s="8"/>
      <c r="AY126" s="8"/>
      <c r="AZ126" s="9"/>
      <c r="BA126" s="10"/>
      <c r="BB126" s="9"/>
      <c r="BC126" s="10"/>
      <c r="BD126" s="11"/>
      <c r="BE126" s="10"/>
      <c r="BF126" s="8"/>
      <c r="BG126" s="8"/>
      <c r="BH126" s="8"/>
      <c r="BI126" s="11"/>
      <c r="BJ126" s="10"/>
      <c r="BK126" s="13"/>
      <c r="BL126" s="8"/>
      <c r="BM126" s="8"/>
      <c r="BN126" s="9"/>
      <c r="BO126" s="10"/>
      <c r="BP126" s="8"/>
      <c r="BQ126" s="9"/>
      <c r="BR126" s="10"/>
      <c r="BS126" s="8"/>
      <c r="BT126" s="9"/>
      <c r="BU126" s="12"/>
      <c r="BV126" s="130"/>
      <c r="BW126" s="126">
        <f t="shared" si="65"/>
        <v>0</v>
      </c>
      <c r="BX126" s="126">
        <f t="shared" si="66"/>
        <v>0</v>
      </c>
      <c r="BY126" s="134" t="e">
        <f t="shared" si="67"/>
        <v>#DIV/0!</v>
      </c>
      <c r="BZ126" s="134" t="e">
        <f t="shared" si="68"/>
        <v>#DIV/0!</v>
      </c>
      <c r="CA126" s="10"/>
      <c r="CB126" s="8"/>
      <c r="CC126" s="8"/>
      <c r="CD126" s="11"/>
      <c r="CE126" s="13"/>
      <c r="CF126" s="13"/>
      <c r="CG126" s="20" t="e">
        <f t="shared" si="78"/>
        <v>#N/A</v>
      </c>
      <c r="CH126" s="20">
        <f t="shared" si="79"/>
        <v>0</v>
      </c>
      <c r="CI126" s="20" t="e">
        <f t="shared" si="80"/>
        <v>#N/A</v>
      </c>
      <c r="CJ126" s="8"/>
      <c r="CK126" s="16" t="e">
        <f t="shared" si="69"/>
        <v>#N/A</v>
      </c>
      <c r="CL126" s="10"/>
      <c r="CM126" s="13"/>
      <c r="CN126" s="8"/>
      <c r="CO126" s="339">
        <v>109</v>
      </c>
      <c r="CP126" s="339">
        <f t="shared" si="75"/>
        <v>0</v>
      </c>
      <c r="CQ126" s="339">
        <f t="shared" si="76"/>
        <v>0</v>
      </c>
      <c r="CR126" s="42" t="e">
        <f t="shared" si="77"/>
        <v>#DIV/0!</v>
      </c>
      <c r="CS126" s="10"/>
      <c r="CT126" s="13"/>
      <c r="CU126" s="20" t="e">
        <f t="shared" si="51"/>
        <v>#N/A</v>
      </c>
      <c r="CV126" s="20">
        <f t="shared" si="52"/>
        <v>0</v>
      </c>
      <c r="CW126" s="20" t="e">
        <f t="shared" si="53"/>
        <v>#N/A</v>
      </c>
      <c r="CX126" s="8"/>
      <c r="CY126" s="16" t="e">
        <f t="shared" si="73"/>
        <v>#N/A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0"/>
      <c r="DL126" s="9"/>
      <c r="DM126" s="97" t="e">
        <f t="shared" si="81"/>
        <v>#DIV/0!</v>
      </c>
      <c r="DN126" s="97" t="e">
        <f t="shared" si="82"/>
        <v>#DIV/0!</v>
      </c>
      <c r="DO126" s="10"/>
      <c r="DP126" s="9"/>
      <c r="DQ126" s="10"/>
      <c r="DR126" s="9"/>
      <c r="DS126" s="14"/>
      <c r="DT126" s="10"/>
      <c r="DU126" s="9"/>
      <c r="DV126" s="14"/>
      <c r="DW126" s="10"/>
      <c r="DX126" s="8"/>
      <c r="DY126" s="97" t="e">
        <f t="shared" si="83"/>
        <v>#DIV/0!</v>
      </c>
      <c r="DZ126" s="97" t="e">
        <f t="shared" si="84"/>
        <v>#DIV/0!</v>
      </c>
      <c r="EA126" s="147"/>
      <c r="EB126" s="97"/>
      <c r="EC126" s="10"/>
      <c r="ED126" s="9"/>
      <c r="EE126" s="10"/>
      <c r="EF126" s="9"/>
      <c r="EG126" s="80"/>
      <c r="EH126" s="81"/>
      <c r="EI126" s="80"/>
      <c r="EJ126" s="82"/>
      <c r="EK126" s="182">
        <f t="shared" si="70"/>
        <v>0</v>
      </c>
      <c r="EL126" s="183" t="e">
        <f t="shared" si="85"/>
        <v>#DIV/0!</v>
      </c>
      <c r="EM126" s="110" t="e">
        <f t="shared" si="86"/>
        <v>#DIV/0!</v>
      </c>
      <c r="EN126" s="8"/>
      <c r="EO126" s="184" t="e">
        <f t="shared" si="87"/>
        <v>#DIV/0!</v>
      </c>
      <c r="EP126" s="184" t="e">
        <f t="shared" si="88"/>
        <v>#DIV/0!</v>
      </c>
      <c r="EQ126" s="11"/>
      <c r="ER126" s="43"/>
    </row>
    <row r="127" spans="1:148" s="44" customFormat="1" ht="20.100000000000001" customHeight="1" x14ac:dyDescent="0.25">
      <c r="A127" s="84">
        <v>42734</v>
      </c>
      <c r="B127" s="101"/>
      <c r="C127" s="13"/>
      <c r="D127" s="8"/>
      <c r="E127" s="8"/>
      <c r="F127" s="8"/>
      <c r="G127" s="11"/>
      <c r="H127" s="10"/>
      <c r="I127" s="8"/>
      <c r="J127" s="8"/>
      <c r="K127" s="18"/>
      <c r="L127" s="8"/>
      <c r="M127" s="8"/>
      <c r="N127" s="8"/>
      <c r="O127" s="145"/>
      <c r="P127" s="8"/>
      <c r="Q127" s="20">
        <f t="shared" si="46"/>
        <v>0</v>
      </c>
      <c r="R127" s="42">
        <f t="shared" si="62"/>
        <v>0</v>
      </c>
      <c r="S127" s="16">
        <f t="shared" si="47"/>
        <v>0</v>
      </c>
      <c r="T127" s="10"/>
      <c r="U127" s="8"/>
      <c r="V127" s="8"/>
      <c r="W127" s="20">
        <f t="shared" si="63"/>
        <v>0</v>
      </c>
      <c r="X127" s="8"/>
      <c r="Y127" s="8"/>
      <c r="Z127" s="8"/>
      <c r="AA127" s="8"/>
      <c r="AB127" s="8"/>
      <c r="AC127" s="11"/>
      <c r="AD127" s="13"/>
      <c r="AE127" s="89"/>
      <c r="AF127" s="89"/>
      <c r="AG127" s="89"/>
      <c r="AH127" s="89"/>
      <c r="AI127" s="110">
        <f t="shared" si="71"/>
        <v>0</v>
      </c>
      <c r="AJ127" s="108" t="e">
        <f t="shared" si="72"/>
        <v>#DIV/0!</v>
      </c>
      <c r="AK127" s="8"/>
      <c r="AL127" s="8"/>
      <c r="AM127" s="8"/>
      <c r="AN127" s="8"/>
      <c r="AO127" s="8"/>
      <c r="AP127" s="8"/>
      <c r="AQ127" s="10"/>
      <c r="AR127" s="13"/>
      <c r="AS127" s="20">
        <f t="shared" si="74"/>
        <v>0</v>
      </c>
      <c r="AT127" s="124" t="e">
        <f t="shared" si="64"/>
        <v>#DIV/0!</v>
      </c>
      <c r="AU127" s="8"/>
      <c r="AV127" s="8"/>
      <c r="AW127" s="13"/>
      <c r="AX127" s="8"/>
      <c r="AY127" s="8"/>
      <c r="AZ127" s="9"/>
      <c r="BA127" s="10"/>
      <c r="BB127" s="9"/>
      <c r="BC127" s="10"/>
      <c r="BD127" s="11"/>
      <c r="BE127" s="10"/>
      <c r="BF127" s="8"/>
      <c r="BG127" s="8"/>
      <c r="BH127" s="8"/>
      <c r="BI127" s="11"/>
      <c r="BJ127" s="10"/>
      <c r="BK127" s="13"/>
      <c r="BL127" s="8"/>
      <c r="BM127" s="8"/>
      <c r="BN127" s="9"/>
      <c r="BO127" s="10"/>
      <c r="BP127" s="8"/>
      <c r="BQ127" s="9"/>
      <c r="BR127" s="10"/>
      <c r="BS127" s="8"/>
      <c r="BT127" s="9"/>
      <c r="BU127" s="12"/>
      <c r="BV127" s="130"/>
      <c r="BW127" s="126">
        <f t="shared" si="65"/>
        <v>0</v>
      </c>
      <c r="BX127" s="126">
        <f t="shared" si="66"/>
        <v>0</v>
      </c>
      <c r="BY127" s="134" t="e">
        <f t="shared" si="67"/>
        <v>#DIV/0!</v>
      </c>
      <c r="BZ127" s="134" t="e">
        <f t="shared" si="68"/>
        <v>#DIV/0!</v>
      </c>
      <c r="CA127" s="10"/>
      <c r="CB127" s="8"/>
      <c r="CC127" s="8"/>
      <c r="CD127" s="11"/>
      <c r="CE127" s="13"/>
      <c r="CF127" s="13"/>
      <c r="CG127" s="20" t="e">
        <f t="shared" si="78"/>
        <v>#N/A</v>
      </c>
      <c r="CH127" s="20">
        <f t="shared" si="79"/>
        <v>0</v>
      </c>
      <c r="CI127" s="20" t="e">
        <f t="shared" si="80"/>
        <v>#N/A</v>
      </c>
      <c r="CJ127" s="8"/>
      <c r="CK127" s="16" t="e">
        <f t="shared" si="69"/>
        <v>#N/A</v>
      </c>
      <c r="CL127" s="10"/>
      <c r="CM127" s="13"/>
      <c r="CN127" s="8"/>
      <c r="CO127" s="339">
        <v>109</v>
      </c>
      <c r="CP127" s="339">
        <f t="shared" si="75"/>
        <v>0</v>
      </c>
      <c r="CQ127" s="339">
        <f t="shared" si="76"/>
        <v>0</v>
      </c>
      <c r="CR127" s="42" t="e">
        <f t="shared" si="77"/>
        <v>#DIV/0!</v>
      </c>
      <c r="CS127" s="10"/>
      <c r="CT127" s="13"/>
      <c r="CU127" s="20" t="e">
        <f t="shared" si="51"/>
        <v>#N/A</v>
      </c>
      <c r="CV127" s="20">
        <f t="shared" si="52"/>
        <v>0</v>
      </c>
      <c r="CW127" s="20" t="e">
        <f t="shared" si="53"/>
        <v>#N/A</v>
      </c>
      <c r="CX127" s="8"/>
      <c r="CY127" s="16" t="e">
        <f t="shared" si="73"/>
        <v>#N/A</v>
      </c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0"/>
      <c r="DL127" s="9"/>
      <c r="DM127" s="97" t="e">
        <f t="shared" si="81"/>
        <v>#DIV/0!</v>
      </c>
      <c r="DN127" s="97" t="e">
        <f t="shared" si="82"/>
        <v>#DIV/0!</v>
      </c>
      <c r="DO127" s="10"/>
      <c r="DP127" s="9"/>
      <c r="DQ127" s="10"/>
      <c r="DR127" s="9"/>
      <c r="DS127" s="14"/>
      <c r="DT127" s="10"/>
      <c r="DU127" s="9"/>
      <c r="DV127" s="14"/>
      <c r="DW127" s="10"/>
      <c r="DX127" s="8"/>
      <c r="DY127" s="97" t="e">
        <f t="shared" si="83"/>
        <v>#DIV/0!</v>
      </c>
      <c r="DZ127" s="97" t="e">
        <f t="shared" si="84"/>
        <v>#DIV/0!</v>
      </c>
      <c r="EA127" s="147"/>
      <c r="EB127" s="97"/>
      <c r="EC127" s="10"/>
      <c r="ED127" s="9"/>
      <c r="EE127" s="10"/>
      <c r="EF127" s="9"/>
      <c r="EG127" s="80"/>
      <c r="EH127" s="81"/>
      <c r="EI127" s="80"/>
      <c r="EJ127" s="82"/>
      <c r="EK127" s="182">
        <f t="shared" si="70"/>
        <v>0</v>
      </c>
      <c r="EL127" s="183" t="e">
        <f t="shared" si="85"/>
        <v>#DIV/0!</v>
      </c>
      <c r="EM127" s="110" t="e">
        <f t="shared" si="86"/>
        <v>#DIV/0!</v>
      </c>
      <c r="EN127" s="8"/>
      <c r="EO127" s="184" t="e">
        <f t="shared" si="87"/>
        <v>#DIV/0!</v>
      </c>
      <c r="EP127" s="184" t="e">
        <f t="shared" si="88"/>
        <v>#DIV/0!</v>
      </c>
      <c r="EQ127" s="11"/>
      <c r="ER127" s="43"/>
    </row>
    <row r="128" spans="1:148" s="41" customFormat="1" ht="20.100000000000001" customHeight="1" x14ac:dyDescent="0.25">
      <c r="A128" s="83">
        <v>42735</v>
      </c>
      <c r="B128" s="100"/>
      <c r="C128" s="6"/>
      <c r="D128" s="1"/>
      <c r="E128" s="1"/>
      <c r="F128" s="1"/>
      <c r="G128" s="4"/>
      <c r="H128" s="3"/>
      <c r="I128" s="1"/>
      <c r="J128" s="1"/>
      <c r="K128" s="17"/>
      <c r="L128" s="1"/>
      <c r="M128" s="1"/>
      <c r="N128" s="1"/>
      <c r="O128" s="144"/>
      <c r="P128" s="1"/>
      <c r="Q128" s="19">
        <f t="shared" si="46"/>
        <v>0</v>
      </c>
      <c r="R128" s="39">
        <f t="shared" si="62"/>
        <v>0</v>
      </c>
      <c r="S128" s="15">
        <f t="shared" si="47"/>
        <v>0</v>
      </c>
      <c r="T128" s="3"/>
      <c r="U128" s="1"/>
      <c r="V128" s="1"/>
      <c r="W128" s="19">
        <f t="shared" si="63"/>
        <v>0</v>
      </c>
      <c r="X128" s="1"/>
      <c r="Y128" s="1"/>
      <c r="Z128" s="1"/>
      <c r="AA128" s="1"/>
      <c r="AB128" s="1"/>
      <c r="AC128" s="4"/>
      <c r="AD128" s="6"/>
      <c r="AE128" s="88"/>
      <c r="AF128" s="88"/>
      <c r="AG128" s="88"/>
      <c r="AH128" s="88"/>
      <c r="AI128" s="109">
        <f t="shared" si="71"/>
        <v>0</v>
      </c>
      <c r="AJ128" s="106" t="e">
        <f t="shared" si="72"/>
        <v>#DIV/0!</v>
      </c>
      <c r="AK128" s="1"/>
      <c r="AL128" s="1"/>
      <c r="AM128" s="1"/>
      <c r="AN128" s="1"/>
      <c r="AO128" s="1"/>
      <c r="AP128" s="1"/>
      <c r="AQ128" s="3"/>
      <c r="AR128" s="6"/>
      <c r="AS128" s="19">
        <f t="shared" si="74"/>
        <v>0</v>
      </c>
      <c r="AT128" s="123" t="e">
        <f t="shared" si="64"/>
        <v>#DIV/0!</v>
      </c>
      <c r="AU128" s="1"/>
      <c r="AV128" s="1"/>
      <c r="AW128" s="6"/>
      <c r="AX128" s="1"/>
      <c r="AY128" s="1"/>
      <c r="AZ128" s="2"/>
      <c r="BA128" s="3"/>
      <c r="BB128" s="2"/>
      <c r="BC128" s="3"/>
      <c r="BD128" s="4"/>
      <c r="BE128" s="3"/>
      <c r="BF128" s="1"/>
      <c r="BG128" s="1"/>
      <c r="BH128" s="1"/>
      <c r="BI128" s="4"/>
      <c r="BJ128" s="3"/>
      <c r="BK128" s="6"/>
      <c r="BL128" s="1"/>
      <c r="BM128" s="1"/>
      <c r="BN128" s="2"/>
      <c r="BO128" s="3"/>
      <c r="BP128" s="1"/>
      <c r="BQ128" s="2"/>
      <c r="BR128" s="3"/>
      <c r="BS128" s="1"/>
      <c r="BT128" s="2"/>
      <c r="BU128" s="5"/>
      <c r="BV128" s="129"/>
      <c r="BW128" s="125">
        <f t="shared" si="65"/>
        <v>0</v>
      </c>
      <c r="BX128" s="125">
        <f t="shared" si="66"/>
        <v>0</v>
      </c>
      <c r="BY128" s="133" t="e">
        <f t="shared" si="67"/>
        <v>#DIV/0!</v>
      </c>
      <c r="BZ128" s="133" t="e">
        <f t="shared" si="68"/>
        <v>#DIV/0!</v>
      </c>
      <c r="CA128" s="3"/>
      <c r="CB128" s="1"/>
      <c r="CC128" s="1"/>
      <c r="CD128" s="4"/>
      <c r="CE128" s="6"/>
      <c r="CF128" s="6"/>
      <c r="CG128" s="19" t="e">
        <f t="shared" si="78"/>
        <v>#N/A</v>
      </c>
      <c r="CH128" s="19">
        <f t="shared" si="79"/>
        <v>0</v>
      </c>
      <c r="CI128" s="19" t="e">
        <f t="shared" si="80"/>
        <v>#N/A</v>
      </c>
      <c r="CJ128" s="1"/>
      <c r="CK128" s="15" t="e">
        <f t="shared" si="69"/>
        <v>#N/A</v>
      </c>
      <c r="CL128" s="3"/>
      <c r="CM128" s="6"/>
      <c r="CN128" s="1"/>
      <c r="CO128" s="338">
        <v>109</v>
      </c>
      <c r="CP128" s="338">
        <f t="shared" si="75"/>
        <v>0</v>
      </c>
      <c r="CQ128" s="338">
        <f t="shared" si="76"/>
        <v>0</v>
      </c>
      <c r="CR128" s="39" t="e">
        <f t="shared" si="77"/>
        <v>#DIV/0!</v>
      </c>
      <c r="CS128" s="3"/>
      <c r="CT128" s="6"/>
      <c r="CU128" s="19" t="e">
        <f t="shared" si="51"/>
        <v>#N/A</v>
      </c>
      <c r="CV128" s="19">
        <f t="shared" si="52"/>
        <v>0</v>
      </c>
      <c r="CW128" s="19" t="e">
        <f t="shared" si="53"/>
        <v>#N/A</v>
      </c>
      <c r="CX128" s="1"/>
      <c r="CY128" s="15" t="e">
        <f t="shared" si="73"/>
        <v>#N/A</v>
      </c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3"/>
      <c r="DL128" s="2"/>
      <c r="DM128" s="96" t="e">
        <f t="shared" si="81"/>
        <v>#DIV/0!</v>
      </c>
      <c r="DN128" s="96" t="e">
        <f t="shared" si="82"/>
        <v>#DIV/0!</v>
      </c>
      <c r="DO128" s="3"/>
      <c r="DP128" s="2"/>
      <c r="DQ128" s="3"/>
      <c r="DR128" s="2"/>
      <c r="DS128" s="7"/>
      <c r="DT128" s="3"/>
      <c r="DU128" s="2"/>
      <c r="DV128" s="7"/>
      <c r="DW128" s="3"/>
      <c r="DX128" s="1"/>
      <c r="DY128" s="96" t="e">
        <f t="shared" si="83"/>
        <v>#DIV/0!</v>
      </c>
      <c r="DZ128" s="96" t="e">
        <f t="shared" si="84"/>
        <v>#DIV/0!</v>
      </c>
      <c r="EA128" s="146"/>
      <c r="EB128" s="96"/>
      <c r="EC128" s="3"/>
      <c r="ED128" s="2"/>
      <c r="EE128" s="3"/>
      <c r="EF128" s="2"/>
      <c r="EG128" s="77"/>
      <c r="EH128" s="78"/>
      <c r="EI128" s="77"/>
      <c r="EJ128" s="79"/>
      <c r="EK128" s="179">
        <f t="shared" si="70"/>
        <v>0</v>
      </c>
      <c r="EL128" s="180" t="e">
        <f t="shared" si="85"/>
        <v>#DIV/0!</v>
      </c>
      <c r="EM128" s="109" t="e">
        <f t="shared" si="86"/>
        <v>#DIV/0!</v>
      </c>
      <c r="EN128" s="1"/>
      <c r="EO128" s="181" t="e">
        <f t="shared" si="87"/>
        <v>#DIV/0!</v>
      </c>
      <c r="EP128" s="181" t="e">
        <f t="shared" si="88"/>
        <v>#DIV/0!</v>
      </c>
      <c r="EQ128" s="4"/>
      <c r="ER128" s="40"/>
    </row>
    <row r="129" spans="1:148" s="41" customFormat="1" ht="20.100000000000001" customHeight="1" x14ac:dyDescent="0.25">
      <c r="A129" s="83">
        <v>42735</v>
      </c>
      <c r="B129" s="100"/>
      <c r="C129" s="6"/>
      <c r="D129" s="1"/>
      <c r="E129" s="1"/>
      <c r="F129" s="1"/>
      <c r="G129" s="4"/>
      <c r="H129" s="3"/>
      <c r="I129" s="1"/>
      <c r="J129" s="1"/>
      <c r="K129" s="17"/>
      <c r="L129" s="1"/>
      <c r="M129" s="1"/>
      <c r="N129" s="1"/>
      <c r="O129" s="144"/>
      <c r="P129" s="1"/>
      <c r="Q129" s="19">
        <f t="shared" si="46"/>
        <v>0</v>
      </c>
      <c r="R129" s="39">
        <f t="shared" si="62"/>
        <v>0</v>
      </c>
      <c r="S129" s="15">
        <f t="shared" si="47"/>
        <v>0</v>
      </c>
      <c r="T129" s="3"/>
      <c r="U129" s="1"/>
      <c r="V129" s="1"/>
      <c r="W129" s="19">
        <f t="shared" si="63"/>
        <v>0</v>
      </c>
      <c r="X129" s="1"/>
      <c r="Y129" s="1"/>
      <c r="Z129" s="1"/>
      <c r="AA129" s="1"/>
      <c r="AB129" s="1"/>
      <c r="AC129" s="4"/>
      <c r="AD129" s="6"/>
      <c r="AE129" s="88"/>
      <c r="AF129" s="88"/>
      <c r="AG129" s="88"/>
      <c r="AH129" s="88"/>
      <c r="AI129" s="109">
        <f t="shared" si="71"/>
        <v>0</v>
      </c>
      <c r="AJ129" s="106" t="e">
        <f t="shared" si="72"/>
        <v>#DIV/0!</v>
      </c>
      <c r="AK129" s="1"/>
      <c r="AL129" s="1"/>
      <c r="AM129" s="1"/>
      <c r="AN129" s="1"/>
      <c r="AO129" s="1"/>
      <c r="AP129" s="1"/>
      <c r="AQ129" s="3"/>
      <c r="AR129" s="6"/>
      <c r="AS129" s="19">
        <f t="shared" si="74"/>
        <v>0</v>
      </c>
      <c r="AT129" s="123" t="e">
        <f t="shared" si="64"/>
        <v>#DIV/0!</v>
      </c>
      <c r="AU129" s="1"/>
      <c r="AV129" s="1"/>
      <c r="AW129" s="6"/>
      <c r="AX129" s="1"/>
      <c r="AY129" s="1"/>
      <c r="AZ129" s="2"/>
      <c r="BA129" s="3"/>
      <c r="BB129" s="2"/>
      <c r="BC129" s="3"/>
      <c r="BD129" s="4"/>
      <c r="BE129" s="3"/>
      <c r="BF129" s="1"/>
      <c r="BG129" s="1"/>
      <c r="BH129" s="1"/>
      <c r="BI129" s="4"/>
      <c r="BJ129" s="3"/>
      <c r="BK129" s="6"/>
      <c r="BL129" s="1"/>
      <c r="BM129" s="1"/>
      <c r="BN129" s="2"/>
      <c r="BO129" s="3"/>
      <c r="BP129" s="1"/>
      <c r="BQ129" s="2"/>
      <c r="BR129" s="3"/>
      <c r="BS129" s="1"/>
      <c r="BT129" s="2"/>
      <c r="BU129" s="5"/>
      <c r="BV129" s="129"/>
      <c r="BW129" s="125">
        <f t="shared" si="65"/>
        <v>0</v>
      </c>
      <c r="BX129" s="125">
        <f t="shared" si="66"/>
        <v>0</v>
      </c>
      <c r="BY129" s="133" t="e">
        <f t="shared" si="67"/>
        <v>#DIV/0!</v>
      </c>
      <c r="BZ129" s="133" t="e">
        <f t="shared" si="68"/>
        <v>#DIV/0!</v>
      </c>
      <c r="CA129" s="3"/>
      <c r="CB129" s="1"/>
      <c r="CC129" s="1"/>
      <c r="CD129" s="4"/>
      <c r="CE129" s="6"/>
      <c r="CF129" s="6"/>
      <c r="CG129" s="19" t="e">
        <f t="shared" si="78"/>
        <v>#N/A</v>
      </c>
      <c r="CH129" s="19">
        <f t="shared" si="79"/>
        <v>0</v>
      </c>
      <c r="CI129" s="19" t="e">
        <f t="shared" si="80"/>
        <v>#N/A</v>
      </c>
      <c r="CJ129" s="1"/>
      <c r="CK129" s="15" t="e">
        <f t="shared" si="69"/>
        <v>#N/A</v>
      </c>
      <c r="CL129" s="3"/>
      <c r="CM129" s="6"/>
      <c r="CN129" s="1"/>
      <c r="CO129" s="338">
        <v>109</v>
      </c>
      <c r="CP129" s="338">
        <f t="shared" si="75"/>
        <v>0</v>
      </c>
      <c r="CQ129" s="338">
        <f t="shared" si="76"/>
        <v>0</v>
      </c>
      <c r="CR129" s="39" t="e">
        <f t="shared" si="77"/>
        <v>#DIV/0!</v>
      </c>
      <c r="CS129" s="3"/>
      <c r="CT129" s="6"/>
      <c r="CU129" s="19" t="e">
        <f t="shared" si="51"/>
        <v>#N/A</v>
      </c>
      <c r="CV129" s="19">
        <f t="shared" si="52"/>
        <v>0</v>
      </c>
      <c r="CW129" s="19" t="e">
        <f t="shared" si="53"/>
        <v>#N/A</v>
      </c>
      <c r="CX129" s="1"/>
      <c r="CY129" s="15" t="e">
        <f t="shared" si="73"/>
        <v>#N/A</v>
      </c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3"/>
      <c r="DL129" s="2"/>
      <c r="DM129" s="96" t="e">
        <f t="shared" si="81"/>
        <v>#DIV/0!</v>
      </c>
      <c r="DN129" s="96" t="e">
        <f t="shared" si="82"/>
        <v>#DIV/0!</v>
      </c>
      <c r="DO129" s="3"/>
      <c r="DP129" s="2"/>
      <c r="DQ129" s="3"/>
      <c r="DR129" s="2"/>
      <c r="DS129" s="7"/>
      <c r="DT129" s="3"/>
      <c r="DU129" s="2"/>
      <c r="DV129" s="7"/>
      <c r="DW129" s="3"/>
      <c r="DX129" s="1"/>
      <c r="DY129" s="96" t="e">
        <f t="shared" si="83"/>
        <v>#DIV/0!</v>
      </c>
      <c r="DZ129" s="96" t="e">
        <f t="shared" si="84"/>
        <v>#DIV/0!</v>
      </c>
      <c r="EA129" s="146"/>
      <c r="EB129" s="96"/>
      <c r="EC129" s="3"/>
      <c r="ED129" s="2"/>
      <c r="EE129" s="3"/>
      <c r="EF129" s="2"/>
      <c r="EG129" s="77"/>
      <c r="EH129" s="78"/>
      <c r="EI129" s="77"/>
      <c r="EJ129" s="79"/>
      <c r="EK129" s="179">
        <f t="shared" si="70"/>
        <v>0</v>
      </c>
      <c r="EL129" s="180" t="e">
        <f t="shared" si="85"/>
        <v>#DIV/0!</v>
      </c>
      <c r="EM129" s="109" t="e">
        <f t="shared" si="86"/>
        <v>#DIV/0!</v>
      </c>
      <c r="EN129" s="1"/>
      <c r="EO129" s="181" t="e">
        <f t="shared" si="87"/>
        <v>#DIV/0!</v>
      </c>
      <c r="EP129" s="181" t="e">
        <f t="shared" si="88"/>
        <v>#DIV/0!</v>
      </c>
      <c r="EQ129" s="4"/>
      <c r="ER129" s="40"/>
    </row>
    <row r="130" spans="1:148" s="44" customFormat="1" ht="20.100000000000001" customHeight="1" x14ac:dyDescent="0.25">
      <c r="A130" s="84">
        <v>42735</v>
      </c>
      <c r="B130" s="101"/>
      <c r="C130" s="13"/>
      <c r="D130" s="8"/>
      <c r="E130" s="8"/>
      <c r="F130" s="8"/>
      <c r="G130" s="11"/>
      <c r="H130" s="10"/>
      <c r="I130" s="8"/>
      <c r="J130" s="8"/>
      <c r="K130" s="18"/>
      <c r="L130" s="8"/>
      <c r="M130" s="8"/>
      <c r="N130" s="8"/>
      <c r="O130" s="145"/>
      <c r="P130" s="8"/>
      <c r="Q130" s="20">
        <f t="shared" si="46"/>
        <v>0</v>
      </c>
      <c r="R130" s="42">
        <f t="shared" si="62"/>
        <v>0</v>
      </c>
      <c r="S130" s="16">
        <f t="shared" si="47"/>
        <v>0</v>
      </c>
      <c r="T130" s="10"/>
      <c r="U130" s="8"/>
      <c r="V130" s="8"/>
      <c r="W130" s="20">
        <f t="shared" si="63"/>
        <v>0</v>
      </c>
      <c r="X130" s="8"/>
      <c r="Y130" s="8"/>
      <c r="Z130" s="8"/>
      <c r="AA130" s="8"/>
      <c r="AB130" s="8"/>
      <c r="AC130" s="11"/>
      <c r="AD130" s="13"/>
      <c r="AE130" s="89"/>
      <c r="AF130" s="89"/>
      <c r="AG130" s="89"/>
      <c r="AH130" s="89"/>
      <c r="AI130" s="110">
        <f t="shared" si="71"/>
        <v>0</v>
      </c>
      <c r="AJ130" s="108" t="e">
        <f t="shared" si="72"/>
        <v>#DIV/0!</v>
      </c>
      <c r="AK130" s="8"/>
      <c r="AL130" s="8"/>
      <c r="AM130" s="8"/>
      <c r="AN130" s="8"/>
      <c r="AO130" s="8"/>
      <c r="AP130" s="8"/>
      <c r="AQ130" s="10"/>
      <c r="AR130" s="13"/>
      <c r="AS130" s="20">
        <f t="shared" si="74"/>
        <v>0</v>
      </c>
      <c r="AT130" s="124" t="e">
        <f t="shared" si="64"/>
        <v>#DIV/0!</v>
      </c>
      <c r="AU130" s="8"/>
      <c r="AV130" s="8"/>
      <c r="AW130" s="13"/>
      <c r="AX130" s="8"/>
      <c r="AY130" s="8"/>
      <c r="AZ130" s="9"/>
      <c r="BA130" s="10"/>
      <c r="BB130" s="9"/>
      <c r="BC130" s="10"/>
      <c r="BD130" s="11"/>
      <c r="BE130" s="10"/>
      <c r="BF130" s="8"/>
      <c r="BG130" s="8"/>
      <c r="BH130" s="8"/>
      <c r="BI130" s="11"/>
      <c r="BJ130" s="10"/>
      <c r="BK130" s="13"/>
      <c r="BL130" s="8"/>
      <c r="BM130" s="8"/>
      <c r="BN130" s="9"/>
      <c r="BO130" s="10"/>
      <c r="BP130" s="8"/>
      <c r="BQ130" s="9"/>
      <c r="BR130" s="10"/>
      <c r="BS130" s="8"/>
      <c r="BT130" s="9"/>
      <c r="BU130" s="12"/>
      <c r="BV130" s="130"/>
      <c r="BW130" s="126">
        <f t="shared" si="65"/>
        <v>0</v>
      </c>
      <c r="BX130" s="126">
        <f t="shared" si="66"/>
        <v>0</v>
      </c>
      <c r="BY130" s="134" t="e">
        <f t="shared" si="67"/>
        <v>#DIV/0!</v>
      </c>
      <c r="BZ130" s="134" t="e">
        <f t="shared" si="68"/>
        <v>#DIV/0!</v>
      </c>
      <c r="CA130" s="10"/>
      <c r="CB130" s="8"/>
      <c r="CC130" s="8"/>
      <c r="CD130" s="11"/>
      <c r="CE130" s="13"/>
      <c r="CF130" s="13"/>
      <c r="CG130" s="20" t="e">
        <f t="shared" si="78"/>
        <v>#N/A</v>
      </c>
      <c r="CH130" s="20">
        <f t="shared" si="79"/>
        <v>0</v>
      </c>
      <c r="CI130" s="20" t="e">
        <f t="shared" si="80"/>
        <v>#N/A</v>
      </c>
      <c r="CJ130" s="8"/>
      <c r="CK130" s="16" t="e">
        <f t="shared" si="69"/>
        <v>#N/A</v>
      </c>
      <c r="CL130" s="10"/>
      <c r="CM130" s="13"/>
      <c r="CN130" s="8"/>
      <c r="CO130" s="339">
        <v>109</v>
      </c>
      <c r="CP130" s="339">
        <f t="shared" si="75"/>
        <v>0</v>
      </c>
      <c r="CQ130" s="339">
        <f t="shared" si="76"/>
        <v>0</v>
      </c>
      <c r="CR130" s="42" t="e">
        <f t="shared" si="77"/>
        <v>#DIV/0!</v>
      </c>
      <c r="CS130" s="10"/>
      <c r="CT130" s="13"/>
      <c r="CU130" s="20" t="e">
        <f t="shared" si="51"/>
        <v>#N/A</v>
      </c>
      <c r="CV130" s="20">
        <f t="shared" si="52"/>
        <v>0</v>
      </c>
      <c r="CW130" s="20" t="e">
        <f t="shared" si="53"/>
        <v>#N/A</v>
      </c>
      <c r="CX130" s="8"/>
      <c r="CY130" s="16" t="e">
        <f t="shared" si="73"/>
        <v>#N/A</v>
      </c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0"/>
      <c r="DL130" s="9"/>
      <c r="DM130" s="97" t="e">
        <f t="shared" si="81"/>
        <v>#DIV/0!</v>
      </c>
      <c r="DN130" s="97" t="e">
        <f t="shared" si="82"/>
        <v>#DIV/0!</v>
      </c>
      <c r="DO130" s="10"/>
      <c r="DP130" s="9"/>
      <c r="DQ130" s="10"/>
      <c r="DR130" s="9"/>
      <c r="DS130" s="14"/>
      <c r="DT130" s="10"/>
      <c r="DU130" s="9"/>
      <c r="DV130" s="14"/>
      <c r="DW130" s="10"/>
      <c r="DX130" s="8"/>
      <c r="DY130" s="97" t="e">
        <f t="shared" si="83"/>
        <v>#DIV/0!</v>
      </c>
      <c r="DZ130" s="97" t="e">
        <f t="shared" si="84"/>
        <v>#DIV/0!</v>
      </c>
      <c r="EA130" s="147"/>
      <c r="EB130" s="97"/>
      <c r="EC130" s="10"/>
      <c r="ED130" s="9"/>
      <c r="EE130" s="10"/>
      <c r="EF130" s="9"/>
      <c r="EG130" s="80"/>
      <c r="EH130" s="81"/>
      <c r="EI130" s="80"/>
      <c r="EJ130" s="82"/>
      <c r="EK130" s="182">
        <f t="shared" si="70"/>
        <v>0</v>
      </c>
      <c r="EL130" s="183" t="e">
        <f t="shared" si="85"/>
        <v>#DIV/0!</v>
      </c>
      <c r="EM130" s="110" t="e">
        <f t="shared" si="86"/>
        <v>#DIV/0!</v>
      </c>
      <c r="EN130" s="8"/>
      <c r="EO130" s="184" t="e">
        <f t="shared" si="87"/>
        <v>#DIV/0!</v>
      </c>
      <c r="EP130" s="184" t="e">
        <f t="shared" si="88"/>
        <v>#DIV/0!</v>
      </c>
      <c r="EQ130" s="11"/>
      <c r="ER130" s="43"/>
    </row>
    <row r="131" spans="1:148" s="333" customFormat="1" ht="20.100000000000001" customHeight="1" thickBot="1" x14ac:dyDescent="0.3">
      <c r="A131" s="303">
        <v>42735</v>
      </c>
      <c r="B131" s="304"/>
      <c r="C131" s="305"/>
      <c r="D131" s="306"/>
      <c r="E131" s="306"/>
      <c r="F131" s="306"/>
      <c r="G131" s="307"/>
      <c r="H131" s="308"/>
      <c r="I131" s="306"/>
      <c r="J131" s="306"/>
      <c r="K131" s="309"/>
      <c r="L131" s="306"/>
      <c r="M131" s="306"/>
      <c r="N131" s="306"/>
      <c r="O131" s="310"/>
      <c r="P131" s="306"/>
      <c r="Q131" s="311">
        <f t="shared" si="46"/>
        <v>0</v>
      </c>
      <c r="R131" s="312">
        <f t="shared" si="62"/>
        <v>0</v>
      </c>
      <c r="S131" s="313">
        <f t="shared" si="47"/>
        <v>0</v>
      </c>
      <c r="T131" s="308"/>
      <c r="U131" s="306"/>
      <c r="V131" s="306"/>
      <c r="W131" s="311">
        <f t="shared" si="63"/>
        <v>0</v>
      </c>
      <c r="X131" s="306"/>
      <c r="Y131" s="306"/>
      <c r="Z131" s="306"/>
      <c r="AA131" s="306"/>
      <c r="AB131" s="306"/>
      <c r="AC131" s="307"/>
      <c r="AD131" s="305"/>
      <c r="AE131" s="314"/>
      <c r="AF131" s="314"/>
      <c r="AG131" s="314"/>
      <c r="AH131" s="314"/>
      <c r="AI131" s="315">
        <f t="shared" si="71"/>
        <v>0</v>
      </c>
      <c r="AJ131" s="316" t="e">
        <f t="shared" si="72"/>
        <v>#DIV/0!</v>
      </c>
      <c r="AK131" s="306"/>
      <c r="AL131" s="306"/>
      <c r="AM131" s="306"/>
      <c r="AN131" s="306"/>
      <c r="AO131" s="306"/>
      <c r="AP131" s="306"/>
      <c r="AQ131" s="308"/>
      <c r="AR131" s="305"/>
      <c r="AS131" s="311">
        <f t="shared" si="74"/>
        <v>0</v>
      </c>
      <c r="AT131" s="317" t="e">
        <f t="shared" si="64"/>
        <v>#DIV/0!</v>
      </c>
      <c r="AU131" s="306"/>
      <c r="AV131" s="306"/>
      <c r="AW131" s="305"/>
      <c r="AX131" s="306"/>
      <c r="AY131" s="306"/>
      <c r="AZ131" s="318"/>
      <c r="BA131" s="308"/>
      <c r="BB131" s="318"/>
      <c r="BC131" s="308"/>
      <c r="BD131" s="307"/>
      <c r="BE131" s="308"/>
      <c r="BF131" s="306"/>
      <c r="BG131" s="306"/>
      <c r="BH131" s="306"/>
      <c r="BI131" s="307"/>
      <c r="BJ131" s="308"/>
      <c r="BK131" s="305"/>
      <c r="BL131" s="306"/>
      <c r="BM131" s="306"/>
      <c r="BN131" s="318"/>
      <c r="BO131" s="308"/>
      <c r="BP131" s="306"/>
      <c r="BQ131" s="318"/>
      <c r="BR131" s="308"/>
      <c r="BS131" s="306"/>
      <c r="BT131" s="318"/>
      <c r="BU131" s="319"/>
      <c r="BV131" s="320"/>
      <c r="BW131" s="321">
        <f t="shared" si="65"/>
        <v>0</v>
      </c>
      <c r="BX131" s="321">
        <f t="shared" si="66"/>
        <v>0</v>
      </c>
      <c r="BY131" s="322" t="e">
        <f t="shared" si="67"/>
        <v>#DIV/0!</v>
      </c>
      <c r="BZ131" s="322" t="e">
        <f t="shared" si="68"/>
        <v>#DIV/0!</v>
      </c>
      <c r="CA131" s="308"/>
      <c r="CB131" s="306"/>
      <c r="CC131" s="306"/>
      <c r="CD131" s="307"/>
      <c r="CE131" s="305"/>
      <c r="CF131" s="305"/>
      <c r="CG131" s="311" t="e">
        <f t="shared" si="78"/>
        <v>#N/A</v>
      </c>
      <c r="CH131" s="311">
        <f t="shared" si="79"/>
        <v>0</v>
      </c>
      <c r="CI131" s="311" t="e">
        <f t="shared" si="80"/>
        <v>#N/A</v>
      </c>
      <c r="CJ131" s="306"/>
      <c r="CK131" s="313" t="e">
        <f t="shared" si="69"/>
        <v>#N/A</v>
      </c>
      <c r="CL131" s="308"/>
      <c r="CM131" s="305"/>
      <c r="CN131" s="306"/>
      <c r="CO131" s="340">
        <v>109</v>
      </c>
      <c r="CP131" s="340">
        <f t="shared" si="75"/>
        <v>0</v>
      </c>
      <c r="CQ131" s="340">
        <f t="shared" si="76"/>
        <v>0</v>
      </c>
      <c r="CR131" s="312" t="e">
        <f t="shared" si="77"/>
        <v>#DIV/0!</v>
      </c>
      <c r="CS131" s="308"/>
      <c r="CT131" s="305"/>
      <c r="CU131" s="311" t="e">
        <f t="shared" si="51"/>
        <v>#N/A</v>
      </c>
      <c r="CV131" s="311">
        <f t="shared" si="52"/>
        <v>0</v>
      </c>
      <c r="CW131" s="311" t="e">
        <f t="shared" si="53"/>
        <v>#N/A</v>
      </c>
      <c r="CX131" s="306"/>
      <c r="CY131" s="313" t="e">
        <f t="shared" si="73"/>
        <v>#N/A</v>
      </c>
      <c r="CZ131" s="323"/>
      <c r="DA131" s="323"/>
      <c r="DB131" s="323"/>
      <c r="DC131" s="323"/>
      <c r="DD131" s="323"/>
      <c r="DE131" s="323"/>
      <c r="DF131" s="323"/>
      <c r="DG131" s="323"/>
      <c r="DH131" s="323"/>
      <c r="DI131" s="323"/>
      <c r="DJ131" s="323"/>
      <c r="DK131" s="308"/>
      <c r="DL131" s="318"/>
      <c r="DM131" s="324" t="e">
        <f t="shared" si="81"/>
        <v>#DIV/0!</v>
      </c>
      <c r="DN131" s="324" t="e">
        <f t="shared" si="82"/>
        <v>#DIV/0!</v>
      </c>
      <c r="DO131" s="308"/>
      <c r="DP131" s="318"/>
      <c r="DQ131" s="308"/>
      <c r="DR131" s="318"/>
      <c r="DS131" s="323"/>
      <c r="DT131" s="308"/>
      <c r="DU131" s="318"/>
      <c r="DV131" s="323"/>
      <c r="DW131" s="308"/>
      <c r="DX131" s="306"/>
      <c r="DY131" s="324" t="e">
        <f t="shared" si="83"/>
        <v>#DIV/0!</v>
      </c>
      <c r="DZ131" s="324" t="e">
        <f t="shared" si="84"/>
        <v>#DIV/0!</v>
      </c>
      <c r="EA131" s="325"/>
      <c r="EB131" s="324"/>
      <c r="EC131" s="308"/>
      <c r="ED131" s="318"/>
      <c r="EE131" s="308"/>
      <c r="EF131" s="318"/>
      <c r="EG131" s="326"/>
      <c r="EH131" s="327"/>
      <c r="EI131" s="326"/>
      <c r="EJ131" s="328"/>
      <c r="EK131" s="329">
        <f t="shared" si="70"/>
        <v>0</v>
      </c>
      <c r="EL131" s="330" t="e">
        <f t="shared" si="85"/>
        <v>#DIV/0!</v>
      </c>
      <c r="EM131" s="315" t="e">
        <f t="shared" si="86"/>
        <v>#DIV/0!</v>
      </c>
      <c r="EN131" s="306"/>
      <c r="EO131" s="331" t="e">
        <f t="shared" si="87"/>
        <v>#DIV/0!</v>
      </c>
      <c r="EP131" s="331" t="e">
        <f t="shared" si="88"/>
        <v>#DIV/0!</v>
      </c>
      <c r="EQ131" s="307"/>
      <c r="ER131" s="332"/>
    </row>
    <row r="132" spans="1:148" s="280" customFormat="1" x14ac:dyDescent="0.3">
      <c r="A132" s="277"/>
      <c r="B132" s="278"/>
      <c r="C132" s="279"/>
      <c r="G132" s="278"/>
      <c r="H132" s="281"/>
      <c r="K132" s="282"/>
      <c r="R132" s="283"/>
      <c r="S132" s="284"/>
      <c r="T132" s="281"/>
      <c r="V132" s="285"/>
      <c r="X132" s="282"/>
      <c r="AC132" s="278"/>
      <c r="AD132" s="279"/>
      <c r="AE132" s="286"/>
      <c r="AF132" s="286"/>
      <c r="AG132" s="286"/>
      <c r="AH132" s="286"/>
      <c r="AI132" s="286"/>
      <c r="AJ132" s="287"/>
      <c r="AO132" s="283"/>
      <c r="AP132" s="278"/>
      <c r="AQ132" s="281"/>
      <c r="AR132" s="279"/>
      <c r="AW132" s="288"/>
      <c r="AZ132" s="283"/>
      <c r="BA132" s="281"/>
      <c r="BB132" s="283"/>
      <c r="BC132" s="289"/>
      <c r="BD132" s="290"/>
      <c r="BE132" s="289"/>
      <c r="BF132" s="291"/>
      <c r="BG132" s="291"/>
      <c r="BI132" s="278"/>
      <c r="BJ132" s="281"/>
      <c r="BN132" s="283"/>
      <c r="BO132" s="281"/>
      <c r="BQ132" s="283"/>
      <c r="BR132" s="281"/>
      <c r="BT132" s="283"/>
      <c r="BU132" s="292"/>
      <c r="BV132" s="293"/>
      <c r="BW132" s="294"/>
      <c r="BX132" s="294"/>
      <c r="BY132" s="295"/>
      <c r="BZ132" s="295"/>
      <c r="CA132" s="281"/>
      <c r="CD132" s="278"/>
      <c r="CE132" s="279"/>
      <c r="CF132" s="279"/>
      <c r="CK132" s="296"/>
      <c r="CL132" s="281"/>
      <c r="CM132" s="279"/>
      <c r="CO132" s="283"/>
      <c r="CP132" s="283"/>
      <c r="CQ132" s="283"/>
      <c r="CR132" s="296"/>
      <c r="CS132" s="281"/>
      <c r="CT132" s="279"/>
      <c r="CY132" s="296"/>
      <c r="CZ132" s="295"/>
      <c r="DA132" s="295"/>
      <c r="DB132" s="295"/>
      <c r="DC132" s="295"/>
      <c r="DD132" s="295"/>
      <c r="DE132" s="295"/>
      <c r="DF132" s="295"/>
      <c r="DG132" s="295"/>
      <c r="DH132" s="295"/>
      <c r="DI132" s="295"/>
      <c r="DJ132" s="295"/>
      <c r="DK132" s="281"/>
      <c r="DL132" s="283"/>
      <c r="DM132" s="297"/>
      <c r="DN132" s="283"/>
      <c r="DO132" s="281"/>
      <c r="DP132" s="283"/>
      <c r="DQ132" s="281"/>
      <c r="DR132" s="283"/>
      <c r="DS132" s="295"/>
      <c r="DT132" s="281"/>
      <c r="DU132" s="283"/>
      <c r="DV132" s="295"/>
      <c r="DW132" s="281"/>
      <c r="DY132" s="297"/>
      <c r="DZ132" s="296"/>
      <c r="EA132" s="298"/>
      <c r="EB132" s="296"/>
      <c r="EC132" s="281"/>
      <c r="ED132" s="283"/>
      <c r="EE132" s="281"/>
      <c r="EF132" s="283"/>
      <c r="EG132" s="281"/>
      <c r="EH132" s="283"/>
      <c r="EI132" s="281"/>
      <c r="EJ132" s="278"/>
      <c r="EK132" s="299"/>
      <c r="EL132" s="300"/>
      <c r="EM132" s="301"/>
      <c r="EN132" s="301"/>
      <c r="EO132" s="301"/>
      <c r="EP132" s="301"/>
      <c r="EQ132" s="302"/>
      <c r="ER132" s="279"/>
    </row>
    <row r="147" spans="1:140" x14ac:dyDescent="0.3">
      <c r="A147" s="246"/>
      <c r="B147" s="243"/>
      <c r="C147" s="247"/>
      <c r="D147" s="233"/>
      <c r="E147" s="233"/>
      <c r="F147" s="233"/>
      <c r="G147" s="243"/>
      <c r="H147" s="248"/>
      <c r="I147" s="233"/>
      <c r="J147" s="233"/>
      <c r="K147" s="249"/>
      <c r="L147" s="233"/>
      <c r="M147" s="233"/>
      <c r="N147" s="233"/>
      <c r="O147" s="233"/>
      <c r="P147" s="233"/>
      <c r="Q147" s="233"/>
      <c r="R147" s="250"/>
    </row>
    <row r="148" spans="1:140" ht="19.5" thickBot="1" x14ac:dyDescent="0.35">
      <c r="A148" s="255"/>
      <c r="B148" s="256"/>
      <c r="C148" s="256"/>
      <c r="D148" s="256"/>
      <c r="E148" s="256"/>
      <c r="F148" s="256"/>
      <c r="G148" s="256"/>
      <c r="H148" s="256"/>
      <c r="I148" s="256"/>
      <c r="J148" s="256"/>
      <c r="K148" s="257"/>
      <c r="L148" s="256"/>
      <c r="M148" s="256"/>
      <c r="N148" s="256"/>
      <c r="O148" s="256"/>
      <c r="P148" s="256"/>
      <c r="Q148" s="256"/>
      <c r="R148" s="256"/>
      <c r="S148" s="244"/>
    </row>
    <row r="149" spans="1:140" ht="19.5" outlineLevel="2" thickBot="1" x14ac:dyDescent="0.35">
      <c r="A149" s="262">
        <f ca="1">TODAY()</f>
        <v>42656</v>
      </c>
      <c r="B149" s="263">
        <f ca="1">--TEXT(NOW(),"чч:мм:сс")</f>
        <v>0.52175925925925926</v>
      </c>
      <c r="C149" s="258"/>
      <c r="D149" s="258"/>
      <c r="E149" s="256"/>
      <c r="F149" s="256"/>
      <c r="G149" s="258"/>
      <c r="H149" s="258"/>
      <c r="I149" s="258"/>
      <c r="J149" s="258"/>
      <c r="K149" s="259"/>
      <c r="L149" s="258"/>
      <c r="M149" s="258"/>
      <c r="N149" s="258"/>
      <c r="O149" s="258"/>
      <c r="P149" s="258"/>
      <c r="Q149" s="258"/>
      <c r="R149" s="258"/>
      <c r="S149" s="245"/>
      <c r="T149" s="45"/>
      <c r="U149" s="46"/>
      <c r="V149" s="49"/>
      <c r="W149" s="46"/>
      <c r="X149" s="51"/>
      <c r="Y149" s="46"/>
      <c r="Z149" s="46"/>
      <c r="AA149" s="46"/>
      <c r="AB149" s="46"/>
      <c r="AC149" s="47"/>
      <c r="AD149" s="50"/>
      <c r="AE149" s="90"/>
      <c r="AF149" s="90"/>
      <c r="AG149" s="90"/>
      <c r="AH149" s="90"/>
      <c r="AI149" s="90"/>
      <c r="AJ149" s="104"/>
      <c r="AK149" s="46"/>
      <c r="AL149" s="46"/>
      <c r="AM149" s="46"/>
      <c r="AN149" s="46"/>
      <c r="AO149" s="52"/>
      <c r="AP149" s="47"/>
      <c r="AQ149" s="45"/>
      <c r="AR149" s="50"/>
      <c r="AS149" s="46"/>
      <c r="AT149" s="46"/>
      <c r="AU149" s="46"/>
      <c r="AV149" s="46"/>
      <c r="AW149" s="116"/>
      <c r="AX149" s="46"/>
      <c r="AY149" s="46"/>
      <c r="AZ149" s="52"/>
      <c r="BA149" s="45"/>
      <c r="BB149" s="52"/>
      <c r="BC149" s="53"/>
      <c r="BD149" s="54"/>
      <c r="BE149" s="53"/>
      <c r="BF149" s="55"/>
      <c r="BG149" s="55"/>
      <c r="BH149" s="46"/>
      <c r="BI149" s="47"/>
      <c r="BJ149" s="45"/>
      <c r="BK149" s="46"/>
      <c r="BL149" s="46"/>
      <c r="BM149" s="46"/>
      <c r="BN149" s="52"/>
      <c r="BO149" s="45"/>
      <c r="BP149" s="46"/>
      <c r="BQ149" s="52"/>
      <c r="BR149" s="45"/>
      <c r="BS149" s="46"/>
      <c r="BT149" s="52"/>
      <c r="BU149" s="58"/>
      <c r="BV149" s="131"/>
      <c r="BW149" s="113"/>
      <c r="BX149" s="113"/>
      <c r="BY149" s="56"/>
      <c r="BZ149" s="56"/>
      <c r="CA149" s="45"/>
      <c r="CB149" s="46"/>
      <c r="CC149" s="46"/>
      <c r="CD149" s="47"/>
      <c r="CE149" s="50"/>
      <c r="CF149" s="50"/>
      <c r="CG149" s="46"/>
      <c r="CH149" s="46"/>
      <c r="CI149" s="46"/>
      <c r="CJ149" s="46"/>
      <c r="CK149" s="57"/>
      <c r="CL149" s="45"/>
      <c r="CM149" s="50"/>
      <c r="CN149" s="46"/>
      <c r="CO149" s="52"/>
      <c r="CP149" s="52"/>
      <c r="CQ149" s="52"/>
      <c r="CR149" s="57"/>
      <c r="CS149" s="45"/>
      <c r="CT149" s="50"/>
      <c r="CU149" s="46"/>
      <c r="CV149" s="46"/>
      <c r="CW149" s="46"/>
      <c r="CX149" s="46"/>
      <c r="CY149" s="57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45"/>
      <c r="DL149" s="52"/>
      <c r="DM149" s="98"/>
      <c r="DN149" s="52"/>
      <c r="DO149" s="45"/>
      <c r="DP149" s="52"/>
      <c r="DQ149" s="45"/>
      <c r="DR149" s="52"/>
      <c r="DS149" s="56"/>
      <c r="DT149" s="45"/>
      <c r="DU149" s="52"/>
      <c r="DV149" s="56"/>
      <c r="DW149" s="45"/>
      <c r="DX149" s="46"/>
      <c r="DY149" s="98"/>
      <c r="DZ149" s="57"/>
      <c r="EA149" s="148"/>
      <c r="EB149" s="57"/>
      <c r="EC149" s="45"/>
      <c r="ED149" s="52"/>
      <c r="EE149" s="45"/>
      <c r="EF149" s="52"/>
      <c r="EG149" s="45"/>
      <c r="EH149" s="52"/>
      <c r="EI149" s="45"/>
      <c r="EJ149" s="47"/>
    </row>
    <row r="150" spans="1:140" ht="20.25" outlineLevel="2" thickBot="1" x14ac:dyDescent="0.35">
      <c r="A150" s="258"/>
      <c r="B150" s="264">
        <v>0.33333333333333331</v>
      </c>
      <c r="C150" s="270">
        <v>1</v>
      </c>
      <c r="D150" s="236" t="s">
        <v>207</v>
      </c>
      <c r="E150" s="237" t="s">
        <v>202</v>
      </c>
      <c r="F150" s="237" t="s">
        <v>202</v>
      </c>
      <c r="G150" s="47" t="s">
        <v>179</v>
      </c>
      <c r="H150" s="267" t="s">
        <v>180</v>
      </c>
      <c r="I150" s="258"/>
      <c r="J150" s="258"/>
      <c r="K150" s="259"/>
      <c r="L150" s="273" t="s">
        <v>182</v>
      </c>
      <c r="M150" s="273">
        <v>84</v>
      </c>
      <c r="N150" s="258"/>
      <c r="O150" s="276" t="s">
        <v>206</v>
      </c>
      <c r="P150" s="258"/>
      <c r="Q150" s="258"/>
      <c r="R150" s="258"/>
      <c r="S150" s="245"/>
      <c r="T150" s="45"/>
      <c r="U150" s="46"/>
      <c r="V150" s="49"/>
      <c r="W150" s="46"/>
      <c r="X150" s="51"/>
      <c r="Y150" s="46"/>
      <c r="Z150" s="46"/>
      <c r="AA150" s="46"/>
      <c r="AB150" s="46"/>
      <c r="AC150" s="47"/>
      <c r="AD150" s="50"/>
      <c r="AE150" s="90"/>
      <c r="AF150" s="90"/>
      <c r="AG150" s="90"/>
      <c r="AH150" s="90"/>
      <c r="AI150" s="90"/>
      <c r="AJ150" s="104"/>
      <c r="AK150" s="46"/>
      <c r="AL150" s="46"/>
      <c r="AM150" s="46"/>
      <c r="AN150" s="46"/>
      <c r="AO150" s="52"/>
      <c r="AP150" s="47"/>
      <c r="AQ150" s="45"/>
      <c r="AR150" s="50"/>
      <c r="AS150" s="46"/>
      <c r="AT150" s="46"/>
      <c r="AU150" s="46"/>
      <c r="AV150" s="46"/>
      <c r="AW150" s="116"/>
      <c r="AX150" s="46"/>
      <c r="AY150" s="46"/>
      <c r="AZ150" s="52"/>
      <c r="BA150" s="45"/>
      <c r="BB150" s="52"/>
      <c r="BC150" s="53"/>
      <c r="BD150" s="54"/>
      <c r="BE150" s="53"/>
      <c r="BF150" s="55"/>
      <c r="BG150" s="55"/>
      <c r="BH150" s="46"/>
      <c r="BI150" s="47"/>
      <c r="BJ150" s="45"/>
      <c r="BK150" s="46"/>
      <c r="BL150" s="46"/>
      <c r="BM150" s="46"/>
      <c r="BN150" s="52"/>
      <c r="BO150" s="45"/>
      <c r="BP150" s="46"/>
      <c r="BQ150" s="52"/>
      <c r="BR150" s="45"/>
      <c r="BS150" s="46"/>
      <c r="BT150" s="52"/>
      <c r="BU150" s="58"/>
      <c r="BV150" s="131"/>
      <c r="BW150" s="113"/>
      <c r="BX150" s="113"/>
      <c r="BY150" s="56"/>
      <c r="BZ150" s="56"/>
      <c r="CA150" s="45"/>
      <c r="CB150" s="46"/>
      <c r="CC150" s="46"/>
      <c r="CD150" s="47"/>
      <c r="CE150" s="50" t="s">
        <v>183</v>
      </c>
      <c r="CF150" s="50"/>
      <c r="CG150" s="46">
        <v>15.6</v>
      </c>
      <c r="CH150" s="46"/>
      <c r="CI150" s="46"/>
      <c r="CJ150" s="46"/>
      <c r="CK150" s="57"/>
      <c r="CL150" s="45" t="s">
        <v>184</v>
      </c>
      <c r="CM150" s="50"/>
      <c r="CN150" s="46"/>
      <c r="CO150" s="52"/>
      <c r="CP150" s="52"/>
      <c r="CQ150" s="52"/>
      <c r="CR150" s="57"/>
      <c r="CS150" s="45" t="s">
        <v>217</v>
      </c>
      <c r="CT150" s="50"/>
      <c r="CU150" s="46">
        <v>18.899999999999999</v>
      </c>
      <c r="CV150" s="46"/>
      <c r="CW150" s="46"/>
      <c r="CX150" s="46"/>
      <c r="CY150" s="57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45" t="s">
        <v>205</v>
      </c>
      <c r="DL150" s="52"/>
      <c r="DM150" s="98"/>
      <c r="DN150" s="52"/>
      <c r="DO150" s="45" t="s">
        <v>218</v>
      </c>
      <c r="DP150" s="52"/>
      <c r="DQ150" s="45" t="s">
        <v>219</v>
      </c>
      <c r="DR150" s="52"/>
      <c r="DS150" s="56"/>
      <c r="DT150" s="45" t="s">
        <v>185</v>
      </c>
      <c r="DU150" s="52"/>
      <c r="DV150" s="56"/>
      <c r="DW150" s="45" t="s">
        <v>214</v>
      </c>
      <c r="DX150" s="46"/>
      <c r="DY150" s="98"/>
      <c r="DZ150" s="57"/>
      <c r="EA150" s="148"/>
      <c r="EB150" s="57"/>
      <c r="EC150" s="45"/>
      <c r="ED150" s="52"/>
      <c r="EE150" s="45"/>
      <c r="EF150" s="52"/>
      <c r="EG150" s="45"/>
      <c r="EH150" s="52"/>
      <c r="EI150" s="45"/>
      <c r="EJ150" s="47"/>
    </row>
    <row r="151" spans="1:140" outlineLevel="2" x14ac:dyDescent="0.3">
      <c r="A151" s="258"/>
      <c r="B151" s="264">
        <v>0.34375</v>
      </c>
      <c r="C151" s="271">
        <v>2</v>
      </c>
      <c r="D151" s="238" t="s">
        <v>193</v>
      </c>
      <c r="E151" s="61" t="s">
        <v>207</v>
      </c>
      <c r="F151" s="62" t="s">
        <v>203</v>
      </c>
      <c r="G151" s="63" t="s">
        <v>194</v>
      </c>
      <c r="H151" s="268" t="s">
        <v>220</v>
      </c>
      <c r="I151" s="258"/>
      <c r="J151" s="258"/>
      <c r="K151" s="259"/>
      <c r="L151" s="274" t="s">
        <v>221</v>
      </c>
      <c r="M151" s="274">
        <v>80</v>
      </c>
      <c r="N151" s="258"/>
      <c r="O151" s="258"/>
      <c r="P151" s="258"/>
      <c r="Q151" s="258"/>
      <c r="R151" s="258"/>
      <c r="S151" s="245"/>
      <c r="T151" s="45"/>
      <c r="U151" s="46"/>
      <c r="V151" s="49"/>
      <c r="W151" s="46"/>
      <c r="X151" s="51"/>
      <c r="Y151" s="46"/>
      <c r="Z151" s="46"/>
      <c r="AA151" s="46"/>
      <c r="AB151" s="46"/>
      <c r="AC151" s="47"/>
      <c r="AD151" s="50"/>
      <c r="AE151" s="90"/>
      <c r="AF151" s="90"/>
      <c r="AG151" s="90"/>
      <c r="AH151" s="90"/>
      <c r="AI151" s="90"/>
      <c r="AJ151" s="104"/>
      <c r="AK151" s="46"/>
      <c r="AL151" s="46"/>
      <c r="AM151" s="46"/>
      <c r="AN151" s="46"/>
      <c r="AO151" s="52"/>
      <c r="AP151" s="47"/>
      <c r="AQ151" s="45"/>
      <c r="AR151" s="50"/>
      <c r="AS151" s="46"/>
      <c r="AT151" s="46"/>
      <c r="AU151" s="46"/>
      <c r="AV151" s="46"/>
      <c r="AW151" s="116"/>
      <c r="AX151" s="46"/>
      <c r="AY151" s="46"/>
      <c r="AZ151" s="52"/>
      <c r="BA151" s="45"/>
      <c r="BB151" s="52"/>
      <c r="BC151" s="53"/>
      <c r="BD151" s="54"/>
      <c r="BE151" s="53"/>
      <c r="BF151" s="55"/>
      <c r="BG151" s="55"/>
      <c r="BH151" s="46"/>
      <c r="BI151" s="47"/>
      <c r="BJ151" s="45"/>
      <c r="BK151" s="46"/>
      <c r="BL151" s="46"/>
      <c r="BM151" s="46"/>
      <c r="BN151" s="52"/>
      <c r="BO151" s="45"/>
      <c r="BP151" s="46"/>
      <c r="BQ151" s="52"/>
      <c r="BR151" s="45"/>
      <c r="BS151" s="46"/>
      <c r="BT151" s="52"/>
      <c r="BU151" s="58"/>
      <c r="BV151" s="131"/>
      <c r="BW151" s="113"/>
      <c r="BX151" s="113"/>
      <c r="BY151" s="56"/>
      <c r="BZ151" s="56"/>
      <c r="CA151" s="45"/>
      <c r="CB151" s="46"/>
      <c r="CC151" s="46"/>
      <c r="CD151" s="47"/>
      <c r="CE151" s="50" t="s">
        <v>222</v>
      </c>
      <c r="CF151" s="50"/>
      <c r="CG151" s="46">
        <v>16.64</v>
      </c>
      <c r="CH151" s="46"/>
      <c r="CI151" s="46"/>
      <c r="CJ151" s="46"/>
      <c r="CK151" s="57"/>
      <c r="CL151" s="45" t="s">
        <v>223</v>
      </c>
      <c r="CM151" s="50"/>
      <c r="CN151" s="46"/>
      <c r="CO151" s="52"/>
      <c r="CP151" s="52"/>
      <c r="CQ151" s="52"/>
      <c r="CR151" s="57"/>
      <c r="CS151" s="45"/>
      <c r="CT151" s="50"/>
      <c r="CU151" s="46"/>
      <c r="CV151" s="46"/>
      <c r="CW151" s="46"/>
      <c r="CX151" s="46"/>
      <c r="CY151" s="57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45" t="s">
        <v>224</v>
      </c>
      <c r="DL151" s="52"/>
      <c r="DM151" s="98"/>
      <c r="DN151" s="52"/>
      <c r="DO151" s="45"/>
      <c r="DP151" s="52"/>
      <c r="DQ151" s="45"/>
      <c r="DR151" s="52"/>
      <c r="DS151" s="56"/>
      <c r="DT151" s="45" t="s">
        <v>200</v>
      </c>
      <c r="DU151" s="52"/>
      <c r="DV151" s="56"/>
      <c r="DW151" s="45" t="s">
        <v>198</v>
      </c>
      <c r="DX151" s="46"/>
      <c r="DY151" s="98"/>
      <c r="DZ151" s="57"/>
      <c r="EA151" s="148"/>
      <c r="EB151" s="57"/>
      <c r="EC151" s="45"/>
      <c r="ED151" s="52"/>
      <c r="EE151" s="45"/>
      <c r="EF151" s="52"/>
      <c r="EG151" s="45"/>
      <c r="EH151" s="52"/>
      <c r="EI151" s="45"/>
      <c r="EJ151" s="47"/>
    </row>
    <row r="152" spans="1:140" outlineLevel="2" x14ac:dyDescent="0.3">
      <c r="A152" s="258" t="s">
        <v>225</v>
      </c>
      <c r="B152" s="264">
        <v>0.35416666666666669</v>
      </c>
      <c r="C152" s="271">
        <v>3</v>
      </c>
      <c r="D152" s="238" t="s">
        <v>186</v>
      </c>
      <c r="E152" s="62" t="s">
        <v>193</v>
      </c>
      <c r="F152" s="62" t="s">
        <v>194</v>
      </c>
      <c r="G152" s="63" t="s">
        <v>226</v>
      </c>
      <c r="H152" s="268" t="s">
        <v>208</v>
      </c>
      <c r="I152" s="258"/>
      <c r="J152" s="258"/>
      <c r="K152" s="259"/>
      <c r="L152" s="274" t="s">
        <v>197</v>
      </c>
      <c r="M152" s="274">
        <v>75</v>
      </c>
      <c r="N152" s="258"/>
      <c r="O152" s="258"/>
      <c r="P152" s="258"/>
      <c r="Q152" s="258"/>
      <c r="R152" s="258"/>
      <c r="S152" s="245"/>
      <c r="T152" s="45"/>
      <c r="U152" s="46"/>
      <c r="V152" s="49"/>
      <c r="W152" s="46"/>
      <c r="X152" s="51"/>
      <c r="Y152" s="46"/>
      <c r="Z152" s="46"/>
      <c r="AA152" s="46"/>
      <c r="AB152" s="46"/>
      <c r="AC152" s="47"/>
      <c r="AD152" s="50"/>
      <c r="AE152" s="90"/>
      <c r="AF152" s="90"/>
      <c r="AG152" s="90"/>
      <c r="AH152" s="90"/>
      <c r="AI152" s="90"/>
      <c r="AJ152" s="104"/>
      <c r="AK152" s="46"/>
      <c r="AL152" s="46"/>
      <c r="AM152" s="46"/>
      <c r="AN152" s="46"/>
      <c r="AO152" s="52"/>
      <c r="AP152" s="47"/>
      <c r="AQ152" s="45"/>
      <c r="AR152" s="50"/>
      <c r="AS152" s="46"/>
      <c r="AT152" s="46"/>
      <c r="AU152" s="46"/>
      <c r="AV152" s="46"/>
      <c r="AW152" s="116"/>
      <c r="AX152" s="46"/>
      <c r="AY152" s="46"/>
      <c r="AZ152" s="52"/>
      <c r="BA152" s="45"/>
      <c r="BB152" s="52"/>
      <c r="BC152" s="53"/>
      <c r="BD152" s="54"/>
      <c r="BE152" s="53"/>
      <c r="BF152" s="55"/>
      <c r="BG152" s="55"/>
      <c r="BH152" s="46"/>
      <c r="BI152" s="47"/>
      <c r="BJ152" s="45"/>
      <c r="BK152" s="46"/>
      <c r="BL152" s="46"/>
      <c r="BM152" s="46"/>
      <c r="BN152" s="52"/>
      <c r="BO152" s="45"/>
      <c r="BP152" s="46"/>
      <c r="BQ152" s="52"/>
      <c r="BR152" s="45"/>
      <c r="BS152" s="46"/>
      <c r="BT152" s="52"/>
      <c r="BU152" s="58"/>
      <c r="BV152" s="131"/>
      <c r="BW152" s="113"/>
      <c r="BX152" s="113"/>
      <c r="BY152" s="56"/>
      <c r="BZ152" s="56"/>
      <c r="CA152" s="45"/>
      <c r="CB152" s="46"/>
      <c r="CC152" s="46"/>
      <c r="CD152" s="47"/>
      <c r="CE152" s="50" t="s">
        <v>227</v>
      </c>
      <c r="CF152" s="50"/>
      <c r="CG152" s="46">
        <v>16.274999999999999</v>
      </c>
      <c r="CH152" s="46"/>
      <c r="CI152" s="46"/>
      <c r="CJ152" s="46"/>
      <c r="CK152" s="57"/>
      <c r="CL152" s="45" t="s">
        <v>228</v>
      </c>
      <c r="CM152" s="50"/>
      <c r="CN152" s="46"/>
      <c r="CO152" s="52"/>
      <c r="CP152" s="52"/>
      <c r="CQ152" s="52"/>
      <c r="CR152" s="57"/>
      <c r="CS152" s="45"/>
      <c r="CT152" s="50"/>
      <c r="CU152" s="46"/>
      <c r="CV152" s="46"/>
      <c r="CW152" s="46"/>
      <c r="CX152" s="46"/>
      <c r="CY152" s="57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336" t="s">
        <v>229</v>
      </c>
      <c r="DL152" s="52"/>
      <c r="DM152" s="98"/>
      <c r="DN152" s="52"/>
      <c r="DO152" s="45"/>
      <c r="DP152" s="52"/>
      <c r="DQ152" s="45"/>
      <c r="DR152" s="52"/>
      <c r="DS152" s="56"/>
      <c r="DT152" s="45" t="s">
        <v>230</v>
      </c>
      <c r="DU152" s="52"/>
      <c r="DV152" s="56"/>
      <c r="DW152" s="45" t="s">
        <v>231</v>
      </c>
      <c r="DX152" s="46"/>
      <c r="DY152" s="98"/>
      <c r="DZ152" s="57"/>
      <c r="EA152" s="148"/>
      <c r="EB152" s="57"/>
      <c r="EC152" s="45"/>
      <c r="ED152" s="52"/>
      <c r="EE152" s="45"/>
      <c r="EF152" s="52"/>
      <c r="EG152" s="45"/>
      <c r="EH152" s="52"/>
      <c r="EI152" s="45"/>
      <c r="EJ152" s="47"/>
    </row>
    <row r="153" spans="1:140" ht="19.5" outlineLevel="2" thickBot="1" x14ac:dyDescent="0.35">
      <c r="A153" s="258"/>
      <c r="B153" s="264">
        <v>0.36458333333333298</v>
      </c>
      <c r="C153" s="272">
        <v>4</v>
      </c>
      <c r="D153" s="238" t="s">
        <v>192</v>
      </c>
      <c r="E153" s="62" t="s">
        <v>187</v>
      </c>
      <c r="F153" s="62" t="s">
        <v>189</v>
      </c>
      <c r="G153" s="63" t="s">
        <v>232</v>
      </c>
      <c r="H153" s="268" t="s">
        <v>233</v>
      </c>
      <c r="I153" s="258"/>
      <c r="J153" s="258"/>
      <c r="K153" s="259"/>
      <c r="L153" s="274" t="s">
        <v>212</v>
      </c>
      <c r="M153" s="275">
        <v>55</v>
      </c>
      <c r="N153" s="258"/>
      <c r="O153" s="258"/>
      <c r="P153" s="258"/>
      <c r="Q153" s="258"/>
      <c r="R153" s="258"/>
      <c r="S153" s="245"/>
      <c r="T153" s="45"/>
      <c r="U153" s="46"/>
      <c r="V153" s="49"/>
      <c r="W153" s="46"/>
      <c r="X153" s="51"/>
      <c r="Y153" s="46"/>
      <c r="Z153" s="46"/>
      <c r="AA153" s="46"/>
      <c r="AB153" s="46"/>
      <c r="AC153" s="47"/>
      <c r="AD153" s="50"/>
      <c r="AE153" s="90"/>
      <c r="AF153" s="90"/>
      <c r="AG153" s="90"/>
      <c r="AH153" s="90"/>
      <c r="AI153" s="90"/>
      <c r="AJ153" s="104"/>
      <c r="AK153" s="46"/>
      <c r="AL153" s="46"/>
      <c r="AM153" s="46"/>
      <c r="AN153" s="46"/>
      <c r="AO153" s="52"/>
      <c r="AP153" s="47"/>
      <c r="AQ153" s="45"/>
      <c r="AR153" s="50"/>
      <c r="AS153" s="46"/>
      <c r="AT153" s="46"/>
      <c r="AU153" s="46"/>
      <c r="AV153" s="46"/>
      <c r="AW153" s="116"/>
      <c r="AX153" s="46"/>
      <c r="AY153" s="46"/>
      <c r="AZ153" s="52"/>
      <c r="BA153" s="45"/>
      <c r="BB153" s="52"/>
      <c r="BC153" s="53"/>
      <c r="BD153" s="54"/>
      <c r="BE153" s="53"/>
      <c r="BF153" s="55"/>
      <c r="BG153" s="55"/>
      <c r="BH153" s="46"/>
      <c r="BI153" s="47"/>
      <c r="BJ153" s="45"/>
      <c r="BK153" s="46"/>
      <c r="BL153" s="46"/>
      <c r="BM153" s="46"/>
      <c r="BN153" s="52"/>
      <c r="BO153" s="45"/>
      <c r="BP153" s="46"/>
      <c r="BQ153" s="52"/>
      <c r="BR153" s="45"/>
      <c r="BS153" s="46"/>
      <c r="BT153" s="52"/>
      <c r="BU153" s="58"/>
      <c r="BV153" s="131"/>
      <c r="BW153" s="113"/>
      <c r="BX153" s="113"/>
      <c r="BY153" s="56"/>
      <c r="BZ153" s="56"/>
      <c r="CA153" s="45"/>
      <c r="CB153" s="46"/>
      <c r="CC153" s="46"/>
      <c r="CD153" s="47"/>
      <c r="CE153" s="50"/>
      <c r="CF153" s="50"/>
      <c r="CG153" s="46"/>
      <c r="CH153" s="46"/>
      <c r="CI153" s="46"/>
      <c r="CJ153" s="46"/>
      <c r="CK153" s="57"/>
      <c r="CL153" s="45"/>
      <c r="CM153" s="50"/>
      <c r="CN153" s="46"/>
      <c r="CO153" s="52"/>
      <c r="CP153" s="52"/>
      <c r="CQ153" s="52"/>
      <c r="CR153" s="57"/>
      <c r="CT153" s="50"/>
      <c r="CU153" s="46"/>
      <c r="CV153" s="46"/>
      <c r="CW153" s="46"/>
      <c r="CX153" s="46"/>
      <c r="CY153" s="57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45" t="s">
        <v>234</v>
      </c>
      <c r="DL153" s="52"/>
      <c r="DM153" s="98"/>
      <c r="DN153" s="52"/>
      <c r="DO153" s="45"/>
      <c r="DP153" s="52"/>
      <c r="DQ153" s="45"/>
      <c r="DR153" s="52"/>
      <c r="DS153" s="56"/>
      <c r="DT153" s="45"/>
      <c r="DU153" s="52"/>
      <c r="DV153" s="56"/>
      <c r="DW153" s="45"/>
      <c r="DX153" s="46"/>
      <c r="DY153" s="98"/>
      <c r="DZ153" s="57"/>
      <c r="EA153" s="148"/>
      <c r="EB153" s="57"/>
      <c r="EC153" s="45"/>
      <c r="ED153" s="52"/>
      <c r="EE153" s="45"/>
      <c r="EF153" s="52"/>
      <c r="EG153" s="45"/>
      <c r="EH153" s="52"/>
      <c r="EI153" s="45"/>
      <c r="EJ153" s="47"/>
    </row>
    <row r="154" spans="1:140" outlineLevel="2" x14ac:dyDescent="0.3">
      <c r="A154" s="258"/>
      <c r="B154" s="264">
        <v>0.375</v>
      </c>
      <c r="C154" s="258"/>
      <c r="D154" s="238" t="s">
        <v>187</v>
      </c>
      <c r="E154" s="62" t="s">
        <v>178</v>
      </c>
      <c r="F154" s="62" t="s">
        <v>204</v>
      </c>
      <c r="G154" s="63" t="s">
        <v>189</v>
      </c>
      <c r="H154" s="268" t="s">
        <v>196</v>
      </c>
      <c r="I154" s="258"/>
      <c r="J154" s="258"/>
      <c r="K154" s="259"/>
      <c r="L154" s="274" t="s">
        <v>235</v>
      </c>
      <c r="M154" s="261"/>
      <c r="N154" s="258"/>
      <c r="O154" s="258"/>
      <c r="P154" s="258"/>
      <c r="Q154" s="258"/>
      <c r="R154" s="258"/>
      <c r="S154" s="245"/>
      <c r="T154" s="45"/>
      <c r="U154" s="46"/>
      <c r="V154" s="49"/>
      <c r="W154" s="46"/>
      <c r="X154" s="51"/>
      <c r="Y154" s="46"/>
      <c r="Z154" s="46"/>
      <c r="AA154" s="46"/>
      <c r="AB154" s="46"/>
      <c r="AC154" s="47"/>
      <c r="AD154" s="50"/>
      <c r="AE154" s="90"/>
      <c r="AF154" s="90"/>
      <c r="AG154" s="90"/>
      <c r="AH154" s="90"/>
      <c r="AI154" s="90"/>
      <c r="AJ154" s="104"/>
      <c r="AK154" s="46"/>
      <c r="AL154" s="46"/>
      <c r="AM154" s="46"/>
      <c r="AN154" s="46"/>
      <c r="AO154" s="52"/>
      <c r="AP154" s="47"/>
      <c r="AQ154" s="45"/>
      <c r="AR154" s="50"/>
      <c r="AS154" s="46"/>
      <c r="AT154" s="46"/>
      <c r="AU154" s="46"/>
      <c r="AV154" s="46"/>
      <c r="AW154" s="116"/>
      <c r="AX154" s="46"/>
      <c r="AY154" s="46"/>
      <c r="AZ154" s="52"/>
      <c r="BA154" s="45"/>
      <c r="BB154" s="52"/>
      <c r="BC154" s="53"/>
      <c r="BD154" s="54"/>
      <c r="BE154" s="53"/>
      <c r="BF154" s="55"/>
      <c r="BG154" s="55"/>
      <c r="BH154" s="46"/>
      <c r="BI154" s="47"/>
      <c r="BJ154" s="45"/>
      <c r="BK154" s="46"/>
      <c r="BL154" s="46"/>
      <c r="BM154" s="46"/>
      <c r="BN154" s="52"/>
      <c r="BO154" s="45"/>
      <c r="BP154" s="46"/>
      <c r="BQ154" s="52"/>
      <c r="BR154" s="45"/>
      <c r="BS154" s="46"/>
      <c r="BT154" s="52"/>
      <c r="BU154" s="58"/>
      <c r="BV154" s="131"/>
      <c r="BW154" s="113"/>
      <c r="BX154" s="113"/>
      <c r="BY154" s="56"/>
      <c r="BZ154" s="56"/>
      <c r="CA154" s="45"/>
      <c r="CB154" s="46"/>
      <c r="CC154" s="46"/>
      <c r="CD154" s="47"/>
      <c r="CE154" s="50"/>
      <c r="CF154" s="50"/>
      <c r="CG154" s="46"/>
      <c r="CH154" s="46"/>
      <c r="CI154" s="46"/>
      <c r="CJ154" s="46"/>
      <c r="CK154" s="57"/>
      <c r="CL154" s="45"/>
      <c r="CM154" s="50"/>
      <c r="CN154" s="46"/>
      <c r="CO154" s="52"/>
      <c r="CP154" s="52"/>
      <c r="CQ154" s="52"/>
      <c r="CR154" s="57"/>
      <c r="CS154" s="45"/>
      <c r="CT154" s="50"/>
      <c r="CU154" s="46"/>
      <c r="CV154" s="46"/>
      <c r="CW154" s="46"/>
      <c r="CX154" s="46"/>
      <c r="CY154" s="57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45"/>
      <c r="DL154" s="52"/>
      <c r="DM154" s="98"/>
      <c r="DN154" s="52"/>
      <c r="DO154" s="45"/>
      <c r="DP154" s="52"/>
      <c r="DQ154" s="45"/>
      <c r="DR154" s="52"/>
      <c r="DS154" s="56"/>
      <c r="DT154" s="45"/>
      <c r="DU154" s="52"/>
      <c r="DV154" s="56"/>
      <c r="DW154" s="45"/>
      <c r="DX154" s="46"/>
      <c r="DY154" s="98"/>
      <c r="DZ154" s="57"/>
      <c r="EA154" s="148"/>
      <c r="EB154" s="57"/>
      <c r="EC154" s="45"/>
      <c r="ED154" s="52"/>
      <c r="EE154" s="45"/>
      <c r="EF154" s="52"/>
      <c r="EG154" s="45"/>
      <c r="EH154" s="52"/>
      <c r="EI154" s="45"/>
      <c r="EJ154" s="47"/>
    </row>
    <row r="155" spans="1:140" ht="19.5" outlineLevel="2" thickBot="1" x14ac:dyDescent="0.35">
      <c r="A155" s="258"/>
      <c r="B155" s="264">
        <v>0.38541666666666702</v>
      </c>
      <c r="C155" s="258"/>
      <c r="D155" s="238" t="s">
        <v>176</v>
      </c>
      <c r="E155" s="62" t="s">
        <v>177</v>
      </c>
      <c r="F155" s="62" t="s">
        <v>178</v>
      </c>
      <c r="G155" s="63" t="s">
        <v>204</v>
      </c>
      <c r="H155" s="268" t="s">
        <v>236</v>
      </c>
      <c r="I155" s="258"/>
      <c r="J155" s="258"/>
      <c r="K155" s="259"/>
      <c r="L155" s="275" t="s">
        <v>237</v>
      </c>
      <c r="M155" s="261"/>
      <c r="N155" s="258"/>
      <c r="O155" s="258"/>
      <c r="P155" s="258"/>
      <c r="Q155" s="258"/>
      <c r="R155" s="258"/>
      <c r="S155" s="245"/>
      <c r="T155" s="45"/>
      <c r="U155" s="46"/>
      <c r="V155" s="49"/>
      <c r="W155" s="46"/>
      <c r="X155" s="51"/>
      <c r="Y155" s="46"/>
      <c r="Z155" s="46"/>
      <c r="AA155" s="46"/>
      <c r="AB155" s="46"/>
      <c r="AC155" s="47"/>
      <c r="AD155" s="50"/>
      <c r="AE155" s="90"/>
      <c r="AF155" s="90"/>
      <c r="AG155" s="90"/>
      <c r="AH155" s="90"/>
      <c r="AI155" s="90"/>
      <c r="AJ155" s="104"/>
      <c r="AK155" s="46"/>
      <c r="AL155" s="46"/>
      <c r="AM155" s="46"/>
      <c r="AN155" s="46"/>
      <c r="AO155" s="52"/>
      <c r="AP155" s="47"/>
      <c r="AQ155" s="45"/>
      <c r="AR155" s="50"/>
      <c r="AS155" s="46"/>
      <c r="AT155" s="46"/>
      <c r="AU155" s="46"/>
      <c r="AV155" s="46"/>
      <c r="AW155" s="116"/>
      <c r="AX155" s="46"/>
      <c r="AY155" s="46"/>
      <c r="AZ155" s="52"/>
      <c r="BA155" s="45"/>
      <c r="BB155" s="52"/>
      <c r="BC155" s="53"/>
      <c r="BD155" s="54"/>
      <c r="BE155" s="53"/>
      <c r="BF155" s="55"/>
      <c r="BG155" s="55"/>
      <c r="BH155" s="46"/>
      <c r="BI155" s="47"/>
      <c r="BJ155" s="45"/>
      <c r="BK155" s="46"/>
      <c r="BL155" s="46"/>
      <c r="BM155" s="46"/>
      <c r="BN155" s="52"/>
      <c r="BO155" s="45"/>
      <c r="BP155" s="46"/>
      <c r="BQ155" s="52"/>
      <c r="BR155" s="45"/>
      <c r="BS155" s="46"/>
      <c r="BT155" s="52"/>
      <c r="BU155" s="58"/>
      <c r="BV155" s="131"/>
      <c r="BW155" s="113"/>
      <c r="BX155" s="113"/>
      <c r="BY155" s="56"/>
      <c r="BZ155" s="56"/>
      <c r="CA155" s="45"/>
      <c r="CB155" s="46"/>
      <c r="CC155" s="46"/>
      <c r="CD155" s="47"/>
      <c r="CE155" s="50"/>
      <c r="CF155" s="50"/>
      <c r="CG155" s="46"/>
      <c r="CH155" s="46"/>
      <c r="CI155" s="46"/>
      <c r="CJ155" s="46"/>
      <c r="CK155" s="57"/>
      <c r="CL155" s="45"/>
      <c r="CM155" s="50"/>
      <c r="CN155" s="46"/>
      <c r="CO155" s="52"/>
      <c r="CP155" s="52"/>
      <c r="CQ155" s="52"/>
      <c r="CR155" s="57"/>
      <c r="CS155" s="45"/>
      <c r="CT155" s="50"/>
      <c r="CU155" s="46"/>
      <c r="CV155" s="46"/>
      <c r="CW155" s="46"/>
      <c r="CX155" s="46"/>
      <c r="CY155" s="57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45"/>
      <c r="DL155" s="52"/>
      <c r="DM155" s="98"/>
      <c r="DN155" s="52"/>
      <c r="DO155" s="45"/>
      <c r="DP155" s="52"/>
      <c r="DQ155" s="45"/>
      <c r="DR155" s="52"/>
      <c r="DS155" s="56"/>
      <c r="DT155" s="45"/>
      <c r="DU155" s="52"/>
      <c r="DV155" s="56"/>
      <c r="DW155" s="45"/>
      <c r="DX155" s="46"/>
      <c r="DY155" s="98"/>
      <c r="DZ155" s="57"/>
      <c r="EA155" s="148"/>
      <c r="EB155" s="57"/>
      <c r="EC155" s="45"/>
      <c r="ED155" s="52"/>
      <c r="EE155" s="45"/>
      <c r="EF155" s="52"/>
      <c r="EG155" s="45"/>
      <c r="EH155" s="52"/>
      <c r="EI155" s="45"/>
      <c r="EJ155" s="47"/>
    </row>
    <row r="156" spans="1:140" ht="19.5" outlineLevel="2" thickBot="1" x14ac:dyDescent="0.35">
      <c r="A156" s="258"/>
      <c r="B156" s="264">
        <v>0.39583333333333298</v>
      </c>
      <c r="C156" s="258"/>
      <c r="D156" s="238" t="s">
        <v>201</v>
      </c>
      <c r="E156" s="46"/>
      <c r="F156" s="62" t="s">
        <v>188</v>
      </c>
      <c r="G156" s="63" t="s">
        <v>195</v>
      </c>
      <c r="H156" s="269" t="s">
        <v>238</v>
      </c>
      <c r="I156" s="258"/>
      <c r="J156" s="258"/>
      <c r="K156" s="259"/>
      <c r="L156" s="258"/>
      <c r="M156" s="258"/>
      <c r="N156" s="258"/>
      <c r="O156" s="258"/>
      <c r="P156" s="258"/>
      <c r="Q156" s="258"/>
      <c r="R156" s="258"/>
      <c r="S156" s="245"/>
      <c r="T156" s="45"/>
      <c r="U156" s="46"/>
      <c r="V156" s="49"/>
      <c r="W156" s="46"/>
      <c r="X156" s="51"/>
      <c r="Y156" s="46"/>
      <c r="Z156" s="46"/>
      <c r="AA156" s="46"/>
      <c r="AB156" s="46"/>
      <c r="AC156" s="47"/>
      <c r="AD156" s="50"/>
      <c r="AE156" s="90"/>
      <c r="AF156" s="90"/>
      <c r="AG156" s="90"/>
      <c r="AH156" s="90"/>
      <c r="AI156" s="90"/>
      <c r="AJ156" s="104"/>
      <c r="AK156" s="46"/>
      <c r="AL156" s="46"/>
      <c r="AM156" s="46"/>
      <c r="AN156" s="46"/>
      <c r="AO156" s="52"/>
      <c r="AP156" s="47"/>
      <c r="AQ156" s="45"/>
      <c r="AR156" s="50"/>
      <c r="AS156" s="46"/>
      <c r="AT156" s="46"/>
      <c r="AU156" s="46"/>
      <c r="AV156" s="46"/>
      <c r="AW156" s="116"/>
      <c r="AX156" s="46"/>
      <c r="AY156" s="46"/>
      <c r="AZ156" s="52"/>
      <c r="BA156" s="45"/>
      <c r="BB156" s="52"/>
      <c r="BC156" s="53"/>
      <c r="BD156" s="54"/>
      <c r="BE156" s="53"/>
      <c r="BF156" s="55"/>
      <c r="BG156" s="55"/>
      <c r="BH156" s="46"/>
      <c r="BI156" s="47"/>
      <c r="BJ156" s="45"/>
      <c r="BK156" s="46"/>
      <c r="BL156" s="46"/>
      <c r="BM156" s="46"/>
      <c r="BN156" s="52"/>
      <c r="BO156" s="45"/>
      <c r="BP156" s="46"/>
      <c r="BQ156" s="52"/>
      <c r="BR156" s="45"/>
      <c r="BS156" s="46"/>
      <c r="BT156" s="52"/>
      <c r="BU156" s="58"/>
      <c r="BV156" s="131"/>
      <c r="BW156" s="113"/>
      <c r="BX156" s="113"/>
      <c r="BY156" s="56"/>
      <c r="BZ156" s="56"/>
      <c r="CA156" s="45"/>
      <c r="CB156" s="46"/>
      <c r="CC156" s="46"/>
      <c r="CD156" s="47"/>
      <c r="CE156" s="50"/>
      <c r="CF156" s="50"/>
      <c r="CG156" s="46"/>
      <c r="CH156" s="46"/>
      <c r="CI156" s="46"/>
      <c r="CJ156" s="46"/>
      <c r="CK156" s="57"/>
      <c r="CL156" s="45"/>
      <c r="CM156" s="50"/>
      <c r="CN156" s="46"/>
      <c r="CO156" s="52"/>
      <c r="CP156" s="52"/>
      <c r="CQ156" s="52"/>
      <c r="CR156" s="57"/>
      <c r="CS156" s="45"/>
      <c r="CT156" s="50"/>
      <c r="CU156" s="46"/>
      <c r="CV156" s="46"/>
      <c r="CW156" s="46"/>
      <c r="CX156" s="46"/>
      <c r="CY156" s="57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45"/>
      <c r="DL156" s="52"/>
      <c r="DM156" s="98"/>
      <c r="DN156" s="52"/>
      <c r="DO156" s="45"/>
      <c r="DP156" s="52"/>
      <c r="DQ156" s="45"/>
      <c r="DR156" s="52"/>
      <c r="DS156" s="56"/>
      <c r="DT156" s="45"/>
      <c r="DU156" s="52"/>
      <c r="DV156" s="56"/>
      <c r="DW156" s="45"/>
      <c r="DX156" s="46"/>
      <c r="DY156" s="98"/>
      <c r="DZ156" s="57"/>
      <c r="EA156" s="148"/>
      <c r="EB156" s="57"/>
      <c r="EC156" s="45"/>
      <c r="ED156" s="52"/>
      <c r="EE156" s="45"/>
      <c r="EF156" s="52"/>
      <c r="EG156" s="45"/>
      <c r="EH156" s="52"/>
      <c r="EI156" s="45"/>
      <c r="EJ156" s="47"/>
    </row>
    <row r="157" spans="1:140" ht="19.5" outlineLevel="2" thickBot="1" x14ac:dyDescent="0.35">
      <c r="A157" s="258"/>
      <c r="B157" s="264">
        <v>0.40625</v>
      </c>
      <c r="C157" s="258"/>
      <c r="D157" s="239" t="s">
        <v>177</v>
      </c>
      <c r="E157" s="240"/>
      <c r="F157" s="241"/>
      <c r="G157" s="242" t="s">
        <v>213</v>
      </c>
      <c r="H157" s="258"/>
      <c r="I157" s="258"/>
      <c r="J157" s="258"/>
      <c r="K157" s="259"/>
      <c r="L157" s="258"/>
      <c r="M157" s="258"/>
      <c r="N157" s="258"/>
      <c r="O157" s="258"/>
      <c r="P157" s="258"/>
      <c r="Q157" s="258"/>
      <c r="R157" s="258"/>
      <c r="S157" s="245"/>
      <c r="T157" s="45"/>
      <c r="U157" s="46"/>
      <c r="V157" s="49"/>
      <c r="W157" s="46"/>
      <c r="X157" s="51"/>
      <c r="Y157" s="46"/>
      <c r="Z157" s="46"/>
      <c r="AA157" s="46"/>
      <c r="AB157" s="46"/>
      <c r="AC157" s="47"/>
      <c r="AD157" s="50"/>
      <c r="AE157" s="90"/>
      <c r="AF157" s="90"/>
      <c r="AG157" s="90"/>
      <c r="AH157" s="90"/>
      <c r="AI157" s="90"/>
      <c r="AJ157" s="104"/>
      <c r="AK157" s="46"/>
      <c r="AL157" s="46"/>
      <c r="AM157" s="46"/>
      <c r="AN157" s="46"/>
      <c r="AO157" s="52"/>
      <c r="AP157" s="47"/>
      <c r="AQ157" s="45"/>
      <c r="AR157" s="50"/>
      <c r="AS157" s="46"/>
      <c r="AT157" s="46"/>
      <c r="AU157" s="46"/>
      <c r="AV157" s="46"/>
      <c r="AW157" s="116"/>
      <c r="AX157" s="46"/>
      <c r="AY157" s="46"/>
      <c r="AZ157" s="52"/>
      <c r="BA157" s="45"/>
      <c r="BB157" s="52"/>
      <c r="BC157" s="53"/>
      <c r="BD157" s="54"/>
      <c r="BE157" s="53"/>
      <c r="BF157" s="55"/>
      <c r="BG157" s="55"/>
      <c r="BH157" s="46"/>
      <c r="BI157" s="47"/>
      <c r="BJ157" s="45"/>
      <c r="BK157" s="46"/>
      <c r="BL157" s="46"/>
      <c r="BM157" s="46"/>
      <c r="BN157" s="52"/>
      <c r="BO157" s="45"/>
      <c r="BP157" s="46"/>
      <c r="BQ157" s="52"/>
      <c r="BR157" s="45"/>
      <c r="BS157" s="46"/>
      <c r="BT157" s="52"/>
      <c r="BU157" s="58"/>
      <c r="BV157" s="131"/>
      <c r="BW157" s="113"/>
      <c r="BX157" s="113"/>
      <c r="BY157" s="56"/>
      <c r="BZ157" s="56"/>
      <c r="CA157" s="45"/>
      <c r="CB157" s="46"/>
      <c r="CC157" s="46"/>
      <c r="CD157" s="47"/>
      <c r="CE157" s="50"/>
      <c r="CF157" s="50"/>
      <c r="CG157" s="46"/>
      <c r="CH157" s="46"/>
      <c r="CI157" s="46"/>
      <c r="CJ157" s="46"/>
      <c r="CK157" s="57"/>
      <c r="CL157" s="45"/>
      <c r="CM157" s="50"/>
      <c r="CN157" s="46"/>
      <c r="CO157" s="52"/>
      <c r="CP157" s="52"/>
      <c r="CQ157" s="52"/>
      <c r="CR157" s="57"/>
      <c r="CS157" s="45"/>
      <c r="CT157" s="50"/>
      <c r="CU157" s="46"/>
      <c r="CV157" s="46"/>
      <c r="CW157" s="46"/>
      <c r="CX157" s="46"/>
      <c r="CY157" s="57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45"/>
      <c r="DL157" s="52"/>
      <c r="DM157" s="98"/>
      <c r="DN157" s="52"/>
      <c r="DO157" s="45"/>
      <c r="DP157" s="52"/>
      <c r="DQ157" s="45"/>
      <c r="DR157" s="52"/>
      <c r="DS157" s="56"/>
      <c r="DT157" s="45"/>
      <c r="DU157" s="52"/>
      <c r="DV157" s="56"/>
      <c r="DW157" s="45"/>
      <c r="DX157" s="46"/>
      <c r="DY157" s="98"/>
      <c r="DZ157" s="57"/>
      <c r="EA157" s="148"/>
      <c r="EB157" s="57"/>
      <c r="EC157" s="45"/>
      <c r="ED157" s="52"/>
      <c r="EE157" s="45"/>
      <c r="EF157" s="52"/>
      <c r="EG157" s="45"/>
      <c r="EH157" s="52"/>
      <c r="EI157" s="45"/>
      <c r="EJ157" s="47"/>
    </row>
    <row r="158" spans="1:140" outlineLevel="2" x14ac:dyDescent="0.3">
      <c r="A158" s="258"/>
      <c r="B158" s="264">
        <v>0.41666666666666702</v>
      </c>
      <c r="C158" s="258"/>
      <c r="D158" s="258"/>
      <c r="E158" s="258"/>
      <c r="F158" s="258"/>
      <c r="G158" s="258"/>
      <c r="H158" s="258"/>
      <c r="I158" s="258"/>
      <c r="J158" s="258"/>
      <c r="K158" s="259"/>
      <c r="L158" s="258"/>
      <c r="M158" s="258"/>
      <c r="N158" s="258"/>
      <c r="O158" s="258"/>
      <c r="P158" s="258"/>
      <c r="Q158" s="258"/>
      <c r="R158" s="258"/>
      <c r="S158" s="245"/>
      <c r="T158" s="45"/>
      <c r="U158" s="46"/>
      <c r="V158" s="49"/>
      <c r="W158" s="46"/>
      <c r="X158" s="51"/>
      <c r="Y158" s="46"/>
      <c r="Z158" s="46"/>
      <c r="AA158" s="46"/>
      <c r="AB158" s="46"/>
      <c r="AC158" s="47"/>
      <c r="AD158" s="50"/>
      <c r="AE158" s="90"/>
      <c r="AF158" s="90"/>
      <c r="AG158" s="90"/>
      <c r="AH158" s="90"/>
      <c r="AI158" s="90"/>
      <c r="AJ158" s="104"/>
      <c r="AK158" s="46"/>
      <c r="AL158" s="46"/>
      <c r="AM158" s="46"/>
      <c r="AN158" s="46"/>
      <c r="AO158" s="52"/>
      <c r="AP158" s="47"/>
      <c r="AQ158" s="45"/>
      <c r="AR158" s="50"/>
      <c r="AS158" s="46"/>
      <c r="AT158" s="46"/>
      <c r="AU158" s="46"/>
      <c r="AV158" s="46"/>
      <c r="AW158" s="116"/>
      <c r="AX158" s="46"/>
      <c r="AY158" s="46"/>
      <c r="AZ158" s="52"/>
      <c r="BA158" s="45"/>
      <c r="BB158" s="52"/>
      <c r="BC158" s="53"/>
      <c r="BD158" s="54"/>
      <c r="BE158" s="53"/>
      <c r="BF158" s="55"/>
      <c r="BG158" s="55"/>
      <c r="BH158" s="46"/>
      <c r="BI158" s="47"/>
      <c r="BJ158" s="45"/>
      <c r="BK158" s="46"/>
      <c r="BL158" s="46"/>
      <c r="BM158" s="46"/>
      <c r="BN158" s="52"/>
      <c r="BO158" s="45"/>
      <c r="BP158" s="46"/>
      <c r="BQ158" s="52"/>
      <c r="BR158" s="45"/>
      <c r="BS158" s="46"/>
      <c r="BT158" s="52"/>
      <c r="BU158" s="58"/>
      <c r="BV158" s="131"/>
      <c r="BW158" s="113"/>
      <c r="BX158" s="113"/>
      <c r="BY158" s="56"/>
      <c r="BZ158" s="56"/>
      <c r="CA158" s="45"/>
      <c r="CB158" s="46"/>
      <c r="CC158" s="46"/>
      <c r="CD158" s="47"/>
      <c r="CE158" s="50"/>
      <c r="CF158" s="50"/>
      <c r="CG158" s="46"/>
      <c r="CH158" s="46"/>
      <c r="CI158" s="46"/>
      <c r="CJ158" s="46"/>
      <c r="CK158" s="57"/>
      <c r="CL158" s="45"/>
      <c r="CM158" s="50"/>
      <c r="CN158" s="46"/>
      <c r="CO158" s="52"/>
      <c r="CP158" s="52"/>
      <c r="CQ158" s="52"/>
      <c r="CR158" s="57"/>
      <c r="CS158" s="45"/>
      <c r="CT158" s="50"/>
      <c r="CU158" s="46"/>
      <c r="CV158" s="46"/>
      <c r="CW158" s="46"/>
      <c r="CX158" s="46"/>
      <c r="CY158" s="57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45"/>
      <c r="DL158" s="52"/>
      <c r="DM158" s="98"/>
      <c r="DN158" s="52"/>
      <c r="DO158" s="45"/>
      <c r="DP158" s="52"/>
      <c r="DQ158" s="45"/>
      <c r="DR158" s="52"/>
      <c r="DS158" s="56"/>
      <c r="DT158" s="45"/>
      <c r="DU158" s="52"/>
      <c r="DV158" s="56"/>
      <c r="DW158" s="45"/>
      <c r="DX158" s="46"/>
      <c r="DY158" s="98"/>
      <c r="DZ158" s="57"/>
      <c r="EA158" s="148"/>
      <c r="EB158" s="57"/>
      <c r="EC158" s="45"/>
      <c r="ED158" s="52"/>
      <c r="EE158" s="45"/>
      <c r="EF158" s="52"/>
      <c r="EG158" s="45"/>
      <c r="EH158" s="52"/>
      <c r="EI158" s="45"/>
      <c r="EJ158" s="47"/>
    </row>
    <row r="159" spans="1:140" outlineLevel="2" x14ac:dyDescent="0.3">
      <c r="A159" s="258"/>
      <c r="B159" s="264">
        <v>0.42708333333333298</v>
      </c>
      <c r="C159" s="258"/>
      <c r="D159" s="258"/>
      <c r="E159" s="258"/>
      <c r="F159" s="260"/>
      <c r="G159" s="258"/>
      <c r="H159" s="258"/>
      <c r="I159" s="258"/>
      <c r="J159" s="258"/>
      <c r="K159" s="259"/>
      <c r="L159" s="258"/>
      <c r="M159" s="258"/>
      <c r="N159" s="258"/>
      <c r="O159" s="258"/>
      <c r="P159" s="258"/>
      <c r="Q159" s="258"/>
      <c r="R159" s="258"/>
      <c r="S159" s="245"/>
      <c r="T159" s="45"/>
      <c r="U159" s="46"/>
      <c r="V159" s="49"/>
      <c r="W159" s="46"/>
      <c r="X159" s="51"/>
      <c r="Y159" s="46"/>
      <c r="Z159" s="46"/>
      <c r="AA159" s="46"/>
      <c r="AB159" s="46"/>
      <c r="AC159" s="47"/>
      <c r="AD159" s="50"/>
      <c r="AE159" s="90"/>
      <c r="AF159" s="90"/>
      <c r="AG159" s="90"/>
      <c r="AH159" s="90"/>
      <c r="AI159" s="90"/>
      <c r="AJ159" s="104"/>
      <c r="AK159" s="46"/>
      <c r="AL159" s="46"/>
      <c r="AM159" s="46"/>
      <c r="AN159" s="46"/>
      <c r="AO159" s="52"/>
      <c r="AP159" s="47"/>
      <c r="AQ159" s="45"/>
      <c r="AR159" s="50"/>
      <c r="AS159" s="46"/>
      <c r="AT159" s="46"/>
      <c r="AU159" s="46"/>
      <c r="AV159" s="46"/>
      <c r="AW159" s="116"/>
      <c r="AX159" s="46"/>
      <c r="AY159" s="46"/>
      <c r="AZ159" s="52"/>
      <c r="BA159" s="45"/>
      <c r="BB159" s="52"/>
      <c r="BC159" s="53"/>
      <c r="BD159" s="54"/>
      <c r="BE159" s="53"/>
      <c r="BF159" s="55"/>
      <c r="BG159" s="55"/>
      <c r="BH159" s="46"/>
      <c r="BI159" s="47"/>
      <c r="BJ159" s="45"/>
      <c r="BK159" s="46"/>
      <c r="BL159" s="46"/>
      <c r="BM159" s="46"/>
      <c r="BN159" s="52"/>
      <c r="BO159" s="45"/>
      <c r="BP159" s="46"/>
      <c r="BQ159" s="52"/>
      <c r="BR159" s="45"/>
      <c r="BS159" s="46"/>
      <c r="BT159" s="52"/>
      <c r="BU159" s="58"/>
      <c r="BV159" s="131"/>
      <c r="BW159" s="113"/>
      <c r="BX159" s="113"/>
      <c r="BY159" s="56"/>
      <c r="BZ159" s="56"/>
      <c r="CA159" s="45"/>
      <c r="CB159" s="46"/>
      <c r="CC159" s="46"/>
      <c r="CD159" s="47"/>
      <c r="CE159" s="50"/>
      <c r="CF159" s="50"/>
      <c r="CG159" s="46"/>
      <c r="CH159" s="46"/>
      <c r="CI159" s="46"/>
      <c r="CJ159" s="46"/>
      <c r="CK159" s="57"/>
      <c r="CL159" s="45"/>
      <c r="CM159" s="50"/>
      <c r="CN159" s="46"/>
      <c r="CO159" s="52"/>
      <c r="CP159" s="52"/>
      <c r="CQ159" s="52"/>
      <c r="CR159" s="57"/>
      <c r="CS159" s="45"/>
      <c r="CT159" s="50"/>
      <c r="CU159" s="46"/>
      <c r="CV159" s="46"/>
      <c r="CW159" s="46"/>
      <c r="CX159" s="46"/>
      <c r="CY159" s="57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45"/>
      <c r="DL159" s="52"/>
      <c r="DM159" s="98"/>
      <c r="DN159" s="52"/>
      <c r="DO159" s="45"/>
      <c r="DP159" s="52"/>
      <c r="DQ159" s="45"/>
      <c r="DR159" s="52"/>
      <c r="DS159" s="56"/>
      <c r="DT159" s="45"/>
      <c r="DU159" s="52"/>
      <c r="DV159" s="56"/>
      <c r="DW159" s="45"/>
      <c r="DX159" s="46"/>
      <c r="DY159" s="98"/>
      <c r="DZ159" s="57"/>
      <c r="EA159" s="148"/>
      <c r="EB159" s="57"/>
      <c r="EC159" s="45"/>
      <c r="ED159" s="52"/>
      <c r="EE159" s="45"/>
      <c r="EF159" s="52"/>
      <c r="EG159" s="45"/>
      <c r="EH159" s="52"/>
      <c r="EI159" s="45"/>
      <c r="EJ159" s="47"/>
    </row>
    <row r="160" spans="1:140" outlineLevel="2" x14ac:dyDescent="0.3">
      <c r="A160" s="258"/>
      <c r="B160" s="264">
        <v>0.4375</v>
      </c>
      <c r="C160" s="258"/>
      <c r="D160" s="258"/>
      <c r="E160" s="258"/>
      <c r="F160" s="260"/>
      <c r="G160" s="258"/>
      <c r="H160" s="258"/>
      <c r="I160" s="258"/>
      <c r="J160" s="258"/>
      <c r="K160" s="259"/>
      <c r="L160" s="258"/>
      <c r="M160" s="258"/>
      <c r="N160" s="258"/>
      <c r="O160" s="258"/>
      <c r="P160" s="258"/>
      <c r="Q160" s="258"/>
      <c r="R160" s="258"/>
      <c r="S160" s="245"/>
      <c r="T160" s="45"/>
      <c r="U160" s="46"/>
      <c r="V160" s="49"/>
      <c r="W160" s="46"/>
      <c r="X160" s="51"/>
      <c r="Y160" s="46"/>
      <c r="Z160" s="46"/>
      <c r="AA160" s="46"/>
      <c r="AB160" s="46"/>
      <c r="AC160" s="47"/>
      <c r="AD160" s="50"/>
      <c r="AE160" s="90"/>
      <c r="AF160" s="90"/>
      <c r="AG160" s="90"/>
      <c r="AH160" s="90"/>
      <c r="AI160" s="90"/>
      <c r="AJ160" s="104"/>
      <c r="AK160" s="46"/>
      <c r="AL160" s="46"/>
      <c r="AM160" s="46"/>
      <c r="AN160" s="46"/>
      <c r="AO160" s="52"/>
      <c r="AP160" s="47"/>
      <c r="AQ160" s="45"/>
      <c r="AR160" s="50"/>
      <c r="AS160" s="46"/>
      <c r="AT160" s="46"/>
      <c r="AU160" s="46"/>
      <c r="AV160" s="46"/>
      <c r="AW160" s="116"/>
      <c r="AX160" s="46"/>
      <c r="AY160" s="46"/>
      <c r="AZ160" s="52"/>
      <c r="BA160" s="45"/>
      <c r="BB160" s="52"/>
      <c r="BC160" s="53"/>
      <c r="BD160" s="54"/>
      <c r="BE160" s="53"/>
      <c r="BF160" s="55"/>
      <c r="BG160" s="55"/>
      <c r="BH160" s="46"/>
      <c r="BI160" s="47"/>
      <c r="BJ160" s="45"/>
      <c r="BK160" s="46"/>
      <c r="BL160" s="46"/>
      <c r="BM160" s="46"/>
      <c r="BN160" s="52"/>
      <c r="BO160" s="45"/>
      <c r="BP160" s="46"/>
      <c r="BQ160" s="52"/>
      <c r="BR160" s="45"/>
      <c r="BS160" s="46"/>
      <c r="BT160" s="52"/>
      <c r="BU160" s="58"/>
      <c r="BV160" s="131"/>
      <c r="BW160" s="113"/>
      <c r="BX160" s="113"/>
      <c r="BY160" s="56"/>
      <c r="BZ160" s="56"/>
      <c r="CA160" s="45"/>
      <c r="CB160" s="46"/>
      <c r="CC160" s="46"/>
      <c r="CD160" s="47"/>
      <c r="CE160" s="50"/>
      <c r="CF160" s="50"/>
      <c r="CG160" s="46"/>
      <c r="CH160" s="46"/>
      <c r="CI160" s="46"/>
      <c r="CJ160" s="46"/>
      <c r="CK160" s="57"/>
      <c r="CL160" s="45"/>
      <c r="CM160" s="50"/>
      <c r="CN160" s="46"/>
      <c r="CO160" s="52"/>
      <c r="CP160" s="52"/>
      <c r="CQ160" s="52"/>
      <c r="CR160" s="57"/>
      <c r="CS160" s="45"/>
      <c r="CT160" s="50"/>
      <c r="CU160" s="46"/>
      <c r="CV160" s="46"/>
      <c r="CW160" s="46"/>
      <c r="CX160" s="46"/>
      <c r="CY160" s="57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45"/>
      <c r="DL160" s="52"/>
      <c r="DM160" s="98"/>
      <c r="DN160" s="52"/>
      <c r="DO160" s="45"/>
      <c r="DP160" s="52"/>
      <c r="DQ160" s="45"/>
      <c r="DR160" s="52"/>
      <c r="DS160" s="56"/>
      <c r="DT160" s="45"/>
      <c r="DU160" s="52"/>
      <c r="DV160" s="56"/>
      <c r="DW160" s="45"/>
      <c r="DX160" s="46"/>
      <c r="DY160" s="98"/>
      <c r="DZ160" s="57"/>
      <c r="EA160" s="148"/>
      <c r="EB160" s="57"/>
      <c r="EC160" s="45"/>
      <c r="ED160" s="52"/>
      <c r="EE160" s="45"/>
      <c r="EF160" s="52"/>
      <c r="EG160" s="45"/>
      <c r="EH160" s="52"/>
      <c r="EI160" s="45"/>
      <c r="EJ160" s="47"/>
    </row>
    <row r="161" spans="1:140" outlineLevel="2" x14ac:dyDescent="0.3">
      <c r="A161" s="258"/>
      <c r="B161" s="264">
        <v>0.44791666666666702</v>
      </c>
      <c r="C161" s="258"/>
      <c r="D161" s="258"/>
      <c r="E161" s="258"/>
      <c r="F161" s="260"/>
      <c r="G161" s="258"/>
      <c r="H161" s="258"/>
      <c r="I161" s="258"/>
      <c r="J161" s="258"/>
      <c r="K161" s="259"/>
      <c r="L161" s="258"/>
      <c r="M161" s="258"/>
      <c r="N161" s="258"/>
      <c r="O161" s="258"/>
      <c r="P161" s="258"/>
      <c r="Q161" s="258"/>
      <c r="R161" s="258"/>
      <c r="S161" s="245"/>
      <c r="T161" s="45"/>
      <c r="U161" s="46"/>
      <c r="V161" s="49"/>
      <c r="W161" s="46"/>
      <c r="X161" s="51"/>
      <c r="Y161" s="46"/>
      <c r="Z161" s="46"/>
      <c r="AA161" s="46"/>
      <c r="AB161" s="46"/>
      <c r="AC161" s="47"/>
      <c r="AD161" s="50"/>
      <c r="AE161" s="90"/>
      <c r="AF161" s="90"/>
      <c r="AG161" s="90"/>
      <c r="AH161" s="90"/>
      <c r="AI161" s="90"/>
      <c r="AJ161" s="104"/>
      <c r="AK161" s="46"/>
      <c r="AL161" s="46"/>
      <c r="AM161" s="46"/>
      <c r="AN161" s="46"/>
      <c r="AO161" s="52"/>
      <c r="AP161" s="47"/>
      <c r="AQ161" s="45"/>
      <c r="AR161" s="50"/>
      <c r="AS161" s="46"/>
      <c r="AT161" s="46"/>
      <c r="AU161" s="46"/>
      <c r="AV161" s="46"/>
      <c r="AW161" s="116"/>
      <c r="AX161" s="46"/>
      <c r="AY161" s="46"/>
      <c r="AZ161" s="52"/>
      <c r="BA161" s="45"/>
      <c r="BB161" s="52"/>
      <c r="BC161" s="53"/>
      <c r="BD161" s="54"/>
      <c r="BE161" s="53"/>
      <c r="BF161" s="55"/>
      <c r="BG161" s="55"/>
      <c r="BH161" s="46"/>
      <c r="BI161" s="47"/>
      <c r="BJ161" s="45"/>
      <c r="BK161" s="46"/>
      <c r="BL161" s="46"/>
      <c r="BM161" s="46"/>
      <c r="BN161" s="52"/>
      <c r="BO161" s="45"/>
      <c r="BP161" s="46"/>
      <c r="BQ161" s="52"/>
      <c r="BR161" s="45"/>
      <c r="BS161" s="46"/>
      <c r="BT161" s="52"/>
      <c r="BU161" s="58"/>
      <c r="BV161" s="131"/>
      <c r="BW161" s="113"/>
      <c r="BX161" s="113"/>
      <c r="BY161" s="56"/>
      <c r="BZ161" s="56"/>
      <c r="CA161" s="45"/>
      <c r="CB161" s="46"/>
      <c r="CC161" s="46"/>
      <c r="CD161" s="47"/>
      <c r="CE161" s="50"/>
      <c r="CF161" s="50"/>
      <c r="CG161" s="46"/>
      <c r="CH161" s="46"/>
      <c r="CI161" s="46"/>
      <c r="CJ161" s="46"/>
      <c r="CK161" s="57"/>
      <c r="CL161" s="45"/>
      <c r="CM161" s="50"/>
      <c r="CN161" s="46"/>
      <c r="CO161" s="52"/>
      <c r="CP161" s="52"/>
      <c r="CQ161" s="52"/>
      <c r="CR161" s="57"/>
      <c r="CS161" s="45"/>
      <c r="CT161" s="50"/>
      <c r="CU161" s="46"/>
      <c r="CV161" s="46"/>
      <c r="CW161" s="46"/>
      <c r="CX161" s="46"/>
      <c r="CY161" s="57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45"/>
      <c r="DL161" s="52"/>
      <c r="DM161" s="98"/>
      <c r="DN161" s="52"/>
      <c r="DO161" s="45"/>
      <c r="DP161" s="52"/>
      <c r="DQ161" s="45"/>
      <c r="DR161" s="52"/>
      <c r="DS161" s="56"/>
      <c r="DT161" s="45"/>
      <c r="DU161" s="52"/>
      <c r="DV161" s="56"/>
      <c r="DW161" s="45"/>
      <c r="DX161" s="46"/>
      <c r="DY161" s="98"/>
      <c r="DZ161" s="57"/>
      <c r="EA161" s="148"/>
      <c r="EB161" s="57"/>
      <c r="EC161" s="45"/>
      <c r="ED161" s="52"/>
      <c r="EE161" s="45"/>
      <c r="EF161" s="52"/>
      <c r="EG161" s="45"/>
      <c r="EH161" s="52"/>
      <c r="EI161" s="45"/>
      <c r="EJ161" s="47"/>
    </row>
    <row r="162" spans="1:140" outlineLevel="2" x14ac:dyDescent="0.3">
      <c r="A162" s="258"/>
      <c r="B162" s="264">
        <v>0.45833333333333298</v>
      </c>
      <c r="C162" s="258"/>
      <c r="D162" s="258"/>
      <c r="E162" s="258"/>
      <c r="F162" s="258"/>
      <c r="G162" s="258"/>
      <c r="H162" s="258"/>
      <c r="I162" s="258"/>
      <c r="J162" s="258"/>
      <c r="K162" s="259"/>
      <c r="L162" s="258"/>
      <c r="M162" s="258"/>
      <c r="N162" s="258"/>
      <c r="O162" s="258"/>
      <c r="P162" s="258"/>
      <c r="Q162" s="258"/>
      <c r="R162" s="258"/>
      <c r="S162" s="245"/>
      <c r="T162" s="45"/>
      <c r="U162" s="46"/>
      <c r="V162" s="49"/>
      <c r="W162" s="46"/>
      <c r="X162" s="51"/>
      <c r="Y162" s="46"/>
      <c r="Z162" s="46"/>
      <c r="AA162" s="46"/>
      <c r="AB162" s="46"/>
      <c r="AC162" s="47"/>
      <c r="AD162" s="50"/>
      <c r="AE162" s="90"/>
      <c r="AF162" s="90"/>
      <c r="AG162" s="90"/>
      <c r="AH162" s="90"/>
      <c r="AI162" s="90"/>
      <c r="AJ162" s="104"/>
      <c r="AK162" s="46"/>
      <c r="AL162" s="46"/>
      <c r="AM162" s="46"/>
      <c r="AN162" s="46"/>
      <c r="AO162" s="52"/>
      <c r="AP162" s="47"/>
      <c r="AQ162" s="45"/>
      <c r="AR162" s="50"/>
      <c r="AS162" s="46"/>
      <c r="AT162" s="46"/>
      <c r="AU162" s="46"/>
      <c r="AV162" s="46"/>
      <c r="AW162" s="116"/>
      <c r="AX162" s="46"/>
      <c r="AY162" s="46"/>
      <c r="AZ162" s="52"/>
      <c r="BA162" s="45"/>
      <c r="BB162" s="52"/>
      <c r="BC162" s="53"/>
      <c r="BD162" s="54"/>
      <c r="BE162" s="53"/>
      <c r="BF162" s="55"/>
      <c r="BG162" s="55"/>
      <c r="BH162" s="46"/>
      <c r="BI162" s="47"/>
      <c r="BJ162" s="45"/>
      <c r="BK162" s="46"/>
      <c r="BL162" s="46"/>
      <c r="BM162" s="46"/>
      <c r="BN162" s="52"/>
      <c r="BO162" s="45"/>
      <c r="BP162" s="46"/>
      <c r="BQ162" s="52"/>
      <c r="BR162" s="45"/>
      <c r="BS162" s="46"/>
      <c r="BT162" s="52"/>
      <c r="BU162" s="58"/>
      <c r="BV162" s="131"/>
      <c r="BW162" s="113"/>
      <c r="BX162" s="113"/>
      <c r="BY162" s="56"/>
      <c r="BZ162" s="56"/>
      <c r="CA162" s="45"/>
      <c r="CB162" s="46"/>
      <c r="CC162" s="46"/>
      <c r="CD162" s="47"/>
      <c r="CE162" s="50"/>
      <c r="CF162" s="50"/>
      <c r="CG162" s="46"/>
      <c r="CH162" s="46"/>
      <c r="CI162" s="46"/>
      <c r="CJ162" s="46"/>
      <c r="CK162" s="57"/>
      <c r="CL162" s="45"/>
      <c r="CM162" s="50"/>
      <c r="CN162" s="46"/>
      <c r="CO162" s="52"/>
      <c r="CP162" s="52"/>
      <c r="CQ162" s="52"/>
      <c r="CR162" s="57"/>
      <c r="CS162" s="45"/>
      <c r="CT162" s="50"/>
      <c r="CU162" s="46"/>
      <c r="CV162" s="46"/>
      <c r="CW162" s="46"/>
      <c r="CX162" s="46"/>
      <c r="CY162" s="57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45"/>
      <c r="DL162" s="52"/>
      <c r="DM162" s="98"/>
      <c r="DN162" s="52"/>
      <c r="DO162" s="45"/>
      <c r="DP162" s="52"/>
      <c r="DQ162" s="45"/>
      <c r="DR162" s="52"/>
      <c r="DS162" s="56"/>
      <c r="DT162" s="45"/>
      <c r="DU162" s="52"/>
      <c r="DV162" s="56"/>
      <c r="DW162" s="45"/>
      <c r="DX162" s="46"/>
      <c r="DY162" s="98"/>
      <c r="DZ162" s="57"/>
      <c r="EA162" s="148"/>
      <c r="EB162" s="57"/>
      <c r="EC162" s="45"/>
      <c r="ED162" s="52"/>
      <c r="EE162" s="45"/>
      <c r="EF162" s="52"/>
      <c r="EG162" s="45"/>
      <c r="EH162" s="52"/>
      <c r="EI162" s="45"/>
      <c r="EJ162" s="47"/>
    </row>
    <row r="163" spans="1:140" outlineLevel="2" x14ac:dyDescent="0.3">
      <c r="A163" s="258"/>
      <c r="B163" s="264">
        <v>0.46875</v>
      </c>
      <c r="C163" s="258"/>
      <c r="D163" s="258"/>
      <c r="E163" s="258"/>
      <c r="F163" s="258"/>
      <c r="G163" s="258"/>
      <c r="H163" s="258"/>
      <c r="I163" s="258"/>
      <c r="J163" s="258"/>
      <c r="K163" s="259"/>
      <c r="L163" s="258"/>
      <c r="M163" s="258"/>
      <c r="N163" s="258"/>
      <c r="O163" s="258"/>
      <c r="P163" s="258"/>
      <c r="Q163" s="258"/>
      <c r="R163" s="258"/>
      <c r="S163" s="245"/>
      <c r="T163" s="45"/>
      <c r="U163" s="46"/>
      <c r="V163" s="49"/>
      <c r="W163" s="46"/>
      <c r="X163" s="51"/>
      <c r="Y163" s="46"/>
      <c r="Z163" s="46"/>
      <c r="AA163" s="46"/>
      <c r="AB163" s="46"/>
      <c r="AC163" s="47"/>
      <c r="AD163" s="50"/>
      <c r="AE163" s="90"/>
      <c r="AF163" s="90"/>
      <c r="AG163" s="90"/>
      <c r="AH163" s="90"/>
      <c r="AI163" s="90"/>
      <c r="AJ163" s="104"/>
      <c r="AK163" s="46"/>
      <c r="AL163" s="46"/>
      <c r="AM163" s="46"/>
      <c r="AN163" s="46"/>
      <c r="AO163" s="52"/>
      <c r="AP163" s="47"/>
      <c r="AQ163" s="45"/>
      <c r="AR163" s="50"/>
      <c r="AS163" s="46"/>
      <c r="AT163" s="46"/>
      <c r="AU163" s="46"/>
      <c r="AV163" s="46"/>
      <c r="AW163" s="116"/>
      <c r="AX163" s="46"/>
      <c r="AY163" s="46"/>
      <c r="AZ163" s="52"/>
      <c r="BA163" s="45"/>
      <c r="BB163" s="52"/>
      <c r="BC163" s="53"/>
      <c r="BD163" s="54"/>
      <c r="BE163" s="53"/>
      <c r="BF163" s="55"/>
      <c r="BG163" s="55"/>
      <c r="BH163" s="46"/>
      <c r="BI163" s="47"/>
      <c r="BJ163" s="45"/>
      <c r="BK163" s="46"/>
      <c r="BL163" s="46"/>
      <c r="BM163" s="46"/>
      <c r="BN163" s="52"/>
      <c r="BO163" s="45"/>
      <c r="BP163" s="46"/>
      <c r="BQ163" s="52"/>
      <c r="BR163" s="45"/>
      <c r="BS163" s="46"/>
      <c r="BT163" s="52"/>
      <c r="BU163" s="58"/>
      <c r="BV163" s="131"/>
      <c r="BW163" s="113"/>
      <c r="BX163" s="113"/>
      <c r="BY163" s="56"/>
      <c r="BZ163" s="56"/>
      <c r="CA163" s="45"/>
      <c r="CB163" s="46"/>
      <c r="CC163" s="46"/>
      <c r="CD163" s="47"/>
      <c r="CE163" s="50"/>
      <c r="CF163" s="50"/>
      <c r="CG163" s="46"/>
      <c r="CH163" s="46"/>
      <c r="CI163" s="46"/>
      <c r="CJ163" s="46"/>
      <c r="CK163" s="57"/>
      <c r="CL163" s="45"/>
      <c r="CM163" s="50"/>
      <c r="CN163" s="46"/>
      <c r="CO163" s="52"/>
      <c r="CP163" s="52"/>
      <c r="CQ163" s="52"/>
      <c r="CR163" s="57"/>
      <c r="CS163" s="45"/>
      <c r="CT163" s="50"/>
      <c r="CU163" s="46"/>
      <c r="CV163" s="46"/>
      <c r="CW163" s="46"/>
      <c r="CX163" s="46"/>
      <c r="CY163" s="57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45"/>
      <c r="DL163" s="52"/>
      <c r="DM163" s="98"/>
      <c r="DN163" s="52"/>
      <c r="DO163" s="45"/>
      <c r="DP163" s="52"/>
      <c r="DQ163" s="45"/>
      <c r="DR163" s="52"/>
      <c r="DS163" s="56"/>
      <c r="DT163" s="45"/>
      <c r="DU163" s="52"/>
      <c r="DV163" s="56"/>
      <c r="DW163" s="45"/>
      <c r="DX163" s="46"/>
      <c r="DY163" s="98"/>
      <c r="DZ163" s="57"/>
      <c r="EA163" s="148"/>
      <c r="EB163" s="57"/>
      <c r="EC163" s="45"/>
      <c r="ED163" s="52"/>
      <c r="EE163" s="45"/>
      <c r="EF163" s="52"/>
      <c r="EG163" s="45"/>
      <c r="EH163" s="52"/>
      <c r="EI163" s="45"/>
      <c r="EJ163" s="47"/>
    </row>
    <row r="164" spans="1:140" outlineLevel="2" x14ac:dyDescent="0.3">
      <c r="A164" s="258"/>
      <c r="B164" s="264">
        <v>0.47916666666666702</v>
      </c>
      <c r="C164" s="258"/>
      <c r="D164" s="258"/>
      <c r="E164" s="258"/>
      <c r="F164" s="258"/>
      <c r="G164" s="258"/>
      <c r="H164" s="258"/>
      <c r="I164" s="258"/>
      <c r="J164" s="258"/>
      <c r="K164" s="259"/>
      <c r="L164" s="258"/>
      <c r="M164" s="258"/>
      <c r="N164" s="258"/>
      <c r="O164" s="258"/>
      <c r="P164" s="258"/>
      <c r="Q164" s="258"/>
      <c r="R164" s="258"/>
      <c r="S164" s="245"/>
      <c r="T164" s="45"/>
      <c r="U164" s="46"/>
      <c r="V164" s="49"/>
      <c r="W164" s="46"/>
      <c r="X164" s="51"/>
      <c r="Y164" s="46"/>
      <c r="Z164" s="46"/>
      <c r="AA164" s="46"/>
      <c r="AB164" s="46"/>
      <c r="AC164" s="47"/>
      <c r="AD164" s="50"/>
      <c r="AE164" s="90"/>
      <c r="AF164" s="90"/>
      <c r="AG164" s="90"/>
      <c r="AH164" s="90"/>
      <c r="AI164" s="90"/>
      <c r="AJ164" s="104"/>
      <c r="AK164" s="46"/>
      <c r="AL164" s="46"/>
      <c r="AM164" s="46"/>
      <c r="AN164" s="46"/>
      <c r="AO164" s="52"/>
      <c r="AP164" s="47"/>
      <c r="AQ164" s="45"/>
      <c r="AR164" s="50"/>
      <c r="AS164" s="46"/>
      <c r="AT164" s="46"/>
      <c r="AU164" s="46"/>
      <c r="AV164" s="46"/>
      <c r="AW164" s="116"/>
      <c r="AX164" s="46"/>
      <c r="AY164" s="46"/>
      <c r="AZ164" s="52"/>
      <c r="BA164" s="45"/>
      <c r="BB164" s="52"/>
      <c r="BC164" s="53"/>
      <c r="BD164" s="54"/>
      <c r="BE164" s="53"/>
      <c r="BF164" s="55"/>
      <c r="BG164" s="55"/>
      <c r="BH164" s="46"/>
      <c r="BI164" s="47"/>
      <c r="BJ164" s="45"/>
      <c r="BK164" s="46"/>
      <c r="BL164" s="46"/>
      <c r="BM164" s="46"/>
      <c r="BN164" s="52"/>
      <c r="BO164" s="45"/>
      <c r="BP164" s="46"/>
      <c r="BQ164" s="52"/>
      <c r="BR164" s="45"/>
      <c r="BS164" s="46"/>
      <c r="BT164" s="52"/>
      <c r="BU164" s="58"/>
      <c r="BV164" s="131"/>
      <c r="BW164" s="113"/>
      <c r="BX164" s="113"/>
      <c r="BY164" s="56"/>
      <c r="BZ164" s="56"/>
      <c r="CA164" s="45"/>
      <c r="CB164" s="46"/>
      <c r="CC164" s="46"/>
      <c r="CD164" s="47"/>
      <c r="CE164" s="50"/>
      <c r="CF164" s="50"/>
      <c r="CG164" s="46"/>
      <c r="CH164" s="46"/>
      <c r="CI164" s="46"/>
      <c r="CJ164" s="46"/>
      <c r="CK164" s="57"/>
      <c r="CL164" s="45"/>
      <c r="CM164" s="50"/>
      <c r="CN164" s="46"/>
      <c r="CO164" s="52"/>
      <c r="CP164" s="52"/>
      <c r="CQ164" s="52"/>
      <c r="CR164" s="57"/>
      <c r="CS164" s="45"/>
      <c r="CT164" s="50"/>
      <c r="CU164" s="46"/>
      <c r="CV164" s="46"/>
      <c r="CW164" s="46"/>
      <c r="CX164" s="46"/>
      <c r="CY164" s="57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45"/>
      <c r="DL164" s="52"/>
      <c r="DM164" s="98"/>
      <c r="DN164" s="52"/>
      <c r="DO164" s="45"/>
      <c r="DP164" s="52"/>
      <c r="DQ164" s="45"/>
      <c r="DR164" s="52"/>
      <c r="DS164" s="56"/>
      <c r="DT164" s="45"/>
      <c r="DU164" s="52"/>
      <c r="DV164" s="56"/>
      <c r="DW164" s="45"/>
      <c r="DX164" s="46"/>
      <c r="DY164" s="98"/>
      <c r="DZ164" s="57"/>
      <c r="EA164" s="148"/>
      <c r="EB164" s="57"/>
      <c r="EC164" s="45"/>
      <c r="ED164" s="52"/>
      <c r="EE164" s="45"/>
      <c r="EF164" s="52"/>
      <c r="EG164" s="45"/>
      <c r="EH164" s="52"/>
      <c r="EI164" s="45"/>
      <c r="EJ164" s="47"/>
    </row>
    <row r="165" spans="1:140" outlineLevel="2" x14ac:dyDescent="0.3">
      <c r="A165" s="258"/>
      <c r="B165" s="264">
        <v>0.48958333333333298</v>
      </c>
      <c r="C165" s="258"/>
      <c r="D165" s="258"/>
      <c r="E165" s="258"/>
      <c r="F165" s="258"/>
      <c r="G165" s="258"/>
      <c r="H165" s="258"/>
      <c r="I165" s="258"/>
      <c r="J165" s="258"/>
      <c r="K165" s="259"/>
      <c r="L165" s="258"/>
      <c r="M165" s="258"/>
      <c r="N165" s="258"/>
      <c r="O165" s="258"/>
      <c r="P165" s="258"/>
      <c r="Q165" s="258"/>
      <c r="R165" s="258"/>
      <c r="S165" s="245"/>
      <c r="T165" s="45"/>
      <c r="U165" s="46"/>
      <c r="V165" s="49"/>
      <c r="W165" s="46"/>
      <c r="X165" s="51"/>
      <c r="Y165" s="46"/>
      <c r="Z165" s="46"/>
      <c r="AA165" s="46"/>
      <c r="AB165" s="46"/>
      <c r="AC165" s="47"/>
      <c r="AD165" s="50"/>
      <c r="AE165" s="90"/>
      <c r="AF165" s="90"/>
      <c r="AG165" s="90"/>
      <c r="AH165" s="90"/>
      <c r="AI165" s="90"/>
      <c r="AJ165" s="104"/>
      <c r="AK165" s="46"/>
      <c r="AL165" s="46"/>
      <c r="AM165" s="46"/>
      <c r="AN165" s="46"/>
      <c r="AO165" s="52"/>
      <c r="AP165" s="47"/>
      <c r="AQ165" s="45"/>
      <c r="AR165" s="50"/>
      <c r="AS165" s="46"/>
      <c r="AT165" s="46"/>
      <c r="AU165" s="46"/>
      <c r="AV165" s="46"/>
      <c r="AW165" s="116"/>
      <c r="AX165" s="46"/>
      <c r="AY165" s="46"/>
      <c r="AZ165" s="52"/>
      <c r="BA165" s="45"/>
      <c r="BB165" s="52"/>
      <c r="BC165" s="53"/>
      <c r="BD165" s="54"/>
      <c r="BE165" s="53"/>
      <c r="BF165" s="55"/>
      <c r="BG165" s="55"/>
      <c r="BH165" s="46"/>
      <c r="BI165" s="47"/>
      <c r="BJ165" s="45"/>
      <c r="BK165" s="46"/>
      <c r="BL165" s="46"/>
      <c r="BM165" s="46"/>
      <c r="BN165" s="52"/>
      <c r="BO165" s="45"/>
      <c r="BP165" s="46"/>
      <c r="BQ165" s="52"/>
      <c r="BR165" s="45"/>
      <c r="BS165" s="46"/>
      <c r="BT165" s="52"/>
      <c r="BU165" s="58"/>
      <c r="BV165" s="131"/>
      <c r="BW165" s="113"/>
      <c r="BX165" s="113"/>
      <c r="BY165" s="56"/>
      <c r="BZ165" s="56"/>
      <c r="CA165" s="45"/>
      <c r="CB165" s="46"/>
      <c r="CC165" s="46"/>
      <c r="CD165" s="47"/>
      <c r="CE165" s="50"/>
      <c r="CF165" s="50"/>
      <c r="CG165" s="46"/>
      <c r="CH165" s="46"/>
      <c r="CI165" s="46"/>
      <c r="CJ165" s="46"/>
      <c r="CK165" s="57"/>
      <c r="CL165" s="45"/>
      <c r="CM165" s="50"/>
      <c r="CN165" s="46"/>
      <c r="CO165" s="52"/>
      <c r="CP165" s="52"/>
      <c r="CQ165" s="52"/>
      <c r="CR165" s="57"/>
      <c r="CS165" s="45"/>
      <c r="CT165" s="50"/>
      <c r="CU165" s="46"/>
      <c r="CV165" s="46"/>
      <c r="CW165" s="46"/>
      <c r="CX165" s="46"/>
      <c r="CY165" s="57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45"/>
      <c r="DL165" s="52"/>
      <c r="DM165" s="98"/>
      <c r="DN165" s="52"/>
      <c r="DO165" s="45"/>
      <c r="DP165" s="52"/>
      <c r="DQ165" s="45"/>
      <c r="DR165" s="52"/>
      <c r="DS165" s="56"/>
      <c r="DT165" s="45"/>
      <c r="DU165" s="52"/>
      <c r="DV165" s="56"/>
      <c r="DW165" s="45"/>
      <c r="DX165" s="46"/>
      <c r="DY165" s="98"/>
      <c r="DZ165" s="57"/>
      <c r="EA165" s="148"/>
      <c r="EB165" s="57"/>
      <c r="EC165" s="45"/>
      <c r="ED165" s="52"/>
      <c r="EE165" s="45"/>
      <c r="EF165" s="52"/>
      <c r="EG165" s="45"/>
      <c r="EH165" s="52"/>
      <c r="EI165" s="45"/>
      <c r="EJ165" s="47"/>
    </row>
    <row r="166" spans="1:140" outlineLevel="2" x14ac:dyDescent="0.3">
      <c r="A166" s="258"/>
      <c r="B166" s="264">
        <v>0.5</v>
      </c>
      <c r="C166" s="258"/>
      <c r="D166" s="258"/>
      <c r="E166" s="258"/>
      <c r="F166" s="258"/>
      <c r="G166" s="258"/>
      <c r="H166" s="258"/>
      <c r="I166" s="258"/>
      <c r="J166" s="258"/>
      <c r="K166" s="259"/>
      <c r="L166" s="258"/>
      <c r="M166" s="258"/>
      <c r="N166" s="258"/>
      <c r="O166" s="258"/>
      <c r="P166" s="258"/>
      <c r="Q166" s="258"/>
      <c r="R166" s="258"/>
      <c r="S166" s="245"/>
      <c r="T166" s="45"/>
      <c r="U166" s="46"/>
      <c r="V166" s="49"/>
      <c r="W166" s="46"/>
      <c r="X166" s="51"/>
      <c r="Y166" s="46"/>
      <c r="Z166" s="46"/>
      <c r="AA166" s="46"/>
      <c r="AB166" s="46"/>
      <c r="AC166" s="47"/>
      <c r="AD166" s="50"/>
      <c r="AE166" s="90"/>
      <c r="AF166" s="90"/>
      <c r="AG166" s="90"/>
      <c r="AH166" s="90"/>
      <c r="AI166" s="90"/>
      <c r="AJ166" s="104"/>
      <c r="AK166" s="46"/>
      <c r="AL166" s="46"/>
      <c r="AM166" s="46"/>
      <c r="AN166" s="46"/>
      <c r="AO166" s="52"/>
      <c r="AP166" s="47"/>
      <c r="AQ166" s="45"/>
      <c r="AR166" s="50"/>
      <c r="AS166" s="46"/>
      <c r="AT166" s="46"/>
      <c r="AU166" s="46"/>
      <c r="AV166" s="46"/>
      <c r="AW166" s="116"/>
      <c r="AX166" s="46"/>
      <c r="AY166" s="46"/>
      <c r="AZ166" s="52"/>
      <c r="BA166" s="45"/>
      <c r="BB166" s="52"/>
      <c r="BC166" s="53"/>
      <c r="BD166" s="54"/>
      <c r="BE166" s="53"/>
      <c r="BF166" s="55"/>
      <c r="BG166" s="55"/>
      <c r="BH166" s="46"/>
      <c r="BI166" s="47"/>
      <c r="BJ166" s="45"/>
      <c r="BK166" s="46"/>
      <c r="BL166" s="46"/>
      <c r="BM166" s="46"/>
      <c r="BN166" s="52"/>
      <c r="BO166" s="45"/>
      <c r="BP166" s="46"/>
      <c r="BQ166" s="52"/>
      <c r="BR166" s="45"/>
      <c r="BS166" s="46"/>
      <c r="BT166" s="52"/>
      <c r="BU166" s="58"/>
      <c r="BV166" s="131"/>
      <c r="BW166" s="113"/>
      <c r="BX166" s="113"/>
      <c r="BY166" s="56"/>
      <c r="BZ166" s="56"/>
      <c r="CA166" s="45"/>
      <c r="CB166" s="46"/>
      <c r="CC166" s="46"/>
      <c r="CD166" s="47"/>
      <c r="CE166" s="50"/>
      <c r="CF166" s="50"/>
      <c r="CG166" s="46"/>
      <c r="CH166" s="46"/>
      <c r="CI166" s="46"/>
      <c r="CJ166" s="46"/>
      <c r="CK166" s="57"/>
      <c r="CL166" s="45"/>
      <c r="CM166" s="50"/>
      <c r="CN166" s="46"/>
      <c r="CO166" s="52"/>
      <c r="CP166" s="52"/>
      <c r="CQ166" s="52"/>
      <c r="CR166" s="57"/>
      <c r="CS166" s="45"/>
      <c r="CT166" s="50"/>
      <c r="CU166" s="46"/>
      <c r="CV166" s="46"/>
      <c r="CW166" s="46"/>
      <c r="CX166" s="46"/>
      <c r="CY166" s="57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45"/>
      <c r="DL166" s="52"/>
      <c r="DM166" s="98"/>
      <c r="DN166" s="52"/>
      <c r="DO166" s="45"/>
      <c r="DP166" s="52"/>
      <c r="DQ166" s="45"/>
      <c r="DR166" s="52"/>
      <c r="DS166" s="56"/>
      <c r="DT166" s="45"/>
      <c r="DU166" s="52"/>
      <c r="DV166" s="56"/>
      <c r="DW166" s="45"/>
      <c r="DX166" s="46"/>
      <c r="DY166" s="98"/>
      <c r="DZ166" s="57"/>
      <c r="EA166" s="148"/>
      <c r="EB166" s="57"/>
      <c r="EC166" s="45"/>
      <c r="ED166" s="52"/>
      <c r="EE166" s="45"/>
      <c r="EF166" s="52"/>
      <c r="EG166" s="45"/>
      <c r="EH166" s="52"/>
      <c r="EI166" s="45"/>
      <c r="EJ166" s="47"/>
    </row>
    <row r="167" spans="1:140" outlineLevel="2" x14ac:dyDescent="0.3">
      <c r="A167" s="258"/>
      <c r="B167" s="264">
        <v>0.51041666666666696</v>
      </c>
      <c r="C167" s="258"/>
      <c r="D167" s="258"/>
      <c r="E167" s="258"/>
      <c r="F167" s="258"/>
      <c r="G167" s="258"/>
      <c r="H167" s="258"/>
      <c r="I167" s="258"/>
      <c r="J167" s="258"/>
      <c r="K167" s="259"/>
      <c r="L167" s="258"/>
      <c r="M167" s="258"/>
      <c r="N167" s="258"/>
      <c r="O167" s="258"/>
      <c r="P167" s="258"/>
      <c r="Q167" s="258"/>
      <c r="R167" s="258"/>
      <c r="S167" s="245"/>
      <c r="T167" s="45"/>
      <c r="U167" s="46"/>
      <c r="V167" s="49"/>
      <c r="W167" s="46"/>
      <c r="X167" s="51"/>
      <c r="Y167" s="46"/>
      <c r="Z167" s="46"/>
      <c r="AA167" s="46"/>
      <c r="AB167" s="46"/>
      <c r="AC167" s="47"/>
      <c r="AD167" s="50"/>
      <c r="AE167" s="90"/>
      <c r="AF167" s="90"/>
      <c r="AG167" s="90"/>
      <c r="AH167" s="90"/>
      <c r="AI167" s="90"/>
      <c r="AJ167" s="104"/>
      <c r="AK167" s="46"/>
      <c r="AL167" s="46"/>
      <c r="AM167" s="46"/>
      <c r="AN167" s="46"/>
      <c r="AO167" s="52"/>
      <c r="AP167" s="47"/>
      <c r="AQ167" s="45"/>
      <c r="AR167" s="50"/>
      <c r="AS167" s="46"/>
      <c r="AT167" s="46"/>
      <c r="AU167" s="46"/>
      <c r="AV167" s="46"/>
      <c r="AW167" s="116"/>
      <c r="AX167" s="46"/>
      <c r="AY167" s="46"/>
      <c r="AZ167" s="52"/>
      <c r="BA167" s="45"/>
      <c r="BB167" s="52"/>
      <c r="BC167" s="53"/>
      <c r="BD167" s="54"/>
      <c r="BE167" s="53"/>
      <c r="BF167" s="55"/>
      <c r="BG167" s="55"/>
      <c r="BH167" s="46"/>
      <c r="BI167" s="47"/>
      <c r="BJ167" s="45"/>
      <c r="BK167" s="46"/>
      <c r="BL167" s="46"/>
      <c r="BM167" s="46"/>
      <c r="BN167" s="52"/>
      <c r="BO167" s="45"/>
      <c r="BP167" s="46"/>
      <c r="BQ167" s="52"/>
      <c r="BR167" s="45"/>
      <c r="BS167" s="46"/>
      <c r="BT167" s="52"/>
      <c r="BU167" s="58"/>
      <c r="BV167" s="131"/>
      <c r="BW167" s="113"/>
      <c r="BX167" s="113"/>
      <c r="BY167" s="56"/>
      <c r="BZ167" s="56"/>
      <c r="CA167" s="45"/>
      <c r="CB167" s="46"/>
      <c r="CC167" s="46"/>
      <c r="CD167" s="47"/>
      <c r="CE167" s="50"/>
      <c r="CF167" s="50"/>
      <c r="CG167" s="46"/>
      <c r="CH167" s="46"/>
      <c r="CI167" s="46"/>
      <c r="CJ167" s="46"/>
      <c r="CK167" s="57"/>
      <c r="CL167" s="45"/>
      <c r="CM167" s="50"/>
      <c r="CN167" s="46"/>
      <c r="CO167" s="52"/>
      <c r="CP167" s="52"/>
      <c r="CQ167" s="52"/>
      <c r="CR167" s="57"/>
      <c r="CS167" s="45"/>
      <c r="CT167" s="50"/>
      <c r="CU167" s="46"/>
      <c r="CV167" s="46"/>
      <c r="CW167" s="46"/>
      <c r="CX167" s="46"/>
      <c r="CY167" s="57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45"/>
      <c r="DL167" s="52"/>
      <c r="DM167" s="98"/>
      <c r="DN167" s="52"/>
      <c r="DO167" s="45"/>
      <c r="DP167" s="52"/>
      <c r="DQ167" s="45"/>
      <c r="DR167" s="52"/>
      <c r="DS167" s="56"/>
      <c r="DT167" s="45"/>
      <c r="DU167" s="52"/>
      <c r="DV167" s="56"/>
      <c r="DW167" s="45"/>
      <c r="DX167" s="46"/>
      <c r="DY167" s="98"/>
      <c r="DZ167" s="57"/>
      <c r="EA167" s="148"/>
      <c r="EB167" s="57"/>
      <c r="EC167" s="45"/>
      <c r="ED167" s="52"/>
      <c r="EE167" s="45"/>
      <c r="EF167" s="52"/>
      <c r="EG167" s="45"/>
      <c r="EH167" s="52"/>
      <c r="EI167" s="45"/>
      <c r="EJ167" s="47"/>
    </row>
    <row r="168" spans="1:140" outlineLevel="2" x14ac:dyDescent="0.3">
      <c r="A168" s="258"/>
      <c r="B168" s="264">
        <v>0.52083333333333304</v>
      </c>
      <c r="C168" s="258"/>
      <c r="D168" s="258"/>
      <c r="E168" s="258"/>
      <c r="F168" s="258"/>
      <c r="G168" s="258"/>
      <c r="H168" s="258"/>
      <c r="I168" s="258"/>
      <c r="J168" s="258"/>
      <c r="K168" s="259"/>
      <c r="L168" s="258"/>
      <c r="M168" s="258"/>
      <c r="N168" s="258"/>
      <c r="O168" s="258"/>
      <c r="P168" s="258"/>
      <c r="Q168" s="258"/>
      <c r="R168" s="258"/>
      <c r="S168" s="245"/>
      <c r="T168" s="45"/>
      <c r="U168" s="46"/>
      <c r="V168" s="49"/>
      <c r="W168" s="46"/>
      <c r="X168" s="51"/>
      <c r="Y168" s="46"/>
      <c r="Z168" s="46"/>
      <c r="AA168" s="46"/>
      <c r="AB168" s="46"/>
      <c r="AC168" s="47"/>
      <c r="AD168" s="50"/>
      <c r="AE168" s="90"/>
      <c r="AF168" s="90"/>
      <c r="AG168" s="90"/>
      <c r="AH168" s="90"/>
      <c r="AI168" s="90"/>
      <c r="AJ168" s="104"/>
      <c r="AK168" s="46"/>
      <c r="AL168" s="46"/>
      <c r="AM168" s="46"/>
      <c r="AN168" s="46"/>
      <c r="AO168" s="52"/>
      <c r="AP168" s="47"/>
      <c r="AQ168" s="45"/>
      <c r="AR168" s="50"/>
      <c r="AS168" s="46"/>
      <c r="AT168" s="46"/>
      <c r="AU168" s="46"/>
      <c r="AV168" s="46"/>
      <c r="AW168" s="116"/>
      <c r="AX168" s="46"/>
      <c r="AY168" s="46"/>
      <c r="AZ168" s="52"/>
      <c r="BA168" s="45"/>
      <c r="BB168" s="52"/>
      <c r="BC168" s="53"/>
      <c r="BD168" s="54"/>
      <c r="BE168" s="53"/>
      <c r="BF168" s="55"/>
      <c r="BG168" s="55"/>
      <c r="BH168" s="46"/>
      <c r="BI168" s="47"/>
      <c r="BJ168" s="45"/>
      <c r="BK168" s="46"/>
      <c r="BL168" s="46"/>
      <c r="BM168" s="46"/>
      <c r="BN168" s="52"/>
      <c r="BO168" s="45"/>
      <c r="BP168" s="46"/>
      <c r="BQ168" s="52"/>
      <c r="BR168" s="45"/>
      <c r="BS168" s="46"/>
      <c r="BT168" s="52"/>
      <c r="BU168" s="58"/>
      <c r="BV168" s="131"/>
      <c r="BW168" s="113"/>
      <c r="BX168" s="113"/>
      <c r="BY168" s="56"/>
      <c r="BZ168" s="56"/>
      <c r="CA168" s="45"/>
      <c r="CB168" s="46"/>
      <c r="CC168" s="46"/>
      <c r="CD168" s="47"/>
      <c r="CE168" s="50"/>
      <c r="CF168" s="50"/>
      <c r="CG168" s="46"/>
      <c r="CH168" s="46"/>
      <c r="CI168" s="46"/>
      <c r="CJ168" s="46"/>
      <c r="CK168" s="57"/>
      <c r="CL168" s="45"/>
      <c r="CM168" s="50"/>
      <c r="CN168" s="46"/>
      <c r="CO168" s="52"/>
      <c r="CP168" s="52"/>
      <c r="CQ168" s="52"/>
      <c r="CR168" s="57"/>
      <c r="CS168" s="45"/>
      <c r="CT168" s="50"/>
      <c r="CU168" s="46"/>
      <c r="CV168" s="46"/>
      <c r="CW168" s="46"/>
      <c r="CX168" s="46"/>
      <c r="CY168" s="57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45"/>
      <c r="DL168" s="52"/>
      <c r="DM168" s="98"/>
      <c r="DN168" s="52"/>
      <c r="DO168" s="45"/>
      <c r="DP168" s="52"/>
      <c r="DQ168" s="45"/>
      <c r="DR168" s="52"/>
      <c r="DS168" s="56"/>
      <c r="DT168" s="45"/>
      <c r="DU168" s="52"/>
      <c r="DV168" s="56"/>
      <c r="DW168" s="45"/>
      <c r="DX168" s="46"/>
      <c r="DY168" s="98"/>
      <c r="DZ168" s="57"/>
      <c r="EA168" s="148"/>
      <c r="EB168" s="57"/>
      <c r="EC168" s="45"/>
      <c r="ED168" s="52"/>
      <c r="EE168" s="45"/>
      <c r="EF168" s="52"/>
      <c r="EG168" s="45"/>
      <c r="EH168" s="52"/>
      <c r="EI168" s="45"/>
      <c r="EJ168" s="47"/>
    </row>
    <row r="169" spans="1:140" outlineLevel="2" x14ac:dyDescent="0.3">
      <c r="A169" s="258"/>
      <c r="B169" s="264">
        <v>0.53125</v>
      </c>
      <c r="C169" s="258"/>
      <c r="D169" s="258"/>
      <c r="E169" s="258"/>
      <c r="F169" s="258"/>
      <c r="G169" s="258"/>
      <c r="H169" s="258"/>
      <c r="I169" s="258"/>
      <c r="J169" s="258"/>
      <c r="K169" s="259"/>
      <c r="L169" s="258"/>
      <c r="M169" s="258"/>
      <c r="N169" s="258"/>
      <c r="O169" s="258"/>
      <c r="P169" s="258"/>
      <c r="Q169" s="258"/>
      <c r="R169" s="258"/>
      <c r="S169" s="245"/>
      <c r="T169" s="45"/>
      <c r="U169" s="46"/>
      <c r="V169" s="49"/>
      <c r="W169" s="46"/>
      <c r="X169" s="51"/>
      <c r="Y169" s="46"/>
      <c r="Z169" s="46"/>
      <c r="AA169" s="46"/>
      <c r="AB169" s="46"/>
      <c r="AC169" s="47"/>
      <c r="AD169" s="50"/>
      <c r="AE169" s="90"/>
      <c r="AF169" s="90"/>
      <c r="AG169" s="90"/>
      <c r="AH169" s="90"/>
      <c r="AI169" s="90"/>
      <c r="AJ169" s="104"/>
      <c r="AK169" s="46"/>
      <c r="AL169" s="46"/>
      <c r="AM169" s="46"/>
      <c r="AN169" s="46"/>
      <c r="AO169" s="52"/>
      <c r="AP169" s="47"/>
      <c r="AQ169" s="45"/>
      <c r="AR169" s="50"/>
      <c r="AS169" s="46"/>
      <c r="AT169" s="46"/>
      <c r="AU169" s="46"/>
      <c r="AV169" s="46"/>
      <c r="AW169" s="116"/>
      <c r="AX169" s="46"/>
      <c r="AY169" s="46"/>
      <c r="AZ169" s="52"/>
      <c r="BA169" s="45"/>
      <c r="BB169" s="52"/>
      <c r="BC169" s="53"/>
      <c r="BD169" s="54"/>
      <c r="BE169" s="53"/>
      <c r="BF169" s="55"/>
      <c r="BG169" s="55"/>
      <c r="BH169" s="46"/>
      <c r="BI169" s="47"/>
      <c r="BJ169" s="45"/>
      <c r="BK169" s="46"/>
      <c r="BL169" s="46"/>
      <c r="BM169" s="46"/>
      <c r="BN169" s="52"/>
      <c r="BO169" s="45"/>
      <c r="BP169" s="46"/>
      <c r="BQ169" s="52"/>
      <c r="BR169" s="45"/>
      <c r="BS169" s="46"/>
      <c r="BT169" s="52"/>
      <c r="BU169" s="58"/>
      <c r="BV169" s="131"/>
      <c r="BW169" s="113"/>
      <c r="BX169" s="113"/>
      <c r="BY169" s="56"/>
      <c r="BZ169" s="56"/>
      <c r="CA169" s="45"/>
      <c r="CB169" s="46"/>
      <c r="CC169" s="46"/>
      <c r="CD169" s="47"/>
      <c r="CE169" s="50"/>
      <c r="CF169" s="50"/>
      <c r="CG169" s="46"/>
      <c r="CH169" s="46"/>
      <c r="CI169" s="46"/>
      <c r="CJ169" s="46"/>
      <c r="CK169" s="57"/>
      <c r="CL169" s="45"/>
      <c r="CM169" s="50"/>
      <c r="CN169" s="46"/>
      <c r="CO169" s="52"/>
      <c r="CP169" s="52"/>
      <c r="CQ169" s="52"/>
      <c r="CR169" s="57"/>
      <c r="CS169" s="45"/>
      <c r="CT169" s="50"/>
      <c r="CU169" s="46"/>
      <c r="CV169" s="46"/>
      <c r="CW169" s="46"/>
      <c r="CX169" s="46"/>
      <c r="CY169" s="57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45"/>
      <c r="DL169" s="52"/>
      <c r="DM169" s="98"/>
      <c r="DN169" s="52"/>
      <c r="DO169" s="45"/>
      <c r="DP169" s="52"/>
      <c r="DQ169" s="45"/>
      <c r="DR169" s="52"/>
      <c r="DS169" s="56"/>
      <c r="DT169" s="45"/>
      <c r="DU169" s="52"/>
      <c r="DV169" s="56"/>
      <c r="DW169" s="45"/>
      <c r="DX169" s="46"/>
      <c r="DY169" s="98"/>
      <c r="DZ169" s="57"/>
      <c r="EA169" s="148"/>
      <c r="EB169" s="57"/>
      <c r="EC169" s="45"/>
      <c r="ED169" s="52"/>
      <c r="EE169" s="45"/>
      <c r="EF169" s="52"/>
      <c r="EG169" s="45"/>
      <c r="EH169" s="52"/>
      <c r="EI169" s="45"/>
      <c r="EJ169" s="47"/>
    </row>
    <row r="170" spans="1:140" outlineLevel="2" x14ac:dyDescent="0.3">
      <c r="A170" s="258"/>
      <c r="B170" s="264">
        <v>0.54166666666666696</v>
      </c>
      <c r="C170" s="258"/>
      <c r="D170" s="258"/>
      <c r="E170" s="258"/>
      <c r="F170" s="258"/>
      <c r="G170" s="258"/>
      <c r="H170" s="258"/>
      <c r="I170" s="258"/>
      <c r="J170" s="258"/>
      <c r="K170" s="259"/>
      <c r="L170" s="258"/>
      <c r="M170" s="258"/>
      <c r="N170" s="258"/>
      <c r="O170" s="258"/>
      <c r="P170" s="258"/>
      <c r="Q170" s="258"/>
      <c r="R170" s="258"/>
      <c r="S170" s="245"/>
      <c r="T170" s="45"/>
      <c r="U170" s="46"/>
      <c r="V170" s="49"/>
      <c r="W170" s="46"/>
      <c r="X170" s="51"/>
      <c r="Y170" s="46"/>
      <c r="Z170" s="46"/>
      <c r="AA170" s="46"/>
      <c r="AB170" s="46"/>
      <c r="AC170" s="47"/>
      <c r="AD170" s="50"/>
      <c r="AE170" s="90"/>
      <c r="AF170" s="90"/>
      <c r="AG170" s="90"/>
      <c r="AH170" s="90"/>
      <c r="AI170" s="90"/>
      <c r="AJ170" s="104"/>
      <c r="AK170" s="46"/>
      <c r="AL170" s="46"/>
      <c r="AM170" s="46"/>
      <c r="AN170" s="46"/>
      <c r="AO170" s="52"/>
      <c r="AP170" s="47"/>
      <c r="AQ170" s="45"/>
      <c r="AR170" s="50"/>
      <c r="AS170" s="46"/>
      <c r="AT170" s="46"/>
      <c r="AU170" s="46"/>
      <c r="AV170" s="46"/>
      <c r="AW170" s="116"/>
      <c r="AX170" s="46"/>
      <c r="AY170" s="46"/>
      <c r="AZ170" s="52"/>
      <c r="BA170" s="45"/>
      <c r="BB170" s="52"/>
      <c r="BC170" s="53"/>
      <c r="BD170" s="54"/>
      <c r="BE170" s="53"/>
      <c r="BF170" s="55"/>
      <c r="BG170" s="55"/>
      <c r="BH170" s="46"/>
      <c r="BI170" s="47"/>
      <c r="BJ170" s="45"/>
      <c r="BK170" s="46"/>
      <c r="BL170" s="46"/>
      <c r="BM170" s="46"/>
      <c r="BN170" s="52"/>
      <c r="BO170" s="45"/>
      <c r="BP170" s="46"/>
      <c r="BQ170" s="52"/>
      <c r="BR170" s="45"/>
      <c r="BS170" s="46"/>
      <c r="BT170" s="52"/>
      <c r="BU170" s="58"/>
      <c r="BV170" s="131"/>
      <c r="BW170" s="113"/>
      <c r="BX170" s="113"/>
      <c r="BY170" s="56"/>
      <c r="BZ170" s="56"/>
      <c r="CA170" s="45"/>
      <c r="CB170" s="46"/>
      <c r="CC170" s="46"/>
      <c r="CD170" s="47"/>
      <c r="CE170" s="50"/>
      <c r="CF170" s="50"/>
      <c r="CG170" s="46"/>
      <c r="CH170" s="46"/>
      <c r="CI170" s="46"/>
      <c r="CJ170" s="46"/>
      <c r="CK170" s="57"/>
      <c r="CL170" s="45"/>
      <c r="CM170" s="50"/>
      <c r="CN170" s="46"/>
      <c r="CO170" s="52"/>
      <c r="CP170" s="52"/>
      <c r="CQ170" s="52"/>
      <c r="CR170" s="57"/>
      <c r="CS170" s="45"/>
      <c r="CT170" s="50"/>
      <c r="CU170" s="46"/>
      <c r="CV170" s="46"/>
      <c r="CW170" s="46"/>
      <c r="CX170" s="46"/>
      <c r="CY170" s="57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45"/>
      <c r="DL170" s="52"/>
      <c r="DM170" s="98"/>
      <c r="DN170" s="52"/>
      <c r="DO170" s="45"/>
      <c r="DP170" s="52"/>
      <c r="DQ170" s="45"/>
      <c r="DR170" s="52"/>
      <c r="DS170" s="56"/>
      <c r="DT170" s="45"/>
      <c r="DU170" s="52"/>
      <c r="DV170" s="56"/>
      <c r="DW170" s="45"/>
      <c r="DX170" s="46"/>
      <c r="DY170" s="98"/>
      <c r="DZ170" s="57"/>
      <c r="EA170" s="148"/>
      <c r="EB170" s="57"/>
      <c r="EC170" s="45"/>
      <c r="ED170" s="52"/>
      <c r="EE170" s="45"/>
      <c r="EF170" s="52"/>
      <c r="EG170" s="45"/>
      <c r="EH170" s="52"/>
      <c r="EI170" s="45"/>
      <c r="EJ170" s="47"/>
    </row>
    <row r="171" spans="1:140" outlineLevel="2" x14ac:dyDescent="0.3">
      <c r="A171" s="258"/>
      <c r="B171" s="264">
        <v>0.55208333333333304</v>
      </c>
      <c r="C171" s="258"/>
      <c r="D171" s="258"/>
      <c r="E171" s="258"/>
      <c r="F171" s="258"/>
      <c r="G171" s="258"/>
      <c r="H171" s="258"/>
      <c r="I171" s="258"/>
      <c r="J171" s="258"/>
      <c r="K171" s="259"/>
      <c r="L171" s="258"/>
      <c r="M171" s="258"/>
      <c r="N171" s="258"/>
      <c r="O171" s="258"/>
      <c r="P171" s="258"/>
      <c r="Q171" s="258"/>
      <c r="R171" s="258"/>
      <c r="S171" s="245"/>
      <c r="T171" s="45"/>
      <c r="U171" s="46"/>
      <c r="V171" s="49"/>
      <c r="W171" s="46"/>
      <c r="X171" s="51"/>
      <c r="Y171" s="46"/>
      <c r="Z171" s="46"/>
      <c r="AA171" s="46"/>
      <c r="AB171" s="46"/>
      <c r="AC171" s="47"/>
      <c r="AD171" s="50"/>
      <c r="AE171" s="90"/>
      <c r="AF171" s="90"/>
      <c r="AG171" s="90"/>
      <c r="AH171" s="90"/>
      <c r="AI171" s="90"/>
      <c r="AJ171" s="104"/>
      <c r="AK171" s="46"/>
      <c r="AL171" s="46"/>
      <c r="AM171" s="46"/>
      <c r="AN171" s="46"/>
      <c r="AO171" s="52"/>
      <c r="AP171" s="47"/>
      <c r="AQ171" s="45"/>
      <c r="AR171" s="50"/>
      <c r="AS171" s="46"/>
      <c r="AT171" s="46"/>
      <c r="AU171" s="46"/>
      <c r="AV171" s="46"/>
      <c r="AW171" s="116"/>
      <c r="AX171" s="46"/>
      <c r="AY171" s="46"/>
      <c r="AZ171" s="52"/>
      <c r="BA171" s="45"/>
      <c r="BB171" s="52"/>
      <c r="BC171" s="53"/>
      <c r="BD171" s="54"/>
      <c r="BE171" s="53"/>
      <c r="BF171" s="55"/>
      <c r="BG171" s="55"/>
      <c r="BH171" s="46"/>
      <c r="BI171" s="47"/>
      <c r="BJ171" s="45"/>
      <c r="BK171" s="46"/>
      <c r="BL171" s="46"/>
      <c r="BM171" s="46"/>
      <c r="BN171" s="52"/>
      <c r="BO171" s="45"/>
      <c r="BP171" s="46"/>
      <c r="BQ171" s="52"/>
      <c r="BR171" s="45"/>
      <c r="BS171" s="46"/>
      <c r="BT171" s="52"/>
      <c r="BU171" s="58"/>
      <c r="BV171" s="131"/>
      <c r="BW171" s="113"/>
      <c r="BX171" s="113"/>
      <c r="BY171" s="56"/>
      <c r="BZ171" s="56"/>
      <c r="CA171" s="45"/>
      <c r="CB171" s="46"/>
      <c r="CC171" s="46"/>
      <c r="CD171" s="47"/>
      <c r="CE171" s="50"/>
      <c r="CF171" s="50"/>
      <c r="CG171" s="46"/>
      <c r="CH171" s="46"/>
      <c r="CI171" s="46"/>
      <c r="CJ171" s="46"/>
      <c r="CK171" s="57"/>
      <c r="CL171" s="45"/>
      <c r="CM171" s="50"/>
      <c r="CN171" s="46"/>
      <c r="CO171" s="52"/>
      <c r="CP171" s="52"/>
      <c r="CQ171" s="52"/>
      <c r="CR171" s="57"/>
      <c r="CS171" s="45"/>
      <c r="CT171" s="50"/>
      <c r="CU171" s="46"/>
      <c r="CV171" s="46"/>
      <c r="CW171" s="46"/>
      <c r="CX171" s="46"/>
      <c r="CY171" s="57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45"/>
      <c r="DL171" s="52"/>
      <c r="DM171" s="98"/>
      <c r="DN171" s="52"/>
      <c r="DO171" s="45"/>
      <c r="DP171" s="52"/>
      <c r="DQ171" s="45"/>
      <c r="DR171" s="52"/>
      <c r="DS171" s="56"/>
      <c r="DT171" s="45"/>
      <c r="DU171" s="52"/>
      <c r="DV171" s="56"/>
      <c r="DW171" s="45"/>
      <c r="DX171" s="46"/>
      <c r="DY171" s="98"/>
      <c r="DZ171" s="57"/>
      <c r="EA171" s="148"/>
      <c r="EB171" s="57"/>
      <c r="EC171" s="45"/>
      <c r="ED171" s="52"/>
      <c r="EE171" s="45"/>
      <c r="EF171" s="52"/>
      <c r="EG171" s="45"/>
      <c r="EH171" s="52"/>
      <c r="EI171" s="45"/>
      <c r="EJ171" s="47"/>
    </row>
    <row r="172" spans="1:140" outlineLevel="2" x14ac:dyDescent="0.3">
      <c r="A172" s="258"/>
      <c r="B172" s="264">
        <v>0.5625</v>
      </c>
      <c r="C172" s="258"/>
      <c r="D172" s="258"/>
      <c r="E172" s="258"/>
      <c r="F172" s="258"/>
      <c r="G172" s="258"/>
      <c r="H172" s="258"/>
      <c r="I172" s="258"/>
      <c r="J172" s="258"/>
      <c r="K172" s="259"/>
      <c r="L172" s="258"/>
      <c r="M172" s="258"/>
      <c r="N172" s="258"/>
      <c r="O172" s="258"/>
      <c r="P172" s="258"/>
      <c r="Q172" s="258"/>
      <c r="R172" s="258"/>
      <c r="S172" s="245"/>
      <c r="T172" s="45"/>
      <c r="U172" s="46"/>
      <c r="V172" s="49"/>
      <c r="W172" s="46"/>
      <c r="X172" s="51"/>
      <c r="Y172" s="46"/>
      <c r="Z172" s="46"/>
      <c r="AA172" s="46"/>
      <c r="AB172" s="46"/>
      <c r="AC172" s="47"/>
      <c r="AD172" s="50"/>
      <c r="AE172" s="90"/>
      <c r="AF172" s="90"/>
      <c r="AG172" s="90"/>
      <c r="AH172" s="90"/>
      <c r="AI172" s="90"/>
      <c r="AJ172" s="104"/>
      <c r="AK172" s="46"/>
      <c r="AL172" s="46"/>
      <c r="AM172" s="46"/>
      <c r="AN172" s="46"/>
      <c r="AO172" s="52"/>
      <c r="AP172" s="47"/>
      <c r="AQ172" s="45"/>
      <c r="AR172" s="50"/>
      <c r="AS172" s="46"/>
      <c r="AT172" s="46"/>
      <c r="AU172" s="46"/>
      <c r="AV172" s="46"/>
      <c r="AW172" s="116"/>
      <c r="AX172" s="46"/>
      <c r="AY172" s="46"/>
      <c r="AZ172" s="52"/>
      <c r="BA172" s="45"/>
      <c r="BB172" s="52"/>
      <c r="BC172" s="53"/>
      <c r="BD172" s="54"/>
      <c r="BE172" s="53"/>
      <c r="BF172" s="55"/>
      <c r="BG172" s="55"/>
      <c r="BH172" s="46"/>
      <c r="BI172" s="47"/>
      <c r="BJ172" s="45"/>
      <c r="BK172" s="46"/>
      <c r="BL172" s="46"/>
      <c r="BM172" s="46"/>
      <c r="BN172" s="52"/>
      <c r="BO172" s="45"/>
      <c r="BP172" s="46"/>
      <c r="BQ172" s="52"/>
      <c r="BR172" s="45"/>
      <c r="BS172" s="46"/>
      <c r="BT172" s="52"/>
      <c r="BU172" s="58"/>
      <c r="BV172" s="131"/>
      <c r="BW172" s="113"/>
      <c r="BX172" s="113"/>
      <c r="BY172" s="56"/>
      <c r="BZ172" s="56"/>
      <c r="CA172" s="45"/>
      <c r="CB172" s="46"/>
      <c r="CC172" s="46"/>
      <c r="CD172" s="47"/>
      <c r="CE172" s="50"/>
      <c r="CF172" s="50"/>
      <c r="CG172" s="46"/>
      <c r="CH172" s="46"/>
      <c r="CI172" s="46"/>
      <c r="CJ172" s="46"/>
      <c r="CK172" s="57"/>
      <c r="CL172" s="45"/>
      <c r="CM172" s="50"/>
      <c r="CN172" s="46"/>
      <c r="CO172" s="52"/>
      <c r="CP172" s="52"/>
      <c r="CQ172" s="52"/>
      <c r="CR172" s="57"/>
      <c r="CS172" s="45"/>
      <c r="CT172" s="50"/>
      <c r="CU172" s="46"/>
      <c r="CV172" s="46"/>
      <c r="CW172" s="46"/>
      <c r="CX172" s="46"/>
      <c r="CY172" s="57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45"/>
      <c r="DL172" s="52"/>
      <c r="DM172" s="98"/>
      <c r="DN172" s="52"/>
      <c r="DO172" s="45"/>
      <c r="DP172" s="52"/>
      <c r="DQ172" s="45"/>
      <c r="DR172" s="52"/>
      <c r="DS172" s="56"/>
      <c r="DT172" s="45"/>
      <c r="DU172" s="52"/>
      <c r="DV172" s="56"/>
      <c r="DW172" s="45"/>
      <c r="DX172" s="46"/>
      <c r="DY172" s="98"/>
      <c r="DZ172" s="57"/>
      <c r="EA172" s="148"/>
      <c r="EB172" s="57"/>
      <c r="EC172" s="45"/>
      <c r="ED172" s="52"/>
      <c r="EE172" s="45"/>
      <c r="EF172" s="52"/>
      <c r="EG172" s="45"/>
      <c r="EH172" s="52"/>
      <c r="EI172" s="45"/>
      <c r="EJ172" s="47"/>
    </row>
    <row r="173" spans="1:140" outlineLevel="2" x14ac:dyDescent="0.3">
      <c r="A173" s="258"/>
      <c r="B173" s="264">
        <v>0.57291666666666696</v>
      </c>
      <c r="C173" s="258"/>
      <c r="D173" s="258"/>
      <c r="E173" s="258"/>
      <c r="F173" s="258"/>
      <c r="G173" s="258"/>
      <c r="H173" s="258"/>
      <c r="I173" s="258"/>
      <c r="J173" s="258"/>
      <c r="K173" s="259"/>
      <c r="L173" s="258"/>
      <c r="M173" s="258"/>
      <c r="N173" s="258"/>
      <c r="O173" s="258"/>
      <c r="P173" s="258"/>
      <c r="Q173" s="258"/>
      <c r="R173" s="258"/>
      <c r="S173" s="245"/>
      <c r="T173" s="45"/>
      <c r="U173" s="46"/>
      <c r="V173" s="49"/>
      <c r="W173" s="46"/>
      <c r="X173" s="51"/>
      <c r="Y173" s="46"/>
      <c r="Z173" s="46"/>
      <c r="AA173" s="46"/>
      <c r="AB173" s="46"/>
      <c r="AC173" s="47"/>
      <c r="AD173" s="50"/>
      <c r="AE173" s="90"/>
      <c r="AF173" s="90"/>
      <c r="AG173" s="90"/>
      <c r="AH173" s="90"/>
      <c r="AI173" s="90"/>
      <c r="AJ173" s="104"/>
      <c r="AK173" s="46"/>
      <c r="AL173" s="46"/>
      <c r="AM173" s="46"/>
      <c r="AN173" s="46"/>
      <c r="AO173" s="52"/>
      <c r="AP173" s="47"/>
      <c r="AQ173" s="45"/>
      <c r="AR173" s="50"/>
      <c r="AS173" s="46"/>
      <c r="AT173" s="46"/>
      <c r="AU173" s="46"/>
      <c r="AV173" s="46"/>
      <c r="AW173" s="116"/>
      <c r="AX173" s="46"/>
      <c r="AY173" s="46"/>
      <c r="AZ173" s="52"/>
      <c r="BA173" s="45"/>
      <c r="BB173" s="52"/>
      <c r="BC173" s="53"/>
      <c r="BD173" s="54"/>
      <c r="BE173" s="53"/>
      <c r="BF173" s="55"/>
      <c r="BG173" s="55"/>
      <c r="BH173" s="46"/>
      <c r="BI173" s="47"/>
      <c r="BJ173" s="45"/>
      <c r="BK173" s="46"/>
      <c r="BL173" s="46"/>
      <c r="BM173" s="46"/>
      <c r="BN173" s="52"/>
      <c r="BO173" s="45"/>
      <c r="BP173" s="46"/>
      <c r="BQ173" s="52"/>
      <c r="BR173" s="45"/>
      <c r="BS173" s="46"/>
      <c r="BT173" s="52"/>
      <c r="BU173" s="58"/>
      <c r="BV173" s="131"/>
      <c r="BW173" s="113"/>
      <c r="BX173" s="113"/>
      <c r="BY173" s="56"/>
      <c r="BZ173" s="56"/>
      <c r="CA173" s="45"/>
      <c r="CB173" s="46"/>
      <c r="CC173" s="46"/>
      <c r="CD173" s="47"/>
      <c r="CE173" s="50"/>
      <c r="CF173" s="50"/>
      <c r="CG173" s="46"/>
      <c r="CH173" s="46"/>
      <c r="CI173" s="46"/>
      <c r="CJ173" s="46"/>
      <c r="CK173" s="57"/>
      <c r="CL173" s="45"/>
      <c r="CM173" s="50"/>
      <c r="CN173" s="46"/>
      <c r="CO173" s="52"/>
      <c r="CP173" s="52"/>
      <c r="CQ173" s="52"/>
      <c r="CR173" s="57"/>
      <c r="CS173" s="45"/>
      <c r="CT173" s="50"/>
      <c r="CU173" s="46"/>
      <c r="CV173" s="46"/>
      <c r="CW173" s="46"/>
      <c r="CX173" s="46"/>
      <c r="CY173" s="57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45"/>
      <c r="DL173" s="52"/>
      <c r="DM173" s="98"/>
      <c r="DN173" s="52"/>
      <c r="DO173" s="45"/>
      <c r="DP173" s="52"/>
      <c r="DQ173" s="45"/>
      <c r="DR173" s="52"/>
      <c r="DS173" s="56"/>
      <c r="DT173" s="45"/>
      <c r="DU173" s="52"/>
      <c r="DV173" s="56"/>
      <c r="DW173" s="45"/>
      <c r="DX173" s="46"/>
      <c r="DY173" s="98"/>
      <c r="DZ173" s="57"/>
      <c r="EA173" s="148"/>
      <c r="EB173" s="57"/>
      <c r="EC173" s="45"/>
      <c r="ED173" s="52"/>
      <c r="EE173" s="45"/>
      <c r="EF173" s="52"/>
      <c r="EG173" s="45"/>
      <c r="EH173" s="52"/>
      <c r="EI173" s="45"/>
      <c r="EJ173" s="47"/>
    </row>
    <row r="174" spans="1:140" outlineLevel="2" x14ac:dyDescent="0.3">
      <c r="A174" s="258"/>
      <c r="B174" s="264">
        <v>0.58333333333333304</v>
      </c>
      <c r="C174" s="258"/>
      <c r="D174" s="258"/>
      <c r="E174" s="258"/>
      <c r="F174" s="258"/>
      <c r="G174" s="258"/>
      <c r="H174" s="258"/>
      <c r="I174" s="258"/>
      <c r="J174" s="258"/>
      <c r="K174" s="259"/>
      <c r="L174" s="258"/>
      <c r="M174" s="258"/>
      <c r="N174" s="258"/>
      <c r="O174" s="258"/>
      <c r="P174" s="258"/>
      <c r="Q174" s="258"/>
      <c r="R174" s="258"/>
      <c r="S174" s="245"/>
      <c r="T174" s="45"/>
      <c r="U174" s="46"/>
      <c r="V174" s="49"/>
      <c r="W174" s="46"/>
      <c r="X174" s="51"/>
      <c r="Y174" s="46"/>
      <c r="Z174" s="46"/>
      <c r="AA174" s="46"/>
      <c r="AB174" s="46"/>
      <c r="AC174" s="47"/>
      <c r="AD174" s="50"/>
      <c r="AE174" s="90"/>
      <c r="AF174" s="90"/>
      <c r="AG174" s="90"/>
      <c r="AH174" s="90"/>
      <c r="AI174" s="90"/>
      <c r="AJ174" s="104"/>
      <c r="AK174" s="46"/>
      <c r="AL174" s="46"/>
      <c r="AM174" s="46"/>
      <c r="AN174" s="46"/>
      <c r="AO174" s="52"/>
      <c r="AP174" s="47"/>
      <c r="AQ174" s="45"/>
      <c r="AR174" s="50"/>
      <c r="AS174" s="46"/>
      <c r="AT174" s="46"/>
      <c r="AU174" s="46"/>
      <c r="AV174" s="46"/>
      <c r="AW174" s="116"/>
      <c r="AX174" s="46"/>
      <c r="AY174" s="46"/>
      <c r="AZ174" s="52"/>
      <c r="BA174" s="45"/>
      <c r="BB174" s="52"/>
      <c r="BC174" s="53"/>
      <c r="BD174" s="54"/>
      <c r="BE174" s="53"/>
      <c r="BF174" s="55"/>
      <c r="BG174" s="55"/>
      <c r="BH174" s="46"/>
      <c r="BI174" s="47"/>
      <c r="BJ174" s="45"/>
      <c r="BK174" s="46"/>
      <c r="BL174" s="46"/>
      <c r="BM174" s="46"/>
      <c r="BN174" s="52"/>
      <c r="BO174" s="45"/>
      <c r="BP174" s="46"/>
      <c r="BQ174" s="52"/>
      <c r="BR174" s="45"/>
      <c r="BS174" s="46"/>
      <c r="BT174" s="52"/>
      <c r="BU174" s="58"/>
      <c r="BV174" s="131"/>
      <c r="BW174" s="113"/>
      <c r="BX174" s="113"/>
      <c r="BY174" s="56"/>
      <c r="BZ174" s="56"/>
      <c r="CA174" s="45"/>
      <c r="CB174" s="46"/>
      <c r="CC174" s="46"/>
      <c r="CD174" s="47"/>
      <c r="CE174" s="50"/>
      <c r="CF174" s="50"/>
      <c r="CG174" s="46"/>
      <c r="CH174" s="46"/>
      <c r="CI174" s="46"/>
      <c r="CJ174" s="46"/>
      <c r="CK174" s="57"/>
      <c r="CL174" s="45"/>
      <c r="CM174" s="50"/>
      <c r="CN174" s="46"/>
      <c r="CO174" s="52"/>
      <c r="CP174" s="52"/>
      <c r="CQ174" s="52"/>
      <c r="CR174" s="57"/>
      <c r="CS174" s="45"/>
      <c r="CT174" s="50"/>
      <c r="CU174" s="46"/>
      <c r="CV174" s="46"/>
      <c r="CW174" s="46"/>
      <c r="CX174" s="46"/>
      <c r="CY174" s="57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45"/>
      <c r="DL174" s="52"/>
      <c r="DM174" s="98"/>
      <c r="DN174" s="52"/>
      <c r="DO174" s="45"/>
      <c r="DP174" s="52"/>
      <c r="DQ174" s="45"/>
      <c r="DR174" s="52"/>
      <c r="DS174" s="56"/>
      <c r="DT174" s="45"/>
      <c r="DU174" s="52"/>
      <c r="DV174" s="56"/>
      <c r="DW174" s="45"/>
      <c r="DX174" s="46"/>
      <c r="DY174" s="98"/>
      <c r="DZ174" s="57"/>
      <c r="EA174" s="148"/>
      <c r="EB174" s="57"/>
      <c r="EC174" s="45"/>
      <c r="ED174" s="52"/>
      <c r="EE174" s="45"/>
      <c r="EF174" s="52"/>
      <c r="EG174" s="45"/>
      <c r="EH174" s="52"/>
      <c r="EI174" s="45"/>
      <c r="EJ174" s="47"/>
    </row>
    <row r="175" spans="1:140" outlineLevel="2" x14ac:dyDescent="0.3">
      <c r="A175" s="258"/>
      <c r="B175" s="264">
        <v>0.59375</v>
      </c>
      <c r="C175" s="258"/>
      <c r="D175" s="258"/>
      <c r="E175" s="258"/>
      <c r="F175" s="258"/>
      <c r="G175" s="258"/>
      <c r="H175" s="258"/>
      <c r="I175" s="258"/>
      <c r="J175" s="258"/>
      <c r="K175" s="259"/>
      <c r="L175" s="258"/>
      <c r="M175" s="258"/>
      <c r="N175" s="258"/>
      <c r="O175" s="258"/>
      <c r="P175" s="258"/>
      <c r="Q175" s="258"/>
      <c r="R175" s="258"/>
      <c r="S175" s="245"/>
      <c r="T175" s="45"/>
      <c r="U175" s="46"/>
      <c r="V175" s="49"/>
      <c r="W175" s="46"/>
      <c r="X175" s="51"/>
      <c r="Y175" s="46"/>
      <c r="Z175" s="46"/>
      <c r="AA175" s="46"/>
      <c r="AB175" s="46"/>
      <c r="AC175" s="47"/>
      <c r="AD175" s="50"/>
      <c r="AE175" s="90"/>
      <c r="AF175" s="90"/>
      <c r="AG175" s="90"/>
      <c r="AH175" s="90"/>
      <c r="AI175" s="90"/>
      <c r="AJ175" s="104"/>
      <c r="AK175" s="46"/>
      <c r="AL175" s="46"/>
      <c r="AM175" s="46"/>
      <c r="AN175" s="46"/>
      <c r="AO175" s="52"/>
      <c r="AP175" s="47"/>
      <c r="AQ175" s="45"/>
      <c r="AR175" s="50"/>
      <c r="AS175" s="46"/>
      <c r="AT175" s="46"/>
      <c r="AU175" s="46"/>
      <c r="AV175" s="46"/>
      <c r="AW175" s="116"/>
      <c r="AX175" s="46"/>
      <c r="AY175" s="46"/>
      <c r="AZ175" s="52"/>
      <c r="BA175" s="45"/>
      <c r="BB175" s="52"/>
      <c r="BC175" s="53"/>
      <c r="BD175" s="54"/>
      <c r="BE175" s="53"/>
      <c r="BF175" s="55"/>
      <c r="BG175" s="55"/>
      <c r="BH175" s="46"/>
      <c r="BI175" s="47"/>
      <c r="BJ175" s="45"/>
      <c r="BK175" s="46"/>
      <c r="BL175" s="46"/>
      <c r="BM175" s="46"/>
      <c r="BN175" s="52"/>
      <c r="BO175" s="45"/>
      <c r="BP175" s="46"/>
      <c r="BQ175" s="52"/>
      <c r="BR175" s="45"/>
      <c r="BS175" s="46"/>
      <c r="BT175" s="52"/>
      <c r="BU175" s="58"/>
      <c r="BV175" s="131"/>
      <c r="BW175" s="113"/>
      <c r="BX175" s="113"/>
      <c r="BY175" s="56"/>
      <c r="BZ175" s="56"/>
      <c r="CA175" s="45"/>
      <c r="CB175" s="46"/>
      <c r="CC175" s="46"/>
      <c r="CD175" s="47"/>
      <c r="CE175" s="50"/>
      <c r="CF175" s="50"/>
      <c r="CG175" s="46"/>
      <c r="CH175" s="46"/>
      <c r="CI175" s="46"/>
      <c r="CJ175" s="46"/>
      <c r="CK175" s="57"/>
      <c r="CL175" s="45"/>
      <c r="CM175" s="50"/>
      <c r="CN175" s="46"/>
      <c r="CO175" s="52"/>
      <c r="CP175" s="52"/>
      <c r="CQ175" s="52"/>
      <c r="CR175" s="57"/>
      <c r="CS175" s="45"/>
      <c r="CT175" s="50"/>
      <c r="CU175" s="46"/>
      <c r="CV175" s="46"/>
      <c r="CW175" s="46"/>
      <c r="CX175" s="46"/>
      <c r="CY175" s="57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45"/>
      <c r="DL175" s="52"/>
      <c r="DM175" s="98"/>
      <c r="DN175" s="52"/>
      <c r="DO175" s="45"/>
      <c r="DP175" s="52"/>
      <c r="DQ175" s="45"/>
      <c r="DR175" s="52"/>
      <c r="DS175" s="56"/>
      <c r="DT175" s="45"/>
      <c r="DU175" s="52"/>
      <c r="DV175" s="56"/>
      <c r="DW175" s="45"/>
      <c r="DX175" s="46"/>
      <c r="DY175" s="98"/>
      <c r="DZ175" s="57"/>
      <c r="EA175" s="148"/>
      <c r="EB175" s="57"/>
      <c r="EC175" s="45"/>
      <c r="ED175" s="52"/>
      <c r="EE175" s="45"/>
      <c r="EF175" s="52"/>
      <c r="EG175" s="45"/>
      <c r="EH175" s="52"/>
      <c r="EI175" s="45"/>
      <c r="EJ175" s="47"/>
    </row>
    <row r="176" spans="1:140" outlineLevel="2" x14ac:dyDescent="0.3">
      <c r="A176" s="258"/>
      <c r="B176" s="264">
        <v>0.60416666666666696</v>
      </c>
      <c r="C176" s="258"/>
      <c r="D176" s="258"/>
      <c r="E176" s="258"/>
      <c r="F176" s="258"/>
      <c r="G176" s="258"/>
      <c r="H176" s="258"/>
      <c r="I176" s="258"/>
      <c r="J176" s="258"/>
      <c r="K176" s="259"/>
      <c r="L176" s="258"/>
      <c r="M176" s="258"/>
      <c r="N176" s="258"/>
      <c r="O176" s="258"/>
      <c r="P176" s="258"/>
      <c r="Q176" s="258"/>
      <c r="R176" s="258"/>
      <c r="S176" s="245"/>
      <c r="T176" s="45"/>
      <c r="U176" s="46"/>
      <c r="V176" s="49"/>
      <c r="W176" s="46"/>
      <c r="X176" s="51"/>
      <c r="Y176" s="46"/>
      <c r="Z176" s="46"/>
      <c r="AA176" s="46"/>
      <c r="AB176" s="46"/>
      <c r="AC176" s="47"/>
      <c r="AD176" s="50"/>
      <c r="AE176" s="90"/>
      <c r="AF176" s="90"/>
      <c r="AG176" s="90"/>
      <c r="AH176" s="90"/>
      <c r="AI176" s="90"/>
      <c r="AJ176" s="104"/>
      <c r="AK176" s="46"/>
      <c r="AL176" s="46"/>
      <c r="AM176" s="46"/>
      <c r="AN176" s="46"/>
      <c r="AO176" s="52"/>
      <c r="AP176" s="47"/>
      <c r="AQ176" s="45"/>
      <c r="AR176" s="50"/>
      <c r="AS176" s="46"/>
      <c r="AT176" s="46"/>
      <c r="AU176" s="46"/>
      <c r="AV176" s="46"/>
      <c r="AW176" s="116"/>
      <c r="AX176" s="46"/>
      <c r="AY176" s="46"/>
      <c r="AZ176" s="52"/>
      <c r="BA176" s="45"/>
      <c r="BB176" s="52"/>
      <c r="BC176" s="53"/>
      <c r="BD176" s="54"/>
      <c r="BE176" s="53"/>
      <c r="BF176" s="55"/>
      <c r="BG176" s="55"/>
      <c r="BH176" s="46"/>
      <c r="BI176" s="47"/>
      <c r="BJ176" s="45"/>
      <c r="BK176" s="46"/>
      <c r="BL176" s="46"/>
      <c r="BM176" s="46"/>
      <c r="BN176" s="52"/>
      <c r="BO176" s="45"/>
      <c r="BP176" s="46"/>
      <c r="BQ176" s="52"/>
      <c r="BR176" s="45"/>
      <c r="BS176" s="46"/>
      <c r="BT176" s="52"/>
      <c r="BU176" s="58"/>
      <c r="BV176" s="131"/>
      <c r="BW176" s="113"/>
      <c r="BX176" s="113"/>
      <c r="BY176" s="56"/>
      <c r="BZ176" s="56"/>
      <c r="CA176" s="45"/>
      <c r="CB176" s="46"/>
      <c r="CC176" s="46"/>
      <c r="CD176" s="47"/>
      <c r="CE176" s="50"/>
      <c r="CF176" s="50"/>
      <c r="CG176" s="46"/>
      <c r="CH176" s="46"/>
      <c r="CI176" s="46"/>
      <c r="CJ176" s="46"/>
      <c r="CK176" s="57"/>
      <c r="CL176" s="45"/>
      <c r="CM176" s="50"/>
      <c r="CN176" s="46"/>
      <c r="CO176" s="52"/>
      <c r="CP176" s="52"/>
      <c r="CQ176" s="52"/>
      <c r="CR176" s="57"/>
      <c r="CS176" s="45"/>
      <c r="CT176" s="50"/>
      <c r="CU176" s="46"/>
      <c r="CV176" s="46"/>
      <c r="CW176" s="46"/>
      <c r="CX176" s="46"/>
      <c r="CY176" s="57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45"/>
      <c r="DL176" s="52"/>
      <c r="DM176" s="98"/>
      <c r="DN176" s="52"/>
      <c r="DO176" s="45"/>
      <c r="DP176" s="52"/>
      <c r="DQ176" s="45"/>
      <c r="DR176" s="52"/>
      <c r="DS176" s="56"/>
      <c r="DT176" s="45"/>
      <c r="DU176" s="52"/>
      <c r="DV176" s="56"/>
      <c r="DW176" s="45"/>
      <c r="DX176" s="46"/>
      <c r="DY176" s="98"/>
      <c r="DZ176" s="57"/>
      <c r="EA176" s="148"/>
      <c r="EB176" s="57"/>
      <c r="EC176" s="45"/>
      <c r="ED176" s="52"/>
      <c r="EE176" s="45"/>
      <c r="EF176" s="52"/>
      <c r="EG176" s="45"/>
      <c r="EH176" s="52"/>
      <c r="EI176" s="45"/>
      <c r="EJ176" s="47"/>
    </row>
    <row r="177" spans="1:140" outlineLevel="2" x14ac:dyDescent="0.3">
      <c r="A177" s="258"/>
      <c r="B177" s="264">
        <v>0.61458333333333304</v>
      </c>
      <c r="C177" s="258"/>
      <c r="D177" s="258"/>
      <c r="E177" s="258"/>
      <c r="F177" s="258"/>
      <c r="G177" s="258"/>
      <c r="H177" s="258"/>
      <c r="I177" s="258"/>
      <c r="J177" s="258"/>
      <c r="K177" s="259"/>
      <c r="L177" s="258"/>
      <c r="M177" s="258"/>
      <c r="N177" s="258"/>
      <c r="O177" s="258"/>
      <c r="P177" s="258"/>
      <c r="Q177" s="258"/>
      <c r="R177" s="258"/>
      <c r="S177" s="245"/>
      <c r="T177" s="45"/>
      <c r="U177" s="46"/>
      <c r="V177" s="49"/>
      <c r="W177" s="46"/>
      <c r="X177" s="51"/>
      <c r="Y177" s="46"/>
      <c r="Z177" s="46"/>
      <c r="AA177" s="46"/>
      <c r="AB177" s="46"/>
      <c r="AC177" s="47"/>
      <c r="AD177" s="50"/>
      <c r="AE177" s="90"/>
      <c r="AF177" s="90"/>
      <c r="AG177" s="90"/>
      <c r="AH177" s="90"/>
      <c r="AI177" s="90"/>
      <c r="AJ177" s="104"/>
      <c r="AK177" s="46"/>
      <c r="AL177" s="46"/>
      <c r="AM177" s="46"/>
      <c r="AN177" s="46"/>
      <c r="AO177" s="52"/>
      <c r="AP177" s="47"/>
      <c r="AQ177" s="45"/>
      <c r="AR177" s="50"/>
      <c r="AS177" s="46"/>
      <c r="AT177" s="46"/>
      <c r="AU177" s="46"/>
      <c r="AV177" s="46"/>
      <c r="AW177" s="116"/>
      <c r="AX177" s="46"/>
      <c r="AY177" s="46"/>
      <c r="AZ177" s="52"/>
      <c r="BA177" s="45"/>
      <c r="BB177" s="52"/>
      <c r="BC177" s="53"/>
      <c r="BD177" s="54"/>
      <c r="BE177" s="53"/>
      <c r="BF177" s="55"/>
      <c r="BG177" s="55"/>
      <c r="BH177" s="46"/>
      <c r="BI177" s="47"/>
      <c r="BJ177" s="45"/>
      <c r="BK177" s="46"/>
      <c r="BL177" s="46"/>
      <c r="BM177" s="46"/>
      <c r="BN177" s="52"/>
      <c r="BO177" s="45"/>
      <c r="BP177" s="46"/>
      <c r="BQ177" s="52"/>
      <c r="BR177" s="45"/>
      <c r="BS177" s="46"/>
      <c r="BT177" s="52"/>
      <c r="BU177" s="58"/>
      <c r="BV177" s="131"/>
      <c r="BW177" s="113"/>
      <c r="BX177" s="113"/>
      <c r="BY177" s="56"/>
      <c r="BZ177" s="56"/>
      <c r="CA177" s="45"/>
      <c r="CB177" s="46"/>
      <c r="CC177" s="46"/>
      <c r="CD177" s="47"/>
      <c r="CE177" s="50"/>
      <c r="CF177" s="50"/>
      <c r="CG177" s="46"/>
      <c r="CH177" s="46"/>
      <c r="CI177" s="46"/>
      <c r="CJ177" s="46"/>
      <c r="CK177" s="57"/>
      <c r="CL177" s="45"/>
      <c r="CM177" s="50"/>
      <c r="CN177" s="46"/>
      <c r="CO177" s="52"/>
      <c r="CP177" s="52"/>
      <c r="CQ177" s="52"/>
      <c r="CR177" s="57"/>
      <c r="CS177" s="45"/>
      <c r="CT177" s="50"/>
      <c r="CU177" s="46"/>
      <c r="CV177" s="46"/>
      <c r="CW177" s="46"/>
      <c r="CX177" s="46"/>
      <c r="CY177" s="57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45"/>
      <c r="DL177" s="52"/>
      <c r="DM177" s="98"/>
      <c r="DN177" s="52"/>
      <c r="DO177" s="45"/>
      <c r="DP177" s="52"/>
      <c r="DQ177" s="45"/>
      <c r="DR177" s="52"/>
      <c r="DS177" s="56"/>
      <c r="DT177" s="45"/>
      <c r="DU177" s="52"/>
      <c r="DV177" s="56"/>
      <c r="DW177" s="45"/>
      <c r="DX177" s="46"/>
      <c r="DY177" s="98"/>
      <c r="DZ177" s="57"/>
      <c r="EA177" s="148"/>
      <c r="EB177" s="57"/>
      <c r="EC177" s="45"/>
      <c r="ED177" s="52"/>
      <c r="EE177" s="45"/>
      <c r="EF177" s="52"/>
      <c r="EG177" s="45"/>
      <c r="EH177" s="52"/>
      <c r="EI177" s="45"/>
      <c r="EJ177" s="47"/>
    </row>
    <row r="178" spans="1:140" outlineLevel="2" x14ac:dyDescent="0.3">
      <c r="A178" s="258"/>
      <c r="B178" s="264">
        <v>0.625</v>
      </c>
      <c r="C178" s="258"/>
      <c r="D178" s="258"/>
      <c r="E178" s="258"/>
      <c r="F178" s="258"/>
      <c r="G178" s="258"/>
      <c r="H178" s="258"/>
      <c r="I178" s="258"/>
      <c r="J178" s="258"/>
      <c r="K178" s="259"/>
      <c r="L178" s="258"/>
      <c r="M178" s="258"/>
      <c r="N178" s="258"/>
      <c r="O178" s="258"/>
      <c r="P178" s="258"/>
      <c r="Q178" s="258"/>
      <c r="R178" s="258"/>
      <c r="S178" s="245"/>
      <c r="T178" s="45"/>
      <c r="U178" s="46"/>
      <c r="V178" s="49"/>
      <c r="W178" s="46"/>
      <c r="X178" s="51"/>
      <c r="Y178" s="46"/>
      <c r="Z178" s="46"/>
      <c r="AA178" s="46"/>
      <c r="AB178" s="46"/>
      <c r="AC178" s="47"/>
      <c r="AD178" s="50"/>
      <c r="AE178" s="90"/>
      <c r="AF178" s="90"/>
      <c r="AG178" s="90"/>
      <c r="AH178" s="90"/>
      <c r="AI178" s="90"/>
      <c r="AJ178" s="104"/>
      <c r="AK178" s="46"/>
      <c r="AL178" s="46"/>
      <c r="AM178" s="46"/>
      <c r="AN178" s="46"/>
      <c r="AO178" s="52"/>
      <c r="AP178" s="47"/>
      <c r="AQ178" s="45"/>
      <c r="AR178" s="50"/>
      <c r="AS178" s="46"/>
      <c r="AT178" s="46"/>
      <c r="AU178" s="46"/>
      <c r="AV178" s="46"/>
      <c r="AW178" s="116"/>
      <c r="AX178" s="46"/>
      <c r="AY178" s="46"/>
      <c r="AZ178" s="52"/>
      <c r="BA178" s="45"/>
      <c r="BB178" s="52"/>
      <c r="BC178" s="53"/>
      <c r="BD178" s="54"/>
      <c r="BE178" s="53"/>
      <c r="BF178" s="55"/>
      <c r="BG178" s="55"/>
      <c r="BH178" s="46"/>
      <c r="BI178" s="47"/>
      <c r="BJ178" s="45"/>
      <c r="BK178" s="46"/>
      <c r="BL178" s="46"/>
      <c r="BM178" s="46"/>
      <c r="BN178" s="52"/>
      <c r="BO178" s="45"/>
      <c r="BP178" s="46"/>
      <c r="BQ178" s="52"/>
      <c r="BR178" s="45"/>
      <c r="BS178" s="46"/>
      <c r="BT178" s="52"/>
      <c r="BU178" s="58"/>
      <c r="BV178" s="131"/>
      <c r="BW178" s="113"/>
      <c r="BX178" s="113"/>
      <c r="BY178" s="56"/>
      <c r="BZ178" s="56"/>
      <c r="CA178" s="45"/>
      <c r="CB178" s="46"/>
      <c r="CC178" s="46"/>
      <c r="CD178" s="47"/>
      <c r="CE178" s="50"/>
      <c r="CF178" s="50"/>
      <c r="CG178" s="46"/>
      <c r="CH178" s="46"/>
      <c r="CI178" s="46"/>
      <c r="CJ178" s="46"/>
      <c r="CK178" s="57"/>
      <c r="CL178" s="45"/>
      <c r="CM178" s="50"/>
      <c r="CN178" s="46"/>
      <c r="CO178" s="52"/>
      <c r="CP178" s="52"/>
      <c r="CQ178" s="52"/>
      <c r="CR178" s="57"/>
      <c r="CS178" s="45"/>
      <c r="CT178" s="50"/>
      <c r="CU178" s="46"/>
      <c r="CV178" s="46"/>
      <c r="CW178" s="46"/>
      <c r="CX178" s="46"/>
      <c r="CY178" s="57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45"/>
      <c r="DL178" s="52"/>
      <c r="DM178" s="98"/>
      <c r="DN178" s="52"/>
      <c r="DO178" s="45"/>
      <c r="DP178" s="52"/>
      <c r="DQ178" s="45"/>
      <c r="DR178" s="52"/>
      <c r="DS178" s="56"/>
      <c r="DT178" s="45"/>
      <c r="DU178" s="52"/>
      <c r="DV178" s="56"/>
      <c r="DW178" s="45"/>
      <c r="DX178" s="46"/>
      <c r="DY178" s="98"/>
      <c r="DZ178" s="57"/>
      <c r="EA178" s="148"/>
      <c r="EB178" s="57"/>
      <c r="EC178" s="45"/>
      <c r="ED178" s="52"/>
      <c r="EE178" s="45"/>
      <c r="EF178" s="52"/>
      <c r="EG178" s="45"/>
      <c r="EH178" s="52"/>
      <c r="EI178" s="45"/>
      <c r="EJ178" s="47"/>
    </row>
    <row r="179" spans="1:140" outlineLevel="2" x14ac:dyDescent="0.3">
      <c r="A179" s="258"/>
      <c r="B179" s="264">
        <v>0.63541666666666696</v>
      </c>
      <c r="C179" s="258"/>
      <c r="D179" s="258"/>
      <c r="E179" s="258"/>
      <c r="F179" s="258"/>
      <c r="G179" s="258"/>
      <c r="H179" s="258"/>
      <c r="I179" s="258"/>
      <c r="J179" s="258"/>
      <c r="K179" s="259"/>
      <c r="L179" s="258"/>
      <c r="M179" s="258"/>
      <c r="N179" s="258"/>
      <c r="O179" s="258"/>
      <c r="P179" s="258"/>
      <c r="Q179" s="258"/>
      <c r="R179" s="258"/>
      <c r="S179" s="245"/>
      <c r="T179" s="45"/>
      <c r="U179" s="46"/>
      <c r="V179" s="49"/>
      <c r="W179" s="46"/>
      <c r="X179" s="51"/>
      <c r="Y179" s="46"/>
      <c r="Z179" s="46"/>
      <c r="AA179" s="46"/>
      <c r="AB179" s="46"/>
      <c r="AC179" s="47"/>
      <c r="AD179" s="50"/>
      <c r="AE179" s="90"/>
      <c r="AF179" s="90"/>
      <c r="AG179" s="90"/>
      <c r="AH179" s="90"/>
      <c r="AI179" s="90"/>
      <c r="AJ179" s="104"/>
      <c r="AK179" s="46"/>
      <c r="AL179" s="46"/>
      <c r="AM179" s="46"/>
      <c r="AN179" s="46"/>
      <c r="AO179" s="52"/>
      <c r="AP179" s="47"/>
      <c r="AQ179" s="45"/>
      <c r="AR179" s="50"/>
      <c r="AS179" s="46"/>
      <c r="AT179" s="46"/>
      <c r="AU179" s="46"/>
      <c r="AV179" s="46"/>
      <c r="AW179" s="116"/>
      <c r="AX179" s="46"/>
      <c r="AY179" s="46"/>
      <c r="AZ179" s="52"/>
      <c r="BA179" s="45"/>
      <c r="BB179" s="52"/>
      <c r="BC179" s="53"/>
      <c r="BD179" s="54"/>
      <c r="BE179" s="53"/>
      <c r="BF179" s="55"/>
      <c r="BG179" s="55"/>
      <c r="BH179" s="46"/>
      <c r="BI179" s="47"/>
      <c r="BJ179" s="45"/>
      <c r="BK179" s="46"/>
      <c r="BL179" s="46"/>
      <c r="BM179" s="46"/>
      <c r="BN179" s="52"/>
      <c r="BO179" s="45"/>
      <c r="BP179" s="46"/>
      <c r="BQ179" s="52"/>
      <c r="BR179" s="45"/>
      <c r="BS179" s="46"/>
      <c r="BT179" s="52"/>
      <c r="BU179" s="58"/>
      <c r="BV179" s="131"/>
      <c r="BW179" s="113"/>
      <c r="BX179" s="113"/>
      <c r="BY179" s="56"/>
      <c r="BZ179" s="56"/>
      <c r="CA179" s="45"/>
      <c r="CB179" s="46"/>
      <c r="CC179" s="46"/>
      <c r="CD179" s="47"/>
      <c r="CE179" s="50"/>
      <c r="CF179" s="50"/>
      <c r="CG179" s="46"/>
      <c r="CH179" s="46"/>
      <c r="CI179" s="46"/>
      <c r="CJ179" s="46"/>
      <c r="CK179" s="57"/>
      <c r="CL179" s="45"/>
      <c r="CM179" s="50"/>
      <c r="CN179" s="46"/>
      <c r="CO179" s="52"/>
      <c r="CP179" s="52"/>
      <c r="CQ179" s="52"/>
      <c r="CR179" s="57"/>
      <c r="CS179" s="45"/>
      <c r="CT179" s="50"/>
      <c r="CU179" s="46"/>
      <c r="CV179" s="46"/>
      <c r="CW179" s="46"/>
      <c r="CX179" s="46"/>
      <c r="CY179" s="57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45"/>
      <c r="DL179" s="52"/>
      <c r="DM179" s="98"/>
      <c r="DN179" s="52"/>
      <c r="DO179" s="45"/>
      <c r="DP179" s="52"/>
      <c r="DQ179" s="45"/>
      <c r="DR179" s="52"/>
      <c r="DS179" s="56"/>
      <c r="DT179" s="45"/>
      <c r="DU179" s="52"/>
      <c r="DV179" s="56"/>
      <c r="DW179" s="45"/>
      <c r="DX179" s="46"/>
      <c r="DY179" s="98"/>
      <c r="DZ179" s="57"/>
      <c r="EA179" s="148"/>
      <c r="EB179" s="57"/>
      <c r="EC179" s="45"/>
      <c r="ED179" s="52"/>
      <c r="EE179" s="45"/>
      <c r="EF179" s="52"/>
      <c r="EG179" s="45"/>
      <c r="EH179" s="52"/>
      <c r="EI179" s="45"/>
      <c r="EJ179" s="47"/>
    </row>
    <row r="180" spans="1:140" outlineLevel="2" x14ac:dyDescent="0.3">
      <c r="A180" s="258"/>
      <c r="B180" s="264">
        <v>0.64583333333333404</v>
      </c>
      <c r="C180" s="258"/>
      <c r="D180" s="258"/>
      <c r="E180" s="258"/>
      <c r="F180" s="258"/>
      <c r="G180" s="258"/>
      <c r="H180" s="258"/>
      <c r="I180" s="258"/>
      <c r="J180" s="258"/>
      <c r="K180" s="259"/>
      <c r="L180" s="258"/>
      <c r="M180" s="258"/>
      <c r="N180" s="258"/>
      <c r="O180" s="258"/>
      <c r="P180" s="258"/>
      <c r="Q180" s="258"/>
      <c r="R180" s="258"/>
      <c r="S180" s="245"/>
      <c r="T180" s="45"/>
      <c r="U180" s="46"/>
      <c r="V180" s="49"/>
      <c r="W180" s="46"/>
      <c r="X180" s="51"/>
      <c r="Y180" s="46"/>
      <c r="Z180" s="46"/>
      <c r="AA180" s="46"/>
      <c r="AB180" s="46"/>
      <c r="AC180" s="47"/>
      <c r="AD180" s="50"/>
      <c r="AE180" s="90"/>
      <c r="AF180" s="90"/>
      <c r="AG180" s="90"/>
      <c r="AH180" s="90"/>
      <c r="AI180" s="90"/>
      <c r="AJ180" s="104"/>
      <c r="AK180" s="46"/>
      <c r="AL180" s="46"/>
      <c r="AM180" s="46"/>
      <c r="AN180" s="46"/>
      <c r="AO180" s="52"/>
      <c r="AP180" s="47"/>
      <c r="AQ180" s="45"/>
      <c r="AR180" s="50"/>
      <c r="AS180" s="46"/>
      <c r="AT180" s="46"/>
      <c r="AU180" s="46"/>
      <c r="AV180" s="46"/>
      <c r="AW180" s="116"/>
      <c r="AX180" s="46"/>
      <c r="AY180" s="46"/>
      <c r="AZ180" s="52"/>
      <c r="BA180" s="45"/>
      <c r="BB180" s="52"/>
      <c r="BC180" s="53"/>
      <c r="BD180" s="54"/>
      <c r="BE180" s="53"/>
      <c r="BF180" s="55"/>
      <c r="BG180" s="55"/>
      <c r="BH180" s="46"/>
      <c r="BI180" s="47"/>
      <c r="BJ180" s="45"/>
      <c r="BK180" s="46"/>
      <c r="BL180" s="46"/>
      <c r="BM180" s="46"/>
      <c r="BN180" s="52"/>
      <c r="BO180" s="45"/>
      <c r="BP180" s="46"/>
      <c r="BQ180" s="52"/>
      <c r="BR180" s="45"/>
      <c r="BS180" s="46"/>
      <c r="BT180" s="52"/>
      <c r="BU180" s="58"/>
      <c r="BV180" s="131"/>
      <c r="BW180" s="113"/>
      <c r="BX180" s="113"/>
      <c r="BY180" s="56"/>
      <c r="BZ180" s="56"/>
      <c r="CA180" s="45"/>
      <c r="CB180" s="46"/>
      <c r="CC180" s="46"/>
      <c r="CD180" s="47"/>
      <c r="CE180" s="50"/>
      <c r="CF180" s="50"/>
      <c r="CG180" s="46"/>
      <c r="CH180" s="46"/>
      <c r="CI180" s="46"/>
      <c r="CJ180" s="46"/>
      <c r="CK180" s="57"/>
      <c r="CL180" s="45"/>
      <c r="CM180" s="50"/>
      <c r="CN180" s="46"/>
      <c r="CO180" s="52"/>
      <c r="CP180" s="52"/>
      <c r="CQ180" s="52"/>
      <c r="CR180" s="57"/>
      <c r="CS180" s="45"/>
      <c r="CT180" s="50"/>
      <c r="CU180" s="46"/>
      <c r="CV180" s="46"/>
      <c r="CW180" s="46"/>
      <c r="CX180" s="46"/>
      <c r="CY180" s="57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45"/>
      <c r="DL180" s="52"/>
      <c r="DM180" s="98"/>
      <c r="DN180" s="52"/>
      <c r="DO180" s="45"/>
      <c r="DP180" s="52"/>
      <c r="DQ180" s="45"/>
      <c r="DR180" s="52"/>
      <c r="DS180" s="56"/>
      <c r="DT180" s="45"/>
      <c r="DU180" s="52"/>
      <c r="DV180" s="56"/>
      <c r="DW180" s="45"/>
      <c r="DX180" s="46"/>
      <c r="DY180" s="98"/>
      <c r="DZ180" s="57"/>
      <c r="EA180" s="148"/>
      <c r="EB180" s="57"/>
      <c r="EC180" s="45"/>
      <c r="ED180" s="52"/>
      <c r="EE180" s="45"/>
      <c r="EF180" s="52"/>
      <c r="EG180" s="45"/>
      <c r="EH180" s="52"/>
      <c r="EI180" s="45"/>
      <c r="EJ180" s="47"/>
    </row>
    <row r="181" spans="1:140" outlineLevel="2" x14ac:dyDescent="0.3">
      <c r="A181" s="258"/>
      <c r="B181" s="264">
        <v>0.65625</v>
      </c>
      <c r="C181" s="258"/>
      <c r="D181" s="258"/>
      <c r="E181" s="258"/>
      <c r="F181" s="258"/>
      <c r="G181" s="258"/>
      <c r="H181" s="258"/>
      <c r="I181" s="258"/>
      <c r="J181" s="258"/>
      <c r="K181" s="259"/>
      <c r="L181" s="258"/>
      <c r="M181" s="258"/>
      <c r="N181" s="258"/>
      <c r="O181" s="258"/>
      <c r="P181" s="258"/>
      <c r="Q181" s="258"/>
      <c r="R181" s="258"/>
      <c r="S181" s="245"/>
      <c r="T181" s="45"/>
      <c r="U181" s="46"/>
      <c r="V181" s="49"/>
      <c r="W181" s="46"/>
      <c r="X181" s="51"/>
      <c r="Y181" s="46"/>
      <c r="Z181" s="46"/>
      <c r="AA181" s="46"/>
      <c r="AB181" s="46"/>
      <c r="AC181" s="47"/>
      <c r="AD181" s="50"/>
      <c r="AE181" s="90"/>
      <c r="AF181" s="90"/>
      <c r="AG181" s="90"/>
      <c r="AH181" s="90"/>
      <c r="AI181" s="90"/>
      <c r="AJ181" s="104"/>
      <c r="AK181" s="46"/>
      <c r="AL181" s="46"/>
      <c r="AM181" s="46"/>
      <c r="AN181" s="46"/>
      <c r="AO181" s="52"/>
      <c r="AP181" s="47"/>
      <c r="AQ181" s="45"/>
      <c r="AR181" s="50"/>
      <c r="AS181" s="46"/>
      <c r="AT181" s="46"/>
      <c r="AU181" s="46"/>
      <c r="AV181" s="46"/>
      <c r="AW181" s="116"/>
      <c r="AX181" s="46"/>
      <c r="AY181" s="46"/>
      <c r="AZ181" s="52"/>
      <c r="BA181" s="45"/>
      <c r="BB181" s="52"/>
      <c r="BC181" s="53"/>
      <c r="BD181" s="54"/>
      <c r="BE181" s="53"/>
      <c r="BF181" s="55"/>
      <c r="BG181" s="55"/>
      <c r="BH181" s="46"/>
      <c r="BI181" s="47"/>
      <c r="BJ181" s="45"/>
      <c r="BK181" s="46"/>
      <c r="BL181" s="46"/>
      <c r="BM181" s="46"/>
      <c r="BN181" s="52"/>
      <c r="BO181" s="45"/>
      <c r="BP181" s="46"/>
      <c r="BQ181" s="52"/>
      <c r="BR181" s="45"/>
      <c r="BS181" s="46"/>
      <c r="BT181" s="52"/>
      <c r="BU181" s="58"/>
      <c r="BV181" s="131"/>
      <c r="BW181" s="113"/>
      <c r="BX181" s="113"/>
      <c r="BY181" s="56"/>
      <c r="BZ181" s="56"/>
      <c r="CA181" s="45"/>
      <c r="CB181" s="46"/>
      <c r="CC181" s="46"/>
      <c r="CD181" s="47"/>
      <c r="CE181" s="50"/>
      <c r="CF181" s="50"/>
      <c r="CG181" s="46"/>
      <c r="CH181" s="46"/>
      <c r="CI181" s="46"/>
      <c r="CJ181" s="46"/>
      <c r="CK181" s="57"/>
      <c r="CL181" s="45"/>
      <c r="CM181" s="50"/>
      <c r="CN181" s="46"/>
      <c r="CO181" s="52"/>
      <c r="CP181" s="52"/>
      <c r="CQ181" s="52"/>
      <c r="CR181" s="57"/>
      <c r="CS181" s="45"/>
      <c r="CT181" s="50"/>
      <c r="CU181" s="46"/>
      <c r="CV181" s="46"/>
      <c r="CW181" s="46"/>
      <c r="CX181" s="46"/>
      <c r="CY181" s="57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45"/>
      <c r="DL181" s="52"/>
      <c r="DM181" s="98"/>
      <c r="DN181" s="52"/>
      <c r="DO181" s="45"/>
      <c r="DP181" s="52"/>
      <c r="DQ181" s="45"/>
      <c r="DR181" s="52"/>
      <c r="DS181" s="56"/>
      <c r="DT181" s="45"/>
      <c r="DU181" s="52"/>
      <c r="DV181" s="56"/>
      <c r="DW181" s="45"/>
      <c r="DX181" s="46"/>
      <c r="DY181" s="98"/>
      <c r="DZ181" s="57"/>
      <c r="EA181" s="148"/>
      <c r="EB181" s="57"/>
      <c r="EC181" s="45"/>
      <c r="ED181" s="52"/>
      <c r="EE181" s="45"/>
      <c r="EF181" s="52"/>
      <c r="EG181" s="45"/>
      <c r="EH181" s="52"/>
      <c r="EI181" s="45"/>
      <c r="EJ181" s="47"/>
    </row>
    <row r="182" spans="1:140" outlineLevel="2" x14ac:dyDescent="0.3">
      <c r="A182" s="258"/>
      <c r="B182" s="264">
        <v>0.66666666666666696</v>
      </c>
      <c r="C182" s="258"/>
      <c r="D182" s="258"/>
      <c r="E182" s="258"/>
      <c r="F182" s="258"/>
      <c r="G182" s="258"/>
      <c r="H182" s="258"/>
      <c r="I182" s="258"/>
      <c r="J182" s="258"/>
      <c r="K182" s="259"/>
      <c r="L182" s="258"/>
      <c r="M182" s="258"/>
      <c r="N182" s="258"/>
      <c r="O182" s="258"/>
      <c r="P182" s="258"/>
      <c r="Q182" s="258"/>
      <c r="R182" s="258"/>
      <c r="S182" s="245"/>
      <c r="T182" s="45"/>
      <c r="U182" s="46"/>
      <c r="V182" s="49"/>
      <c r="W182" s="46"/>
      <c r="X182" s="51"/>
      <c r="Y182" s="46"/>
      <c r="Z182" s="46"/>
      <c r="AA182" s="46"/>
      <c r="AB182" s="46"/>
      <c r="AC182" s="47"/>
      <c r="AD182" s="50"/>
      <c r="AE182" s="90"/>
      <c r="AF182" s="90"/>
      <c r="AG182" s="90"/>
      <c r="AH182" s="90"/>
      <c r="AI182" s="90"/>
      <c r="AJ182" s="104"/>
      <c r="AK182" s="46"/>
      <c r="AL182" s="46"/>
      <c r="AM182" s="46"/>
      <c r="AN182" s="46"/>
      <c r="AO182" s="52"/>
      <c r="AP182" s="47"/>
      <c r="AQ182" s="45"/>
      <c r="AR182" s="50"/>
      <c r="AS182" s="46"/>
      <c r="AT182" s="46"/>
      <c r="AU182" s="46"/>
      <c r="AV182" s="46"/>
      <c r="AW182" s="116"/>
      <c r="AX182" s="46"/>
      <c r="AY182" s="46"/>
      <c r="AZ182" s="52"/>
      <c r="BA182" s="45"/>
      <c r="BB182" s="52"/>
      <c r="BC182" s="53"/>
      <c r="BD182" s="54"/>
      <c r="BE182" s="53"/>
      <c r="BF182" s="55"/>
      <c r="BG182" s="55"/>
      <c r="BH182" s="46"/>
      <c r="BI182" s="47"/>
      <c r="BJ182" s="45"/>
      <c r="BK182" s="46"/>
      <c r="BL182" s="46"/>
      <c r="BM182" s="46"/>
      <c r="BN182" s="52"/>
      <c r="BO182" s="45"/>
      <c r="BP182" s="46"/>
      <c r="BQ182" s="52"/>
      <c r="BR182" s="45"/>
      <c r="BS182" s="46"/>
      <c r="BT182" s="52"/>
      <c r="BU182" s="58"/>
      <c r="BV182" s="131"/>
      <c r="BW182" s="113"/>
      <c r="BX182" s="113"/>
      <c r="BY182" s="56"/>
      <c r="BZ182" s="56"/>
      <c r="CA182" s="45"/>
      <c r="CB182" s="46"/>
      <c r="CC182" s="46"/>
      <c r="CD182" s="47"/>
      <c r="CE182" s="50"/>
      <c r="CF182" s="50"/>
      <c r="CG182" s="46"/>
      <c r="CH182" s="46"/>
      <c r="CI182" s="46"/>
      <c r="CJ182" s="46"/>
      <c r="CK182" s="57"/>
      <c r="CL182" s="45"/>
      <c r="CM182" s="50"/>
      <c r="CN182" s="46"/>
      <c r="CO182" s="52"/>
      <c r="CP182" s="52"/>
      <c r="CQ182" s="52"/>
      <c r="CR182" s="57"/>
      <c r="CS182" s="45"/>
      <c r="CT182" s="50"/>
      <c r="CU182" s="46"/>
      <c r="CV182" s="46"/>
      <c r="CW182" s="46"/>
      <c r="CX182" s="46"/>
      <c r="CY182" s="57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45"/>
      <c r="DL182" s="52"/>
      <c r="DM182" s="98"/>
      <c r="DN182" s="52"/>
      <c r="DO182" s="45"/>
      <c r="DP182" s="52"/>
      <c r="DQ182" s="45"/>
      <c r="DR182" s="52"/>
      <c r="DS182" s="56"/>
      <c r="DT182" s="45"/>
      <c r="DU182" s="52"/>
      <c r="DV182" s="56"/>
      <c r="DW182" s="45"/>
      <c r="DX182" s="46"/>
      <c r="DY182" s="98"/>
      <c r="DZ182" s="57"/>
      <c r="EA182" s="148"/>
      <c r="EB182" s="57"/>
      <c r="EC182" s="45"/>
      <c r="ED182" s="52"/>
      <c r="EE182" s="45"/>
      <c r="EF182" s="52"/>
      <c r="EG182" s="45"/>
      <c r="EH182" s="52"/>
      <c r="EI182" s="45"/>
      <c r="EJ182" s="47"/>
    </row>
    <row r="183" spans="1:140" outlineLevel="2" x14ac:dyDescent="0.3">
      <c r="A183" s="258"/>
      <c r="B183" s="264">
        <v>0.67708333333333404</v>
      </c>
      <c r="C183" s="258"/>
      <c r="D183" s="258"/>
      <c r="E183" s="258"/>
      <c r="F183" s="258"/>
      <c r="G183" s="258"/>
      <c r="H183" s="258"/>
      <c r="I183" s="258"/>
      <c r="J183" s="258"/>
      <c r="K183" s="259"/>
      <c r="L183" s="258"/>
      <c r="M183" s="258"/>
      <c r="N183" s="258"/>
      <c r="O183" s="258"/>
      <c r="P183" s="258"/>
      <c r="Q183" s="258"/>
      <c r="R183" s="258"/>
      <c r="S183" s="245"/>
      <c r="T183" s="45"/>
      <c r="U183" s="46"/>
      <c r="V183" s="49"/>
      <c r="W183" s="46"/>
      <c r="X183" s="51"/>
      <c r="Y183" s="46"/>
      <c r="Z183" s="46"/>
      <c r="AA183" s="46"/>
      <c r="AB183" s="46"/>
      <c r="AC183" s="47"/>
      <c r="AD183" s="50"/>
      <c r="AE183" s="90"/>
      <c r="AF183" s="90"/>
      <c r="AG183" s="90"/>
      <c r="AH183" s="90"/>
      <c r="AI183" s="90"/>
      <c r="AJ183" s="104"/>
      <c r="AK183" s="46"/>
      <c r="AL183" s="46"/>
      <c r="AM183" s="46"/>
      <c r="AN183" s="46"/>
      <c r="AO183" s="52"/>
      <c r="AP183" s="47"/>
      <c r="AQ183" s="45"/>
      <c r="AR183" s="50"/>
      <c r="AS183" s="46"/>
      <c r="AT183" s="46"/>
      <c r="AU183" s="46"/>
      <c r="AV183" s="46"/>
      <c r="AW183" s="116"/>
      <c r="AX183" s="46"/>
      <c r="AY183" s="46"/>
      <c r="AZ183" s="52"/>
      <c r="BA183" s="45"/>
      <c r="BB183" s="52"/>
      <c r="BC183" s="53"/>
      <c r="BD183" s="54"/>
      <c r="BE183" s="53"/>
      <c r="BF183" s="55"/>
      <c r="BG183" s="55"/>
      <c r="BH183" s="46"/>
      <c r="BI183" s="47"/>
      <c r="BJ183" s="45"/>
      <c r="BK183" s="46"/>
      <c r="BL183" s="46"/>
      <c r="BM183" s="46"/>
      <c r="BN183" s="52"/>
      <c r="BO183" s="45"/>
      <c r="BP183" s="46"/>
      <c r="BQ183" s="52"/>
      <c r="BR183" s="45"/>
      <c r="BS183" s="46"/>
      <c r="BT183" s="52"/>
      <c r="BU183" s="58"/>
      <c r="BV183" s="131"/>
      <c r="BW183" s="113"/>
      <c r="BX183" s="113"/>
      <c r="BY183" s="56"/>
      <c r="BZ183" s="56"/>
      <c r="CA183" s="45"/>
      <c r="CB183" s="46"/>
      <c r="CC183" s="46"/>
      <c r="CD183" s="47"/>
      <c r="CE183" s="50"/>
      <c r="CF183" s="50"/>
      <c r="CG183" s="46"/>
      <c r="CH183" s="46"/>
      <c r="CI183" s="46"/>
      <c r="CJ183" s="46"/>
      <c r="CK183" s="57"/>
      <c r="CL183" s="45"/>
      <c r="CM183" s="50"/>
      <c r="CN183" s="46"/>
      <c r="CO183" s="52"/>
      <c r="CP183" s="52"/>
      <c r="CQ183" s="52"/>
      <c r="CR183" s="57"/>
      <c r="CS183" s="45"/>
      <c r="CT183" s="50"/>
      <c r="CU183" s="46"/>
      <c r="CV183" s="46"/>
      <c r="CW183" s="46"/>
      <c r="CX183" s="46"/>
      <c r="CY183" s="57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45"/>
      <c r="DL183" s="52"/>
      <c r="DM183" s="98"/>
      <c r="DN183" s="52"/>
      <c r="DO183" s="45"/>
      <c r="DP183" s="52"/>
      <c r="DQ183" s="45"/>
      <c r="DR183" s="52"/>
      <c r="DS183" s="56"/>
      <c r="DT183" s="45"/>
      <c r="DU183" s="52"/>
      <c r="DV183" s="56"/>
      <c r="DW183" s="45"/>
      <c r="DX183" s="46"/>
      <c r="DY183" s="98"/>
      <c r="DZ183" s="57"/>
      <c r="EA183" s="148"/>
      <c r="EB183" s="57"/>
      <c r="EC183" s="45"/>
      <c r="ED183" s="52"/>
      <c r="EE183" s="45"/>
      <c r="EF183" s="52"/>
      <c r="EG183" s="45"/>
      <c r="EH183" s="52"/>
      <c r="EI183" s="45"/>
      <c r="EJ183" s="47"/>
    </row>
    <row r="184" spans="1:140" outlineLevel="2" x14ac:dyDescent="0.3">
      <c r="A184" s="258"/>
      <c r="B184" s="264">
        <v>0.6875</v>
      </c>
      <c r="C184" s="258"/>
      <c r="D184" s="258"/>
      <c r="E184" s="258"/>
      <c r="F184" s="258"/>
      <c r="G184" s="258"/>
      <c r="H184" s="258"/>
      <c r="I184" s="258"/>
      <c r="J184" s="258"/>
      <c r="K184" s="259"/>
      <c r="L184" s="258"/>
      <c r="M184" s="258"/>
      <c r="N184" s="258"/>
      <c r="O184" s="258"/>
      <c r="P184" s="258"/>
      <c r="Q184" s="258"/>
      <c r="R184" s="258"/>
      <c r="S184" s="245"/>
      <c r="T184" s="45"/>
      <c r="U184" s="46"/>
      <c r="V184" s="49"/>
      <c r="W184" s="46"/>
      <c r="X184" s="51"/>
      <c r="Y184" s="46"/>
      <c r="Z184" s="46"/>
      <c r="AA184" s="46"/>
      <c r="AB184" s="46"/>
      <c r="AC184" s="47"/>
      <c r="AD184" s="50"/>
      <c r="AE184" s="90"/>
      <c r="AF184" s="90"/>
      <c r="AG184" s="90"/>
      <c r="AH184" s="90"/>
      <c r="AI184" s="90"/>
      <c r="AJ184" s="104"/>
      <c r="AK184" s="46"/>
      <c r="AL184" s="46"/>
      <c r="AM184" s="46"/>
      <c r="AN184" s="46"/>
      <c r="AO184" s="52"/>
      <c r="AP184" s="47"/>
      <c r="AQ184" s="45"/>
      <c r="AR184" s="50"/>
      <c r="AS184" s="46"/>
      <c r="AT184" s="46"/>
      <c r="AU184" s="46"/>
      <c r="AV184" s="46"/>
      <c r="AW184" s="116"/>
      <c r="AX184" s="46"/>
      <c r="AY184" s="46"/>
      <c r="AZ184" s="52"/>
      <c r="BA184" s="45"/>
      <c r="BB184" s="52"/>
      <c r="BC184" s="53"/>
      <c r="BD184" s="54"/>
      <c r="BE184" s="53"/>
      <c r="BF184" s="55"/>
      <c r="BG184" s="55"/>
      <c r="BH184" s="46"/>
      <c r="BI184" s="47"/>
      <c r="BJ184" s="45"/>
      <c r="BK184" s="46"/>
      <c r="BL184" s="46"/>
      <c r="BM184" s="46"/>
      <c r="BN184" s="52"/>
      <c r="BO184" s="45"/>
      <c r="BP184" s="46"/>
      <c r="BQ184" s="52"/>
      <c r="BR184" s="45"/>
      <c r="BS184" s="46"/>
      <c r="BT184" s="52"/>
      <c r="BU184" s="58"/>
      <c r="BV184" s="131"/>
      <c r="BW184" s="113"/>
      <c r="BX184" s="113"/>
      <c r="BY184" s="56"/>
      <c r="BZ184" s="56"/>
      <c r="CA184" s="45"/>
      <c r="CB184" s="46"/>
      <c r="CC184" s="46"/>
      <c r="CD184" s="47"/>
      <c r="CE184" s="50"/>
      <c r="CF184" s="50"/>
      <c r="CG184" s="46"/>
      <c r="CH184" s="46"/>
      <c r="CI184" s="46"/>
      <c r="CJ184" s="46"/>
      <c r="CK184" s="57"/>
      <c r="CL184" s="45"/>
      <c r="CM184" s="50"/>
      <c r="CN184" s="46"/>
      <c r="CO184" s="52"/>
      <c r="CP184" s="52"/>
      <c r="CQ184" s="52"/>
      <c r="CR184" s="57"/>
      <c r="CS184" s="45"/>
      <c r="CT184" s="50"/>
      <c r="CU184" s="46"/>
      <c r="CV184" s="46"/>
      <c r="CW184" s="46"/>
      <c r="CX184" s="46"/>
      <c r="CY184" s="57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45"/>
      <c r="DL184" s="52"/>
      <c r="DM184" s="98"/>
      <c r="DN184" s="52"/>
      <c r="DO184" s="45"/>
      <c r="DP184" s="52"/>
      <c r="DQ184" s="45"/>
      <c r="DR184" s="52"/>
      <c r="DS184" s="56"/>
      <c r="DT184" s="45"/>
      <c r="DU184" s="52"/>
      <c r="DV184" s="56"/>
      <c r="DW184" s="45"/>
      <c r="DX184" s="46"/>
      <c r="DY184" s="98"/>
      <c r="DZ184" s="57"/>
      <c r="EA184" s="148"/>
      <c r="EB184" s="57"/>
      <c r="EC184" s="45"/>
      <c r="ED184" s="52"/>
      <c r="EE184" s="45"/>
      <c r="EF184" s="52"/>
      <c r="EG184" s="45"/>
      <c r="EH184" s="52"/>
      <c r="EI184" s="45"/>
      <c r="EJ184" s="47"/>
    </row>
    <row r="185" spans="1:140" outlineLevel="2" x14ac:dyDescent="0.3">
      <c r="A185" s="258"/>
      <c r="B185" s="264">
        <v>0.69791666666666696</v>
      </c>
      <c r="C185" s="258"/>
      <c r="D185" s="258"/>
      <c r="E185" s="258"/>
      <c r="F185" s="258"/>
      <c r="G185" s="258"/>
      <c r="H185" s="258"/>
      <c r="I185" s="258"/>
      <c r="J185" s="258"/>
      <c r="K185" s="259"/>
      <c r="L185" s="258"/>
      <c r="M185" s="258"/>
      <c r="N185" s="258"/>
      <c r="O185" s="258"/>
      <c r="P185" s="258"/>
      <c r="Q185" s="258"/>
      <c r="R185" s="258"/>
      <c r="S185" s="245"/>
      <c r="T185" s="45"/>
      <c r="U185" s="46"/>
      <c r="V185" s="49"/>
      <c r="W185" s="46"/>
      <c r="X185" s="51"/>
      <c r="Y185" s="46"/>
      <c r="Z185" s="46"/>
      <c r="AA185" s="46"/>
      <c r="AB185" s="46"/>
      <c r="AC185" s="47"/>
      <c r="AD185" s="50"/>
      <c r="AE185" s="90"/>
      <c r="AF185" s="90"/>
      <c r="AG185" s="90"/>
      <c r="AH185" s="90"/>
      <c r="AI185" s="90"/>
      <c r="AJ185" s="104"/>
      <c r="AK185" s="46"/>
      <c r="AL185" s="46"/>
      <c r="AM185" s="46"/>
      <c r="AN185" s="46"/>
      <c r="AO185" s="52"/>
      <c r="AP185" s="47"/>
      <c r="AQ185" s="45"/>
      <c r="AR185" s="50"/>
      <c r="AS185" s="46"/>
      <c r="AT185" s="46"/>
      <c r="AU185" s="46"/>
      <c r="AV185" s="46"/>
      <c r="AW185" s="116"/>
      <c r="AX185" s="46"/>
      <c r="AY185" s="46"/>
      <c r="AZ185" s="52"/>
      <c r="BA185" s="45"/>
      <c r="BB185" s="52"/>
      <c r="BC185" s="53"/>
      <c r="BD185" s="54"/>
      <c r="BE185" s="53"/>
      <c r="BF185" s="55"/>
      <c r="BG185" s="55"/>
      <c r="BH185" s="46"/>
      <c r="BI185" s="47"/>
      <c r="BJ185" s="45"/>
      <c r="BK185" s="46"/>
      <c r="BL185" s="46"/>
      <c r="BM185" s="46"/>
      <c r="BN185" s="52"/>
      <c r="BO185" s="45"/>
      <c r="BP185" s="46"/>
      <c r="BQ185" s="52"/>
      <c r="BR185" s="45"/>
      <c r="BS185" s="46"/>
      <c r="BT185" s="52"/>
      <c r="BU185" s="58"/>
      <c r="BV185" s="131"/>
      <c r="BW185" s="113"/>
      <c r="BX185" s="113"/>
      <c r="BY185" s="56"/>
      <c r="BZ185" s="56"/>
      <c r="CA185" s="45"/>
      <c r="CB185" s="46"/>
      <c r="CC185" s="46"/>
      <c r="CD185" s="47"/>
      <c r="CE185" s="50"/>
      <c r="CF185" s="50"/>
      <c r="CG185" s="46"/>
      <c r="CH185" s="46"/>
      <c r="CI185" s="46"/>
      <c r="CJ185" s="46"/>
      <c r="CK185" s="57"/>
      <c r="CL185" s="45"/>
      <c r="CM185" s="50"/>
      <c r="CN185" s="46"/>
      <c r="CO185" s="52"/>
      <c r="CP185" s="52"/>
      <c r="CQ185" s="52"/>
      <c r="CR185" s="57"/>
      <c r="CS185" s="45"/>
      <c r="CT185" s="50"/>
      <c r="CU185" s="46"/>
      <c r="CV185" s="46"/>
      <c r="CW185" s="46"/>
      <c r="CX185" s="46"/>
      <c r="CY185" s="57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45"/>
      <c r="DL185" s="52"/>
      <c r="DM185" s="98"/>
      <c r="DN185" s="52"/>
      <c r="DO185" s="45"/>
      <c r="DP185" s="52"/>
      <c r="DQ185" s="45"/>
      <c r="DR185" s="52"/>
      <c r="DS185" s="56"/>
      <c r="DT185" s="45"/>
      <c r="DU185" s="52"/>
      <c r="DV185" s="56"/>
      <c r="DW185" s="45"/>
      <c r="DX185" s="46"/>
      <c r="DY185" s="98"/>
      <c r="DZ185" s="57"/>
      <c r="EA185" s="148"/>
      <c r="EB185" s="57"/>
      <c r="EC185" s="45"/>
      <c r="ED185" s="52"/>
      <c r="EE185" s="45"/>
      <c r="EF185" s="52"/>
      <c r="EG185" s="45"/>
      <c r="EH185" s="52"/>
      <c r="EI185" s="45"/>
      <c r="EJ185" s="47"/>
    </row>
    <row r="186" spans="1:140" outlineLevel="2" x14ac:dyDescent="0.3">
      <c r="A186" s="258"/>
      <c r="B186" s="264">
        <v>0.70833333333333404</v>
      </c>
      <c r="C186" s="258"/>
      <c r="D186" s="258"/>
      <c r="E186" s="258"/>
      <c r="F186" s="258"/>
      <c r="G186" s="258"/>
      <c r="H186" s="258"/>
      <c r="I186" s="258"/>
      <c r="J186" s="258"/>
      <c r="K186" s="259"/>
      <c r="L186" s="258"/>
      <c r="M186" s="258"/>
      <c r="N186" s="258"/>
      <c r="O186" s="258"/>
      <c r="P186" s="258"/>
      <c r="Q186" s="258"/>
      <c r="R186" s="258"/>
      <c r="S186" s="245"/>
      <c r="T186" s="45"/>
      <c r="U186" s="46"/>
      <c r="V186" s="49"/>
      <c r="W186" s="46"/>
      <c r="X186" s="51"/>
      <c r="Y186" s="46"/>
      <c r="Z186" s="46"/>
      <c r="AA186" s="46"/>
      <c r="AB186" s="46"/>
      <c r="AC186" s="47"/>
      <c r="AD186" s="50"/>
      <c r="AE186" s="90"/>
      <c r="AF186" s="90"/>
      <c r="AG186" s="90"/>
      <c r="AH186" s="90"/>
      <c r="AI186" s="90"/>
      <c r="AJ186" s="104"/>
      <c r="AK186" s="46"/>
      <c r="AL186" s="46"/>
      <c r="AM186" s="46"/>
      <c r="AN186" s="46"/>
      <c r="AO186" s="52"/>
      <c r="AP186" s="47"/>
      <c r="AQ186" s="45"/>
      <c r="AR186" s="50"/>
      <c r="AS186" s="46"/>
      <c r="AT186" s="46"/>
      <c r="AU186" s="46"/>
      <c r="AV186" s="46"/>
      <c r="AW186" s="116"/>
      <c r="AX186" s="46"/>
      <c r="AY186" s="46"/>
      <c r="AZ186" s="52"/>
      <c r="BA186" s="45"/>
      <c r="BB186" s="52"/>
      <c r="BC186" s="53"/>
      <c r="BD186" s="54"/>
      <c r="BE186" s="53"/>
      <c r="BF186" s="55"/>
      <c r="BG186" s="55"/>
      <c r="BH186" s="46"/>
      <c r="BI186" s="47"/>
      <c r="BJ186" s="45"/>
      <c r="BK186" s="46"/>
      <c r="BL186" s="46"/>
      <c r="BM186" s="46"/>
      <c r="BN186" s="52"/>
      <c r="BO186" s="45"/>
      <c r="BP186" s="46"/>
      <c r="BQ186" s="52"/>
      <c r="BR186" s="45"/>
      <c r="BS186" s="46"/>
      <c r="BT186" s="52"/>
      <c r="BU186" s="58"/>
      <c r="BV186" s="131"/>
      <c r="BW186" s="113"/>
      <c r="BX186" s="113"/>
      <c r="BY186" s="56"/>
      <c r="BZ186" s="56"/>
      <c r="CA186" s="45"/>
      <c r="CB186" s="46"/>
      <c r="CC186" s="46"/>
      <c r="CD186" s="47"/>
      <c r="CE186" s="50"/>
      <c r="CF186" s="50"/>
      <c r="CG186" s="46"/>
      <c r="CH186" s="46"/>
      <c r="CI186" s="46"/>
      <c r="CJ186" s="46"/>
      <c r="CK186" s="57"/>
      <c r="CL186" s="45"/>
      <c r="CM186" s="50"/>
      <c r="CN186" s="46"/>
      <c r="CO186" s="52"/>
      <c r="CP186" s="52"/>
      <c r="CQ186" s="52"/>
      <c r="CR186" s="57"/>
      <c r="CS186" s="45"/>
      <c r="CT186" s="50"/>
      <c r="CU186" s="46"/>
      <c r="CV186" s="46"/>
      <c r="CW186" s="46"/>
      <c r="CX186" s="46"/>
      <c r="CY186" s="57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45"/>
      <c r="DL186" s="52"/>
      <c r="DM186" s="98"/>
      <c r="DN186" s="52"/>
      <c r="DO186" s="45"/>
      <c r="DP186" s="52"/>
      <c r="DQ186" s="45"/>
      <c r="DR186" s="52"/>
      <c r="DS186" s="56"/>
      <c r="DT186" s="45"/>
      <c r="DU186" s="52"/>
      <c r="DV186" s="56"/>
      <c r="DW186" s="45"/>
      <c r="DX186" s="46"/>
      <c r="DY186" s="98"/>
      <c r="DZ186" s="57"/>
      <c r="EA186" s="148"/>
      <c r="EB186" s="57"/>
      <c r="EC186" s="45"/>
      <c r="ED186" s="52"/>
      <c r="EE186" s="45"/>
      <c r="EF186" s="52"/>
      <c r="EG186" s="45"/>
      <c r="EH186" s="52"/>
      <c r="EI186" s="45"/>
      <c r="EJ186" s="47"/>
    </row>
    <row r="187" spans="1:140" outlineLevel="2" x14ac:dyDescent="0.3">
      <c r="A187" s="258"/>
      <c r="B187" s="264">
        <v>0.71875</v>
      </c>
      <c r="C187" s="258"/>
      <c r="D187" s="258"/>
      <c r="E187" s="258"/>
      <c r="F187" s="258"/>
      <c r="G187" s="258"/>
      <c r="H187" s="258"/>
      <c r="I187" s="258"/>
      <c r="J187" s="258"/>
      <c r="K187" s="259"/>
      <c r="L187" s="258"/>
      <c r="M187" s="258"/>
      <c r="N187" s="258"/>
      <c r="O187" s="258"/>
      <c r="P187" s="258"/>
      <c r="Q187" s="258"/>
      <c r="R187" s="258"/>
      <c r="S187" s="245"/>
      <c r="T187" s="45"/>
      <c r="U187" s="46"/>
      <c r="V187" s="49"/>
      <c r="W187" s="46"/>
      <c r="X187" s="51"/>
      <c r="Y187" s="46"/>
      <c r="Z187" s="46"/>
      <c r="AA187" s="46"/>
      <c r="AB187" s="46"/>
      <c r="AC187" s="47"/>
      <c r="AD187" s="50"/>
      <c r="AE187" s="90"/>
      <c r="AF187" s="90"/>
      <c r="AG187" s="90"/>
      <c r="AH187" s="90"/>
      <c r="AI187" s="90"/>
      <c r="AJ187" s="104"/>
      <c r="AK187" s="46"/>
      <c r="AL187" s="46"/>
      <c r="AM187" s="46"/>
      <c r="AN187" s="46"/>
      <c r="AO187" s="52"/>
      <c r="AP187" s="47"/>
      <c r="AQ187" s="45"/>
      <c r="AR187" s="50"/>
      <c r="AS187" s="46"/>
      <c r="AT187" s="46"/>
      <c r="AU187" s="46"/>
      <c r="AV187" s="46"/>
      <c r="AW187" s="116"/>
      <c r="AX187" s="46"/>
      <c r="AY187" s="46"/>
      <c r="AZ187" s="52"/>
      <c r="BA187" s="45"/>
      <c r="BB187" s="52"/>
      <c r="BC187" s="53"/>
      <c r="BD187" s="54"/>
      <c r="BE187" s="53"/>
      <c r="BF187" s="55"/>
      <c r="BG187" s="55"/>
      <c r="BH187" s="46"/>
      <c r="BI187" s="47"/>
      <c r="BJ187" s="45"/>
      <c r="BK187" s="46"/>
      <c r="BL187" s="46"/>
      <c r="BM187" s="46"/>
      <c r="BN187" s="52"/>
      <c r="BO187" s="45"/>
      <c r="BP187" s="46"/>
      <c r="BQ187" s="52"/>
      <c r="BR187" s="45"/>
      <c r="BS187" s="46"/>
      <c r="BT187" s="52"/>
      <c r="BU187" s="58"/>
      <c r="BV187" s="131"/>
      <c r="BW187" s="113"/>
      <c r="BX187" s="113"/>
      <c r="BY187" s="56"/>
      <c r="BZ187" s="56"/>
      <c r="CA187" s="45"/>
      <c r="CB187" s="46"/>
      <c r="CC187" s="46"/>
      <c r="CD187" s="47"/>
      <c r="CE187" s="50"/>
      <c r="CF187" s="50"/>
      <c r="CG187" s="46"/>
      <c r="CH187" s="46"/>
      <c r="CI187" s="46"/>
      <c r="CJ187" s="46"/>
      <c r="CK187" s="57"/>
      <c r="CL187" s="45"/>
      <c r="CM187" s="50"/>
      <c r="CN187" s="46"/>
      <c r="CO187" s="52"/>
      <c r="CP187" s="52"/>
      <c r="CQ187" s="52"/>
      <c r="CR187" s="57"/>
      <c r="CS187" s="45"/>
      <c r="CT187" s="50"/>
      <c r="CU187" s="46"/>
      <c r="CV187" s="46"/>
      <c r="CW187" s="46"/>
      <c r="CX187" s="46"/>
      <c r="CY187" s="57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45"/>
      <c r="DL187" s="52"/>
      <c r="DM187" s="98"/>
      <c r="DN187" s="52"/>
      <c r="DO187" s="45"/>
      <c r="DP187" s="52"/>
      <c r="DQ187" s="45"/>
      <c r="DR187" s="52"/>
      <c r="DS187" s="56"/>
      <c r="DT187" s="45"/>
      <c r="DU187" s="52"/>
      <c r="DV187" s="56"/>
      <c r="DW187" s="45"/>
      <c r="DX187" s="46"/>
      <c r="DY187" s="98"/>
      <c r="DZ187" s="57"/>
      <c r="EA187" s="148"/>
      <c r="EB187" s="57"/>
      <c r="EC187" s="45"/>
      <c r="ED187" s="52"/>
      <c r="EE187" s="45"/>
      <c r="EF187" s="52"/>
      <c r="EG187" s="45"/>
      <c r="EH187" s="52"/>
      <c r="EI187" s="45"/>
      <c r="EJ187" s="47"/>
    </row>
    <row r="188" spans="1:140" outlineLevel="2" x14ac:dyDescent="0.3">
      <c r="A188" s="258"/>
      <c r="B188" s="264">
        <v>0.72916666666666696</v>
      </c>
      <c r="C188" s="258"/>
      <c r="D188" s="258"/>
      <c r="E188" s="258"/>
      <c r="F188" s="258"/>
      <c r="G188" s="258"/>
      <c r="H188" s="258"/>
      <c r="I188" s="258"/>
      <c r="J188" s="258"/>
      <c r="K188" s="259"/>
      <c r="L188" s="258"/>
      <c r="M188" s="258"/>
      <c r="N188" s="258"/>
      <c r="O188" s="258"/>
      <c r="P188" s="258"/>
      <c r="Q188" s="258"/>
      <c r="R188" s="258"/>
      <c r="S188" s="245"/>
      <c r="T188" s="45"/>
      <c r="U188" s="46"/>
      <c r="V188" s="49"/>
      <c r="W188" s="46"/>
      <c r="X188" s="51"/>
      <c r="Y188" s="46"/>
      <c r="Z188" s="46"/>
      <c r="AA188" s="46"/>
      <c r="AB188" s="46"/>
      <c r="AC188" s="47"/>
      <c r="AD188" s="50"/>
      <c r="AE188" s="90"/>
      <c r="AF188" s="90"/>
      <c r="AG188" s="90"/>
      <c r="AH188" s="90"/>
      <c r="AI188" s="90"/>
      <c r="AJ188" s="104"/>
      <c r="AK188" s="46"/>
      <c r="AL188" s="46"/>
      <c r="AM188" s="46"/>
      <c r="AN188" s="46"/>
      <c r="AO188" s="52"/>
      <c r="AP188" s="47"/>
      <c r="AQ188" s="45"/>
      <c r="AR188" s="50"/>
      <c r="AS188" s="46"/>
      <c r="AT188" s="46"/>
      <c r="AU188" s="46"/>
      <c r="AV188" s="46"/>
      <c r="AW188" s="116"/>
      <c r="AX188" s="46"/>
      <c r="AY188" s="46"/>
      <c r="AZ188" s="52"/>
      <c r="BA188" s="45"/>
      <c r="BB188" s="52"/>
      <c r="BC188" s="53"/>
      <c r="BD188" s="54"/>
      <c r="BE188" s="53"/>
      <c r="BF188" s="55"/>
      <c r="BG188" s="55"/>
      <c r="BH188" s="46"/>
      <c r="BI188" s="47"/>
      <c r="BJ188" s="45"/>
      <c r="BK188" s="46"/>
      <c r="BL188" s="46"/>
      <c r="BM188" s="46"/>
      <c r="BN188" s="52"/>
      <c r="BO188" s="45"/>
      <c r="BP188" s="46"/>
      <c r="BQ188" s="52"/>
      <c r="BR188" s="45"/>
      <c r="BS188" s="46"/>
      <c r="BT188" s="52"/>
      <c r="BU188" s="58"/>
      <c r="BV188" s="131"/>
      <c r="BW188" s="113"/>
      <c r="BX188" s="113"/>
      <c r="BY188" s="56"/>
      <c r="BZ188" s="56"/>
      <c r="CA188" s="45"/>
      <c r="CB188" s="46"/>
      <c r="CC188" s="46"/>
      <c r="CD188" s="47"/>
      <c r="CE188" s="50"/>
      <c r="CF188" s="50"/>
      <c r="CG188" s="46"/>
      <c r="CH188" s="46"/>
      <c r="CI188" s="46"/>
      <c r="CJ188" s="46"/>
      <c r="CK188" s="57"/>
      <c r="CL188" s="45"/>
      <c r="CM188" s="50"/>
      <c r="CN188" s="46"/>
      <c r="CO188" s="52"/>
      <c r="CP188" s="52"/>
      <c r="CQ188" s="52"/>
      <c r="CR188" s="57"/>
      <c r="CS188" s="45"/>
      <c r="CT188" s="50"/>
      <c r="CU188" s="46"/>
      <c r="CV188" s="46"/>
      <c r="CW188" s="46"/>
      <c r="CX188" s="46"/>
      <c r="CY188" s="57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45"/>
      <c r="DL188" s="52"/>
      <c r="DM188" s="98"/>
      <c r="DN188" s="52"/>
      <c r="DO188" s="45"/>
      <c r="DP188" s="52"/>
      <c r="DQ188" s="45"/>
      <c r="DR188" s="52"/>
      <c r="DS188" s="56"/>
      <c r="DT188" s="45"/>
      <c r="DU188" s="52"/>
      <c r="DV188" s="56"/>
      <c r="DW188" s="45"/>
      <c r="DX188" s="46"/>
      <c r="DY188" s="98"/>
      <c r="DZ188" s="57"/>
      <c r="EA188" s="148"/>
      <c r="EB188" s="57"/>
      <c r="EC188" s="45"/>
      <c r="ED188" s="52"/>
      <c r="EE188" s="45"/>
      <c r="EF188" s="52"/>
      <c r="EG188" s="45"/>
      <c r="EH188" s="52"/>
      <c r="EI188" s="45"/>
      <c r="EJ188" s="47"/>
    </row>
    <row r="189" spans="1:140" outlineLevel="2" x14ac:dyDescent="0.3">
      <c r="A189" s="258"/>
      <c r="B189" s="264">
        <v>0.73958333333333404</v>
      </c>
      <c r="C189" s="258"/>
      <c r="D189" s="258"/>
      <c r="E189" s="258"/>
      <c r="F189" s="258"/>
      <c r="G189" s="258"/>
      <c r="H189" s="258"/>
      <c r="I189" s="258"/>
      <c r="J189" s="258"/>
      <c r="K189" s="259"/>
      <c r="L189" s="258"/>
      <c r="M189" s="258"/>
      <c r="N189" s="258"/>
      <c r="O189" s="258"/>
      <c r="P189" s="258"/>
      <c r="Q189" s="258"/>
      <c r="R189" s="258"/>
      <c r="S189" s="245"/>
      <c r="T189" s="45"/>
      <c r="U189" s="46"/>
      <c r="V189" s="49"/>
      <c r="W189" s="46"/>
      <c r="X189" s="51"/>
      <c r="Y189" s="46"/>
      <c r="Z189" s="46"/>
      <c r="AA189" s="46"/>
      <c r="AB189" s="46"/>
      <c r="AC189" s="47"/>
      <c r="AD189" s="50"/>
      <c r="AE189" s="90"/>
      <c r="AF189" s="90"/>
      <c r="AG189" s="90"/>
      <c r="AH189" s="90"/>
      <c r="AI189" s="90"/>
      <c r="AJ189" s="104"/>
      <c r="AK189" s="46"/>
      <c r="AL189" s="46"/>
      <c r="AM189" s="46"/>
      <c r="AN189" s="46"/>
      <c r="AO189" s="52"/>
      <c r="AP189" s="47"/>
      <c r="AQ189" s="45"/>
      <c r="AR189" s="50"/>
      <c r="AS189" s="46"/>
      <c r="AT189" s="46"/>
      <c r="AU189" s="46"/>
      <c r="AV189" s="46"/>
      <c r="AW189" s="116"/>
      <c r="AX189" s="46"/>
      <c r="AY189" s="46"/>
      <c r="AZ189" s="52"/>
      <c r="BA189" s="45"/>
      <c r="BB189" s="52"/>
      <c r="BC189" s="53"/>
      <c r="BD189" s="54"/>
      <c r="BE189" s="53"/>
      <c r="BF189" s="55"/>
      <c r="BG189" s="55"/>
      <c r="BH189" s="46"/>
      <c r="BI189" s="47"/>
      <c r="BJ189" s="45"/>
      <c r="BK189" s="46"/>
      <c r="BL189" s="46"/>
      <c r="BM189" s="46"/>
      <c r="BN189" s="52"/>
      <c r="BO189" s="45"/>
      <c r="BP189" s="46"/>
      <c r="BQ189" s="52"/>
      <c r="BR189" s="45"/>
      <c r="BS189" s="46"/>
      <c r="BT189" s="52"/>
      <c r="BU189" s="58"/>
      <c r="BV189" s="131"/>
      <c r="BW189" s="113"/>
      <c r="BX189" s="113"/>
      <c r="BY189" s="56"/>
      <c r="BZ189" s="56"/>
      <c r="CA189" s="45"/>
      <c r="CB189" s="46"/>
      <c r="CC189" s="46"/>
      <c r="CD189" s="47"/>
      <c r="CE189" s="50"/>
      <c r="CF189" s="50"/>
      <c r="CG189" s="46"/>
      <c r="CH189" s="46"/>
      <c r="CI189" s="46"/>
      <c r="CJ189" s="46"/>
      <c r="CK189" s="57"/>
      <c r="CL189" s="45"/>
      <c r="CM189" s="50"/>
      <c r="CN189" s="46"/>
      <c r="CO189" s="52"/>
      <c r="CP189" s="52"/>
      <c r="CQ189" s="52"/>
      <c r="CR189" s="57"/>
      <c r="CS189" s="45"/>
      <c r="CT189" s="50"/>
      <c r="CU189" s="46"/>
      <c r="CV189" s="46"/>
      <c r="CW189" s="46"/>
      <c r="CX189" s="46"/>
      <c r="CY189" s="57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45"/>
      <c r="DL189" s="52"/>
      <c r="DM189" s="98"/>
      <c r="DN189" s="52"/>
      <c r="DO189" s="45"/>
      <c r="DP189" s="52"/>
      <c r="DQ189" s="45"/>
      <c r="DR189" s="52"/>
      <c r="DS189" s="56"/>
      <c r="DT189" s="45"/>
      <c r="DU189" s="52"/>
      <c r="DV189" s="56"/>
      <c r="DW189" s="45"/>
      <c r="DX189" s="46"/>
      <c r="DY189" s="98"/>
      <c r="DZ189" s="57"/>
      <c r="EA189" s="148"/>
      <c r="EB189" s="57"/>
      <c r="EC189" s="45"/>
      <c r="ED189" s="52"/>
      <c r="EE189" s="45"/>
      <c r="EF189" s="52"/>
      <c r="EG189" s="45"/>
      <c r="EH189" s="52"/>
      <c r="EI189" s="45"/>
      <c r="EJ189" s="47"/>
    </row>
    <row r="190" spans="1:140" outlineLevel="2" x14ac:dyDescent="0.3">
      <c r="A190" s="258"/>
      <c r="B190" s="264">
        <v>0.75</v>
      </c>
      <c r="C190" s="258"/>
      <c r="D190" s="258"/>
      <c r="E190" s="258"/>
      <c r="F190" s="258"/>
      <c r="G190" s="258"/>
      <c r="H190" s="258"/>
      <c r="I190" s="258"/>
      <c r="J190" s="258"/>
      <c r="K190" s="259"/>
      <c r="L190" s="258"/>
      <c r="M190" s="258"/>
      <c r="N190" s="258"/>
      <c r="O190" s="258"/>
      <c r="P190" s="258"/>
      <c r="Q190" s="258"/>
      <c r="R190" s="258"/>
      <c r="S190" s="245"/>
      <c r="T190" s="45"/>
      <c r="U190" s="46"/>
      <c r="V190" s="49"/>
      <c r="W190" s="46"/>
      <c r="X190" s="51"/>
      <c r="Y190" s="46"/>
      <c r="Z190" s="46"/>
      <c r="AA190" s="46"/>
      <c r="AB190" s="46"/>
      <c r="AC190" s="47"/>
      <c r="AD190" s="50"/>
      <c r="AE190" s="90"/>
      <c r="AF190" s="90"/>
      <c r="AG190" s="90"/>
      <c r="AH190" s="90"/>
      <c r="AI190" s="90"/>
      <c r="AJ190" s="104"/>
      <c r="AK190" s="46"/>
      <c r="AL190" s="46"/>
      <c r="AM190" s="46"/>
      <c r="AN190" s="46"/>
      <c r="AO190" s="52"/>
      <c r="AP190" s="47"/>
      <c r="AQ190" s="45"/>
      <c r="AR190" s="50"/>
      <c r="AS190" s="46"/>
      <c r="AT190" s="46"/>
      <c r="AU190" s="46"/>
      <c r="AV190" s="46"/>
      <c r="AW190" s="116"/>
      <c r="AX190" s="46"/>
      <c r="AY190" s="46"/>
      <c r="AZ190" s="52"/>
      <c r="BA190" s="45"/>
      <c r="BB190" s="52"/>
      <c r="BC190" s="53"/>
      <c r="BD190" s="54"/>
      <c r="BE190" s="53"/>
      <c r="BF190" s="55"/>
      <c r="BG190" s="55"/>
      <c r="BH190" s="46"/>
      <c r="BI190" s="47"/>
      <c r="BJ190" s="45"/>
      <c r="BK190" s="46"/>
      <c r="BL190" s="46"/>
      <c r="BM190" s="46"/>
      <c r="BN190" s="52"/>
      <c r="BO190" s="45"/>
      <c r="BP190" s="46"/>
      <c r="BQ190" s="52"/>
      <c r="BR190" s="45"/>
      <c r="BS190" s="46"/>
      <c r="BT190" s="52"/>
      <c r="BU190" s="58"/>
      <c r="BV190" s="131"/>
      <c r="BW190" s="113"/>
      <c r="BX190" s="113"/>
      <c r="BY190" s="56"/>
      <c r="BZ190" s="56"/>
      <c r="CA190" s="45"/>
      <c r="CB190" s="46"/>
      <c r="CC190" s="46"/>
      <c r="CD190" s="47"/>
      <c r="CE190" s="50"/>
      <c r="CF190" s="50"/>
      <c r="CG190" s="46"/>
      <c r="CH190" s="46"/>
      <c r="CI190" s="46"/>
      <c r="CJ190" s="46"/>
      <c r="CK190" s="57"/>
      <c r="CL190" s="45"/>
      <c r="CM190" s="50"/>
      <c r="CN190" s="46"/>
      <c r="CO190" s="52"/>
      <c r="CP190" s="52"/>
      <c r="CQ190" s="52"/>
      <c r="CR190" s="57"/>
      <c r="CS190" s="45"/>
      <c r="CT190" s="50"/>
      <c r="CU190" s="46"/>
      <c r="CV190" s="46"/>
      <c r="CW190" s="46"/>
      <c r="CX190" s="46"/>
      <c r="CY190" s="57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45"/>
      <c r="DL190" s="52"/>
      <c r="DM190" s="98"/>
      <c r="DN190" s="52"/>
      <c r="DO190" s="45"/>
      <c r="DP190" s="52"/>
      <c r="DQ190" s="45"/>
      <c r="DR190" s="52"/>
      <c r="DS190" s="56"/>
      <c r="DT190" s="45"/>
      <c r="DU190" s="52"/>
      <c r="DV190" s="56"/>
      <c r="DW190" s="45"/>
      <c r="DX190" s="46"/>
      <c r="DY190" s="98"/>
      <c r="DZ190" s="57"/>
      <c r="EA190" s="148"/>
      <c r="EB190" s="57"/>
      <c r="EC190" s="45"/>
      <c r="ED190" s="52"/>
      <c r="EE190" s="45"/>
      <c r="EF190" s="52"/>
      <c r="EG190" s="45"/>
      <c r="EH190" s="52"/>
      <c r="EI190" s="45"/>
      <c r="EJ190" s="47"/>
    </row>
    <row r="191" spans="1:140" outlineLevel="2" x14ac:dyDescent="0.3">
      <c r="A191" s="258"/>
      <c r="B191" s="264">
        <v>0.76041666666666696</v>
      </c>
      <c r="C191" s="258"/>
      <c r="D191" s="258"/>
      <c r="E191" s="258"/>
      <c r="F191" s="258"/>
      <c r="G191" s="258"/>
      <c r="H191" s="258"/>
      <c r="I191" s="258"/>
      <c r="J191" s="258"/>
      <c r="K191" s="259"/>
      <c r="L191" s="258"/>
      <c r="M191" s="258"/>
      <c r="N191" s="258"/>
      <c r="O191" s="258"/>
      <c r="P191" s="258"/>
      <c r="Q191" s="258"/>
      <c r="R191" s="258"/>
      <c r="S191" s="245"/>
      <c r="T191" s="45"/>
      <c r="U191" s="46"/>
      <c r="V191" s="49"/>
      <c r="W191" s="46"/>
      <c r="X191" s="51"/>
      <c r="Y191" s="46"/>
      <c r="Z191" s="46"/>
      <c r="AA191" s="46"/>
      <c r="AB191" s="46"/>
      <c r="AC191" s="47"/>
      <c r="AD191" s="50"/>
      <c r="AE191" s="90"/>
      <c r="AF191" s="90"/>
      <c r="AG191" s="90"/>
      <c r="AH191" s="90"/>
      <c r="AI191" s="90"/>
      <c r="AJ191" s="104"/>
      <c r="AK191" s="46"/>
      <c r="AL191" s="46"/>
      <c r="AM191" s="46"/>
      <c r="AN191" s="46"/>
      <c r="AO191" s="52"/>
      <c r="AP191" s="47"/>
      <c r="AQ191" s="45"/>
      <c r="AR191" s="50"/>
      <c r="AS191" s="46"/>
      <c r="AT191" s="46"/>
      <c r="AU191" s="46"/>
      <c r="AV191" s="46"/>
      <c r="AW191" s="116"/>
      <c r="AX191" s="46"/>
      <c r="AY191" s="46"/>
      <c r="AZ191" s="52"/>
      <c r="BA191" s="45"/>
      <c r="BB191" s="52"/>
      <c r="BC191" s="53"/>
      <c r="BD191" s="54"/>
      <c r="BE191" s="53"/>
      <c r="BF191" s="55"/>
      <c r="BG191" s="55"/>
      <c r="BH191" s="46"/>
      <c r="BI191" s="47"/>
      <c r="BJ191" s="45"/>
      <c r="BK191" s="46"/>
      <c r="BL191" s="46"/>
      <c r="BM191" s="46"/>
      <c r="BN191" s="52"/>
      <c r="BO191" s="45"/>
      <c r="BP191" s="46"/>
      <c r="BQ191" s="52"/>
      <c r="BR191" s="45"/>
      <c r="BS191" s="46"/>
      <c r="BT191" s="52"/>
      <c r="BU191" s="58"/>
      <c r="BV191" s="131"/>
      <c r="BW191" s="113"/>
      <c r="BX191" s="113"/>
      <c r="BY191" s="56"/>
      <c r="BZ191" s="56"/>
      <c r="CA191" s="45"/>
      <c r="CB191" s="46"/>
      <c r="CC191" s="46"/>
      <c r="CD191" s="47"/>
      <c r="CE191" s="50"/>
      <c r="CF191" s="50"/>
      <c r="CG191" s="46"/>
      <c r="CH191" s="46"/>
      <c r="CI191" s="46"/>
      <c r="CJ191" s="46"/>
      <c r="CK191" s="57"/>
      <c r="CL191" s="45"/>
      <c r="CM191" s="50"/>
      <c r="CN191" s="46"/>
      <c r="CO191" s="52"/>
      <c r="CP191" s="52"/>
      <c r="CQ191" s="52"/>
      <c r="CR191" s="57"/>
      <c r="CS191" s="45"/>
      <c r="CT191" s="50"/>
      <c r="CU191" s="46"/>
      <c r="CV191" s="46"/>
      <c r="CW191" s="46"/>
      <c r="CX191" s="46"/>
      <c r="CY191" s="57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45"/>
      <c r="DL191" s="52"/>
      <c r="DM191" s="98"/>
      <c r="DN191" s="52"/>
      <c r="DO191" s="45"/>
      <c r="DP191" s="52"/>
      <c r="DQ191" s="45"/>
      <c r="DR191" s="52"/>
      <c r="DS191" s="56"/>
      <c r="DT191" s="45"/>
      <c r="DU191" s="52"/>
      <c r="DV191" s="56"/>
      <c r="DW191" s="45"/>
      <c r="DX191" s="46"/>
      <c r="DY191" s="98"/>
      <c r="DZ191" s="57"/>
      <c r="EA191" s="148"/>
      <c r="EB191" s="57"/>
      <c r="EC191" s="45"/>
      <c r="ED191" s="52"/>
      <c r="EE191" s="45"/>
      <c r="EF191" s="52"/>
      <c r="EG191" s="45"/>
      <c r="EH191" s="52"/>
      <c r="EI191" s="45"/>
      <c r="EJ191" s="47"/>
    </row>
    <row r="192" spans="1:140" outlineLevel="2" x14ac:dyDescent="0.3">
      <c r="A192" s="258"/>
      <c r="B192" s="264">
        <v>0.77083333333333404</v>
      </c>
      <c r="C192" s="258"/>
      <c r="D192" s="258"/>
      <c r="E192" s="258"/>
      <c r="F192" s="258"/>
      <c r="G192" s="258"/>
      <c r="H192" s="258"/>
      <c r="I192" s="258"/>
      <c r="J192" s="258"/>
      <c r="K192" s="259"/>
      <c r="L192" s="258"/>
      <c r="M192" s="258"/>
      <c r="N192" s="258"/>
      <c r="O192" s="258"/>
      <c r="P192" s="258"/>
      <c r="Q192" s="258"/>
      <c r="R192" s="258"/>
      <c r="S192" s="245"/>
      <c r="T192" s="45"/>
      <c r="U192" s="46"/>
      <c r="V192" s="49"/>
      <c r="W192" s="46"/>
      <c r="X192" s="51"/>
      <c r="Y192" s="46"/>
      <c r="Z192" s="46"/>
      <c r="AA192" s="46"/>
      <c r="AB192" s="46"/>
      <c r="AC192" s="47"/>
      <c r="AD192" s="50"/>
      <c r="AE192" s="90"/>
      <c r="AF192" s="90"/>
      <c r="AG192" s="90"/>
      <c r="AH192" s="90"/>
      <c r="AI192" s="90"/>
      <c r="AJ192" s="104"/>
      <c r="AK192" s="46"/>
      <c r="AL192" s="46"/>
      <c r="AM192" s="46"/>
      <c r="AN192" s="46"/>
      <c r="AO192" s="52"/>
      <c r="AP192" s="47"/>
      <c r="AQ192" s="45"/>
      <c r="AR192" s="50"/>
      <c r="AS192" s="46"/>
      <c r="AT192" s="46"/>
      <c r="AU192" s="46"/>
      <c r="AV192" s="46"/>
      <c r="AW192" s="116"/>
      <c r="AX192" s="46"/>
      <c r="AY192" s="46"/>
      <c r="AZ192" s="52"/>
      <c r="BA192" s="45"/>
      <c r="BB192" s="52"/>
      <c r="BC192" s="53"/>
      <c r="BD192" s="54"/>
      <c r="BE192" s="53"/>
      <c r="BF192" s="55"/>
      <c r="BG192" s="55"/>
      <c r="BH192" s="46"/>
      <c r="BI192" s="47"/>
      <c r="BJ192" s="45"/>
      <c r="BK192" s="46"/>
      <c r="BL192" s="46"/>
      <c r="BM192" s="46"/>
      <c r="BN192" s="52"/>
      <c r="BO192" s="45"/>
      <c r="BP192" s="46"/>
      <c r="BQ192" s="52"/>
      <c r="BR192" s="45"/>
      <c r="BS192" s="46"/>
      <c r="BT192" s="52"/>
      <c r="BU192" s="58"/>
      <c r="BV192" s="131"/>
      <c r="BW192" s="113"/>
      <c r="BX192" s="113"/>
      <c r="BY192" s="56"/>
      <c r="BZ192" s="56"/>
      <c r="CA192" s="45"/>
      <c r="CB192" s="46"/>
      <c r="CC192" s="46"/>
      <c r="CD192" s="47"/>
      <c r="CE192" s="50"/>
      <c r="CF192" s="50"/>
      <c r="CG192" s="46"/>
      <c r="CH192" s="46"/>
      <c r="CI192" s="46"/>
      <c r="CJ192" s="46"/>
      <c r="CK192" s="57"/>
      <c r="CL192" s="45"/>
      <c r="CM192" s="50"/>
      <c r="CN192" s="46"/>
      <c r="CO192" s="52"/>
      <c r="CP192" s="52"/>
      <c r="CQ192" s="52"/>
      <c r="CR192" s="57"/>
      <c r="CS192" s="45"/>
      <c r="CT192" s="50"/>
      <c r="CU192" s="46"/>
      <c r="CV192" s="46"/>
      <c r="CW192" s="46"/>
      <c r="CX192" s="46"/>
      <c r="CY192" s="57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45"/>
      <c r="DL192" s="52"/>
      <c r="DM192" s="98"/>
      <c r="DN192" s="52"/>
      <c r="DO192" s="45"/>
      <c r="DP192" s="52"/>
      <c r="DQ192" s="45"/>
      <c r="DR192" s="52"/>
      <c r="DS192" s="56"/>
      <c r="DT192" s="45"/>
      <c r="DU192" s="52"/>
      <c r="DV192" s="56"/>
      <c r="DW192" s="45"/>
      <c r="DX192" s="46"/>
      <c r="DY192" s="98"/>
      <c r="DZ192" s="57"/>
      <c r="EA192" s="148"/>
      <c r="EB192" s="57"/>
      <c r="EC192" s="45"/>
      <c r="ED192" s="52"/>
      <c r="EE192" s="45"/>
      <c r="EF192" s="52"/>
      <c r="EG192" s="45"/>
      <c r="EH192" s="52"/>
      <c r="EI192" s="45"/>
      <c r="EJ192" s="47"/>
    </row>
    <row r="193" spans="1:140" outlineLevel="2" x14ac:dyDescent="0.3">
      <c r="A193" s="258"/>
      <c r="B193" s="264">
        <v>0.78125</v>
      </c>
      <c r="C193" s="258"/>
      <c r="D193" s="258"/>
      <c r="E193" s="258"/>
      <c r="F193" s="258"/>
      <c r="G193" s="258"/>
      <c r="H193" s="258"/>
      <c r="I193" s="258"/>
      <c r="J193" s="258"/>
      <c r="K193" s="259"/>
      <c r="L193" s="258"/>
      <c r="M193" s="258"/>
      <c r="N193" s="258"/>
      <c r="O193" s="258"/>
      <c r="P193" s="258"/>
      <c r="Q193" s="258"/>
      <c r="R193" s="258"/>
      <c r="S193" s="245"/>
      <c r="T193" s="45"/>
      <c r="U193" s="46"/>
      <c r="V193" s="49"/>
      <c r="W193" s="46"/>
      <c r="X193" s="51"/>
      <c r="Y193" s="46"/>
      <c r="Z193" s="46"/>
      <c r="AA193" s="46"/>
      <c r="AB193" s="46"/>
      <c r="AC193" s="47"/>
      <c r="AD193" s="50"/>
      <c r="AE193" s="90"/>
      <c r="AF193" s="90"/>
      <c r="AG193" s="90"/>
      <c r="AH193" s="90"/>
      <c r="AI193" s="90"/>
      <c r="AJ193" s="104"/>
      <c r="AK193" s="46"/>
      <c r="AL193" s="46"/>
      <c r="AM193" s="46"/>
      <c r="AN193" s="46"/>
      <c r="AO193" s="52"/>
      <c r="AP193" s="47"/>
      <c r="AQ193" s="45"/>
      <c r="AR193" s="50"/>
      <c r="AS193" s="46"/>
      <c r="AT193" s="46"/>
      <c r="AU193" s="46"/>
      <c r="AV193" s="46"/>
      <c r="AW193" s="116"/>
      <c r="AX193" s="46"/>
      <c r="AY193" s="46"/>
      <c r="AZ193" s="52"/>
      <c r="BA193" s="45"/>
      <c r="BB193" s="52"/>
      <c r="BC193" s="53"/>
      <c r="BD193" s="54"/>
      <c r="BE193" s="53"/>
      <c r="BF193" s="55"/>
      <c r="BG193" s="55"/>
      <c r="BH193" s="46"/>
      <c r="BI193" s="47"/>
      <c r="BJ193" s="45"/>
      <c r="BK193" s="46"/>
      <c r="BL193" s="46"/>
      <c r="BM193" s="46"/>
      <c r="BN193" s="52"/>
      <c r="BO193" s="45"/>
      <c r="BP193" s="46"/>
      <c r="BQ193" s="52"/>
      <c r="BR193" s="45"/>
      <c r="BS193" s="46"/>
      <c r="BT193" s="52"/>
      <c r="BU193" s="58"/>
      <c r="BV193" s="131"/>
      <c r="BW193" s="113"/>
      <c r="BX193" s="113"/>
      <c r="BY193" s="56"/>
      <c r="BZ193" s="56"/>
      <c r="CA193" s="45"/>
      <c r="CB193" s="46"/>
      <c r="CC193" s="46"/>
      <c r="CD193" s="47"/>
      <c r="CE193" s="50"/>
      <c r="CF193" s="50"/>
      <c r="CG193" s="46"/>
      <c r="CH193" s="46"/>
      <c r="CI193" s="46"/>
      <c r="CJ193" s="46"/>
      <c r="CK193" s="57"/>
      <c r="CL193" s="45"/>
      <c r="CM193" s="50"/>
      <c r="CN193" s="46"/>
      <c r="CO193" s="52"/>
      <c r="CP193" s="52"/>
      <c r="CQ193" s="52"/>
      <c r="CR193" s="57"/>
      <c r="CS193" s="45"/>
      <c r="CT193" s="50"/>
      <c r="CU193" s="46"/>
      <c r="CV193" s="46"/>
      <c r="CW193" s="46"/>
      <c r="CX193" s="46"/>
      <c r="CY193" s="57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45"/>
      <c r="DL193" s="52"/>
      <c r="DM193" s="98"/>
      <c r="DN193" s="52"/>
      <c r="DO193" s="45"/>
      <c r="DP193" s="52"/>
      <c r="DQ193" s="45"/>
      <c r="DR193" s="52"/>
      <c r="DS193" s="56"/>
      <c r="DT193" s="45"/>
      <c r="DU193" s="52"/>
      <c r="DV193" s="56"/>
      <c r="DW193" s="45"/>
      <c r="DX193" s="46"/>
      <c r="DY193" s="98"/>
      <c r="DZ193" s="57"/>
      <c r="EA193" s="148"/>
      <c r="EB193" s="57"/>
      <c r="EC193" s="45"/>
      <c r="ED193" s="52"/>
      <c r="EE193" s="45"/>
      <c r="EF193" s="52"/>
      <c r="EG193" s="45"/>
      <c r="EH193" s="52"/>
      <c r="EI193" s="45"/>
      <c r="EJ193" s="47"/>
    </row>
    <row r="194" spans="1:140" outlineLevel="2" x14ac:dyDescent="0.3">
      <c r="A194" s="258"/>
      <c r="B194" s="264">
        <v>0.79166666666666696</v>
      </c>
      <c r="C194" s="258"/>
      <c r="D194" s="258"/>
      <c r="E194" s="258"/>
      <c r="F194" s="258"/>
      <c r="G194" s="258"/>
      <c r="H194" s="258"/>
      <c r="I194" s="258"/>
      <c r="J194" s="258"/>
      <c r="K194" s="259"/>
      <c r="L194" s="258"/>
      <c r="M194" s="258"/>
      <c r="N194" s="258"/>
      <c r="O194" s="258"/>
      <c r="P194" s="258"/>
      <c r="Q194" s="258"/>
      <c r="R194" s="258"/>
      <c r="S194" s="245"/>
      <c r="T194" s="45"/>
      <c r="U194" s="46"/>
      <c r="V194" s="49"/>
      <c r="W194" s="46"/>
      <c r="X194" s="51"/>
      <c r="Y194" s="46"/>
      <c r="Z194" s="46"/>
      <c r="AA194" s="46"/>
      <c r="AB194" s="46"/>
      <c r="AC194" s="47"/>
      <c r="AD194" s="50"/>
      <c r="AE194" s="90"/>
      <c r="AF194" s="90"/>
      <c r="AG194" s="90"/>
      <c r="AH194" s="90"/>
      <c r="AI194" s="90"/>
      <c r="AJ194" s="104"/>
      <c r="AK194" s="46"/>
      <c r="AL194" s="46"/>
      <c r="AM194" s="46"/>
      <c r="AN194" s="46"/>
      <c r="AO194" s="52"/>
      <c r="AP194" s="47"/>
      <c r="AQ194" s="45"/>
      <c r="AR194" s="50"/>
      <c r="AS194" s="46"/>
      <c r="AT194" s="46"/>
      <c r="AU194" s="46"/>
      <c r="AV194" s="46"/>
      <c r="AW194" s="116"/>
      <c r="AX194" s="46"/>
      <c r="AY194" s="46"/>
      <c r="AZ194" s="52"/>
      <c r="BA194" s="45"/>
      <c r="BB194" s="52"/>
      <c r="BC194" s="53"/>
      <c r="BD194" s="54"/>
      <c r="BE194" s="53"/>
      <c r="BF194" s="55"/>
      <c r="BG194" s="55"/>
      <c r="BH194" s="46"/>
      <c r="BI194" s="47"/>
      <c r="BJ194" s="45"/>
      <c r="BK194" s="46"/>
      <c r="BL194" s="46"/>
      <c r="BM194" s="46"/>
      <c r="BN194" s="52"/>
      <c r="BO194" s="45"/>
      <c r="BP194" s="46"/>
      <c r="BQ194" s="52"/>
      <c r="BR194" s="45"/>
      <c r="BS194" s="46"/>
      <c r="BT194" s="52"/>
      <c r="BU194" s="58"/>
      <c r="BV194" s="131"/>
      <c r="BW194" s="113"/>
      <c r="BX194" s="113"/>
      <c r="BY194" s="56"/>
      <c r="BZ194" s="56"/>
      <c r="CA194" s="45"/>
      <c r="CB194" s="46"/>
      <c r="CC194" s="46"/>
      <c r="CD194" s="47"/>
      <c r="CE194" s="50"/>
      <c r="CF194" s="50"/>
      <c r="CG194" s="46"/>
      <c r="CH194" s="46"/>
      <c r="CI194" s="46"/>
      <c r="CJ194" s="46"/>
      <c r="CK194" s="57"/>
      <c r="CL194" s="45"/>
      <c r="CM194" s="50"/>
      <c r="CN194" s="46"/>
      <c r="CO194" s="52"/>
      <c r="CP194" s="52"/>
      <c r="CQ194" s="52"/>
      <c r="CR194" s="57"/>
      <c r="CS194" s="45"/>
      <c r="CT194" s="50"/>
      <c r="CU194" s="46"/>
      <c r="CV194" s="46"/>
      <c r="CW194" s="46"/>
      <c r="CX194" s="46"/>
      <c r="CY194" s="57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45"/>
      <c r="DL194" s="52"/>
      <c r="DM194" s="98"/>
      <c r="DN194" s="52"/>
      <c r="DO194" s="45"/>
      <c r="DP194" s="52"/>
      <c r="DQ194" s="45"/>
      <c r="DR194" s="52"/>
      <c r="DS194" s="56"/>
      <c r="DT194" s="45"/>
      <c r="DU194" s="52"/>
      <c r="DV194" s="56"/>
      <c r="DW194" s="45"/>
      <c r="DX194" s="46"/>
      <c r="DY194" s="98"/>
      <c r="DZ194" s="57"/>
      <c r="EA194" s="148"/>
      <c r="EB194" s="57"/>
      <c r="EC194" s="45"/>
      <c r="ED194" s="52"/>
      <c r="EE194" s="45"/>
      <c r="EF194" s="52"/>
      <c r="EG194" s="45"/>
      <c r="EH194" s="52"/>
      <c r="EI194" s="45"/>
      <c r="EJ194" s="47"/>
    </row>
    <row r="195" spans="1:140" outlineLevel="2" x14ac:dyDescent="0.3">
      <c r="A195" s="258"/>
      <c r="B195" s="264">
        <v>0.80208333333333404</v>
      </c>
      <c r="C195" s="258"/>
      <c r="D195" s="258"/>
      <c r="E195" s="258"/>
      <c r="F195" s="258"/>
      <c r="G195" s="258"/>
      <c r="H195" s="258"/>
      <c r="I195" s="258"/>
      <c r="J195" s="258"/>
      <c r="K195" s="259"/>
      <c r="L195" s="258"/>
      <c r="M195" s="258"/>
      <c r="N195" s="258"/>
      <c r="O195" s="258"/>
      <c r="P195" s="258"/>
      <c r="Q195" s="258"/>
      <c r="R195" s="258"/>
      <c r="S195" s="245"/>
      <c r="T195" s="45"/>
      <c r="U195" s="46"/>
      <c r="V195" s="49"/>
      <c r="W195" s="46"/>
      <c r="X195" s="51"/>
      <c r="Y195" s="46"/>
      <c r="Z195" s="46"/>
      <c r="AA195" s="46"/>
      <c r="AB195" s="46"/>
      <c r="AC195" s="47"/>
      <c r="AD195" s="50"/>
      <c r="AE195" s="90"/>
      <c r="AF195" s="90"/>
      <c r="AG195" s="90"/>
      <c r="AH195" s="90"/>
      <c r="AI195" s="90"/>
      <c r="AJ195" s="104"/>
      <c r="AK195" s="46"/>
      <c r="AL195" s="46"/>
      <c r="AM195" s="46"/>
      <c r="AN195" s="46"/>
      <c r="AO195" s="52"/>
      <c r="AP195" s="47"/>
      <c r="AQ195" s="45"/>
      <c r="AR195" s="50"/>
      <c r="AS195" s="46"/>
      <c r="AT195" s="46"/>
      <c r="AU195" s="46"/>
      <c r="AV195" s="46"/>
      <c r="AW195" s="116"/>
      <c r="AX195" s="46"/>
      <c r="AY195" s="46"/>
      <c r="AZ195" s="52"/>
      <c r="BA195" s="45"/>
      <c r="BB195" s="52"/>
      <c r="BC195" s="53"/>
      <c r="BD195" s="54"/>
      <c r="BE195" s="53"/>
      <c r="BF195" s="55"/>
      <c r="BG195" s="55"/>
      <c r="BH195" s="46"/>
      <c r="BI195" s="47"/>
      <c r="BJ195" s="45"/>
      <c r="BK195" s="46"/>
      <c r="BL195" s="46"/>
      <c r="BM195" s="46"/>
      <c r="BN195" s="52"/>
      <c r="BO195" s="45"/>
      <c r="BP195" s="46"/>
      <c r="BQ195" s="52"/>
      <c r="BR195" s="45"/>
      <c r="BS195" s="46"/>
      <c r="BT195" s="52"/>
      <c r="BU195" s="58"/>
      <c r="BV195" s="131"/>
      <c r="BW195" s="113"/>
      <c r="BX195" s="113"/>
      <c r="BY195" s="56"/>
      <c r="BZ195" s="56"/>
      <c r="CA195" s="45"/>
      <c r="CB195" s="46"/>
      <c r="CC195" s="46"/>
      <c r="CD195" s="47"/>
      <c r="CE195" s="50"/>
      <c r="CF195" s="50"/>
      <c r="CG195" s="46"/>
      <c r="CH195" s="46"/>
      <c r="CI195" s="46"/>
      <c r="CJ195" s="46"/>
      <c r="CK195" s="57"/>
      <c r="CL195" s="45"/>
      <c r="CM195" s="50"/>
      <c r="CN195" s="46"/>
      <c r="CO195" s="52"/>
      <c r="CP195" s="52"/>
      <c r="CQ195" s="52"/>
      <c r="CR195" s="57"/>
      <c r="CS195" s="45"/>
      <c r="CT195" s="50"/>
      <c r="CU195" s="46"/>
      <c r="CV195" s="46"/>
      <c r="CW195" s="46"/>
      <c r="CX195" s="46"/>
      <c r="CY195" s="57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45"/>
      <c r="DL195" s="52"/>
      <c r="DM195" s="98"/>
      <c r="DN195" s="52"/>
      <c r="DO195" s="45"/>
      <c r="DP195" s="52"/>
      <c r="DQ195" s="45"/>
      <c r="DR195" s="52"/>
      <c r="DS195" s="56"/>
      <c r="DT195" s="45"/>
      <c r="DU195" s="52"/>
      <c r="DV195" s="56"/>
      <c r="DW195" s="45"/>
      <c r="DX195" s="46"/>
      <c r="DY195" s="98"/>
      <c r="DZ195" s="57"/>
      <c r="EA195" s="148"/>
      <c r="EB195" s="57"/>
      <c r="EC195" s="45"/>
      <c r="ED195" s="52"/>
      <c r="EE195" s="45"/>
      <c r="EF195" s="52"/>
      <c r="EG195" s="45"/>
      <c r="EH195" s="52"/>
      <c r="EI195" s="45"/>
      <c r="EJ195" s="47"/>
    </row>
    <row r="196" spans="1:140" outlineLevel="2" x14ac:dyDescent="0.3">
      <c r="A196" s="258"/>
      <c r="B196" s="264">
        <v>0.812500000000001</v>
      </c>
      <c r="C196" s="258"/>
      <c r="D196" s="258"/>
      <c r="E196" s="258"/>
      <c r="F196" s="258"/>
      <c r="G196" s="258"/>
      <c r="H196" s="258"/>
      <c r="I196" s="258"/>
      <c r="J196" s="258"/>
      <c r="K196" s="259"/>
      <c r="L196" s="258"/>
      <c r="M196" s="258"/>
      <c r="N196" s="258"/>
      <c r="O196" s="258"/>
      <c r="P196" s="258"/>
      <c r="Q196" s="258"/>
      <c r="R196" s="258"/>
      <c r="S196" s="245"/>
      <c r="T196" s="45"/>
      <c r="U196" s="46"/>
      <c r="V196" s="49"/>
      <c r="W196" s="46"/>
      <c r="X196" s="51"/>
      <c r="Y196" s="46"/>
      <c r="Z196" s="46"/>
      <c r="AA196" s="46"/>
      <c r="AB196" s="46"/>
      <c r="AC196" s="47"/>
      <c r="AD196" s="50"/>
      <c r="AE196" s="90"/>
      <c r="AF196" s="90"/>
      <c r="AG196" s="90"/>
      <c r="AH196" s="90"/>
      <c r="AI196" s="90"/>
      <c r="AJ196" s="104"/>
      <c r="AK196" s="46"/>
      <c r="AL196" s="46"/>
      <c r="AM196" s="46"/>
      <c r="AN196" s="46"/>
      <c r="AO196" s="52"/>
      <c r="AP196" s="47"/>
      <c r="AQ196" s="45"/>
      <c r="AR196" s="50"/>
      <c r="AS196" s="46"/>
      <c r="AT196" s="46"/>
      <c r="AU196" s="46"/>
      <c r="AV196" s="46"/>
      <c r="AW196" s="116"/>
      <c r="AX196" s="46"/>
      <c r="AY196" s="46"/>
      <c r="AZ196" s="52"/>
      <c r="BA196" s="45"/>
      <c r="BB196" s="52"/>
      <c r="BC196" s="53"/>
      <c r="BD196" s="54"/>
      <c r="BE196" s="53"/>
      <c r="BF196" s="55"/>
      <c r="BG196" s="55"/>
      <c r="BH196" s="46"/>
      <c r="BI196" s="47"/>
      <c r="BJ196" s="45"/>
      <c r="BK196" s="46"/>
      <c r="BL196" s="46"/>
      <c r="BM196" s="46"/>
      <c r="BN196" s="52"/>
      <c r="BO196" s="45"/>
      <c r="BP196" s="46"/>
      <c r="BQ196" s="52"/>
      <c r="BR196" s="45"/>
      <c r="BS196" s="46"/>
      <c r="BT196" s="52"/>
      <c r="BU196" s="58"/>
      <c r="BV196" s="131"/>
      <c r="BW196" s="113"/>
      <c r="BX196" s="113"/>
      <c r="BY196" s="56"/>
      <c r="BZ196" s="56"/>
      <c r="CA196" s="45"/>
      <c r="CB196" s="46"/>
      <c r="CC196" s="46"/>
      <c r="CD196" s="47"/>
      <c r="CE196" s="50"/>
      <c r="CF196" s="50"/>
      <c r="CG196" s="46"/>
      <c r="CH196" s="46"/>
      <c r="CI196" s="46"/>
      <c r="CJ196" s="46"/>
      <c r="CK196" s="57"/>
      <c r="CL196" s="45"/>
      <c r="CM196" s="50"/>
      <c r="CN196" s="46"/>
      <c r="CO196" s="52"/>
      <c r="CP196" s="52"/>
      <c r="CQ196" s="52"/>
      <c r="CR196" s="57"/>
      <c r="CS196" s="45"/>
      <c r="CT196" s="50"/>
      <c r="CU196" s="46"/>
      <c r="CV196" s="46"/>
      <c r="CW196" s="46"/>
      <c r="CX196" s="46"/>
      <c r="CY196" s="57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45"/>
      <c r="DL196" s="52"/>
      <c r="DM196" s="98"/>
      <c r="DN196" s="52"/>
      <c r="DO196" s="45"/>
      <c r="DP196" s="52"/>
      <c r="DQ196" s="45"/>
      <c r="DR196" s="52"/>
      <c r="DS196" s="56"/>
      <c r="DT196" s="45"/>
      <c r="DU196" s="52"/>
      <c r="DV196" s="56"/>
      <c r="DW196" s="45"/>
      <c r="DX196" s="46"/>
      <c r="DY196" s="98"/>
      <c r="DZ196" s="57"/>
      <c r="EA196" s="148"/>
      <c r="EB196" s="57"/>
      <c r="EC196" s="45"/>
      <c r="ED196" s="52"/>
      <c r="EE196" s="45"/>
      <c r="EF196" s="52"/>
      <c r="EG196" s="45"/>
      <c r="EH196" s="52"/>
      <c r="EI196" s="45"/>
      <c r="EJ196" s="47"/>
    </row>
    <row r="197" spans="1:140" ht="19.5" outlineLevel="2" thickBot="1" x14ac:dyDescent="0.35">
      <c r="A197" s="258"/>
      <c r="B197" s="266">
        <v>0.82291666666666696</v>
      </c>
      <c r="C197" s="258"/>
      <c r="D197" s="258"/>
      <c r="E197" s="258"/>
      <c r="F197" s="258"/>
      <c r="G197" s="258"/>
      <c r="H197" s="258"/>
      <c r="I197" s="258"/>
      <c r="J197" s="258"/>
      <c r="K197" s="259"/>
      <c r="L197" s="258"/>
      <c r="M197" s="258"/>
      <c r="N197" s="258"/>
      <c r="O197" s="258"/>
      <c r="P197" s="258"/>
      <c r="Q197" s="258"/>
      <c r="R197" s="258"/>
      <c r="S197" s="245"/>
      <c r="T197" s="45"/>
      <c r="U197" s="46"/>
      <c r="V197" s="49"/>
      <c r="W197" s="46"/>
      <c r="X197" s="51"/>
      <c r="Y197" s="46"/>
      <c r="Z197" s="46"/>
      <c r="AA197" s="46"/>
      <c r="AB197" s="46"/>
      <c r="AC197" s="47"/>
      <c r="AD197" s="50"/>
      <c r="AE197" s="90"/>
      <c r="AF197" s="90"/>
      <c r="AG197" s="90"/>
      <c r="AH197" s="90"/>
      <c r="AI197" s="90"/>
      <c r="AJ197" s="104"/>
      <c r="AK197" s="46"/>
      <c r="AL197" s="46"/>
      <c r="AM197" s="46"/>
      <c r="AN197" s="46"/>
      <c r="AO197" s="52"/>
      <c r="AP197" s="47"/>
      <c r="AQ197" s="45"/>
      <c r="AR197" s="50"/>
      <c r="AS197" s="46"/>
      <c r="AT197" s="46"/>
      <c r="AU197" s="46"/>
      <c r="AV197" s="46"/>
      <c r="AW197" s="116"/>
      <c r="AX197" s="46"/>
      <c r="AY197" s="46"/>
      <c r="AZ197" s="52"/>
      <c r="BA197" s="45"/>
      <c r="BB197" s="52"/>
      <c r="BC197" s="53"/>
      <c r="BD197" s="54"/>
      <c r="BE197" s="53"/>
      <c r="BF197" s="55"/>
      <c r="BG197" s="55"/>
      <c r="BH197" s="46"/>
      <c r="BI197" s="47"/>
      <c r="BJ197" s="45"/>
      <c r="BK197" s="46"/>
      <c r="BL197" s="46"/>
      <c r="BM197" s="46"/>
      <c r="BN197" s="52"/>
      <c r="BO197" s="45"/>
      <c r="BP197" s="46"/>
      <c r="BQ197" s="52"/>
      <c r="BR197" s="45"/>
      <c r="BS197" s="46"/>
      <c r="BT197" s="52"/>
      <c r="BU197" s="58"/>
      <c r="BV197" s="131"/>
      <c r="BW197" s="113"/>
      <c r="BX197" s="113"/>
      <c r="BY197" s="56"/>
      <c r="BZ197" s="56"/>
      <c r="CA197" s="45"/>
      <c r="CB197" s="46"/>
      <c r="CC197" s="46"/>
      <c r="CD197" s="47"/>
      <c r="CE197" s="50"/>
      <c r="CF197" s="50"/>
      <c r="CG197" s="46"/>
      <c r="CH197" s="46"/>
      <c r="CI197" s="46"/>
      <c r="CJ197" s="46"/>
      <c r="CK197" s="57"/>
      <c r="CL197" s="45"/>
      <c r="CM197" s="50"/>
      <c r="CN197" s="46"/>
      <c r="CO197" s="52"/>
      <c r="CP197" s="52"/>
      <c r="CQ197" s="52"/>
      <c r="CR197" s="57"/>
      <c r="CS197" s="45"/>
      <c r="CT197" s="50"/>
      <c r="CU197" s="46"/>
      <c r="CV197" s="46"/>
      <c r="CW197" s="46"/>
      <c r="CX197" s="46"/>
      <c r="CY197" s="57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45"/>
      <c r="DL197" s="52"/>
      <c r="DM197" s="98"/>
      <c r="DN197" s="52"/>
      <c r="DO197" s="45"/>
      <c r="DP197" s="52"/>
      <c r="DQ197" s="45"/>
      <c r="DR197" s="52"/>
      <c r="DS197" s="56"/>
      <c r="DT197" s="45"/>
      <c r="DU197" s="52"/>
      <c r="DV197" s="56"/>
      <c r="DW197" s="45"/>
      <c r="DX197" s="46"/>
      <c r="DY197" s="98"/>
      <c r="DZ197" s="57"/>
      <c r="EA197" s="148"/>
      <c r="EB197" s="57"/>
      <c r="EC197" s="45"/>
      <c r="ED197" s="52"/>
      <c r="EE197" s="45"/>
      <c r="EF197" s="52"/>
      <c r="EG197" s="45"/>
      <c r="EH197" s="52"/>
      <c r="EI197" s="45"/>
      <c r="EJ197" s="47"/>
    </row>
    <row r="198" spans="1:140" outlineLevel="2" x14ac:dyDescent="0.3">
      <c r="A198" s="258"/>
      <c r="B198" s="265">
        <f ca="1">--TEXT(NOW(),"чч:мм:сс")</f>
        <v>0.52175925925925926</v>
      </c>
      <c r="C198" s="258"/>
      <c r="D198" s="258"/>
      <c r="E198" s="258"/>
      <c r="F198" s="258"/>
      <c r="G198" s="258"/>
      <c r="H198" s="258"/>
      <c r="I198" s="258"/>
      <c r="J198" s="258"/>
      <c r="K198" s="259"/>
      <c r="L198" s="258"/>
      <c r="M198" s="258"/>
      <c r="N198" s="258"/>
      <c r="O198" s="258"/>
      <c r="P198" s="258"/>
      <c r="Q198" s="258"/>
      <c r="R198" s="258"/>
      <c r="S198" s="245"/>
      <c r="T198" s="45"/>
      <c r="U198" s="46"/>
      <c r="V198" s="49"/>
      <c r="W198" s="46"/>
      <c r="X198" s="51"/>
      <c r="Y198" s="46"/>
      <c r="Z198" s="46"/>
      <c r="AA198" s="46"/>
      <c r="AB198" s="46"/>
      <c r="AC198" s="47"/>
      <c r="AD198" s="50"/>
      <c r="AE198" s="90"/>
      <c r="AF198" s="90"/>
      <c r="AG198" s="90"/>
      <c r="AH198" s="90"/>
      <c r="AI198" s="90"/>
      <c r="AJ198" s="104"/>
      <c r="AK198" s="46"/>
      <c r="AL198" s="46"/>
      <c r="AM198" s="46"/>
      <c r="AN198" s="46"/>
      <c r="AO198" s="52"/>
      <c r="AP198" s="47"/>
      <c r="AQ198" s="45"/>
      <c r="AR198" s="50"/>
      <c r="AS198" s="46"/>
      <c r="AT198" s="46"/>
      <c r="AU198" s="46"/>
      <c r="AV198" s="46"/>
      <c r="AW198" s="116"/>
      <c r="AX198" s="46"/>
      <c r="AY198" s="46"/>
      <c r="AZ198" s="52"/>
      <c r="BA198" s="45"/>
      <c r="BB198" s="52"/>
      <c r="BC198" s="53"/>
      <c r="BD198" s="54"/>
      <c r="BE198" s="53"/>
      <c r="BF198" s="55"/>
      <c r="BG198" s="55"/>
      <c r="BH198" s="46"/>
      <c r="BI198" s="47"/>
      <c r="BJ198" s="45"/>
      <c r="BK198" s="46"/>
      <c r="BL198" s="46"/>
      <c r="BM198" s="46"/>
      <c r="BN198" s="52"/>
      <c r="BO198" s="45"/>
      <c r="BP198" s="46"/>
      <c r="BQ198" s="52"/>
      <c r="BR198" s="45"/>
      <c r="BS198" s="46"/>
      <c r="BT198" s="52"/>
      <c r="BU198" s="58"/>
      <c r="BV198" s="131"/>
      <c r="BW198" s="113"/>
      <c r="BX198" s="113"/>
      <c r="BY198" s="56"/>
      <c r="BZ198" s="56"/>
      <c r="CA198" s="45"/>
      <c r="CB198" s="46"/>
      <c r="CC198" s="46"/>
      <c r="CD198" s="47"/>
      <c r="CE198" s="50"/>
      <c r="CF198" s="50"/>
      <c r="CG198" s="46"/>
      <c r="CH198" s="46"/>
      <c r="CI198" s="46"/>
      <c r="CJ198" s="46"/>
      <c r="CK198" s="57"/>
      <c r="CL198" s="45"/>
      <c r="CM198" s="50"/>
      <c r="CN198" s="46"/>
      <c r="CO198" s="52"/>
      <c r="CP198" s="52"/>
      <c r="CQ198" s="52"/>
      <c r="CR198" s="57"/>
      <c r="CS198" s="45"/>
      <c r="CT198" s="50"/>
      <c r="CU198" s="46"/>
      <c r="CV198" s="46"/>
      <c r="CW198" s="46"/>
      <c r="CX198" s="46"/>
      <c r="CY198" s="57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45"/>
      <c r="DL198" s="52"/>
      <c r="DM198" s="98"/>
      <c r="DN198" s="52"/>
      <c r="DO198" s="45"/>
      <c r="DP198" s="52"/>
      <c r="DQ198" s="45"/>
      <c r="DR198" s="52"/>
      <c r="DS198" s="56"/>
      <c r="DT198" s="45"/>
      <c r="DU198" s="52"/>
      <c r="DV198" s="56"/>
      <c r="DW198" s="45"/>
      <c r="DX198" s="46"/>
      <c r="DY198" s="98"/>
      <c r="DZ198" s="57"/>
      <c r="EA198" s="148"/>
      <c r="EB198" s="57"/>
      <c r="EC198" s="45"/>
      <c r="ED198" s="52"/>
      <c r="EE198" s="45"/>
      <c r="EF198" s="52"/>
      <c r="EG198" s="45"/>
      <c r="EH198" s="52"/>
      <c r="EI198" s="45"/>
      <c r="EJ198" s="47"/>
    </row>
    <row r="199" spans="1:140" outlineLevel="2" x14ac:dyDescent="0.3">
      <c r="A199" s="258"/>
      <c r="B199" s="264">
        <v>0.83333333333333404</v>
      </c>
      <c r="C199" s="258"/>
      <c r="D199" s="258"/>
      <c r="E199" s="258"/>
      <c r="F199" s="258"/>
      <c r="G199" s="258"/>
      <c r="H199" s="258"/>
      <c r="I199" s="258"/>
      <c r="J199" s="258"/>
      <c r="K199" s="259"/>
      <c r="L199" s="258"/>
      <c r="M199" s="258"/>
      <c r="N199" s="258"/>
      <c r="O199" s="258"/>
      <c r="P199" s="258"/>
      <c r="Q199" s="258"/>
      <c r="R199" s="258"/>
      <c r="S199" s="245"/>
      <c r="T199" s="45"/>
      <c r="U199" s="46"/>
      <c r="V199" s="49"/>
      <c r="W199" s="46"/>
      <c r="X199" s="51"/>
      <c r="Y199" s="46"/>
      <c r="Z199" s="46"/>
      <c r="AA199" s="46"/>
      <c r="AB199" s="46"/>
      <c r="AC199" s="47"/>
      <c r="AD199" s="50"/>
      <c r="AE199" s="90"/>
      <c r="AF199" s="90"/>
      <c r="AG199" s="90"/>
      <c r="AH199" s="90"/>
      <c r="AI199" s="90"/>
      <c r="AJ199" s="104"/>
      <c r="AK199" s="46"/>
      <c r="AL199" s="46"/>
      <c r="AM199" s="46"/>
      <c r="AN199" s="46"/>
      <c r="AO199" s="52"/>
      <c r="AP199" s="47"/>
      <c r="AQ199" s="45"/>
      <c r="AR199" s="50"/>
      <c r="AS199" s="46"/>
      <c r="AT199" s="46"/>
      <c r="AU199" s="46"/>
      <c r="AV199" s="46"/>
      <c r="AW199" s="116"/>
      <c r="AX199" s="46"/>
      <c r="AY199" s="46"/>
      <c r="AZ199" s="52"/>
      <c r="BA199" s="45"/>
      <c r="BB199" s="52"/>
      <c r="BC199" s="53"/>
      <c r="BD199" s="54"/>
      <c r="BE199" s="53"/>
      <c r="BF199" s="55"/>
      <c r="BG199" s="55"/>
      <c r="BH199" s="46"/>
      <c r="BI199" s="47"/>
      <c r="BJ199" s="45"/>
      <c r="BK199" s="46"/>
      <c r="BL199" s="46"/>
      <c r="BM199" s="46"/>
      <c r="BN199" s="52"/>
      <c r="BO199" s="45"/>
      <c r="BP199" s="46"/>
      <c r="BQ199" s="52"/>
      <c r="BR199" s="45"/>
      <c r="BS199" s="46"/>
      <c r="BT199" s="52"/>
      <c r="BU199" s="58"/>
      <c r="BV199" s="131"/>
      <c r="BW199" s="113"/>
      <c r="BX199" s="113"/>
      <c r="BY199" s="56"/>
      <c r="BZ199" s="56"/>
      <c r="CA199" s="45"/>
      <c r="CB199" s="46"/>
      <c r="CC199" s="46"/>
      <c r="CD199" s="47"/>
      <c r="CE199" s="50"/>
      <c r="CF199" s="50"/>
      <c r="CG199" s="46"/>
      <c r="CH199" s="46"/>
      <c r="CI199" s="46"/>
      <c r="CJ199" s="46"/>
      <c r="CK199" s="57"/>
      <c r="CL199" s="45"/>
      <c r="CM199" s="50"/>
      <c r="CN199" s="46"/>
      <c r="CO199" s="52"/>
      <c r="CP199" s="52"/>
      <c r="CQ199" s="52"/>
      <c r="CR199" s="57"/>
      <c r="CS199" s="45"/>
      <c r="CT199" s="50"/>
      <c r="CU199" s="46"/>
      <c r="CV199" s="46"/>
      <c r="CW199" s="46"/>
      <c r="CX199" s="46"/>
      <c r="CY199" s="57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45"/>
      <c r="DL199" s="52"/>
      <c r="DM199" s="98"/>
      <c r="DN199" s="52"/>
      <c r="DO199" s="45"/>
      <c r="DP199" s="52"/>
      <c r="DQ199" s="45"/>
      <c r="DR199" s="52"/>
      <c r="DS199" s="56"/>
      <c r="DT199" s="45"/>
      <c r="DU199" s="52"/>
      <c r="DV199" s="56"/>
      <c r="DW199" s="45"/>
      <c r="DX199" s="46"/>
      <c r="DY199" s="98"/>
      <c r="DZ199" s="57"/>
      <c r="EA199" s="148"/>
      <c r="EB199" s="57"/>
      <c r="EC199" s="45"/>
      <c r="ED199" s="52"/>
      <c r="EE199" s="45"/>
      <c r="EF199" s="52"/>
      <c r="EG199" s="45"/>
      <c r="EH199" s="52"/>
      <c r="EI199" s="45"/>
      <c r="EJ199" s="47"/>
    </row>
    <row r="200" spans="1:140" outlineLevel="2" x14ac:dyDescent="0.3">
      <c r="A200" s="258"/>
      <c r="B200" s="264">
        <v>0.843750000000001</v>
      </c>
      <c r="C200" s="258"/>
      <c r="D200" s="258"/>
      <c r="E200" s="258"/>
      <c r="F200" s="258"/>
      <c r="G200" s="258"/>
      <c r="H200" s="258"/>
      <c r="I200" s="258"/>
      <c r="J200" s="258"/>
      <c r="K200" s="259"/>
      <c r="L200" s="258"/>
      <c r="M200" s="258"/>
      <c r="N200" s="258"/>
      <c r="O200" s="258"/>
      <c r="P200" s="258"/>
      <c r="Q200" s="258"/>
      <c r="R200" s="258"/>
      <c r="S200" s="245"/>
      <c r="T200" s="45"/>
      <c r="U200" s="46"/>
      <c r="V200" s="49"/>
      <c r="W200" s="46"/>
      <c r="X200" s="51"/>
      <c r="Y200" s="46"/>
      <c r="Z200" s="46"/>
      <c r="AA200" s="46"/>
      <c r="AB200" s="46"/>
      <c r="AC200" s="47"/>
      <c r="AD200" s="50"/>
      <c r="AE200" s="90"/>
      <c r="AF200" s="90"/>
      <c r="AG200" s="90"/>
      <c r="AH200" s="90"/>
      <c r="AI200" s="90"/>
      <c r="AJ200" s="104"/>
      <c r="AK200" s="46"/>
      <c r="AL200" s="46"/>
      <c r="AM200" s="46"/>
      <c r="AN200" s="46"/>
      <c r="AO200" s="52"/>
      <c r="AP200" s="47"/>
      <c r="AQ200" s="45"/>
      <c r="AR200" s="50"/>
      <c r="AS200" s="46"/>
      <c r="AT200" s="46"/>
      <c r="AU200" s="46"/>
      <c r="AV200" s="46"/>
      <c r="AW200" s="116"/>
      <c r="AX200" s="46"/>
      <c r="AY200" s="46"/>
      <c r="AZ200" s="52"/>
      <c r="BA200" s="45"/>
      <c r="BB200" s="52"/>
      <c r="BC200" s="53"/>
      <c r="BD200" s="54"/>
      <c r="BE200" s="53"/>
      <c r="BF200" s="55"/>
      <c r="BG200" s="55"/>
      <c r="BH200" s="46"/>
      <c r="BI200" s="47"/>
      <c r="BJ200" s="45"/>
      <c r="BK200" s="46"/>
      <c r="BL200" s="46"/>
      <c r="BM200" s="46"/>
      <c r="BN200" s="52"/>
      <c r="BO200" s="45"/>
      <c r="BP200" s="46"/>
      <c r="BQ200" s="52"/>
      <c r="BR200" s="45"/>
      <c r="BS200" s="46"/>
      <c r="BT200" s="52"/>
      <c r="BU200" s="58"/>
      <c r="BV200" s="131"/>
      <c r="BW200" s="113"/>
      <c r="BX200" s="113"/>
      <c r="BY200" s="56"/>
      <c r="BZ200" s="56"/>
      <c r="CA200" s="45"/>
      <c r="CB200" s="46"/>
      <c r="CC200" s="46"/>
      <c r="CD200" s="47"/>
      <c r="CE200" s="50"/>
      <c r="CF200" s="50"/>
      <c r="CG200" s="46"/>
      <c r="CH200" s="46"/>
      <c r="CI200" s="46"/>
      <c r="CJ200" s="46"/>
      <c r="CK200" s="57"/>
      <c r="CL200" s="45"/>
      <c r="CM200" s="50"/>
      <c r="CN200" s="46"/>
      <c r="CO200" s="52"/>
      <c r="CP200" s="52"/>
      <c r="CQ200" s="52"/>
      <c r="CR200" s="57"/>
      <c r="CS200" s="45"/>
      <c r="CT200" s="50"/>
      <c r="CU200" s="46"/>
      <c r="CV200" s="46"/>
      <c r="CW200" s="46"/>
      <c r="CX200" s="46"/>
      <c r="CY200" s="57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45"/>
      <c r="DL200" s="52"/>
      <c r="DM200" s="98"/>
      <c r="DN200" s="52"/>
      <c r="DO200" s="45"/>
      <c r="DP200" s="52"/>
      <c r="DQ200" s="45"/>
      <c r="DR200" s="52"/>
      <c r="DS200" s="56"/>
      <c r="DT200" s="45"/>
      <c r="DU200" s="52"/>
      <c r="DV200" s="56"/>
      <c r="DW200" s="45"/>
      <c r="DX200" s="46"/>
      <c r="DY200" s="98"/>
      <c r="DZ200" s="57"/>
      <c r="EA200" s="148"/>
      <c r="EB200" s="57"/>
      <c r="EC200" s="45"/>
      <c r="ED200" s="52"/>
      <c r="EE200" s="45"/>
      <c r="EF200" s="52"/>
      <c r="EG200" s="45"/>
      <c r="EH200" s="52"/>
      <c r="EI200" s="45"/>
      <c r="EJ200" s="47"/>
    </row>
    <row r="201" spans="1:140" outlineLevel="2" x14ac:dyDescent="0.3">
      <c r="A201" s="258"/>
      <c r="B201" s="264">
        <v>0.85416666666666696</v>
      </c>
      <c r="C201" s="258"/>
      <c r="D201" s="258"/>
      <c r="E201" s="258"/>
      <c r="F201" s="258"/>
      <c r="G201" s="258"/>
      <c r="H201" s="258"/>
      <c r="I201" s="258"/>
      <c r="J201" s="258"/>
      <c r="K201" s="259"/>
      <c r="L201" s="258"/>
      <c r="M201" s="258"/>
      <c r="N201" s="258"/>
      <c r="O201" s="258"/>
      <c r="P201" s="258"/>
      <c r="Q201" s="258"/>
      <c r="R201" s="258"/>
      <c r="S201" s="245"/>
      <c r="T201" s="45"/>
      <c r="U201" s="46"/>
      <c r="V201" s="49"/>
      <c r="W201" s="46"/>
      <c r="X201" s="51"/>
      <c r="Y201" s="46"/>
      <c r="Z201" s="46"/>
      <c r="AA201" s="46"/>
      <c r="AB201" s="46"/>
      <c r="AC201" s="47"/>
      <c r="AD201" s="50"/>
      <c r="AE201" s="90"/>
      <c r="AF201" s="90"/>
      <c r="AG201" s="90"/>
      <c r="AH201" s="90"/>
      <c r="AI201" s="90"/>
      <c r="AJ201" s="104"/>
      <c r="AK201" s="46"/>
      <c r="AL201" s="46"/>
      <c r="AM201" s="46"/>
      <c r="AN201" s="46"/>
      <c r="AO201" s="52"/>
      <c r="AP201" s="47"/>
      <c r="AQ201" s="45"/>
      <c r="AR201" s="50"/>
      <c r="AS201" s="46"/>
      <c r="AT201" s="46"/>
      <c r="AU201" s="46"/>
      <c r="AV201" s="46"/>
      <c r="AW201" s="116"/>
      <c r="AX201" s="46"/>
      <c r="AY201" s="46"/>
      <c r="AZ201" s="52"/>
      <c r="BA201" s="45"/>
      <c r="BB201" s="52"/>
      <c r="BC201" s="53"/>
      <c r="BD201" s="54"/>
      <c r="BE201" s="53"/>
      <c r="BF201" s="55"/>
      <c r="BG201" s="55"/>
      <c r="BH201" s="46"/>
      <c r="BI201" s="47"/>
      <c r="BJ201" s="45"/>
      <c r="BK201" s="46"/>
      <c r="BL201" s="46"/>
      <c r="BM201" s="46"/>
      <c r="BN201" s="52"/>
      <c r="BO201" s="45"/>
      <c r="BP201" s="46"/>
      <c r="BQ201" s="52"/>
      <c r="BR201" s="45"/>
      <c r="BS201" s="46"/>
      <c r="BT201" s="52"/>
      <c r="BU201" s="58"/>
      <c r="BV201" s="131"/>
      <c r="BW201" s="113"/>
      <c r="BX201" s="113"/>
      <c r="BY201" s="56"/>
      <c r="BZ201" s="56"/>
      <c r="CA201" s="45"/>
      <c r="CB201" s="46"/>
      <c r="CC201" s="46"/>
      <c r="CD201" s="47"/>
      <c r="CE201" s="50"/>
      <c r="CF201" s="50"/>
      <c r="CG201" s="46"/>
      <c r="CH201" s="46"/>
      <c r="CI201" s="46"/>
      <c r="CJ201" s="46"/>
      <c r="CK201" s="57"/>
      <c r="CL201" s="45"/>
      <c r="CM201" s="50"/>
      <c r="CN201" s="46"/>
      <c r="CO201" s="52"/>
      <c r="CP201" s="52"/>
      <c r="CQ201" s="52"/>
      <c r="CR201" s="57"/>
      <c r="CS201" s="45"/>
      <c r="CT201" s="50"/>
      <c r="CU201" s="46"/>
      <c r="CV201" s="46"/>
      <c r="CW201" s="46"/>
      <c r="CX201" s="46"/>
      <c r="CY201" s="57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45"/>
      <c r="DL201" s="52"/>
      <c r="DM201" s="98"/>
      <c r="DN201" s="52"/>
      <c r="DO201" s="45"/>
      <c r="DP201" s="52"/>
      <c r="DQ201" s="45"/>
      <c r="DR201" s="52"/>
      <c r="DS201" s="56"/>
      <c r="DT201" s="45"/>
      <c r="DU201" s="52"/>
      <c r="DV201" s="56"/>
      <c r="DW201" s="45"/>
      <c r="DX201" s="46"/>
      <c r="DY201" s="98"/>
      <c r="DZ201" s="57"/>
      <c r="EA201" s="148"/>
      <c r="EB201" s="57"/>
      <c r="EC201" s="45"/>
      <c r="ED201" s="52"/>
      <c r="EE201" s="45"/>
      <c r="EF201" s="52"/>
      <c r="EG201" s="45"/>
      <c r="EH201" s="52"/>
      <c r="EI201" s="45"/>
      <c r="EJ201" s="47"/>
    </row>
    <row r="202" spans="1:140" outlineLevel="2" x14ac:dyDescent="0.3">
      <c r="A202" s="258"/>
      <c r="B202" s="264">
        <v>0.86458333333333404</v>
      </c>
      <c r="C202" s="258"/>
      <c r="D202" s="258"/>
      <c r="E202" s="258"/>
      <c r="F202" s="258"/>
      <c r="G202" s="258"/>
      <c r="H202" s="258"/>
      <c r="I202" s="258"/>
      <c r="J202" s="258"/>
      <c r="K202" s="259"/>
      <c r="L202" s="258"/>
      <c r="M202" s="258"/>
      <c r="N202" s="258"/>
      <c r="O202" s="258"/>
      <c r="P202" s="258"/>
      <c r="Q202" s="258"/>
      <c r="R202" s="258"/>
      <c r="S202" s="245"/>
      <c r="T202" s="45"/>
      <c r="U202" s="46"/>
      <c r="V202" s="49"/>
      <c r="W202" s="46"/>
      <c r="X202" s="51"/>
      <c r="Y202" s="46"/>
      <c r="Z202" s="46"/>
      <c r="AA202" s="46"/>
      <c r="AB202" s="46"/>
      <c r="AC202" s="47"/>
      <c r="AD202" s="50"/>
      <c r="AE202" s="90"/>
      <c r="AF202" s="90"/>
      <c r="AG202" s="90"/>
      <c r="AH202" s="90"/>
      <c r="AI202" s="90"/>
      <c r="AJ202" s="104"/>
      <c r="AK202" s="46"/>
      <c r="AL202" s="46"/>
      <c r="AM202" s="46"/>
      <c r="AN202" s="46"/>
      <c r="AO202" s="52"/>
      <c r="AP202" s="47"/>
      <c r="AQ202" s="45"/>
      <c r="AR202" s="50"/>
      <c r="AS202" s="46"/>
      <c r="AT202" s="46"/>
      <c r="AU202" s="46"/>
      <c r="AV202" s="46"/>
      <c r="AW202" s="116"/>
      <c r="AX202" s="46"/>
      <c r="AY202" s="46"/>
      <c r="AZ202" s="52"/>
      <c r="BA202" s="45"/>
      <c r="BB202" s="52"/>
      <c r="BC202" s="53"/>
      <c r="BD202" s="54"/>
      <c r="BE202" s="53"/>
      <c r="BF202" s="55"/>
      <c r="BG202" s="55"/>
      <c r="BH202" s="46"/>
      <c r="BI202" s="47"/>
      <c r="BJ202" s="45"/>
      <c r="BK202" s="46"/>
      <c r="BL202" s="46"/>
      <c r="BM202" s="46"/>
      <c r="BN202" s="52"/>
      <c r="BO202" s="45"/>
      <c r="BP202" s="46"/>
      <c r="BQ202" s="52"/>
      <c r="BR202" s="45"/>
      <c r="BS202" s="46"/>
      <c r="BT202" s="52"/>
      <c r="BU202" s="58"/>
      <c r="BV202" s="131"/>
      <c r="BW202" s="113"/>
      <c r="BX202" s="113"/>
      <c r="BY202" s="56"/>
      <c r="BZ202" s="56"/>
      <c r="CA202" s="45"/>
      <c r="CB202" s="46"/>
      <c r="CC202" s="46"/>
      <c r="CD202" s="47"/>
      <c r="CE202" s="50"/>
      <c r="CF202" s="50"/>
      <c r="CG202" s="46"/>
      <c r="CH202" s="46"/>
      <c r="CI202" s="46"/>
      <c r="CJ202" s="46"/>
      <c r="CK202" s="57"/>
      <c r="CL202" s="45"/>
      <c r="CM202" s="50"/>
      <c r="CN202" s="46"/>
      <c r="CO202" s="52"/>
      <c r="CP202" s="52"/>
      <c r="CQ202" s="52"/>
      <c r="CR202" s="57"/>
      <c r="CS202" s="45"/>
      <c r="CT202" s="50"/>
      <c r="CU202" s="46"/>
      <c r="CV202" s="46"/>
      <c r="CW202" s="46"/>
      <c r="CX202" s="46"/>
      <c r="CY202" s="57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45"/>
      <c r="DL202" s="52"/>
      <c r="DM202" s="98"/>
      <c r="DN202" s="52"/>
      <c r="DO202" s="45"/>
      <c r="DP202" s="52"/>
      <c r="DQ202" s="45"/>
      <c r="DR202" s="52"/>
      <c r="DS202" s="56"/>
      <c r="DT202" s="45"/>
      <c r="DU202" s="52"/>
      <c r="DV202" s="56"/>
      <c r="DW202" s="45"/>
      <c r="DX202" s="46"/>
      <c r="DY202" s="98"/>
      <c r="DZ202" s="57"/>
      <c r="EA202" s="148"/>
      <c r="EB202" s="57"/>
      <c r="EC202" s="45"/>
      <c r="ED202" s="52"/>
      <c r="EE202" s="45"/>
      <c r="EF202" s="52"/>
      <c r="EG202" s="45"/>
      <c r="EH202" s="52"/>
      <c r="EI202" s="45"/>
      <c r="EJ202" s="47"/>
    </row>
    <row r="203" spans="1:140" outlineLevel="2" x14ac:dyDescent="0.3">
      <c r="A203" s="258"/>
      <c r="B203" s="264">
        <v>0.875000000000001</v>
      </c>
      <c r="C203" s="258"/>
      <c r="D203" s="258"/>
      <c r="E203" s="258"/>
      <c r="F203" s="258"/>
      <c r="G203" s="258"/>
      <c r="H203" s="258"/>
      <c r="I203" s="258"/>
      <c r="J203" s="258"/>
      <c r="K203" s="259"/>
      <c r="L203" s="258"/>
      <c r="M203" s="258"/>
      <c r="N203" s="258"/>
      <c r="O203" s="258"/>
      <c r="P203" s="258"/>
      <c r="Q203" s="258"/>
      <c r="R203" s="258"/>
      <c r="S203" s="245"/>
      <c r="T203" s="45"/>
      <c r="U203" s="46"/>
      <c r="V203" s="49"/>
      <c r="W203" s="46"/>
      <c r="X203" s="51"/>
      <c r="Y203" s="46"/>
      <c r="Z203" s="46"/>
      <c r="AA203" s="46"/>
      <c r="AB203" s="46"/>
      <c r="AC203" s="47"/>
      <c r="AD203" s="50"/>
      <c r="AE203" s="90"/>
      <c r="AF203" s="90"/>
      <c r="AG203" s="90"/>
      <c r="AH203" s="90"/>
      <c r="AI203" s="90"/>
      <c r="AJ203" s="104"/>
      <c r="AK203" s="46"/>
      <c r="AL203" s="46"/>
      <c r="AM203" s="46"/>
      <c r="AN203" s="46"/>
      <c r="AO203" s="52"/>
      <c r="AP203" s="47"/>
      <c r="AQ203" s="45"/>
      <c r="AR203" s="50"/>
      <c r="AS203" s="46"/>
      <c r="AT203" s="46"/>
      <c r="AU203" s="46"/>
      <c r="AV203" s="46"/>
      <c r="AW203" s="116"/>
      <c r="AX203" s="46"/>
      <c r="AY203" s="46"/>
      <c r="AZ203" s="52"/>
      <c r="BA203" s="45"/>
      <c r="BB203" s="52"/>
      <c r="BC203" s="53"/>
      <c r="BD203" s="54"/>
      <c r="BE203" s="53"/>
      <c r="BF203" s="55"/>
      <c r="BG203" s="55"/>
      <c r="BH203" s="46"/>
      <c r="BI203" s="47"/>
      <c r="BJ203" s="45"/>
      <c r="BK203" s="46"/>
      <c r="BL203" s="46"/>
      <c r="BM203" s="46"/>
      <c r="BN203" s="52"/>
      <c r="BO203" s="45"/>
      <c r="BP203" s="46"/>
      <c r="BQ203" s="52"/>
      <c r="BR203" s="45"/>
      <c r="BS203" s="46"/>
      <c r="BT203" s="52"/>
      <c r="BU203" s="58"/>
      <c r="BV203" s="131"/>
      <c r="BW203" s="113"/>
      <c r="BX203" s="113"/>
      <c r="BY203" s="56"/>
      <c r="BZ203" s="56"/>
      <c r="CA203" s="45"/>
      <c r="CB203" s="46"/>
      <c r="CC203" s="46"/>
      <c r="CD203" s="47"/>
      <c r="CE203" s="50"/>
      <c r="CF203" s="50"/>
      <c r="CG203" s="46"/>
      <c r="CH203" s="46"/>
      <c r="CI203" s="46"/>
      <c r="CJ203" s="46"/>
      <c r="CK203" s="57"/>
      <c r="CL203" s="45"/>
      <c r="CM203" s="50"/>
      <c r="CN203" s="46"/>
      <c r="CO203" s="52"/>
      <c r="CP203" s="52"/>
      <c r="CQ203" s="52"/>
      <c r="CR203" s="57"/>
      <c r="CS203" s="45"/>
      <c r="CT203" s="50"/>
      <c r="CU203" s="46"/>
      <c r="CV203" s="46"/>
      <c r="CW203" s="46"/>
      <c r="CX203" s="46"/>
      <c r="CY203" s="57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45"/>
      <c r="DL203" s="52"/>
      <c r="DM203" s="98"/>
      <c r="DN203" s="52"/>
      <c r="DO203" s="45"/>
      <c r="DP203" s="52"/>
      <c r="DQ203" s="45"/>
      <c r="DR203" s="52"/>
      <c r="DS203" s="56"/>
      <c r="DT203" s="45"/>
      <c r="DU203" s="52"/>
      <c r="DV203" s="56"/>
      <c r="DW203" s="45"/>
      <c r="DX203" s="46"/>
      <c r="DY203" s="98"/>
      <c r="DZ203" s="57"/>
      <c r="EA203" s="148"/>
      <c r="EB203" s="57"/>
      <c r="EC203" s="45"/>
      <c r="ED203" s="52"/>
      <c r="EE203" s="45"/>
      <c r="EF203" s="52"/>
      <c r="EG203" s="45"/>
      <c r="EH203" s="52"/>
      <c r="EI203" s="45"/>
      <c r="EJ203" s="47"/>
    </row>
    <row r="204" spans="1:140" outlineLevel="2" x14ac:dyDescent="0.3">
      <c r="A204" s="258"/>
      <c r="B204" s="264">
        <v>0.88541666666666696</v>
      </c>
      <c r="C204" s="258"/>
      <c r="D204" s="258"/>
      <c r="E204" s="258"/>
      <c r="F204" s="258"/>
      <c r="G204" s="258"/>
      <c r="H204" s="258"/>
      <c r="I204" s="258"/>
      <c r="J204" s="258"/>
      <c r="K204" s="259"/>
      <c r="L204" s="258"/>
      <c r="M204" s="258"/>
      <c r="N204" s="258"/>
      <c r="O204" s="258"/>
      <c r="P204" s="258"/>
      <c r="Q204" s="258"/>
      <c r="R204" s="258"/>
      <c r="S204" s="245"/>
      <c r="T204" s="45"/>
      <c r="U204" s="46"/>
      <c r="V204" s="49"/>
      <c r="W204" s="46"/>
      <c r="X204" s="51"/>
      <c r="Y204" s="46"/>
      <c r="Z204" s="46"/>
      <c r="AA204" s="46"/>
      <c r="AB204" s="46"/>
      <c r="AC204" s="47"/>
      <c r="AD204" s="50"/>
      <c r="AE204" s="90"/>
      <c r="AF204" s="90"/>
      <c r="AG204" s="90"/>
      <c r="AH204" s="90"/>
      <c r="AI204" s="90"/>
      <c r="AJ204" s="104"/>
      <c r="AK204" s="46"/>
      <c r="AL204" s="46"/>
      <c r="AM204" s="46"/>
      <c r="AN204" s="46"/>
      <c r="AO204" s="52"/>
      <c r="AP204" s="47"/>
      <c r="AQ204" s="45"/>
      <c r="AR204" s="50"/>
      <c r="AS204" s="46"/>
      <c r="AT204" s="46"/>
      <c r="AU204" s="46"/>
      <c r="AV204" s="46"/>
      <c r="AW204" s="116"/>
      <c r="AX204" s="46"/>
      <c r="AY204" s="46"/>
      <c r="AZ204" s="52"/>
      <c r="BA204" s="45"/>
      <c r="BB204" s="52"/>
      <c r="BC204" s="53"/>
      <c r="BD204" s="54"/>
      <c r="BE204" s="53"/>
      <c r="BF204" s="55"/>
      <c r="BG204" s="55"/>
      <c r="BH204" s="46"/>
      <c r="BI204" s="47"/>
      <c r="BJ204" s="45"/>
      <c r="BK204" s="46"/>
      <c r="BL204" s="46"/>
      <c r="BM204" s="46"/>
      <c r="BN204" s="52"/>
      <c r="BO204" s="45"/>
      <c r="BP204" s="46"/>
      <c r="BQ204" s="52"/>
      <c r="BR204" s="45"/>
      <c r="BS204" s="46"/>
      <c r="BT204" s="52"/>
      <c r="BU204" s="58"/>
      <c r="BV204" s="131"/>
      <c r="BW204" s="113"/>
      <c r="BX204" s="113"/>
      <c r="BY204" s="56"/>
      <c r="BZ204" s="56"/>
      <c r="CA204" s="45"/>
      <c r="CB204" s="46"/>
      <c r="CC204" s="46"/>
      <c r="CD204" s="47"/>
      <c r="CE204" s="50"/>
      <c r="CF204" s="50"/>
      <c r="CG204" s="46"/>
      <c r="CH204" s="46"/>
      <c r="CI204" s="46"/>
      <c r="CJ204" s="46"/>
      <c r="CK204" s="57"/>
      <c r="CL204" s="45"/>
      <c r="CM204" s="50"/>
      <c r="CN204" s="46"/>
      <c r="CO204" s="52"/>
      <c r="CP204" s="52"/>
      <c r="CQ204" s="52"/>
      <c r="CR204" s="57"/>
      <c r="CS204" s="45"/>
      <c r="CT204" s="50"/>
      <c r="CU204" s="46"/>
      <c r="CV204" s="46"/>
      <c r="CW204" s="46"/>
      <c r="CX204" s="46"/>
      <c r="CY204" s="57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45"/>
      <c r="DL204" s="52"/>
      <c r="DM204" s="98"/>
      <c r="DN204" s="52"/>
      <c r="DO204" s="45"/>
      <c r="DP204" s="52"/>
      <c r="DQ204" s="45"/>
      <c r="DR204" s="52"/>
      <c r="DS204" s="56"/>
      <c r="DT204" s="45"/>
      <c r="DU204" s="52"/>
      <c r="DV204" s="56"/>
      <c r="DW204" s="45"/>
      <c r="DX204" s="46"/>
      <c r="DY204" s="98"/>
      <c r="DZ204" s="57"/>
      <c r="EA204" s="148"/>
      <c r="EB204" s="57"/>
      <c r="EC204" s="45"/>
      <c r="ED204" s="52"/>
      <c r="EE204" s="45"/>
      <c r="EF204" s="52"/>
      <c r="EG204" s="45"/>
      <c r="EH204" s="52"/>
      <c r="EI204" s="45"/>
      <c r="EJ204" s="47"/>
    </row>
    <row r="205" spans="1:140" outlineLevel="2" x14ac:dyDescent="0.3">
      <c r="A205" s="258"/>
      <c r="B205" s="264">
        <v>0.89583333333333404</v>
      </c>
      <c r="C205" s="258"/>
      <c r="D205" s="258"/>
      <c r="E205" s="258"/>
      <c r="F205" s="258"/>
      <c r="G205" s="258"/>
      <c r="H205" s="258"/>
      <c r="I205" s="258"/>
      <c r="J205" s="258"/>
      <c r="K205" s="259"/>
      <c r="L205" s="258"/>
      <c r="M205" s="258"/>
      <c r="N205" s="258"/>
      <c r="O205" s="258"/>
      <c r="P205" s="258"/>
      <c r="Q205" s="258"/>
      <c r="R205" s="258"/>
      <c r="S205" s="245"/>
      <c r="T205" s="45"/>
      <c r="U205" s="46"/>
      <c r="V205" s="49"/>
      <c r="W205" s="46"/>
      <c r="X205" s="51"/>
      <c r="Y205" s="46"/>
      <c r="Z205" s="46"/>
      <c r="AA205" s="46"/>
      <c r="AB205" s="46"/>
      <c r="AC205" s="47"/>
      <c r="AD205" s="50"/>
      <c r="AE205" s="90"/>
      <c r="AF205" s="90"/>
      <c r="AG205" s="90"/>
      <c r="AH205" s="90"/>
      <c r="AI205" s="90"/>
      <c r="AJ205" s="104"/>
      <c r="AK205" s="46"/>
      <c r="AL205" s="46"/>
      <c r="AM205" s="46"/>
      <c r="AN205" s="46"/>
      <c r="AO205" s="52"/>
      <c r="AP205" s="47"/>
      <c r="AQ205" s="45"/>
      <c r="AR205" s="50"/>
      <c r="AS205" s="46"/>
      <c r="AT205" s="46"/>
      <c r="AU205" s="46"/>
      <c r="AV205" s="46"/>
      <c r="AW205" s="116"/>
      <c r="AX205" s="46"/>
      <c r="AY205" s="46"/>
      <c r="AZ205" s="52"/>
      <c r="BA205" s="45"/>
      <c r="BB205" s="52"/>
      <c r="BC205" s="53"/>
      <c r="BD205" s="54"/>
      <c r="BE205" s="53"/>
      <c r="BF205" s="55"/>
      <c r="BG205" s="55"/>
      <c r="BH205" s="46"/>
      <c r="BI205" s="47"/>
      <c r="BJ205" s="45"/>
      <c r="BK205" s="46"/>
      <c r="BL205" s="46"/>
      <c r="BM205" s="46"/>
      <c r="BN205" s="52"/>
      <c r="BO205" s="45"/>
      <c r="BP205" s="46"/>
      <c r="BQ205" s="52"/>
      <c r="BR205" s="45"/>
      <c r="BS205" s="46"/>
      <c r="BT205" s="52"/>
      <c r="BU205" s="58"/>
      <c r="BV205" s="131"/>
      <c r="BW205" s="113"/>
      <c r="BX205" s="113"/>
      <c r="BY205" s="56"/>
      <c r="BZ205" s="56"/>
      <c r="CA205" s="45"/>
      <c r="CB205" s="46"/>
      <c r="CC205" s="46"/>
      <c r="CD205" s="47"/>
      <c r="CE205" s="50"/>
      <c r="CF205" s="50"/>
      <c r="CG205" s="46"/>
      <c r="CH205" s="46"/>
      <c r="CI205" s="46"/>
      <c r="CJ205" s="46"/>
      <c r="CK205" s="57"/>
      <c r="CL205" s="45"/>
      <c r="CM205" s="50"/>
      <c r="CN205" s="46"/>
      <c r="CO205" s="52"/>
      <c r="CP205" s="52"/>
      <c r="CQ205" s="52"/>
      <c r="CR205" s="57"/>
      <c r="CS205" s="45"/>
      <c r="CT205" s="50"/>
      <c r="CU205" s="46"/>
      <c r="CV205" s="46"/>
      <c r="CW205" s="46"/>
      <c r="CX205" s="46"/>
      <c r="CY205" s="57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45"/>
      <c r="DL205" s="52"/>
      <c r="DM205" s="98"/>
      <c r="DN205" s="52"/>
      <c r="DO205" s="45"/>
      <c r="DP205" s="52"/>
      <c r="DQ205" s="45"/>
      <c r="DR205" s="52"/>
      <c r="DS205" s="56"/>
      <c r="DT205" s="45"/>
      <c r="DU205" s="52"/>
      <c r="DV205" s="56"/>
      <c r="DW205" s="45"/>
      <c r="DX205" s="46"/>
      <c r="DY205" s="98"/>
      <c r="DZ205" s="57"/>
      <c r="EA205" s="148"/>
      <c r="EB205" s="57"/>
      <c r="EC205" s="45"/>
      <c r="ED205" s="52"/>
      <c r="EE205" s="45"/>
      <c r="EF205" s="52"/>
      <c r="EG205" s="45"/>
      <c r="EH205" s="52"/>
      <c r="EI205" s="45"/>
      <c r="EJ205" s="47"/>
    </row>
    <row r="206" spans="1:140" outlineLevel="2" x14ac:dyDescent="0.3">
      <c r="A206" s="258"/>
      <c r="B206" s="264">
        <v>0.906250000000001</v>
      </c>
      <c r="C206" s="258"/>
      <c r="D206" s="258"/>
      <c r="E206" s="258"/>
      <c r="F206" s="258"/>
      <c r="G206" s="258"/>
      <c r="H206" s="258"/>
      <c r="I206" s="258"/>
      <c r="J206" s="258"/>
      <c r="K206" s="259"/>
      <c r="L206" s="258"/>
      <c r="M206" s="258"/>
      <c r="N206" s="258"/>
      <c r="O206" s="258"/>
      <c r="P206" s="258"/>
      <c r="Q206" s="258"/>
      <c r="R206" s="258"/>
      <c r="S206" s="245"/>
      <c r="T206" s="45"/>
      <c r="U206" s="46"/>
      <c r="V206" s="49"/>
      <c r="W206" s="46"/>
      <c r="X206" s="51"/>
      <c r="Y206" s="46"/>
      <c r="Z206" s="46"/>
      <c r="AA206" s="46"/>
      <c r="AB206" s="46"/>
      <c r="AC206" s="47"/>
      <c r="AD206" s="50"/>
      <c r="AE206" s="90"/>
      <c r="AF206" s="90"/>
      <c r="AG206" s="90"/>
      <c r="AH206" s="90"/>
      <c r="AI206" s="90"/>
      <c r="AJ206" s="104"/>
      <c r="AK206" s="46"/>
      <c r="AL206" s="46"/>
      <c r="AM206" s="46"/>
      <c r="AN206" s="46"/>
      <c r="AO206" s="52"/>
      <c r="AP206" s="47"/>
      <c r="AQ206" s="45"/>
      <c r="AR206" s="50"/>
      <c r="AS206" s="46"/>
      <c r="AT206" s="46"/>
      <c r="AU206" s="46"/>
      <c r="AV206" s="46"/>
      <c r="AW206" s="116"/>
      <c r="AX206" s="46"/>
      <c r="AY206" s="46"/>
      <c r="AZ206" s="52"/>
      <c r="BA206" s="45"/>
      <c r="BB206" s="52"/>
      <c r="BC206" s="53"/>
      <c r="BD206" s="54"/>
      <c r="BE206" s="53"/>
      <c r="BF206" s="55"/>
      <c r="BG206" s="55"/>
      <c r="BH206" s="46"/>
      <c r="BI206" s="47"/>
      <c r="BJ206" s="45"/>
      <c r="BK206" s="46"/>
      <c r="BL206" s="46"/>
      <c r="BM206" s="46"/>
      <c r="BN206" s="52"/>
      <c r="BO206" s="45"/>
      <c r="BP206" s="46"/>
      <c r="BQ206" s="52"/>
      <c r="BR206" s="45"/>
      <c r="BS206" s="46"/>
      <c r="BT206" s="52"/>
      <c r="BU206" s="58"/>
      <c r="BV206" s="131"/>
      <c r="BW206" s="113"/>
      <c r="BX206" s="113"/>
      <c r="BY206" s="56"/>
      <c r="BZ206" s="56"/>
      <c r="CA206" s="45"/>
      <c r="CB206" s="46"/>
      <c r="CC206" s="46"/>
      <c r="CD206" s="47"/>
      <c r="CE206" s="50"/>
      <c r="CF206" s="50"/>
      <c r="CG206" s="46"/>
      <c r="CH206" s="46"/>
      <c r="CI206" s="46"/>
      <c r="CJ206" s="46"/>
      <c r="CK206" s="57"/>
      <c r="CL206" s="45"/>
      <c r="CM206" s="50"/>
      <c r="CN206" s="46"/>
      <c r="CO206" s="52"/>
      <c r="CP206" s="52"/>
      <c r="CQ206" s="52"/>
      <c r="CR206" s="57"/>
      <c r="CS206" s="45"/>
      <c r="CT206" s="50"/>
      <c r="CU206" s="46"/>
      <c r="CV206" s="46"/>
      <c r="CW206" s="46"/>
      <c r="CX206" s="46"/>
      <c r="CY206" s="57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45"/>
      <c r="DL206" s="52"/>
      <c r="DM206" s="98"/>
      <c r="DN206" s="52"/>
      <c r="DO206" s="45"/>
      <c r="DP206" s="52"/>
      <c r="DQ206" s="45"/>
      <c r="DR206" s="52"/>
      <c r="DS206" s="56"/>
      <c r="DT206" s="45"/>
      <c r="DU206" s="52"/>
      <c r="DV206" s="56"/>
      <c r="DW206" s="45"/>
      <c r="DX206" s="46"/>
      <c r="DY206" s="98"/>
      <c r="DZ206" s="57"/>
      <c r="EA206" s="148"/>
      <c r="EB206" s="57"/>
      <c r="EC206" s="45"/>
      <c r="ED206" s="52"/>
      <c r="EE206" s="45"/>
      <c r="EF206" s="52"/>
      <c r="EG206" s="45"/>
      <c r="EH206" s="52"/>
      <c r="EI206" s="45"/>
      <c r="EJ206" s="47"/>
    </row>
    <row r="207" spans="1:140" outlineLevel="2" x14ac:dyDescent="0.3">
      <c r="A207" s="258"/>
      <c r="B207" s="264">
        <v>0.91666666666666696</v>
      </c>
      <c r="C207" s="258"/>
      <c r="D207" s="258"/>
      <c r="E207" s="258"/>
      <c r="F207" s="258"/>
      <c r="G207" s="258"/>
      <c r="H207" s="258"/>
      <c r="I207" s="258"/>
      <c r="J207" s="258"/>
      <c r="K207" s="259"/>
      <c r="L207" s="258"/>
      <c r="M207" s="258"/>
      <c r="N207" s="258"/>
      <c r="O207" s="258"/>
      <c r="P207" s="258"/>
      <c r="Q207" s="258"/>
      <c r="R207" s="258"/>
      <c r="S207" s="245"/>
      <c r="T207" s="45"/>
      <c r="U207" s="46"/>
      <c r="V207" s="49"/>
      <c r="W207" s="46"/>
      <c r="X207" s="51"/>
      <c r="Y207" s="46"/>
      <c r="Z207" s="46"/>
      <c r="AA207" s="46"/>
      <c r="AB207" s="46"/>
      <c r="AC207" s="47"/>
      <c r="AD207" s="50"/>
      <c r="AE207" s="90"/>
      <c r="AF207" s="90"/>
      <c r="AG207" s="90"/>
      <c r="AH207" s="90"/>
      <c r="AI207" s="90"/>
      <c r="AJ207" s="104"/>
      <c r="AK207" s="46"/>
      <c r="AL207" s="46"/>
      <c r="AM207" s="46"/>
      <c r="AN207" s="46"/>
      <c r="AO207" s="52"/>
      <c r="AP207" s="47"/>
      <c r="AQ207" s="45"/>
      <c r="AR207" s="50"/>
      <c r="AS207" s="46"/>
      <c r="AT207" s="46"/>
      <c r="AU207" s="46"/>
      <c r="AV207" s="46"/>
      <c r="AW207" s="116"/>
      <c r="AX207" s="46"/>
      <c r="AY207" s="46"/>
      <c r="AZ207" s="52"/>
      <c r="BA207" s="45"/>
      <c r="BB207" s="52"/>
      <c r="BC207" s="53"/>
      <c r="BD207" s="54"/>
      <c r="BE207" s="53"/>
      <c r="BF207" s="55"/>
      <c r="BG207" s="55"/>
      <c r="BH207" s="46"/>
      <c r="BI207" s="47"/>
      <c r="BJ207" s="45"/>
      <c r="BK207" s="46"/>
      <c r="BL207" s="46"/>
      <c r="BM207" s="46"/>
      <c r="BN207" s="52"/>
      <c r="BO207" s="45"/>
      <c r="BP207" s="46"/>
      <c r="BQ207" s="52"/>
      <c r="BR207" s="45"/>
      <c r="BS207" s="46"/>
      <c r="BT207" s="52"/>
      <c r="BU207" s="58"/>
      <c r="BV207" s="131"/>
      <c r="BW207" s="113"/>
      <c r="BX207" s="113"/>
      <c r="BY207" s="56"/>
      <c r="BZ207" s="56"/>
      <c r="CA207" s="45"/>
      <c r="CB207" s="46"/>
      <c r="CC207" s="46"/>
      <c r="CD207" s="47"/>
      <c r="CE207" s="50"/>
      <c r="CF207" s="50"/>
      <c r="CG207" s="46"/>
      <c r="CH207" s="46"/>
      <c r="CI207" s="46"/>
      <c r="CJ207" s="46"/>
      <c r="CK207" s="57"/>
      <c r="CL207" s="45"/>
      <c r="CM207" s="50"/>
      <c r="CN207" s="46"/>
      <c r="CO207" s="52"/>
      <c r="CP207" s="52"/>
      <c r="CQ207" s="52"/>
      <c r="CR207" s="57"/>
      <c r="CS207" s="45"/>
      <c r="CT207" s="50"/>
      <c r="CU207" s="46"/>
      <c r="CV207" s="46"/>
      <c r="CW207" s="46"/>
      <c r="CX207" s="46"/>
      <c r="CY207" s="57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45"/>
      <c r="DL207" s="52"/>
      <c r="DM207" s="98"/>
      <c r="DN207" s="52"/>
      <c r="DO207" s="45"/>
      <c r="DP207" s="52"/>
      <c r="DQ207" s="45"/>
      <c r="DR207" s="52"/>
      <c r="DS207" s="56"/>
      <c r="DT207" s="45"/>
      <c r="DU207" s="52"/>
      <c r="DV207" s="56"/>
      <c r="DW207" s="45"/>
      <c r="DX207" s="46"/>
      <c r="DY207" s="98"/>
      <c r="DZ207" s="57"/>
      <c r="EA207" s="148"/>
      <c r="EB207" s="57"/>
      <c r="EC207" s="45"/>
      <c r="ED207" s="52"/>
      <c r="EE207" s="45"/>
      <c r="EF207" s="52"/>
      <c r="EG207" s="45"/>
      <c r="EH207" s="52"/>
      <c r="EI207" s="45"/>
      <c r="EJ207" s="47"/>
    </row>
    <row r="208" spans="1:140" outlineLevel="2" x14ac:dyDescent="0.3">
      <c r="A208" s="258"/>
      <c r="B208" s="264">
        <v>0.92708333333333404</v>
      </c>
      <c r="C208" s="258"/>
      <c r="D208" s="258"/>
      <c r="E208" s="258"/>
      <c r="F208" s="258"/>
      <c r="G208" s="258"/>
      <c r="H208" s="258"/>
      <c r="I208" s="258"/>
      <c r="J208" s="258"/>
      <c r="K208" s="259"/>
      <c r="L208" s="258"/>
      <c r="M208" s="258"/>
      <c r="N208" s="258"/>
      <c r="O208" s="258"/>
      <c r="P208" s="258"/>
      <c r="Q208" s="258"/>
      <c r="R208" s="258"/>
      <c r="S208" s="245"/>
      <c r="T208" s="45"/>
      <c r="U208" s="46"/>
      <c r="V208" s="49"/>
      <c r="W208" s="46"/>
      <c r="X208" s="51"/>
      <c r="Y208" s="46"/>
      <c r="Z208" s="46"/>
      <c r="AA208" s="46"/>
      <c r="AB208" s="46"/>
      <c r="AC208" s="47"/>
      <c r="AD208" s="50"/>
      <c r="AE208" s="90"/>
      <c r="AF208" s="90"/>
      <c r="AG208" s="90"/>
      <c r="AH208" s="90"/>
      <c r="AI208" s="90"/>
      <c r="AJ208" s="104"/>
      <c r="AK208" s="46"/>
      <c r="AL208" s="46"/>
      <c r="AM208" s="46"/>
      <c r="AN208" s="46"/>
      <c r="AO208" s="52"/>
      <c r="AP208" s="47"/>
      <c r="AQ208" s="45"/>
      <c r="AR208" s="50"/>
      <c r="AS208" s="46"/>
      <c r="AT208" s="46"/>
      <c r="AU208" s="46"/>
      <c r="AV208" s="46"/>
      <c r="AW208" s="116"/>
      <c r="AX208" s="46"/>
      <c r="AY208" s="46"/>
      <c r="AZ208" s="52"/>
      <c r="BA208" s="45"/>
      <c r="BB208" s="52"/>
      <c r="BC208" s="53"/>
      <c r="BD208" s="54"/>
      <c r="BE208" s="53"/>
      <c r="BF208" s="55"/>
      <c r="BG208" s="55"/>
      <c r="BH208" s="46"/>
      <c r="BI208" s="47"/>
      <c r="BJ208" s="45"/>
      <c r="BK208" s="46"/>
      <c r="BL208" s="46"/>
      <c r="BM208" s="46"/>
      <c r="BN208" s="52"/>
      <c r="BO208" s="45"/>
      <c r="BP208" s="46"/>
      <c r="BQ208" s="52"/>
      <c r="BR208" s="45"/>
      <c r="BS208" s="46"/>
      <c r="BT208" s="52"/>
      <c r="BU208" s="58"/>
      <c r="BV208" s="131"/>
      <c r="BW208" s="113"/>
      <c r="BX208" s="113"/>
      <c r="BY208" s="56"/>
      <c r="BZ208" s="56"/>
      <c r="CA208" s="45"/>
      <c r="CB208" s="46"/>
      <c r="CC208" s="46"/>
      <c r="CD208" s="47"/>
      <c r="CE208" s="50"/>
      <c r="CF208" s="50"/>
      <c r="CG208" s="46"/>
      <c r="CH208" s="46"/>
      <c r="CI208" s="46"/>
      <c r="CJ208" s="46"/>
      <c r="CK208" s="57"/>
      <c r="CL208" s="45"/>
      <c r="CM208" s="50"/>
      <c r="CN208" s="46"/>
      <c r="CO208" s="52"/>
      <c r="CP208" s="52"/>
      <c r="CQ208" s="52"/>
      <c r="CR208" s="57"/>
      <c r="CS208" s="45"/>
      <c r="CT208" s="50"/>
      <c r="CU208" s="46"/>
      <c r="CV208" s="46"/>
      <c r="CW208" s="46"/>
      <c r="CX208" s="46"/>
      <c r="CY208" s="57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45"/>
      <c r="DL208" s="52"/>
      <c r="DM208" s="98"/>
      <c r="DN208" s="52"/>
      <c r="DO208" s="45"/>
      <c r="DP208" s="52"/>
      <c r="DQ208" s="45"/>
      <c r="DR208" s="52"/>
      <c r="DS208" s="56"/>
      <c r="DT208" s="45"/>
      <c r="DU208" s="52"/>
      <c r="DV208" s="56"/>
      <c r="DW208" s="45"/>
      <c r="DX208" s="46"/>
      <c r="DY208" s="98"/>
      <c r="DZ208" s="57"/>
      <c r="EA208" s="148"/>
      <c r="EB208" s="57"/>
      <c r="EC208" s="45"/>
      <c r="ED208" s="52"/>
      <c r="EE208" s="45"/>
      <c r="EF208" s="52"/>
      <c r="EG208" s="45"/>
      <c r="EH208" s="52"/>
      <c r="EI208" s="45"/>
      <c r="EJ208" s="47"/>
    </row>
    <row r="209" spans="1:140" outlineLevel="2" x14ac:dyDescent="0.3">
      <c r="A209" s="258"/>
      <c r="B209" s="264">
        <v>0.937500000000001</v>
      </c>
      <c r="C209" s="258"/>
      <c r="D209" s="258"/>
      <c r="E209" s="258"/>
      <c r="F209" s="258"/>
      <c r="G209" s="258"/>
      <c r="H209" s="258"/>
      <c r="I209" s="258"/>
      <c r="J209" s="258"/>
      <c r="K209" s="259"/>
      <c r="L209" s="258"/>
      <c r="M209" s="258"/>
      <c r="N209" s="258"/>
      <c r="O209" s="258"/>
      <c r="P209" s="258"/>
      <c r="Q209" s="258"/>
      <c r="R209" s="258"/>
      <c r="S209" s="245"/>
      <c r="T209" s="45"/>
      <c r="U209" s="46"/>
      <c r="V209" s="49"/>
      <c r="W209" s="46"/>
      <c r="X209" s="51"/>
      <c r="Y209" s="46"/>
      <c r="Z209" s="46"/>
      <c r="AA209" s="46"/>
      <c r="AB209" s="46"/>
      <c r="AC209" s="47"/>
      <c r="AD209" s="50"/>
      <c r="AE209" s="90"/>
      <c r="AF209" s="90"/>
      <c r="AG209" s="90"/>
      <c r="AH209" s="90"/>
      <c r="AI209" s="90"/>
      <c r="AJ209" s="104"/>
      <c r="AK209" s="46"/>
      <c r="AL209" s="46"/>
      <c r="AM209" s="46"/>
      <c r="AN209" s="46"/>
      <c r="AO209" s="52"/>
      <c r="AP209" s="47"/>
      <c r="AQ209" s="45"/>
      <c r="AR209" s="50"/>
      <c r="AS209" s="46"/>
      <c r="AT209" s="46"/>
      <c r="AU209" s="46"/>
      <c r="AV209" s="46"/>
      <c r="AW209" s="116"/>
      <c r="AX209" s="46"/>
      <c r="AY209" s="46"/>
      <c r="AZ209" s="52"/>
      <c r="BA209" s="45"/>
      <c r="BB209" s="52"/>
      <c r="BC209" s="53"/>
      <c r="BD209" s="54"/>
      <c r="BE209" s="53"/>
      <c r="BF209" s="55"/>
      <c r="BG209" s="55"/>
      <c r="BH209" s="46"/>
      <c r="BI209" s="47"/>
      <c r="BJ209" s="45"/>
      <c r="BK209" s="46"/>
      <c r="BL209" s="46"/>
      <c r="BM209" s="46"/>
      <c r="BN209" s="52"/>
      <c r="BO209" s="45"/>
      <c r="BP209" s="46"/>
      <c r="BQ209" s="52"/>
      <c r="BR209" s="45"/>
      <c r="BS209" s="46"/>
      <c r="BT209" s="52"/>
      <c r="BU209" s="58"/>
      <c r="BV209" s="131"/>
      <c r="BW209" s="113"/>
      <c r="BX209" s="113"/>
      <c r="BY209" s="56"/>
      <c r="BZ209" s="56"/>
      <c r="CA209" s="45"/>
      <c r="CB209" s="46"/>
      <c r="CC209" s="46"/>
      <c r="CD209" s="47"/>
      <c r="CE209" s="50"/>
      <c r="CF209" s="50"/>
      <c r="CG209" s="46"/>
      <c r="CH209" s="46"/>
      <c r="CI209" s="46"/>
      <c r="CJ209" s="46"/>
      <c r="CK209" s="57"/>
      <c r="CL209" s="45"/>
      <c r="CM209" s="50"/>
      <c r="CN209" s="46"/>
      <c r="CO209" s="52"/>
      <c r="CP209" s="52"/>
      <c r="CQ209" s="52"/>
      <c r="CR209" s="57"/>
      <c r="CS209" s="45"/>
      <c r="CT209" s="50"/>
      <c r="CU209" s="46"/>
      <c r="CV209" s="46"/>
      <c r="CW209" s="46"/>
      <c r="CX209" s="46"/>
      <c r="CY209" s="57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45"/>
      <c r="DL209" s="52"/>
      <c r="DM209" s="98"/>
      <c r="DN209" s="52"/>
      <c r="DO209" s="45"/>
      <c r="DP209" s="52"/>
      <c r="DQ209" s="45"/>
      <c r="DR209" s="52"/>
      <c r="DS209" s="56"/>
      <c r="DT209" s="45"/>
      <c r="DU209" s="52"/>
      <c r="DV209" s="56"/>
      <c r="DW209" s="45"/>
      <c r="DX209" s="46"/>
      <c r="DY209" s="98"/>
      <c r="DZ209" s="57"/>
      <c r="EA209" s="148"/>
      <c r="EB209" s="57"/>
      <c r="EC209" s="45"/>
      <c r="ED209" s="52"/>
      <c r="EE209" s="45"/>
      <c r="EF209" s="52"/>
      <c r="EG209" s="45"/>
      <c r="EH209" s="52"/>
      <c r="EI209" s="45"/>
      <c r="EJ209" s="47"/>
    </row>
    <row r="210" spans="1:140" outlineLevel="2" x14ac:dyDescent="0.3">
      <c r="A210" s="258"/>
      <c r="B210" s="264">
        <v>0.94791666666666696</v>
      </c>
      <c r="C210" s="258"/>
      <c r="D210" s="258"/>
      <c r="E210" s="258"/>
      <c r="F210" s="258"/>
      <c r="G210" s="258"/>
      <c r="H210" s="258"/>
      <c r="I210" s="258"/>
      <c r="J210" s="258"/>
      <c r="K210" s="259"/>
      <c r="L210" s="258"/>
      <c r="M210" s="258"/>
      <c r="N210" s="258"/>
      <c r="O210" s="258"/>
      <c r="P210" s="258"/>
      <c r="Q210" s="258"/>
      <c r="R210" s="258"/>
      <c r="S210" s="245"/>
      <c r="T210" s="45"/>
      <c r="U210" s="46"/>
      <c r="V210" s="49"/>
      <c r="W210" s="46"/>
      <c r="X210" s="51"/>
      <c r="Y210" s="46"/>
      <c r="Z210" s="46"/>
      <c r="AA210" s="46"/>
      <c r="AB210" s="46"/>
      <c r="AC210" s="47"/>
      <c r="AD210" s="50"/>
      <c r="AE210" s="90"/>
      <c r="AF210" s="90"/>
      <c r="AG210" s="90"/>
      <c r="AH210" s="90"/>
      <c r="AI210" s="90"/>
      <c r="AJ210" s="104"/>
      <c r="AK210" s="46"/>
      <c r="AL210" s="46"/>
      <c r="AM210" s="46"/>
      <c r="AN210" s="46"/>
      <c r="AO210" s="52"/>
      <c r="AP210" s="47"/>
      <c r="AQ210" s="45"/>
      <c r="AR210" s="50"/>
      <c r="AS210" s="46"/>
      <c r="AT210" s="46"/>
      <c r="AU210" s="46"/>
      <c r="AV210" s="46"/>
      <c r="AW210" s="116"/>
      <c r="AX210" s="46"/>
      <c r="AY210" s="46"/>
      <c r="AZ210" s="52"/>
      <c r="BA210" s="45"/>
      <c r="BB210" s="52"/>
      <c r="BC210" s="53"/>
      <c r="BD210" s="54"/>
      <c r="BE210" s="53"/>
      <c r="BF210" s="55"/>
      <c r="BG210" s="55"/>
      <c r="BH210" s="46"/>
      <c r="BI210" s="47"/>
      <c r="BJ210" s="45"/>
      <c r="BK210" s="46"/>
      <c r="BL210" s="46"/>
      <c r="BM210" s="46"/>
      <c r="BN210" s="52"/>
      <c r="BO210" s="45"/>
      <c r="BP210" s="46"/>
      <c r="BQ210" s="52"/>
      <c r="BR210" s="45"/>
      <c r="BS210" s="46"/>
      <c r="BT210" s="52"/>
      <c r="BU210" s="58"/>
      <c r="BV210" s="131"/>
      <c r="BW210" s="113"/>
      <c r="BX210" s="113"/>
      <c r="BY210" s="56"/>
      <c r="BZ210" s="56"/>
      <c r="CA210" s="45"/>
      <c r="CB210" s="46"/>
      <c r="CC210" s="46"/>
      <c r="CD210" s="47"/>
      <c r="CE210" s="50"/>
      <c r="CF210" s="50"/>
      <c r="CG210" s="46"/>
      <c r="CH210" s="46"/>
      <c r="CI210" s="46"/>
      <c r="CJ210" s="46"/>
      <c r="CK210" s="57"/>
      <c r="CL210" s="45"/>
      <c r="CM210" s="50"/>
      <c r="CN210" s="46"/>
      <c r="CO210" s="52"/>
      <c r="CP210" s="52"/>
      <c r="CQ210" s="52"/>
      <c r="CR210" s="57"/>
      <c r="CS210" s="45"/>
      <c r="CT210" s="50"/>
      <c r="CU210" s="46"/>
      <c r="CV210" s="46"/>
      <c r="CW210" s="46"/>
      <c r="CX210" s="46"/>
      <c r="CY210" s="57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45"/>
      <c r="DL210" s="52"/>
      <c r="DM210" s="98"/>
      <c r="DN210" s="52"/>
      <c r="DO210" s="45"/>
      <c r="DP210" s="52"/>
      <c r="DQ210" s="45"/>
      <c r="DR210" s="52"/>
      <c r="DS210" s="56"/>
      <c r="DT210" s="45"/>
      <c r="DU210" s="52"/>
      <c r="DV210" s="56"/>
      <c r="DW210" s="45"/>
      <c r="DX210" s="46"/>
      <c r="DY210" s="98"/>
      <c r="DZ210" s="57"/>
      <c r="EA210" s="148"/>
      <c r="EB210" s="57"/>
      <c r="EC210" s="45"/>
      <c r="ED210" s="52"/>
      <c r="EE210" s="45"/>
      <c r="EF210" s="52"/>
      <c r="EG210" s="45"/>
      <c r="EH210" s="52"/>
      <c r="EI210" s="45"/>
      <c r="EJ210" s="47"/>
    </row>
    <row r="211" spans="1:140" outlineLevel="2" x14ac:dyDescent="0.3">
      <c r="A211" s="258"/>
      <c r="B211" s="264">
        <v>0.95833333333333404</v>
      </c>
      <c r="C211" s="258"/>
      <c r="D211" s="258"/>
      <c r="E211" s="258"/>
      <c r="F211" s="258"/>
      <c r="G211" s="258"/>
      <c r="H211" s="258"/>
      <c r="I211" s="258"/>
      <c r="J211" s="258"/>
      <c r="K211" s="259"/>
      <c r="L211" s="258"/>
      <c r="M211" s="258"/>
      <c r="N211" s="258"/>
      <c r="O211" s="258"/>
      <c r="P211" s="258"/>
      <c r="Q211" s="258"/>
      <c r="R211" s="258"/>
      <c r="S211" s="245"/>
      <c r="T211" s="45"/>
      <c r="U211" s="46"/>
      <c r="V211" s="49"/>
      <c r="W211" s="46"/>
      <c r="X211" s="51"/>
      <c r="Y211" s="46"/>
      <c r="Z211" s="46"/>
      <c r="AA211" s="46"/>
      <c r="AB211" s="46"/>
      <c r="AC211" s="47"/>
      <c r="AD211" s="50"/>
      <c r="AE211" s="90"/>
      <c r="AF211" s="90"/>
      <c r="AG211" s="90"/>
      <c r="AH211" s="90"/>
      <c r="AI211" s="90"/>
      <c r="AJ211" s="104"/>
      <c r="AK211" s="46"/>
      <c r="AL211" s="46"/>
      <c r="AM211" s="46"/>
      <c r="AN211" s="46"/>
      <c r="AO211" s="52"/>
      <c r="AP211" s="47"/>
      <c r="AQ211" s="45"/>
      <c r="AR211" s="50"/>
      <c r="AS211" s="46"/>
      <c r="AT211" s="46"/>
      <c r="AU211" s="46"/>
      <c r="AV211" s="46"/>
      <c r="AW211" s="116"/>
      <c r="AX211" s="46"/>
      <c r="AY211" s="46"/>
      <c r="AZ211" s="52"/>
      <c r="BA211" s="45"/>
      <c r="BB211" s="52"/>
      <c r="BC211" s="53"/>
      <c r="BD211" s="54"/>
      <c r="BE211" s="53"/>
      <c r="BF211" s="55"/>
      <c r="BG211" s="55"/>
      <c r="BH211" s="46"/>
      <c r="BI211" s="47"/>
      <c r="BJ211" s="45"/>
      <c r="BK211" s="46"/>
      <c r="BL211" s="46"/>
      <c r="BM211" s="46"/>
      <c r="BN211" s="52"/>
      <c r="BO211" s="45"/>
      <c r="BP211" s="46"/>
      <c r="BQ211" s="52"/>
      <c r="BR211" s="45"/>
      <c r="BS211" s="46"/>
      <c r="BT211" s="52"/>
      <c r="BU211" s="58"/>
      <c r="BV211" s="131"/>
      <c r="BW211" s="113"/>
      <c r="BX211" s="113"/>
      <c r="BY211" s="56"/>
      <c r="BZ211" s="56"/>
      <c r="CA211" s="45"/>
      <c r="CB211" s="46"/>
      <c r="CC211" s="46"/>
      <c r="CD211" s="47"/>
      <c r="CE211" s="50"/>
      <c r="CF211" s="50"/>
      <c r="CG211" s="46"/>
      <c r="CH211" s="46"/>
      <c r="CI211" s="46"/>
      <c r="CJ211" s="46"/>
      <c r="CK211" s="57"/>
      <c r="CL211" s="45"/>
      <c r="CM211" s="50"/>
      <c r="CN211" s="46"/>
      <c r="CO211" s="52"/>
      <c r="CP211" s="52"/>
      <c r="CQ211" s="52"/>
      <c r="CR211" s="57"/>
      <c r="CS211" s="45"/>
      <c r="CT211" s="50"/>
      <c r="CU211" s="46"/>
      <c r="CV211" s="46"/>
      <c r="CW211" s="46"/>
      <c r="CX211" s="46"/>
      <c r="CY211" s="57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45"/>
      <c r="DL211" s="52"/>
      <c r="DM211" s="98"/>
      <c r="DN211" s="52"/>
      <c r="DO211" s="45"/>
      <c r="DP211" s="52"/>
      <c r="DQ211" s="45"/>
      <c r="DR211" s="52"/>
      <c r="DS211" s="56"/>
      <c r="DT211" s="45"/>
      <c r="DU211" s="52"/>
      <c r="DV211" s="56"/>
      <c r="DW211" s="45"/>
      <c r="DX211" s="46"/>
      <c r="DY211" s="98"/>
      <c r="DZ211" s="57"/>
      <c r="EA211" s="148"/>
      <c r="EB211" s="57"/>
      <c r="EC211" s="45"/>
      <c r="ED211" s="52"/>
      <c r="EE211" s="45"/>
      <c r="EF211" s="52"/>
      <c r="EG211" s="45"/>
      <c r="EH211" s="52"/>
      <c r="EI211" s="45"/>
      <c r="EJ211" s="47"/>
    </row>
    <row r="212" spans="1:140" outlineLevel="2" x14ac:dyDescent="0.3">
      <c r="A212" s="258"/>
      <c r="B212" s="264">
        <v>0.968750000000001</v>
      </c>
      <c r="C212" s="258"/>
      <c r="D212" s="258"/>
      <c r="E212" s="258"/>
      <c r="F212" s="258"/>
      <c r="G212" s="258"/>
      <c r="H212" s="258"/>
      <c r="I212" s="258"/>
      <c r="J212" s="258"/>
      <c r="K212" s="259"/>
      <c r="L212" s="258"/>
      <c r="M212" s="258"/>
      <c r="N212" s="258"/>
      <c r="O212" s="258"/>
      <c r="P212" s="258"/>
      <c r="Q212" s="258"/>
      <c r="R212" s="258"/>
      <c r="S212" s="245"/>
      <c r="T212" s="45"/>
      <c r="U212" s="46"/>
      <c r="V212" s="49"/>
      <c r="W212" s="46"/>
      <c r="X212" s="51"/>
      <c r="Y212" s="46"/>
      <c r="Z212" s="46"/>
      <c r="AA212" s="46"/>
      <c r="AB212" s="46"/>
      <c r="AC212" s="47"/>
      <c r="AD212" s="50"/>
      <c r="AE212" s="90"/>
      <c r="AF212" s="90"/>
      <c r="AG212" s="90"/>
      <c r="AH212" s="90"/>
      <c r="AI212" s="90"/>
      <c r="AJ212" s="104"/>
      <c r="AK212" s="46"/>
      <c r="AL212" s="46"/>
      <c r="AM212" s="46"/>
      <c r="AN212" s="46"/>
      <c r="AO212" s="52"/>
      <c r="AP212" s="47"/>
      <c r="AQ212" s="45"/>
      <c r="AR212" s="50"/>
      <c r="AS212" s="46"/>
      <c r="AT212" s="46"/>
      <c r="AU212" s="46"/>
      <c r="AV212" s="46"/>
      <c r="AW212" s="116"/>
      <c r="AX212" s="46"/>
      <c r="AY212" s="46"/>
      <c r="AZ212" s="52"/>
      <c r="BA212" s="45"/>
      <c r="BB212" s="52"/>
      <c r="BC212" s="53"/>
      <c r="BD212" s="54"/>
      <c r="BE212" s="53"/>
      <c r="BF212" s="55"/>
      <c r="BG212" s="55"/>
      <c r="BH212" s="46"/>
      <c r="BI212" s="47"/>
      <c r="BJ212" s="45"/>
      <c r="BK212" s="46"/>
      <c r="BL212" s="46"/>
      <c r="BM212" s="46"/>
      <c r="BN212" s="52"/>
      <c r="BO212" s="45"/>
      <c r="BP212" s="46"/>
      <c r="BQ212" s="52"/>
      <c r="BR212" s="45"/>
      <c r="BS212" s="46"/>
      <c r="BT212" s="52"/>
      <c r="BU212" s="58"/>
      <c r="BV212" s="131"/>
      <c r="BW212" s="113"/>
      <c r="BX212" s="113"/>
      <c r="BY212" s="56"/>
      <c r="BZ212" s="56"/>
      <c r="CA212" s="45"/>
      <c r="CB212" s="46"/>
      <c r="CC212" s="46"/>
      <c r="CD212" s="47"/>
      <c r="CE212" s="50"/>
      <c r="CF212" s="50"/>
      <c r="CG212" s="46"/>
      <c r="CH212" s="46"/>
      <c r="CI212" s="46"/>
      <c r="CJ212" s="46"/>
      <c r="CK212" s="57"/>
      <c r="CL212" s="45"/>
      <c r="CM212" s="50"/>
      <c r="CN212" s="46"/>
      <c r="CO212" s="52"/>
      <c r="CP212" s="52"/>
      <c r="CQ212" s="52"/>
      <c r="CR212" s="57"/>
      <c r="CS212" s="45"/>
      <c r="CT212" s="50"/>
      <c r="CU212" s="46"/>
      <c r="CV212" s="46"/>
      <c r="CW212" s="46"/>
      <c r="CX212" s="46"/>
      <c r="CY212" s="57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45"/>
      <c r="DL212" s="52"/>
      <c r="DM212" s="98"/>
      <c r="DN212" s="52"/>
      <c r="DO212" s="45"/>
      <c r="DP212" s="52"/>
      <c r="DQ212" s="45"/>
      <c r="DR212" s="52"/>
      <c r="DS212" s="56"/>
      <c r="DT212" s="45"/>
      <c r="DU212" s="52"/>
      <c r="DV212" s="56"/>
      <c r="DW212" s="45"/>
      <c r="DX212" s="46"/>
      <c r="DY212" s="98"/>
      <c r="DZ212" s="57"/>
      <c r="EA212" s="148"/>
      <c r="EB212" s="57"/>
      <c r="EC212" s="45"/>
      <c r="ED212" s="52"/>
      <c r="EE212" s="45"/>
      <c r="EF212" s="52"/>
      <c r="EG212" s="45"/>
      <c r="EH212" s="52"/>
      <c r="EI212" s="45"/>
      <c r="EJ212" s="47"/>
    </row>
    <row r="213" spans="1:140" outlineLevel="2" x14ac:dyDescent="0.3">
      <c r="A213" s="258"/>
      <c r="B213" s="264">
        <v>0.97916666666666696</v>
      </c>
      <c r="C213" s="258"/>
      <c r="D213" s="258"/>
      <c r="E213" s="258"/>
      <c r="F213" s="258"/>
      <c r="G213" s="258"/>
      <c r="H213" s="258"/>
      <c r="I213" s="258"/>
      <c r="J213" s="258"/>
      <c r="K213" s="259"/>
      <c r="L213" s="258"/>
      <c r="M213" s="258"/>
      <c r="N213" s="258"/>
      <c r="O213" s="258"/>
      <c r="P213" s="258"/>
      <c r="Q213" s="258"/>
      <c r="R213" s="258"/>
      <c r="S213" s="245"/>
      <c r="T213" s="45"/>
      <c r="U213" s="46"/>
      <c r="V213" s="49"/>
      <c r="W213" s="46"/>
      <c r="X213" s="51"/>
      <c r="Y213" s="46"/>
      <c r="Z213" s="46"/>
      <c r="AA213" s="46"/>
      <c r="AB213" s="46"/>
      <c r="AC213" s="47"/>
      <c r="AD213" s="50"/>
      <c r="AE213" s="90"/>
      <c r="AF213" s="90"/>
      <c r="AG213" s="90"/>
      <c r="AH213" s="90"/>
      <c r="AI213" s="90"/>
      <c r="AJ213" s="104"/>
      <c r="AK213" s="46"/>
      <c r="AL213" s="46"/>
      <c r="AM213" s="46"/>
      <c r="AN213" s="46"/>
      <c r="AO213" s="52"/>
      <c r="AP213" s="47"/>
      <c r="AQ213" s="45"/>
      <c r="AR213" s="50"/>
      <c r="AS213" s="46"/>
      <c r="AT213" s="46"/>
      <c r="AU213" s="46"/>
      <c r="AV213" s="46"/>
      <c r="AW213" s="116"/>
      <c r="AX213" s="46"/>
      <c r="AY213" s="46"/>
      <c r="AZ213" s="52"/>
      <c r="BA213" s="45"/>
      <c r="BB213" s="52"/>
      <c r="BC213" s="53"/>
      <c r="BD213" s="54"/>
      <c r="BE213" s="53"/>
      <c r="BF213" s="55"/>
      <c r="BG213" s="55"/>
      <c r="BH213" s="46"/>
      <c r="BI213" s="47"/>
      <c r="BJ213" s="45"/>
      <c r="BK213" s="46"/>
      <c r="BL213" s="46"/>
      <c r="BM213" s="46"/>
      <c r="BN213" s="52"/>
      <c r="BO213" s="45"/>
      <c r="BP213" s="46"/>
      <c r="BQ213" s="52"/>
      <c r="BR213" s="45"/>
      <c r="BS213" s="46"/>
      <c r="BT213" s="52"/>
      <c r="BU213" s="58"/>
      <c r="BV213" s="131"/>
      <c r="BW213" s="113"/>
      <c r="BX213" s="113"/>
      <c r="BY213" s="56"/>
      <c r="BZ213" s="56"/>
      <c r="CA213" s="45"/>
      <c r="CB213" s="46"/>
      <c r="CC213" s="46"/>
      <c r="CD213" s="47"/>
      <c r="CE213" s="50"/>
      <c r="CF213" s="50"/>
      <c r="CG213" s="46"/>
      <c r="CH213" s="46"/>
      <c r="CI213" s="46"/>
      <c r="CJ213" s="46"/>
      <c r="CK213" s="57"/>
      <c r="CL213" s="45"/>
      <c r="CM213" s="50"/>
      <c r="CN213" s="46"/>
      <c r="CO213" s="52"/>
      <c r="CP213" s="52"/>
      <c r="CQ213" s="52"/>
      <c r="CR213" s="57"/>
      <c r="CS213" s="45"/>
      <c r="CT213" s="50"/>
      <c r="CU213" s="46"/>
      <c r="CV213" s="46"/>
      <c r="CW213" s="46"/>
      <c r="CX213" s="46"/>
      <c r="CY213" s="57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45"/>
      <c r="DL213" s="52"/>
      <c r="DM213" s="98"/>
      <c r="DN213" s="52"/>
      <c r="DO213" s="45"/>
      <c r="DP213" s="52"/>
      <c r="DQ213" s="45"/>
      <c r="DR213" s="52"/>
      <c r="DS213" s="56"/>
      <c r="DT213" s="45"/>
      <c r="DU213" s="52"/>
      <c r="DV213" s="56"/>
      <c r="DW213" s="45"/>
      <c r="DX213" s="46"/>
      <c r="DY213" s="98"/>
      <c r="DZ213" s="57"/>
      <c r="EA213" s="148"/>
      <c r="EB213" s="57"/>
      <c r="EC213" s="45"/>
      <c r="ED213" s="52"/>
      <c r="EE213" s="45"/>
      <c r="EF213" s="52"/>
      <c r="EG213" s="45"/>
      <c r="EH213" s="52"/>
      <c r="EI213" s="45"/>
      <c r="EJ213" s="47"/>
    </row>
    <row r="214" spans="1:140" outlineLevel="2" x14ac:dyDescent="0.3">
      <c r="A214" s="258"/>
      <c r="B214" s="264">
        <v>0.98958333333333404</v>
      </c>
      <c r="C214" s="258"/>
      <c r="D214" s="258"/>
      <c r="E214" s="258"/>
      <c r="F214" s="258"/>
      <c r="G214" s="258"/>
      <c r="H214" s="258"/>
      <c r="I214" s="258"/>
      <c r="J214" s="258"/>
      <c r="K214" s="259"/>
      <c r="L214" s="258"/>
      <c r="M214" s="258"/>
      <c r="N214" s="258"/>
      <c r="O214" s="258"/>
      <c r="P214" s="258"/>
      <c r="Q214" s="258"/>
      <c r="R214" s="258"/>
      <c r="S214" s="245"/>
      <c r="T214" s="45"/>
      <c r="U214" s="46"/>
      <c r="V214" s="49"/>
      <c r="W214" s="46"/>
      <c r="X214" s="51"/>
      <c r="Y214" s="46"/>
      <c r="Z214" s="46"/>
      <c r="AA214" s="46"/>
      <c r="AB214" s="46"/>
      <c r="AC214" s="47"/>
      <c r="AD214" s="50"/>
      <c r="AE214" s="90"/>
      <c r="AF214" s="90"/>
      <c r="AG214" s="90"/>
      <c r="AH214" s="90"/>
      <c r="AI214" s="90"/>
      <c r="AJ214" s="104"/>
      <c r="AK214" s="46"/>
      <c r="AL214" s="46"/>
      <c r="AM214" s="46"/>
      <c r="AN214" s="46"/>
      <c r="AO214" s="52"/>
      <c r="AP214" s="47"/>
      <c r="AQ214" s="45"/>
      <c r="AR214" s="50"/>
      <c r="AS214" s="46"/>
      <c r="AT214" s="46"/>
      <c r="AU214" s="46"/>
      <c r="AV214" s="46"/>
      <c r="AW214" s="116"/>
      <c r="AX214" s="46"/>
      <c r="AY214" s="46"/>
      <c r="AZ214" s="52"/>
      <c r="BA214" s="45"/>
      <c r="BB214" s="52"/>
      <c r="BC214" s="53"/>
      <c r="BD214" s="54"/>
      <c r="BE214" s="53"/>
      <c r="BF214" s="55"/>
      <c r="BG214" s="55"/>
      <c r="BH214" s="46"/>
      <c r="BI214" s="47"/>
      <c r="BJ214" s="45"/>
      <c r="BK214" s="46"/>
      <c r="BL214" s="46"/>
      <c r="BM214" s="46"/>
      <c r="BN214" s="52"/>
      <c r="BO214" s="45"/>
      <c r="BP214" s="46"/>
      <c r="BQ214" s="52"/>
      <c r="BR214" s="45"/>
      <c r="BS214" s="46"/>
      <c r="BT214" s="52"/>
      <c r="BU214" s="58"/>
      <c r="BV214" s="131"/>
      <c r="BW214" s="113"/>
      <c r="BX214" s="113"/>
      <c r="BY214" s="56"/>
      <c r="BZ214" s="56"/>
      <c r="CA214" s="45"/>
      <c r="CB214" s="46"/>
      <c r="CC214" s="46"/>
      <c r="CD214" s="47"/>
      <c r="CE214" s="50"/>
      <c r="CF214" s="50"/>
      <c r="CG214" s="46"/>
      <c r="CH214" s="46"/>
      <c r="CI214" s="46"/>
      <c r="CJ214" s="46"/>
      <c r="CK214" s="57"/>
      <c r="CL214" s="45"/>
      <c r="CM214" s="50"/>
      <c r="CN214" s="46"/>
      <c r="CO214" s="52"/>
      <c r="CP214" s="52"/>
      <c r="CQ214" s="52"/>
      <c r="CR214" s="57"/>
      <c r="CS214" s="45"/>
      <c r="CT214" s="50"/>
      <c r="CU214" s="46"/>
      <c r="CV214" s="46"/>
      <c r="CW214" s="46"/>
      <c r="CX214" s="46"/>
      <c r="CY214" s="57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45"/>
      <c r="DL214" s="52"/>
      <c r="DM214" s="98"/>
      <c r="DN214" s="52"/>
      <c r="DO214" s="45"/>
      <c r="DP214" s="52"/>
      <c r="DQ214" s="45"/>
      <c r="DR214" s="52"/>
      <c r="DS214" s="56"/>
      <c r="DT214" s="45"/>
      <c r="DU214" s="52"/>
      <c r="DV214" s="56"/>
      <c r="DW214" s="45"/>
      <c r="DX214" s="46"/>
      <c r="DY214" s="98"/>
      <c r="DZ214" s="57"/>
      <c r="EA214" s="148"/>
      <c r="EB214" s="57"/>
      <c r="EC214" s="45"/>
      <c r="ED214" s="52"/>
      <c r="EE214" s="45"/>
      <c r="EF214" s="52"/>
      <c r="EG214" s="45"/>
      <c r="EH214" s="52"/>
      <c r="EI214" s="45"/>
      <c r="EJ214" s="47"/>
    </row>
    <row r="215" spans="1:140" outlineLevel="2" x14ac:dyDescent="0.3">
      <c r="A215" s="258"/>
      <c r="B215" s="264">
        <v>1</v>
      </c>
      <c r="C215" s="258"/>
      <c r="D215" s="258"/>
      <c r="E215" s="258"/>
      <c r="F215" s="258"/>
      <c r="G215" s="258"/>
      <c r="H215" s="258"/>
      <c r="I215" s="258"/>
      <c r="J215" s="258"/>
      <c r="K215" s="259"/>
      <c r="L215" s="258"/>
      <c r="M215" s="258"/>
      <c r="N215" s="258"/>
      <c r="O215" s="258"/>
      <c r="P215" s="258"/>
      <c r="Q215" s="258"/>
      <c r="R215" s="258"/>
      <c r="S215" s="245"/>
      <c r="T215" s="45"/>
      <c r="U215" s="46"/>
      <c r="V215" s="49"/>
      <c r="W215" s="46"/>
      <c r="X215" s="51"/>
      <c r="Y215" s="46"/>
      <c r="Z215" s="46"/>
      <c r="AA215" s="46"/>
      <c r="AB215" s="46"/>
      <c r="AC215" s="47"/>
      <c r="AD215" s="50"/>
      <c r="AE215" s="90"/>
      <c r="AF215" s="90"/>
      <c r="AG215" s="90"/>
      <c r="AH215" s="90"/>
      <c r="AI215" s="90"/>
      <c r="AJ215" s="104"/>
      <c r="AK215" s="46"/>
      <c r="AL215" s="46"/>
      <c r="AM215" s="46"/>
      <c r="AN215" s="46"/>
      <c r="AO215" s="52"/>
      <c r="AP215" s="47"/>
      <c r="AQ215" s="45"/>
      <c r="AR215" s="50"/>
      <c r="AS215" s="46"/>
      <c r="AT215" s="46"/>
      <c r="AU215" s="46"/>
      <c r="AV215" s="46"/>
      <c r="AW215" s="116"/>
      <c r="AX215" s="46"/>
      <c r="AY215" s="46"/>
      <c r="AZ215" s="52"/>
      <c r="BA215" s="45"/>
      <c r="BB215" s="52"/>
      <c r="BC215" s="53"/>
      <c r="BD215" s="54"/>
      <c r="BE215" s="53"/>
      <c r="BF215" s="55"/>
      <c r="BG215" s="55"/>
      <c r="BH215" s="46"/>
      <c r="BI215" s="47"/>
      <c r="BJ215" s="45"/>
      <c r="BK215" s="46"/>
      <c r="BL215" s="46"/>
      <c r="BM215" s="46"/>
      <c r="BN215" s="52"/>
      <c r="BO215" s="45"/>
      <c r="BP215" s="46"/>
      <c r="BQ215" s="52"/>
      <c r="BR215" s="45"/>
      <c r="BS215" s="46"/>
      <c r="BT215" s="52"/>
      <c r="BU215" s="58"/>
      <c r="BV215" s="131"/>
      <c r="BW215" s="113"/>
      <c r="BX215" s="113"/>
      <c r="BY215" s="56"/>
      <c r="BZ215" s="56"/>
      <c r="CA215" s="45"/>
      <c r="CB215" s="46"/>
      <c r="CC215" s="46"/>
      <c r="CD215" s="47"/>
      <c r="CE215" s="50"/>
      <c r="CF215" s="50"/>
      <c r="CG215" s="46"/>
      <c r="CH215" s="46"/>
      <c r="CI215" s="46"/>
      <c r="CJ215" s="46"/>
      <c r="CK215" s="57"/>
      <c r="CL215" s="45"/>
      <c r="CM215" s="50"/>
      <c r="CN215" s="46"/>
      <c r="CO215" s="52"/>
      <c r="CP215" s="52"/>
      <c r="CQ215" s="52"/>
      <c r="CR215" s="57"/>
      <c r="CS215" s="45"/>
      <c r="CT215" s="50"/>
      <c r="CU215" s="46"/>
      <c r="CV215" s="46"/>
      <c r="CW215" s="46"/>
      <c r="CX215" s="46"/>
      <c r="CY215" s="57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45"/>
      <c r="DL215" s="52"/>
      <c r="DM215" s="98"/>
      <c r="DN215" s="52"/>
      <c r="DO215" s="45"/>
      <c r="DP215" s="52"/>
      <c r="DQ215" s="45"/>
      <c r="DR215" s="52"/>
      <c r="DS215" s="56"/>
      <c r="DT215" s="45"/>
      <c r="DU215" s="52"/>
      <c r="DV215" s="56"/>
      <c r="DW215" s="45"/>
      <c r="DX215" s="46"/>
      <c r="DY215" s="98"/>
      <c r="DZ215" s="57"/>
      <c r="EA215" s="148"/>
      <c r="EB215" s="57"/>
      <c r="EC215" s="45"/>
      <c r="ED215" s="52"/>
      <c r="EE215" s="45"/>
      <c r="EF215" s="52"/>
      <c r="EG215" s="45"/>
      <c r="EH215" s="52"/>
      <c r="EI215" s="45"/>
      <c r="EJ215" s="47"/>
    </row>
    <row r="216" spans="1:140" outlineLevel="2" x14ac:dyDescent="0.3">
      <c r="A216" s="258"/>
      <c r="B216" s="264">
        <v>1.0104166666666701</v>
      </c>
      <c r="C216" s="258"/>
      <c r="D216" s="258"/>
      <c r="E216" s="258"/>
      <c r="F216" s="258"/>
      <c r="G216" s="258"/>
      <c r="H216" s="258"/>
      <c r="I216" s="258"/>
      <c r="J216" s="258"/>
      <c r="K216" s="259"/>
      <c r="L216" s="258"/>
      <c r="M216" s="258"/>
      <c r="N216" s="258"/>
      <c r="O216" s="258"/>
      <c r="P216" s="258"/>
      <c r="Q216" s="258"/>
      <c r="R216" s="258"/>
      <c r="S216" s="245"/>
      <c r="T216" s="45"/>
      <c r="U216" s="46"/>
      <c r="V216" s="49"/>
      <c r="W216" s="46"/>
      <c r="X216" s="51"/>
      <c r="Y216" s="46"/>
      <c r="Z216" s="46"/>
      <c r="AA216" s="46"/>
      <c r="AB216" s="46"/>
      <c r="AC216" s="47"/>
      <c r="AD216" s="50"/>
      <c r="AE216" s="90"/>
      <c r="AF216" s="90"/>
      <c r="AG216" s="90"/>
      <c r="AH216" s="90"/>
      <c r="AI216" s="90"/>
      <c r="AJ216" s="104"/>
      <c r="AK216" s="46"/>
      <c r="AL216" s="46"/>
      <c r="AM216" s="46"/>
      <c r="AN216" s="46"/>
      <c r="AO216" s="52"/>
      <c r="AP216" s="47"/>
      <c r="AQ216" s="45"/>
      <c r="AR216" s="50"/>
      <c r="AS216" s="46"/>
      <c r="AT216" s="46"/>
      <c r="AU216" s="46"/>
      <c r="AV216" s="46"/>
      <c r="AW216" s="116"/>
      <c r="AX216" s="46"/>
      <c r="AY216" s="46"/>
      <c r="AZ216" s="52"/>
      <c r="BA216" s="45"/>
      <c r="BB216" s="52"/>
      <c r="BC216" s="53"/>
      <c r="BD216" s="54"/>
      <c r="BE216" s="53"/>
      <c r="BF216" s="55"/>
      <c r="BG216" s="55"/>
      <c r="BH216" s="46"/>
      <c r="BI216" s="47"/>
      <c r="BJ216" s="45"/>
      <c r="BK216" s="46"/>
      <c r="BL216" s="46"/>
      <c r="BM216" s="46"/>
      <c r="BN216" s="52"/>
      <c r="BO216" s="45"/>
      <c r="BP216" s="46"/>
      <c r="BQ216" s="52"/>
      <c r="BR216" s="45"/>
      <c r="BS216" s="46"/>
      <c r="BT216" s="52"/>
      <c r="BU216" s="58"/>
      <c r="BV216" s="131"/>
      <c r="BW216" s="113"/>
      <c r="BX216" s="113"/>
      <c r="BY216" s="56"/>
      <c r="BZ216" s="56"/>
      <c r="CA216" s="45"/>
      <c r="CB216" s="46"/>
      <c r="CC216" s="46"/>
      <c r="CD216" s="47"/>
      <c r="CE216" s="50"/>
      <c r="CF216" s="50"/>
      <c r="CG216" s="46"/>
      <c r="CH216" s="46"/>
      <c r="CI216" s="46"/>
      <c r="CJ216" s="46"/>
      <c r="CK216" s="57"/>
      <c r="CL216" s="45"/>
      <c r="CM216" s="50"/>
      <c r="CN216" s="46"/>
      <c r="CO216" s="52"/>
      <c r="CP216" s="52"/>
      <c r="CQ216" s="52"/>
      <c r="CR216" s="57"/>
      <c r="CS216" s="45"/>
      <c r="CT216" s="50"/>
      <c r="CU216" s="46"/>
      <c r="CV216" s="46"/>
      <c r="CW216" s="46"/>
      <c r="CX216" s="46"/>
      <c r="CY216" s="57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45"/>
      <c r="DL216" s="52"/>
      <c r="DM216" s="98"/>
      <c r="DN216" s="52"/>
      <c r="DO216" s="45"/>
      <c r="DP216" s="52"/>
      <c r="DQ216" s="45"/>
      <c r="DR216" s="52"/>
      <c r="DS216" s="56"/>
      <c r="DT216" s="45"/>
      <c r="DU216" s="52"/>
      <c r="DV216" s="56"/>
      <c r="DW216" s="45"/>
      <c r="DX216" s="46"/>
      <c r="DY216" s="98"/>
      <c r="DZ216" s="57"/>
      <c r="EA216" s="148"/>
      <c r="EB216" s="57"/>
      <c r="EC216" s="45"/>
      <c r="ED216" s="52"/>
      <c r="EE216" s="45"/>
      <c r="EF216" s="52"/>
      <c r="EG216" s="45"/>
      <c r="EH216" s="52"/>
      <c r="EI216" s="45"/>
      <c r="EJ216" s="47"/>
    </row>
    <row r="217" spans="1:140" outlineLevel="2" x14ac:dyDescent="0.3">
      <c r="A217" s="258"/>
      <c r="B217" s="264">
        <v>1.0208333333333299</v>
      </c>
      <c r="C217" s="258"/>
      <c r="D217" s="258"/>
      <c r="E217" s="258"/>
      <c r="F217" s="258"/>
      <c r="G217" s="258"/>
      <c r="H217" s="258"/>
      <c r="I217" s="258"/>
      <c r="J217" s="258"/>
      <c r="K217" s="259"/>
      <c r="L217" s="258"/>
      <c r="M217" s="258"/>
      <c r="N217" s="258"/>
      <c r="O217" s="258"/>
      <c r="P217" s="258"/>
      <c r="Q217" s="258"/>
      <c r="R217" s="258"/>
      <c r="S217" s="245"/>
      <c r="T217" s="45"/>
      <c r="U217" s="46"/>
      <c r="V217" s="49"/>
      <c r="W217" s="46"/>
      <c r="X217" s="51"/>
      <c r="Y217" s="46"/>
      <c r="Z217" s="46"/>
      <c r="AA217" s="46"/>
      <c r="AB217" s="46"/>
      <c r="AC217" s="47"/>
      <c r="AD217" s="50"/>
      <c r="AE217" s="90"/>
      <c r="AF217" s="90"/>
      <c r="AG217" s="90"/>
      <c r="AH217" s="90"/>
      <c r="AI217" s="90"/>
      <c r="AJ217" s="104"/>
      <c r="AK217" s="46"/>
      <c r="AL217" s="46"/>
      <c r="AM217" s="46"/>
      <c r="AN217" s="46"/>
      <c r="AO217" s="52"/>
      <c r="AP217" s="47"/>
      <c r="AQ217" s="45"/>
      <c r="AR217" s="50"/>
      <c r="AS217" s="46"/>
      <c r="AT217" s="46"/>
      <c r="AU217" s="46"/>
      <c r="AV217" s="46"/>
      <c r="AW217" s="116"/>
      <c r="AX217" s="46"/>
      <c r="AY217" s="46"/>
      <c r="AZ217" s="52"/>
      <c r="BA217" s="45"/>
      <c r="BB217" s="52"/>
      <c r="BC217" s="53"/>
      <c r="BD217" s="54"/>
      <c r="BE217" s="53"/>
      <c r="BF217" s="55"/>
      <c r="BG217" s="55"/>
      <c r="BH217" s="46"/>
      <c r="BI217" s="47"/>
      <c r="BJ217" s="45"/>
      <c r="BK217" s="46"/>
      <c r="BL217" s="46"/>
      <c r="BM217" s="46"/>
      <c r="BN217" s="52"/>
      <c r="BO217" s="45"/>
      <c r="BP217" s="46"/>
      <c r="BQ217" s="52"/>
      <c r="BR217" s="45"/>
      <c r="BS217" s="46"/>
      <c r="BT217" s="52"/>
      <c r="BU217" s="58"/>
      <c r="BV217" s="131"/>
      <c r="BW217" s="113"/>
      <c r="BX217" s="113"/>
      <c r="BY217" s="56"/>
      <c r="BZ217" s="56"/>
      <c r="CA217" s="45"/>
      <c r="CB217" s="46"/>
      <c r="CC217" s="46"/>
      <c r="CD217" s="47"/>
      <c r="CE217" s="50"/>
      <c r="CF217" s="50"/>
      <c r="CG217" s="46"/>
      <c r="CH217" s="46"/>
      <c r="CI217" s="46"/>
      <c r="CJ217" s="46"/>
      <c r="CK217" s="57"/>
      <c r="CL217" s="45"/>
      <c r="CM217" s="50"/>
      <c r="CN217" s="46"/>
      <c r="CO217" s="52"/>
      <c r="CP217" s="52"/>
      <c r="CQ217" s="52"/>
      <c r="CR217" s="57"/>
      <c r="CS217" s="45"/>
      <c r="CT217" s="50"/>
      <c r="CU217" s="46"/>
      <c r="CV217" s="46"/>
      <c r="CW217" s="46"/>
      <c r="CX217" s="46"/>
      <c r="CY217" s="57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45"/>
      <c r="DL217" s="52"/>
      <c r="DM217" s="98"/>
      <c r="DN217" s="52"/>
      <c r="DO217" s="45"/>
      <c r="DP217" s="52"/>
      <c r="DQ217" s="45"/>
      <c r="DR217" s="52"/>
      <c r="DS217" s="56"/>
      <c r="DT217" s="45"/>
      <c r="DU217" s="52"/>
      <c r="DV217" s="56"/>
      <c r="DW217" s="45"/>
      <c r="DX217" s="46"/>
      <c r="DY217" s="98"/>
      <c r="DZ217" s="57"/>
      <c r="EA217" s="148"/>
      <c r="EB217" s="57"/>
      <c r="EC217" s="45"/>
      <c r="ED217" s="52"/>
      <c r="EE217" s="45"/>
      <c r="EF217" s="52"/>
      <c r="EG217" s="45"/>
      <c r="EH217" s="52"/>
      <c r="EI217" s="45"/>
      <c r="EJ217" s="47"/>
    </row>
    <row r="218" spans="1:140" outlineLevel="2" x14ac:dyDescent="0.3">
      <c r="A218" s="258"/>
      <c r="B218" s="264">
        <v>1.03125</v>
      </c>
      <c r="C218" s="258"/>
      <c r="D218" s="258"/>
      <c r="E218" s="258"/>
      <c r="F218" s="258"/>
      <c r="G218" s="258"/>
      <c r="H218" s="258"/>
      <c r="I218" s="258"/>
      <c r="J218" s="258"/>
      <c r="K218" s="259"/>
      <c r="L218" s="258"/>
      <c r="M218" s="258"/>
      <c r="N218" s="258"/>
      <c r="O218" s="258"/>
      <c r="P218" s="258"/>
      <c r="Q218" s="258"/>
      <c r="R218" s="258"/>
      <c r="S218" s="245"/>
      <c r="T218" s="45"/>
      <c r="U218" s="46"/>
      <c r="V218" s="49"/>
      <c r="W218" s="46"/>
      <c r="X218" s="51"/>
      <c r="Y218" s="46"/>
      <c r="Z218" s="46"/>
      <c r="AA218" s="46"/>
      <c r="AB218" s="46"/>
      <c r="AC218" s="47"/>
      <c r="AD218" s="50"/>
      <c r="AE218" s="90"/>
      <c r="AF218" s="90"/>
      <c r="AG218" s="90"/>
      <c r="AH218" s="90"/>
      <c r="AI218" s="90"/>
      <c r="AJ218" s="104"/>
      <c r="AK218" s="46"/>
      <c r="AL218" s="46"/>
      <c r="AM218" s="46"/>
      <c r="AN218" s="46"/>
      <c r="AO218" s="52"/>
      <c r="AP218" s="47"/>
      <c r="AQ218" s="45"/>
      <c r="AR218" s="50"/>
      <c r="AS218" s="46"/>
      <c r="AT218" s="46"/>
      <c r="AU218" s="46"/>
      <c r="AV218" s="46"/>
      <c r="AW218" s="116"/>
      <c r="AX218" s="46"/>
      <c r="AY218" s="46"/>
      <c r="AZ218" s="52"/>
      <c r="BA218" s="45"/>
      <c r="BB218" s="52"/>
      <c r="BC218" s="53"/>
      <c r="BD218" s="54"/>
      <c r="BE218" s="53"/>
      <c r="BF218" s="55"/>
      <c r="BG218" s="55"/>
      <c r="BH218" s="46"/>
      <c r="BI218" s="47"/>
      <c r="BJ218" s="45"/>
      <c r="BK218" s="46"/>
      <c r="BL218" s="46"/>
      <c r="BM218" s="46"/>
      <c r="BN218" s="52"/>
      <c r="BO218" s="45"/>
      <c r="BP218" s="46"/>
      <c r="BQ218" s="52"/>
      <c r="BR218" s="45"/>
      <c r="BS218" s="46"/>
      <c r="BT218" s="52"/>
      <c r="BU218" s="58"/>
      <c r="BV218" s="131"/>
      <c r="BW218" s="113"/>
      <c r="BX218" s="113"/>
      <c r="BY218" s="56"/>
      <c r="BZ218" s="56"/>
      <c r="CA218" s="45"/>
      <c r="CB218" s="46"/>
      <c r="CC218" s="46"/>
      <c r="CD218" s="47"/>
      <c r="CE218" s="50"/>
      <c r="CF218" s="50"/>
      <c r="CG218" s="46"/>
      <c r="CH218" s="46"/>
      <c r="CI218" s="46"/>
      <c r="CJ218" s="46"/>
      <c r="CK218" s="57"/>
      <c r="CL218" s="45"/>
      <c r="CM218" s="50"/>
      <c r="CN218" s="46"/>
      <c r="CO218" s="52"/>
      <c r="CP218" s="52"/>
      <c r="CQ218" s="52"/>
      <c r="CR218" s="57"/>
      <c r="CS218" s="45"/>
      <c r="CT218" s="50"/>
      <c r="CU218" s="46"/>
      <c r="CV218" s="46"/>
      <c r="CW218" s="46"/>
      <c r="CX218" s="46"/>
      <c r="CY218" s="57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45"/>
      <c r="DL218" s="52"/>
      <c r="DM218" s="98"/>
      <c r="DN218" s="52"/>
      <c r="DO218" s="45"/>
      <c r="DP218" s="52"/>
      <c r="DQ218" s="45"/>
      <c r="DR218" s="52"/>
      <c r="DS218" s="56"/>
      <c r="DT218" s="45"/>
      <c r="DU218" s="52"/>
      <c r="DV218" s="56"/>
      <c r="DW218" s="45"/>
      <c r="DX218" s="46"/>
      <c r="DY218" s="98"/>
      <c r="DZ218" s="57"/>
      <c r="EA218" s="148"/>
      <c r="EB218" s="57"/>
      <c r="EC218" s="45"/>
      <c r="ED218" s="52"/>
      <c r="EE218" s="45"/>
      <c r="EF218" s="52"/>
      <c r="EG218" s="45"/>
      <c r="EH218" s="52"/>
      <c r="EI218" s="45"/>
      <c r="EJ218" s="47"/>
    </row>
    <row r="219" spans="1:140" outlineLevel="2" x14ac:dyDescent="0.3">
      <c r="A219" s="258"/>
      <c r="B219" s="264">
        <v>1.0416666666666701</v>
      </c>
      <c r="C219" s="258"/>
      <c r="D219" s="258"/>
      <c r="E219" s="258"/>
      <c r="F219" s="258"/>
      <c r="G219" s="258"/>
      <c r="H219" s="258"/>
      <c r="I219" s="258"/>
      <c r="J219" s="258"/>
      <c r="K219" s="259"/>
      <c r="L219" s="258"/>
      <c r="M219" s="258"/>
      <c r="N219" s="258"/>
      <c r="O219" s="258"/>
      <c r="P219" s="258"/>
      <c r="Q219" s="258"/>
      <c r="R219" s="258"/>
      <c r="S219" s="245"/>
      <c r="T219" s="45"/>
      <c r="U219" s="46"/>
      <c r="V219" s="49"/>
      <c r="W219" s="46"/>
      <c r="X219" s="51"/>
      <c r="Y219" s="46"/>
      <c r="Z219" s="46"/>
      <c r="AA219" s="46"/>
      <c r="AB219" s="46"/>
      <c r="AC219" s="47"/>
      <c r="AD219" s="50"/>
      <c r="AE219" s="90"/>
      <c r="AF219" s="90"/>
      <c r="AG219" s="90"/>
      <c r="AH219" s="90"/>
      <c r="AI219" s="90"/>
      <c r="AJ219" s="104"/>
      <c r="AK219" s="46"/>
      <c r="AL219" s="46"/>
      <c r="AM219" s="46"/>
      <c r="AN219" s="46"/>
      <c r="AO219" s="52"/>
      <c r="AP219" s="47"/>
      <c r="AQ219" s="45"/>
      <c r="AR219" s="50"/>
      <c r="AS219" s="46"/>
      <c r="AT219" s="46"/>
      <c r="AU219" s="46"/>
      <c r="AV219" s="46"/>
      <c r="AW219" s="116"/>
      <c r="AX219" s="46"/>
      <c r="AY219" s="46"/>
      <c r="AZ219" s="52"/>
      <c r="BA219" s="45"/>
      <c r="BB219" s="52"/>
      <c r="BC219" s="53"/>
      <c r="BD219" s="54"/>
      <c r="BE219" s="53"/>
      <c r="BF219" s="55"/>
      <c r="BG219" s="55"/>
      <c r="BH219" s="46"/>
      <c r="BI219" s="47"/>
      <c r="BJ219" s="45"/>
      <c r="BK219" s="46"/>
      <c r="BL219" s="46"/>
      <c r="BM219" s="46"/>
      <c r="BN219" s="52"/>
      <c r="BO219" s="45"/>
      <c r="BP219" s="46"/>
      <c r="BQ219" s="52"/>
      <c r="BR219" s="45"/>
      <c r="BS219" s="46"/>
      <c r="BT219" s="52"/>
      <c r="BU219" s="58"/>
      <c r="BV219" s="131"/>
      <c r="BW219" s="113"/>
      <c r="BX219" s="113"/>
      <c r="BY219" s="56"/>
      <c r="BZ219" s="56"/>
      <c r="CA219" s="45"/>
      <c r="CB219" s="46"/>
      <c r="CC219" s="46"/>
      <c r="CD219" s="47"/>
      <c r="CE219" s="50"/>
      <c r="CF219" s="50"/>
      <c r="CG219" s="46"/>
      <c r="CH219" s="46"/>
      <c r="CI219" s="46"/>
      <c r="CJ219" s="46"/>
      <c r="CK219" s="57"/>
      <c r="CL219" s="45"/>
      <c r="CM219" s="50"/>
      <c r="CN219" s="46"/>
      <c r="CO219" s="52"/>
      <c r="CP219" s="52"/>
      <c r="CQ219" s="52"/>
      <c r="CR219" s="57"/>
      <c r="CS219" s="45"/>
      <c r="CT219" s="50"/>
      <c r="CU219" s="46"/>
      <c r="CV219" s="46"/>
      <c r="CW219" s="46"/>
      <c r="CX219" s="46"/>
      <c r="CY219" s="57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45"/>
      <c r="DL219" s="52"/>
      <c r="DM219" s="98"/>
      <c r="DN219" s="52"/>
      <c r="DO219" s="45"/>
      <c r="DP219" s="52"/>
      <c r="DQ219" s="45"/>
      <c r="DR219" s="52"/>
      <c r="DS219" s="56"/>
      <c r="DT219" s="45"/>
      <c r="DU219" s="52"/>
      <c r="DV219" s="56"/>
      <c r="DW219" s="45"/>
      <c r="DX219" s="46"/>
      <c r="DY219" s="98"/>
      <c r="DZ219" s="57"/>
      <c r="EA219" s="148"/>
      <c r="EB219" s="57"/>
      <c r="EC219" s="45"/>
      <c r="ED219" s="52"/>
      <c r="EE219" s="45"/>
      <c r="EF219" s="52"/>
      <c r="EG219" s="45"/>
      <c r="EH219" s="52"/>
      <c r="EI219" s="45"/>
      <c r="EJ219" s="47"/>
    </row>
    <row r="220" spans="1:140" outlineLevel="2" x14ac:dyDescent="0.3">
      <c r="A220" s="258"/>
      <c r="B220" s="264">
        <v>1.0520833333333299</v>
      </c>
      <c r="C220" s="258"/>
      <c r="D220" s="258"/>
      <c r="E220" s="258"/>
      <c r="F220" s="258"/>
      <c r="G220" s="258"/>
      <c r="H220" s="258"/>
      <c r="I220" s="258"/>
      <c r="J220" s="258"/>
      <c r="K220" s="259"/>
      <c r="L220" s="258"/>
      <c r="M220" s="258"/>
      <c r="N220" s="258"/>
      <c r="O220" s="258"/>
      <c r="P220" s="258"/>
      <c r="Q220" s="258"/>
      <c r="R220" s="258"/>
      <c r="S220" s="245"/>
      <c r="T220" s="45"/>
      <c r="U220" s="46"/>
      <c r="V220" s="49"/>
      <c r="W220" s="46"/>
      <c r="X220" s="51"/>
      <c r="Y220" s="46"/>
      <c r="Z220" s="46"/>
      <c r="AA220" s="46"/>
      <c r="AB220" s="46"/>
      <c r="AC220" s="47"/>
      <c r="AD220" s="50"/>
      <c r="AE220" s="90"/>
      <c r="AF220" s="90"/>
      <c r="AG220" s="90"/>
      <c r="AH220" s="90"/>
      <c r="AI220" s="90"/>
      <c r="AJ220" s="104"/>
      <c r="AK220" s="46"/>
      <c r="AL220" s="46"/>
      <c r="AM220" s="46"/>
      <c r="AN220" s="46"/>
      <c r="AO220" s="52"/>
      <c r="AP220" s="47"/>
      <c r="AQ220" s="45"/>
      <c r="AR220" s="50"/>
      <c r="AS220" s="46"/>
      <c r="AT220" s="46"/>
      <c r="AU220" s="46"/>
      <c r="AV220" s="46"/>
      <c r="AW220" s="116"/>
      <c r="AX220" s="46"/>
      <c r="AY220" s="46"/>
      <c r="AZ220" s="52"/>
      <c r="BA220" s="45"/>
      <c r="BB220" s="52"/>
      <c r="BC220" s="53"/>
      <c r="BD220" s="54"/>
      <c r="BE220" s="53"/>
      <c r="BF220" s="55"/>
      <c r="BG220" s="55"/>
      <c r="BH220" s="46"/>
      <c r="BI220" s="47"/>
      <c r="BJ220" s="45"/>
      <c r="BK220" s="46"/>
      <c r="BL220" s="46"/>
      <c r="BM220" s="46"/>
      <c r="BN220" s="52"/>
      <c r="BO220" s="45"/>
      <c r="BP220" s="46"/>
      <c r="BQ220" s="52"/>
      <c r="BR220" s="45"/>
      <c r="BS220" s="46"/>
      <c r="BT220" s="52"/>
      <c r="BU220" s="58"/>
      <c r="BV220" s="131"/>
      <c r="BW220" s="113"/>
      <c r="BX220" s="113"/>
      <c r="BY220" s="56"/>
      <c r="BZ220" s="56"/>
      <c r="CA220" s="45"/>
      <c r="CB220" s="46"/>
      <c r="CC220" s="46"/>
      <c r="CD220" s="47"/>
      <c r="CE220" s="50"/>
      <c r="CF220" s="50"/>
      <c r="CG220" s="46"/>
      <c r="CH220" s="46"/>
      <c r="CI220" s="46"/>
      <c r="CJ220" s="46"/>
      <c r="CK220" s="57"/>
      <c r="CL220" s="45"/>
      <c r="CM220" s="50"/>
      <c r="CN220" s="46"/>
      <c r="CO220" s="52"/>
      <c r="CP220" s="52"/>
      <c r="CQ220" s="52"/>
      <c r="CR220" s="57"/>
      <c r="CS220" s="45"/>
      <c r="CT220" s="50"/>
      <c r="CU220" s="46"/>
      <c r="CV220" s="46"/>
      <c r="CW220" s="46"/>
      <c r="CX220" s="46"/>
      <c r="CY220" s="57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45"/>
      <c r="DL220" s="52"/>
      <c r="DM220" s="98"/>
      <c r="DN220" s="52"/>
      <c r="DO220" s="45"/>
      <c r="DP220" s="52"/>
      <c r="DQ220" s="45"/>
      <c r="DR220" s="52"/>
      <c r="DS220" s="56"/>
      <c r="DT220" s="45"/>
      <c r="DU220" s="52"/>
      <c r="DV220" s="56"/>
      <c r="DW220" s="45"/>
      <c r="DX220" s="46"/>
      <c r="DY220" s="98"/>
      <c r="DZ220" s="57"/>
      <c r="EA220" s="148"/>
      <c r="EB220" s="57"/>
      <c r="EC220" s="45"/>
      <c r="ED220" s="52"/>
      <c r="EE220" s="45"/>
      <c r="EF220" s="52"/>
      <c r="EG220" s="45"/>
      <c r="EH220" s="52"/>
      <c r="EI220" s="45"/>
      <c r="EJ220" s="47"/>
    </row>
    <row r="221" spans="1:140" outlineLevel="2" x14ac:dyDescent="0.3">
      <c r="A221" s="258"/>
      <c r="B221" s="264">
        <v>1.0625</v>
      </c>
      <c r="C221" s="258"/>
      <c r="D221" s="258"/>
      <c r="E221" s="258"/>
      <c r="F221" s="258"/>
      <c r="G221" s="258"/>
      <c r="H221" s="258"/>
      <c r="I221" s="258"/>
      <c r="J221" s="258"/>
      <c r="K221" s="259"/>
      <c r="L221" s="258"/>
      <c r="M221" s="258"/>
      <c r="N221" s="258"/>
      <c r="O221" s="258"/>
      <c r="P221" s="258"/>
      <c r="Q221" s="258"/>
      <c r="R221" s="258"/>
      <c r="S221" s="245"/>
      <c r="T221" s="45"/>
      <c r="U221" s="46"/>
      <c r="V221" s="49"/>
      <c r="W221" s="46"/>
      <c r="X221" s="51"/>
      <c r="Y221" s="46"/>
      <c r="Z221" s="46"/>
      <c r="AA221" s="46"/>
      <c r="AB221" s="46"/>
      <c r="AC221" s="47"/>
      <c r="AD221" s="50"/>
      <c r="AE221" s="90"/>
      <c r="AF221" s="90"/>
      <c r="AG221" s="90"/>
      <c r="AH221" s="90"/>
      <c r="AI221" s="90"/>
      <c r="AJ221" s="104"/>
      <c r="AK221" s="46"/>
      <c r="AL221" s="46"/>
      <c r="AM221" s="46"/>
      <c r="AN221" s="46"/>
      <c r="AO221" s="52"/>
      <c r="AP221" s="47"/>
      <c r="AQ221" s="45"/>
      <c r="AR221" s="50"/>
      <c r="AS221" s="46"/>
      <c r="AT221" s="46"/>
      <c r="AU221" s="46"/>
      <c r="AV221" s="46"/>
      <c r="AW221" s="116"/>
      <c r="AX221" s="46"/>
      <c r="AY221" s="46"/>
      <c r="AZ221" s="52"/>
      <c r="BA221" s="45"/>
      <c r="BB221" s="52"/>
      <c r="BC221" s="53"/>
      <c r="BD221" s="54"/>
      <c r="BE221" s="53"/>
      <c r="BF221" s="55"/>
      <c r="BG221" s="55"/>
      <c r="BH221" s="46"/>
      <c r="BI221" s="47"/>
      <c r="BJ221" s="45"/>
      <c r="BK221" s="46"/>
      <c r="BL221" s="46"/>
      <c r="BM221" s="46"/>
      <c r="BN221" s="52"/>
      <c r="BO221" s="45"/>
      <c r="BP221" s="46"/>
      <c r="BQ221" s="52"/>
      <c r="BR221" s="45"/>
      <c r="BS221" s="46"/>
      <c r="BT221" s="52"/>
      <c r="BU221" s="58"/>
      <c r="BV221" s="131"/>
      <c r="BW221" s="113"/>
      <c r="BX221" s="113"/>
      <c r="BY221" s="56"/>
      <c r="BZ221" s="56"/>
      <c r="CA221" s="45"/>
      <c r="CB221" s="46"/>
      <c r="CC221" s="46"/>
      <c r="CD221" s="47"/>
      <c r="CE221" s="50"/>
      <c r="CF221" s="50"/>
      <c r="CG221" s="46"/>
      <c r="CH221" s="46"/>
      <c r="CI221" s="46"/>
      <c r="CJ221" s="46"/>
      <c r="CK221" s="57"/>
      <c r="CL221" s="45"/>
      <c r="CM221" s="50"/>
      <c r="CN221" s="46"/>
      <c r="CO221" s="52"/>
      <c r="CP221" s="52"/>
      <c r="CQ221" s="52"/>
      <c r="CR221" s="57"/>
      <c r="CS221" s="45"/>
      <c r="CT221" s="50"/>
      <c r="CU221" s="46"/>
      <c r="CV221" s="46"/>
      <c r="CW221" s="46"/>
      <c r="CX221" s="46"/>
      <c r="CY221" s="57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45"/>
      <c r="DL221" s="52"/>
      <c r="DM221" s="98"/>
      <c r="DN221" s="52"/>
      <c r="DO221" s="45"/>
      <c r="DP221" s="52"/>
      <c r="DQ221" s="45"/>
      <c r="DR221" s="52"/>
      <c r="DS221" s="56"/>
      <c r="DT221" s="45"/>
      <c r="DU221" s="52"/>
      <c r="DV221" s="56"/>
      <c r="DW221" s="45"/>
      <c r="DX221" s="46"/>
      <c r="DY221" s="98"/>
      <c r="DZ221" s="57"/>
      <c r="EA221" s="148"/>
      <c r="EB221" s="57"/>
      <c r="EC221" s="45"/>
      <c r="ED221" s="52"/>
      <c r="EE221" s="45"/>
      <c r="EF221" s="52"/>
      <c r="EG221" s="45"/>
      <c r="EH221" s="52"/>
      <c r="EI221" s="45"/>
      <c r="EJ221" s="47"/>
    </row>
    <row r="222" spans="1:140" outlineLevel="2" x14ac:dyDescent="0.3">
      <c r="A222" s="258"/>
      <c r="B222" s="264">
        <v>1.0729166666666701</v>
      </c>
      <c r="C222" s="258"/>
      <c r="D222" s="258"/>
      <c r="E222" s="258"/>
      <c r="F222" s="258"/>
      <c r="G222" s="258"/>
      <c r="H222" s="258"/>
      <c r="I222" s="258"/>
      <c r="J222" s="258"/>
      <c r="K222" s="259"/>
      <c r="L222" s="258"/>
      <c r="M222" s="258"/>
      <c r="N222" s="258"/>
      <c r="O222" s="258"/>
      <c r="P222" s="258"/>
      <c r="Q222" s="258"/>
      <c r="R222" s="258"/>
      <c r="S222" s="245"/>
      <c r="T222" s="45"/>
      <c r="U222" s="46"/>
      <c r="V222" s="49"/>
      <c r="W222" s="46"/>
      <c r="X222" s="51"/>
      <c r="Y222" s="46"/>
      <c r="Z222" s="46"/>
      <c r="AA222" s="46"/>
      <c r="AB222" s="46"/>
      <c r="AC222" s="47"/>
      <c r="AD222" s="50"/>
      <c r="AE222" s="90"/>
      <c r="AF222" s="90"/>
      <c r="AG222" s="90"/>
      <c r="AH222" s="90"/>
      <c r="AI222" s="90"/>
      <c r="AJ222" s="104"/>
      <c r="AK222" s="46"/>
      <c r="AL222" s="46"/>
      <c r="AM222" s="46"/>
      <c r="AN222" s="46"/>
      <c r="AO222" s="52"/>
      <c r="AP222" s="47"/>
      <c r="AQ222" s="45"/>
      <c r="AR222" s="50"/>
      <c r="AS222" s="46"/>
      <c r="AT222" s="46"/>
      <c r="AU222" s="46"/>
      <c r="AV222" s="46"/>
      <c r="AW222" s="116"/>
      <c r="AX222" s="46"/>
      <c r="AY222" s="46"/>
      <c r="AZ222" s="52"/>
      <c r="BA222" s="45"/>
      <c r="BB222" s="52"/>
      <c r="BC222" s="53"/>
      <c r="BD222" s="54"/>
      <c r="BE222" s="53"/>
      <c r="BF222" s="55"/>
      <c r="BG222" s="55"/>
      <c r="BH222" s="46"/>
      <c r="BI222" s="47"/>
      <c r="BJ222" s="45"/>
      <c r="BK222" s="46"/>
      <c r="BL222" s="46"/>
      <c r="BM222" s="46"/>
      <c r="BN222" s="52"/>
      <c r="BO222" s="45"/>
      <c r="BP222" s="46"/>
      <c r="BQ222" s="52"/>
      <c r="BR222" s="45"/>
      <c r="BS222" s="46"/>
      <c r="BT222" s="52"/>
      <c r="BU222" s="58"/>
      <c r="BV222" s="131"/>
      <c r="BW222" s="113"/>
      <c r="BX222" s="113"/>
      <c r="BY222" s="56"/>
      <c r="BZ222" s="56"/>
      <c r="CA222" s="45"/>
      <c r="CB222" s="46"/>
      <c r="CC222" s="46"/>
      <c r="CD222" s="47"/>
      <c r="CE222" s="50"/>
      <c r="CF222" s="50"/>
      <c r="CG222" s="46"/>
      <c r="CH222" s="46"/>
      <c r="CI222" s="46"/>
      <c r="CJ222" s="46"/>
      <c r="CK222" s="57"/>
      <c r="CL222" s="45"/>
      <c r="CM222" s="50"/>
      <c r="CN222" s="46"/>
      <c r="CO222" s="52"/>
      <c r="CP222" s="52"/>
      <c r="CQ222" s="52"/>
      <c r="CR222" s="57"/>
      <c r="CS222" s="45"/>
      <c r="CT222" s="50"/>
      <c r="CU222" s="46"/>
      <c r="CV222" s="46"/>
      <c r="CW222" s="46"/>
      <c r="CX222" s="46"/>
      <c r="CY222" s="57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45"/>
      <c r="DL222" s="52"/>
      <c r="DM222" s="98"/>
      <c r="DN222" s="52"/>
      <c r="DO222" s="45"/>
      <c r="DP222" s="52"/>
      <c r="DQ222" s="45"/>
      <c r="DR222" s="52"/>
      <c r="DS222" s="56"/>
      <c r="DT222" s="45"/>
      <c r="DU222" s="52"/>
      <c r="DV222" s="56"/>
      <c r="DW222" s="45"/>
      <c r="DX222" s="46"/>
      <c r="DY222" s="98"/>
      <c r="DZ222" s="57"/>
      <c r="EA222" s="148"/>
      <c r="EB222" s="57"/>
      <c r="EC222" s="45"/>
      <c r="ED222" s="52"/>
      <c r="EE222" s="45"/>
      <c r="EF222" s="52"/>
      <c r="EG222" s="45"/>
      <c r="EH222" s="52"/>
      <c r="EI222" s="45"/>
      <c r="EJ222" s="47"/>
    </row>
    <row r="223" spans="1:140" outlineLevel="2" x14ac:dyDescent="0.3">
      <c r="A223" s="258"/>
      <c r="B223" s="264">
        <v>1.0833333333333299</v>
      </c>
      <c r="C223" s="258"/>
      <c r="D223" s="258"/>
      <c r="E223" s="258"/>
      <c r="F223" s="258"/>
      <c r="G223" s="258"/>
      <c r="H223" s="258"/>
      <c r="I223" s="258"/>
      <c r="J223" s="258"/>
      <c r="K223" s="259"/>
      <c r="L223" s="258"/>
      <c r="M223" s="258"/>
      <c r="N223" s="258"/>
      <c r="O223" s="258"/>
      <c r="P223" s="258"/>
      <c r="Q223" s="258"/>
      <c r="R223" s="258"/>
      <c r="S223" s="245"/>
      <c r="T223" s="45"/>
      <c r="U223" s="46"/>
      <c r="V223" s="49"/>
      <c r="W223" s="46"/>
      <c r="X223" s="51"/>
      <c r="Y223" s="46"/>
      <c r="Z223" s="46"/>
      <c r="AA223" s="46"/>
      <c r="AB223" s="46"/>
      <c r="AC223" s="47"/>
      <c r="AD223" s="50"/>
      <c r="AE223" s="90"/>
      <c r="AF223" s="90"/>
      <c r="AG223" s="90"/>
      <c r="AH223" s="90"/>
      <c r="AI223" s="90"/>
      <c r="AJ223" s="104"/>
      <c r="AK223" s="46"/>
      <c r="AL223" s="46"/>
      <c r="AM223" s="46"/>
      <c r="AN223" s="46"/>
      <c r="AO223" s="52"/>
      <c r="AP223" s="47"/>
      <c r="AQ223" s="45"/>
      <c r="AR223" s="50"/>
      <c r="AS223" s="46"/>
      <c r="AT223" s="46"/>
      <c r="AU223" s="46"/>
      <c r="AV223" s="46"/>
      <c r="AW223" s="116"/>
      <c r="AX223" s="46"/>
      <c r="AY223" s="46"/>
      <c r="AZ223" s="52"/>
      <c r="BA223" s="45"/>
      <c r="BB223" s="52"/>
      <c r="BC223" s="53"/>
      <c r="BD223" s="54"/>
      <c r="BE223" s="53"/>
      <c r="BF223" s="55"/>
      <c r="BG223" s="55"/>
      <c r="BH223" s="46"/>
      <c r="BI223" s="47"/>
      <c r="BJ223" s="45"/>
      <c r="BK223" s="46"/>
      <c r="BL223" s="46"/>
      <c r="BM223" s="46"/>
      <c r="BN223" s="52"/>
      <c r="BO223" s="45"/>
      <c r="BP223" s="46"/>
      <c r="BQ223" s="52"/>
      <c r="BR223" s="45"/>
      <c r="BS223" s="46"/>
      <c r="BT223" s="52"/>
      <c r="BU223" s="58"/>
      <c r="BV223" s="131"/>
      <c r="BW223" s="113"/>
      <c r="BX223" s="113"/>
      <c r="BY223" s="56"/>
      <c r="BZ223" s="56"/>
      <c r="CA223" s="45"/>
      <c r="CB223" s="46"/>
      <c r="CC223" s="46"/>
      <c r="CD223" s="47"/>
      <c r="CE223" s="50"/>
      <c r="CF223" s="50"/>
      <c r="CG223" s="46"/>
      <c r="CH223" s="46"/>
      <c r="CI223" s="46"/>
      <c r="CJ223" s="46"/>
      <c r="CK223" s="57"/>
      <c r="CL223" s="45"/>
      <c r="CM223" s="50"/>
      <c r="CN223" s="46"/>
      <c r="CO223" s="52"/>
      <c r="CP223" s="52"/>
      <c r="CQ223" s="52"/>
      <c r="CR223" s="57"/>
      <c r="CS223" s="45"/>
      <c r="CT223" s="50"/>
      <c r="CU223" s="46"/>
      <c r="CV223" s="46"/>
      <c r="CW223" s="46"/>
      <c r="CX223" s="46"/>
      <c r="CY223" s="57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45"/>
      <c r="DL223" s="52"/>
      <c r="DM223" s="98"/>
      <c r="DN223" s="52"/>
      <c r="DO223" s="45"/>
      <c r="DP223" s="52"/>
      <c r="DQ223" s="45"/>
      <c r="DR223" s="52"/>
      <c r="DS223" s="56"/>
      <c r="DT223" s="45"/>
      <c r="DU223" s="52"/>
      <c r="DV223" s="56"/>
      <c r="DW223" s="45"/>
      <c r="DX223" s="46"/>
      <c r="DY223" s="98"/>
      <c r="DZ223" s="57"/>
      <c r="EA223" s="148"/>
      <c r="EB223" s="57"/>
      <c r="EC223" s="45"/>
      <c r="ED223" s="52"/>
      <c r="EE223" s="45"/>
      <c r="EF223" s="52"/>
      <c r="EG223" s="45"/>
      <c r="EH223" s="52"/>
      <c r="EI223" s="45"/>
      <c r="EJ223" s="47"/>
    </row>
    <row r="224" spans="1:140" outlineLevel="2" x14ac:dyDescent="0.3">
      <c r="A224" s="258"/>
      <c r="B224" s="264">
        <v>1.09375</v>
      </c>
      <c r="C224" s="258"/>
      <c r="D224" s="258"/>
      <c r="E224" s="258"/>
      <c r="F224" s="258"/>
      <c r="G224" s="258"/>
      <c r="H224" s="258"/>
      <c r="I224" s="258"/>
      <c r="J224" s="258"/>
      <c r="K224" s="259"/>
      <c r="L224" s="258"/>
      <c r="M224" s="258"/>
      <c r="N224" s="258"/>
      <c r="O224" s="258"/>
      <c r="P224" s="258"/>
      <c r="Q224" s="258"/>
      <c r="R224" s="258"/>
      <c r="S224" s="245"/>
      <c r="T224" s="45"/>
      <c r="U224" s="46"/>
      <c r="V224" s="49"/>
      <c r="W224" s="46"/>
      <c r="X224" s="51"/>
      <c r="Y224" s="46"/>
      <c r="Z224" s="46"/>
      <c r="AA224" s="46"/>
      <c r="AB224" s="46"/>
      <c r="AC224" s="47"/>
      <c r="AD224" s="50"/>
      <c r="AE224" s="90"/>
      <c r="AF224" s="90"/>
      <c r="AG224" s="90"/>
      <c r="AH224" s="90"/>
      <c r="AI224" s="90"/>
      <c r="AJ224" s="104"/>
      <c r="AK224" s="46"/>
      <c r="AL224" s="46"/>
      <c r="AM224" s="46"/>
      <c r="AN224" s="46"/>
      <c r="AO224" s="52"/>
      <c r="AP224" s="47"/>
      <c r="AQ224" s="45"/>
      <c r="AR224" s="50"/>
      <c r="AS224" s="46"/>
      <c r="AT224" s="46"/>
      <c r="AU224" s="46"/>
      <c r="AV224" s="46"/>
      <c r="AW224" s="116"/>
      <c r="AX224" s="46"/>
      <c r="AY224" s="46"/>
      <c r="AZ224" s="52"/>
      <c r="BA224" s="45"/>
      <c r="BB224" s="52"/>
      <c r="BC224" s="53"/>
      <c r="BD224" s="54"/>
      <c r="BE224" s="53"/>
      <c r="BF224" s="55"/>
      <c r="BG224" s="55"/>
      <c r="BH224" s="46"/>
      <c r="BI224" s="47"/>
      <c r="BJ224" s="45"/>
      <c r="BK224" s="46"/>
      <c r="BL224" s="46"/>
      <c r="BM224" s="46"/>
      <c r="BN224" s="52"/>
      <c r="BO224" s="45"/>
      <c r="BP224" s="46"/>
      <c r="BQ224" s="52"/>
      <c r="BR224" s="45"/>
      <c r="BS224" s="46"/>
      <c r="BT224" s="52"/>
      <c r="BU224" s="58"/>
      <c r="BV224" s="131"/>
      <c r="BW224" s="113"/>
      <c r="BX224" s="113"/>
      <c r="BY224" s="56"/>
      <c r="BZ224" s="56"/>
      <c r="CA224" s="45"/>
      <c r="CB224" s="46"/>
      <c r="CC224" s="46"/>
      <c r="CD224" s="47"/>
      <c r="CE224" s="50"/>
      <c r="CF224" s="50"/>
      <c r="CG224" s="46"/>
      <c r="CH224" s="46"/>
      <c r="CI224" s="46"/>
      <c r="CJ224" s="46"/>
      <c r="CK224" s="57"/>
      <c r="CL224" s="45"/>
      <c r="CM224" s="50"/>
      <c r="CN224" s="46"/>
      <c r="CO224" s="52"/>
      <c r="CP224" s="52"/>
      <c r="CQ224" s="52"/>
      <c r="CR224" s="57"/>
      <c r="CS224" s="45"/>
      <c r="CT224" s="50"/>
      <c r="CU224" s="46"/>
      <c r="CV224" s="46"/>
      <c r="CW224" s="46"/>
      <c r="CX224" s="46"/>
      <c r="CY224" s="57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45"/>
      <c r="DL224" s="52"/>
      <c r="DM224" s="98"/>
      <c r="DN224" s="52"/>
      <c r="DO224" s="45"/>
      <c r="DP224" s="52"/>
      <c r="DQ224" s="45"/>
      <c r="DR224" s="52"/>
      <c r="DS224" s="56"/>
      <c r="DT224" s="45"/>
      <c r="DU224" s="52"/>
      <c r="DV224" s="56"/>
      <c r="DW224" s="45"/>
      <c r="DX224" s="46"/>
      <c r="DY224" s="98"/>
      <c r="DZ224" s="57"/>
      <c r="EA224" s="148"/>
      <c r="EB224" s="57"/>
      <c r="EC224" s="45"/>
      <c r="ED224" s="52"/>
      <c r="EE224" s="45"/>
      <c r="EF224" s="52"/>
      <c r="EG224" s="45"/>
      <c r="EH224" s="52"/>
      <c r="EI224" s="45"/>
      <c r="EJ224" s="47"/>
    </row>
    <row r="225" spans="1:140" outlineLevel="2" x14ac:dyDescent="0.3">
      <c r="A225" s="258"/>
      <c r="B225" s="264">
        <v>1.1041666666666701</v>
      </c>
      <c r="C225" s="258"/>
      <c r="D225" s="258"/>
      <c r="E225" s="258"/>
      <c r="F225" s="258"/>
      <c r="G225" s="258"/>
      <c r="H225" s="258"/>
      <c r="I225" s="258"/>
      <c r="J225" s="258"/>
      <c r="K225" s="259"/>
      <c r="L225" s="258"/>
      <c r="M225" s="258"/>
      <c r="N225" s="258"/>
      <c r="O225" s="258"/>
      <c r="P225" s="258"/>
      <c r="Q225" s="258"/>
      <c r="R225" s="258"/>
      <c r="S225" s="245"/>
      <c r="T225" s="45"/>
      <c r="U225" s="46"/>
      <c r="V225" s="49"/>
      <c r="W225" s="46"/>
      <c r="X225" s="51"/>
      <c r="Y225" s="46"/>
      <c r="Z225" s="46"/>
      <c r="AA225" s="46"/>
      <c r="AB225" s="46"/>
      <c r="AC225" s="47"/>
      <c r="AD225" s="50"/>
      <c r="AE225" s="90"/>
      <c r="AF225" s="90"/>
      <c r="AG225" s="90"/>
      <c r="AH225" s="90"/>
      <c r="AI225" s="90"/>
      <c r="AJ225" s="104"/>
      <c r="AK225" s="46"/>
      <c r="AL225" s="46"/>
      <c r="AM225" s="46"/>
      <c r="AN225" s="46"/>
      <c r="AO225" s="52"/>
      <c r="AP225" s="47"/>
      <c r="AQ225" s="45"/>
      <c r="AR225" s="50"/>
      <c r="AS225" s="46"/>
      <c r="AT225" s="46"/>
      <c r="AU225" s="46"/>
      <c r="AV225" s="46"/>
      <c r="AW225" s="116"/>
      <c r="AX225" s="46"/>
      <c r="AY225" s="46"/>
      <c r="AZ225" s="52"/>
      <c r="BA225" s="45"/>
      <c r="BB225" s="52"/>
      <c r="BC225" s="53"/>
      <c r="BD225" s="54"/>
      <c r="BE225" s="53"/>
      <c r="BF225" s="55"/>
      <c r="BG225" s="55"/>
      <c r="BH225" s="46"/>
      <c r="BI225" s="47"/>
      <c r="BJ225" s="45"/>
      <c r="BK225" s="46"/>
      <c r="BL225" s="46"/>
      <c r="BM225" s="46"/>
      <c r="BN225" s="52"/>
      <c r="BO225" s="45"/>
      <c r="BP225" s="46"/>
      <c r="BQ225" s="52"/>
      <c r="BR225" s="45"/>
      <c r="BS225" s="46"/>
      <c r="BT225" s="52"/>
      <c r="BU225" s="58"/>
      <c r="BV225" s="131"/>
      <c r="BW225" s="113"/>
      <c r="BX225" s="113"/>
      <c r="BY225" s="56"/>
      <c r="BZ225" s="56"/>
      <c r="CA225" s="45"/>
      <c r="CB225" s="46"/>
      <c r="CC225" s="46"/>
      <c r="CD225" s="47"/>
      <c r="CE225" s="50"/>
      <c r="CF225" s="50"/>
      <c r="CG225" s="46"/>
      <c r="CH225" s="46"/>
      <c r="CI225" s="46"/>
      <c r="CJ225" s="46"/>
      <c r="CK225" s="57"/>
      <c r="CL225" s="45"/>
      <c r="CM225" s="50"/>
      <c r="CN225" s="46"/>
      <c r="CO225" s="52"/>
      <c r="CP225" s="52"/>
      <c r="CQ225" s="52"/>
      <c r="CR225" s="57"/>
      <c r="CS225" s="45"/>
      <c r="CT225" s="50"/>
      <c r="CU225" s="46"/>
      <c r="CV225" s="46"/>
      <c r="CW225" s="46"/>
      <c r="CX225" s="46"/>
      <c r="CY225" s="57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45"/>
      <c r="DL225" s="52"/>
      <c r="DM225" s="98"/>
      <c r="DN225" s="52"/>
      <c r="DO225" s="45"/>
      <c r="DP225" s="52"/>
      <c r="DQ225" s="45"/>
      <c r="DR225" s="52"/>
      <c r="DS225" s="56"/>
      <c r="DT225" s="45"/>
      <c r="DU225" s="52"/>
      <c r="DV225" s="56"/>
      <c r="DW225" s="45"/>
      <c r="DX225" s="46"/>
      <c r="DY225" s="98"/>
      <c r="DZ225" s="57"/>
      <c r="EA225" s="148"/>
      <c r="EB225" s="57"/>
      <c r="EC225" s="45"/>
      <c r="ED225" s="52"/>
      <c r="EE225" s="45"/>
      <c r="EF225" s="52"/>
      <c r="EG225" s="45"/>
      <c r="EH225" s="52"/>
      <c r="EI225" s="45"/>
      <c r="EJ225" s="47"/>
    </row>
    <row r="226" spans="1:140" outlineLevel="2" x14ac:dyDescent="0.3">
      <c r="A226" s="258"/>
      <c r="B226" s="264">
        <v>1.1145833333333299</v>
      </c>
      <c r="C226" s="258"/>
      <c r="D226" s="258"/>
      <c r="E226" s="258"/>
      <c r="F226" s="258"/>
      <c r="G226" s="258"/>
      <c r="H226" s="258"/>
      <c r="I226" s="258"/>
      <c r="J226" s="258"/>
      <c r="K226" s="259"/>
      <c r="L226" s="258"/>
      <c r="M226" s="258"/>
      <c r="N226" s="258"/>
      <c r="O226" s="258"/>
      <c r="P226" s="258"/>
      <c r="Q226" s="258"/>
      <c r="R226" s="258"/>
      <c r="S226" s="245"/>
      <c r="T226" s="45"/>
      <c r="U226" s="46"/>
      <c r="V226" s="49"/>
      <c r="W226" s="46"/>
      <c r="X226" s="51"/>
      <c r="Y226" s="46"/>
      <c r="Z226" s="46"/>
      <c r="AA226" s="46"/>
      <c r="AB226" s="46"/>
      <c r="AC226" s="47"/>
      <c r="AD226" s="50"/>
      <c r="AE226" s="90"/>
      <c r="AF226" s="90"/>
      <c r="AG226" s="90"/>
      <c r="AH226" s="90"/>
      <c r="AI226" s="90"/>
      <c r="AJ226" s="104"/>
      <c r="AK226" s="46"/>
      <c r="AL226" s="46"/>
      <c r="AM226" s="46"/>
      <c r="AN226" s="46"/>
      <c r="AO226" s="52"/>
      <c r="AP226" s="47"/>
      <c r="AQ226" s="45"/>
      <c r="AR226" s="50"/>
      <c r="AS226" s="46"/>
      <c r="AT226" s="46"/>
      <c r="AU226" s="46"/>
      <c r="AV226" s="46"/>
      <c r="AW226" s="116"/>
      <c r="AX226" s="46"/>
      <c r="AY226" s="46"/>
      <c r="AZ226" s="52"/>
      <c r="BA226" s="45"/>
      <c r="BB226" s="52"/>
      <c r="BC226" s="53"/>
      <c r="BD226" s="54"/>
      <c r="BE226" s="53"/>
      <c r="BF226" s="55"/>
      <c r="BG226" s="55"/>
      <c r="BH226" s="46"/>
      <c r="BI226" s="47"/>
      <c r="BJ226" s="45"/>
      <c r="BK226" s="46"/>
      <c r="BL226" s="46"/>
      <c r="BM226" s="46"/>
      <c r="BN226" s="52"/>
      <c r="BO226" s="45"/>
      <c r="BP226" s="46"/>
      <c r="BQ226" s="52"/>
      <c r="BR226" s="45"/>
      <c r="BS226" s="46"/>
      <c r="BT226" s="52"/>
      <c r="BU226" s="58"/>
      <c r="BV226" s="131"/>
      <c r="BW226" s="113"/>
      <c r="BX226" s="113"/>
      <c r="BY226" s="56"/>
      <c r="BZ226" s="56"/>
      <c r="CA226" s="45"/>
      <c r="CB226" s="46"/>
      <c r="CC226" s="46"/>
      <c r="CD226" s="47"/>
      <c r="CE226" s="50"/>
      <c r="CF226" s="50"/>
      <c r="CG226" s="46"/>
      <c r="CH226" s="46"/>
      <c r="CI226" s="46"/>
      <c r="CJ226" s="46"/>
      <c r="CK226" s="57"/>
      <c r="CL226" s="45"/>
      <c r="CM226" s="50"/>
      <c r="CN226" s="46"/>
      <c r="CO226" s="52"/>
      <c r="CP226" s="52"/>
      <c r="CQ226" s="52"/>
      <c r="CR226" s="57"/>
      <c r="CS226" s="45"/>
      <c r="CT226" s="50"/>
      <c r="CU226" s="46"/>
      <c r="CV226" s="46"/>
      <c r="CW226" s="46"/>
      <c r="CX226" s="46"/>
      <c r="CY226" s="57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45"/>
      <c r="DL226" s="52"/>
      <c r="DM226" s="98"/>
      <c r="DN226" s="52"/>
      <c r="DO226" s="45"/>
      <c r="DP226" s="52"/>
      <c r="DQ226" s="45"/>
      <c r="DR226" s="52"/>
      <c r="DS226" s="56"/>
      <c r="DT226" s="45"/>
      <c r="DU226" s="52"/>
      <c r="DV226" s="56"/>
      <c r="DW226" s="45"/>
      <c r="DX226" s="46"/>
      <c r="DY226" s="98"/>
      <c r="DZ226" s="57"/>
      <c r="EA226" s="148"/>
      <c r="EB226" s="57"/>
      <c r="EC226" s="45"/>
      <c r="ED226" s="52"/>
      <c r="EE226" s="45"/>
      <c r="EF226" s="52"/>
      <c r="EG226" s="45"/>
      <c r="EH226" s="52"/>
      <c r="EI226" s="45"/>
      <c r="EJ226" s="47"/>
    </row>
    <row r="227" spans="1:140" outlineLevel="2" x14ac:dyDescent="0.3">
      <c r="A227" s="258"/>
      <c r="B227" s="264">
        <v>1.125</v>
      </c>
      <c r="C227" s="258"/>
      <c r="D227" s="258"/>
      <c r="E227" s="258"/>
      <c r="F227" s="258"/>
      <c r="G227" s="258"/>
      <c r="H227" s="258"/>
      <c r="I227" s="258"/>
      <c r="J227" s="258"/>
      <c r="K227" s="259"/>
      <c r="L227" s="258"/>
      <c r="M227" s="258"/>
      <c r="N227" s="258"/>
      <c r="O227" s="258"/>
      <c r="P227" s="258"/>
      <c r="Q227" s="258"/>
      <c r="R227" s="258"/>
      <c r="S227" s="245"/>
      <c r="T227" s="45"/>
      <c r="U227" s="46"/>
      <c r="V227" s="49"/>
      <c r="W227" s="46"/>
      <c r="X227" s="51"/>
      <c r="Y227" s="46"/>
      <c r="Z227" s="46"/>
      <c r="AA227" s="46"/>
      <c r="AB227" s="46"/>
      <c r="AC227" s="47"/>
      <c r="AD227" s="50"/>
      <c r="AE227" s="90"/>
      <c r="AF227" s="90"/>
      <c r="AG227" s="90"/>
      <c r="AH227" s="90"/>
      <c r="AI227" s="90"/>
      <c r="AJ227" s="104"/>
      <c r="AK227" s="46"/>
      <c r="AL227" s="46"/>
      <c r="AM227" s="46"/>
      <c r="AN227" s="46"/>
      <c r="AO227" s="52"/>
      <c r="AP227" s="47"/>
      <c r="AQ227" s="45"/>
      <c r="AR227" s="50"/>
      <c r="AS227" s="46"/>
      <c r="AT227" s="46"/>
      <c r="AU227" s="46"/>
      <c r="AV227" s="46"/>
      <c r="AW227" s="116"/>
      <c r="AX227" s="46"/>
      <c r="AY227" s="46"/>
      <c r="AZ227" s="52"/>
      <c r="BA227" s="45"/>
      <c r="BB227" s="52"/>
      <c r="BC227" s="53"/>
      <c r="BD227" s="54"/>
      <c r="BE227" s="53"/>
      <c r="BF227" s="55"/>
      <c r="BG227" s="55"/>
      <c r="BH227" s="46"/>
      <c r="BI227" s="47"/>
      <c r="BJ227" s="45"/>
      <c r="BK227" s="46"/>
      <c r="BL227" s="46"/>
      <c r="BM227" s="46"/>
      <c r="BN227" s="52"/>
      <c r="BO227" s="45"/>
      <c r="BP227" s="46"/>
      <c r="BQ227" s="52"/>
      <c r="BR227" s="45"/>
      <c r="BS227" s="46"/>
      <c r="BT227" s="52"/>
      <c r="BU227" s="58"/>
      <c r="BV227" s="131"/>
      <c r="BW227" s="113"/>
      <c r="BX227" s="113"/>
      <c r="BY227" s="56"/>
      <c r="BZ227" s="56"/>
      <c r="CA227" s="45"/>
      <c r="CB227" s="46"/>
      <c r="CC227" s="46"/>
      <c r="CD227" s="47"/>
      <c r="CE227" s="50"/>
      <c r="CF227" s="50"/>
      <c r="CG227" s="46"/>
      <c r="CH227" s="46"/>
      <c r="CI227" s="46"/>
      <c r="CJ227" s="46"/>
      <c r="CK227" s="57"/>
      <c r="CL227" s="45"/>
      <c r="CM227" s="50"/>
      <c r="CN227" s="46"/>
      <c r="CO227" s="52"/>
      <c r="CP227" s="52"/>
      <c r="CQ227" s="52"/>
      <c r="CR227" s="57"/>
      <c r="CS227" s="45"/>
      <c r="CT227" s="50"/>
      <c r="CU227" s="46"/>
      <c r="CV227" s="46"/>
      <c r="CW227" s="46"/>
      <c r="CX227" s="46"/>
      <c r="CY227" s="57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45"/>
      <c r="DL227" s="52"/>
      <c r="DM227" s="98"/>
      <c r="DN227" s="52"/>
      <c r="DO227" s="45"/>
      <c r="DP227" s="52"/>
      <c r="DQ227" s="45"/>
      <c r="DR227" s="52"/>
      <c r="DS227" s="56"/>
      <c r="DT227" s="45"/>
      <c r="DU227" s="52"/>
      <c r="DV227" s="56"/>
      <c r="DW227" s="45"/>
      <c r="DX227" s="46"/>
      <c r="DY227" s="98"/>
      <c r="DZ227" s="57"/>
      <c r="EA227" s="148"/>
      <c r="EB227" s="57"/>
      <c r="EC227" s="45"/>
      <c r="ED227" s="52"/>
      <c r="EE227" s="45"/>
      <c r="EF227" s="52"/>
      <c r="EG227" s="45"/>
      <c r="EH227" s="52"/>
      <c r="EI227" s="45"/>
      <c r="EJ227" s="47"/>
    </row>
    <row r="228" spans="1:140" outlineLevel="2" x14ac:dyDescent="0.3">
      <c r="A228" s="258"/>
      <c r="B228" s="264">
        <v>1.1354166666666701</v>
      </c>
      <c r="C228" s="258"/>
      <c r="D228" s="258"/>
      <c r="E228" s="258"/>
      <c r="F228" s="258"/>
      <c r="G228" s="258"/>
      <c r="H228" s="258"/>
      <c r="I228" s="258"/>
      <c r="J228" s="258"/>
      <c r="K228" s="259"/>
      <c r="L228" s="258"/>
      <c r="M228" s="258"/>
      <c r="N228" s="258"/>
      <c r="O228" s="258"/>
      <c r="P228" s="258"/>
      <c r="Q228" s="258"/>
      <c r="R228" s="258"/>
      <c r="S228" s="245"/>
      <c r="T228" s="45"/>
      <c r="U228" s="46"/>
      <c r="V228" s="49"/>
      <c r="W228" s="46"/>
      <c r="X228" s="51"/>
      <c r="Y228" s="46"/>
      <c r="Z228" s="46"/>
      <c r="AA228" s="46"/>
      <c r="AB228" s="46"/>
      <c r="AC228" s="47"/>
      <c r="AD228" s="50"/>
      <c r="AE228" s="90"/>
      <c r="AF228" s="90"/>
      <c r="AG228" s="90"/>
      <c r="AH228" s="90"/>
      <c r="AI228" s="90"/>
      <c r="AJ228" s="104"/>
      <c r="AK228" s="46"/>
      <c r="AL228" s="46"/>
      <c r="AM228" s="46"/>
      <c r="AN228" s="46"/>
      <c r="AO228" s="52"/>
      <c r="AP228" s="47"/>
      <c r="AQ228" s="45"/>
      <c r="AR228" s="50"/>
      <c r="AS228" s="46"/>
      <c r="AT228" s="46"/>
      <c r="AU228" s="46"/>
      <c r="AV228" s="46"/>
      <c r="AW228" s="116"/>
      <c r="AX228" s="46"/>
      <c r="AY228" s="46"/>
      <c r="AZ228" s="52"/>
      <c r="BA228" s="45"/>
      <c r="BB228" s="52"/>
      <c r="BC228" s="53"/>
      <c r="BD228" s="54"/>
      <c r="BE228" s="53"/>
      <c r="BF228" s="55"/>
      <c r="BG228" s="55"/>
      <c r="BH228" s="46"/>
      <c r="BI228" s="47"/>
      <c r="BJ228" s="45"/>
      <c r="BK228" s="46"/>
      <c r="BL228" s="46"/>
      <c r="BM228" s="46"/>
      <c r="BN228" s="52"/>
      <c r="BO228" s="45"/>
      <c r="BP228" s="46"/>
      <c r="BQ228" s="52"/>
      <c r="BR228" s="45"/>
      <c r="BS228" s="46"/>
      <c r="BT228" s="52"/>
      <c r="BU228" s="58"/>
      <c r="BV228" s="131"/>
      <c r="BW228" s="113"/>
      <c r="BX228" s="113"/>
      <c r="BY228" s="56"/>
      <c r="BZ228" s="56"/>
      <c r="CA228" s="45"/>
      <c r="CB228" s="46"/>
      <c r="CC228" s="46"/>
      <c r="CD228" s="47"/>
      <c r="CE228" s="50"/>
      <c r="CF228" s="50"/>
      <c r="CG228" s="46"/>
      <c r="CH228" s="46"/>
      <c r="CI228" s="46"/>
      <c r="CJ228" s="46"/>
      <c r="CK228" s="57"/>
      <c r="CL228" s="45"/>
      <c r="CM228" s="50"/>
      <c r="CN228" s="46"/>
      <c r="CO228" s="52"/>
      <c r="CP228" s="52"/>
      <c r="CQ228" s="52"/>
      <c r="CR228" s="57"/>
      <c r="CS228" s="45"/>
      <c r="CT228" s="50"/>
      <c r="CU228" s="46"/>
      <c r="CV228" s="46"/>
      <c r="CW228" s="46"/>
      <c r="CX228" s="46"/>
      <c r="CY228" s="57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45"/>
      <c r="DL228" s="52"/>
      <c r="DM228" s="98"/>
      <c r="DN228" s="52"/>
      <c r="DO228" s="45"/>
      <c r="DP228" s="52"/>
      <c r="DQ228" s="45"/>
      <c r="DR228" s="52"/>
      <c r="DS228" s="56"/>
      <c r="DT228" s="45"/>
      <c r="DU228" s="52"/>
      <c r="DV228" s="56"/>
      <c r="DW228" s="45"/>
      <c r="DX228" s="46"/>
      <c r="DY228" s="98"/>
      <c r="DZ228" s="57"/>
      <c r="EA228" s="148"/>
      <c r="EB228" s="57"/>
      <c r="EC228" s="45"/>
      <c r="ED228" s="52"/>
      <c r="EE228" s="45"/>
      <c r="EF228" s="52"/>
      <c r="EG228" s="45"/>
      <c r="EH228" s="52"/>
      <c r="EI228" s="45"/>
      <c r="EJ228" s="47"/>
    </row>
    <row r="229" spans="1:140" outlineLevel="2" x14ac:dyDescent="0.3">
      <c r="A229" s="258"/>
      <c r="B229" s="264">
        <v>1.1458333333333299</v>
      </c>
      <c r="C229" s="258"/>
      <c r="D229" s="258"/>
      <c r="E229" s="258"/>
      <c r="F229" s="258"/>
      <c r="G229" s="258"/>
      <c r="H229" s="258"/>
      <c r="I229" s="258"/>
      <c r="J229" s="258"/>
      <c r="K229" s="259"/>
      <c r="L229" s="258"/>
      <c r="M229" s="258"/>
      <c r="N229" s="258"/>
      <c r="O229" s="258"/>
      <c r="P229" s="258"/>
      <c r="Q229" s="258"/>
      <c r="R229" s="258"/>
      <c r="S229" s="245"/>
      <c r="T229" s="45"/>
      <c r="U229" s="46"/>
      <c r="V229" s="49"/>
      <c r="W229" s="46"/>
      <c r="X229" s="51"/>
      <c r="Y229" s="46"/>
      <c r="Z229" s="46"/>
      <c r="AA229" s="46"/>
      <c r="AB229" s="46"/>
      <c r="AC229" s="47"/>
      <c r="AD229" s="50"/>
      <c r="AE229" s="90"/>
      <c r="AF229" s="90"/>
      <c r="AG229" s="90"/>
      <c r="AH229" s="90"/>
      <c r="AI229" s="90"/>
      <c r="AJ229" s="104"/>
      <c r="AK229" s="46"/>
      <c r="AL229" s="46"/>
      <c r="AM229" s="46"/>
      <c r="AN229" s="46"/>
      <c r="AO229" s="52"/>
      <c r="AP229" s="47"/>
      <c r="AQ229" s="45"/>
      <c r="AR229" s="50"/>
      <c r="AS229" s="46"/>
      <c r="AT229" s="46"/>
      <c r="AU229" s="46"/>
      <c r="AV229" s="46"/>
      <c r="AW229" s="116"/>
      <c r="AX229" s="46"/>
      <c r="AY229" s="46"/>
      <c r="AZ229" s="52"/>
      <c r="BA229" s="45"/>
      <c r="BB229" s="52"/>
      <c r="BC229" s="53"/>
      <c r="BD229" s="54"/>
      <c r="BE229" s="53"/>
      <c r="BF229" s="55"/>
      <c r="BG229" s="55"/>
      <c r="BH229" s="46"/>
      <c r="BI229" s="47"/>
      <c r="BJ229" s="45"/>
      <c r="BK229" s="46"/>
      <c r="BL229" s="46"/>
      <c r="BM229" s="46"/>
      <c r="BN229" s="52"/>
      <c r="BO229" s="45"/>
      <c r="BP229" s="46"/>
      <c r="BQ229" s="52"/>
      <c r="BR229" s="45"/>
      <c r="BS229" s="46"/>
      <c r="BT229" s="52"/>
      <c r="BU229" s="58"/>
      <c r="BV229" s="131"/>
      <c r="BW229" s="113"/>
      <c r="BX229" s="113"/>
      <c r="BY229" s="56"/>
      <c r="BZ229" s="56"/>
      <c r="CA229" s="45"/>
      <c r="CB229" s="46"/>
      <c r="CC229" s="46"/>
      <c r="CD229" s="47"/>
      <c r="CE229" s="50"/>
      <c r="CF229" s="50"/>
      <c r="CG229" s="46"/>
      <c r="CH229" s="46"/>
      <c r="CI229" s="46"/>
      <c r="CJ229" s="46"/>
      <c r="CK229" s="57"/>
      <c r="CL229" s="45"/>
      <c r="CM229" s="50"/>
      <c r="CN229" s="46"/>
      <c r="CO229" s="52"/>
      <c r="CP229" s="52"/>
      <c r="CQ229" s="52"/>
      <c r="CR229" s="57"/>
      <c r="CS229" s="45"/>
      <c r="CT229" s="50"/>
      <c r="CU229" s="46"/>
      <c r="CV229" s="46"/>
      <c r="CW229" s="46"/>
      <c r="CX229" s="46"/>
      <c r="CY229" s="57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45"/>
      <c r="DL229" s="52"/>
      <c r="DM229" s="98"/>
      <c r="DN229" s="52"/>
      <c r="DO229" s="45"/>
      <c r="DP229" s="52"/>
      <c r="DQ229" s="45"/>
      <c r="DR229" s="52"/>
      <c r="DS229" s="56"/>
      <c r="DT229" s="45"/>
      <c r="DU229" s="52"/>
      <c r="DV229" s="56"/>
      <c r="DW229" s="45"/>
      <c r="DX229" s="46"/>
      <c r="DY229" s="98"/>
      <c r="DZ229" s="57"/>
      <c r="EA229" s="148"/>
      <c r="EB229" s="57"/>
      <c r="EC229" s="45"/>
      <c r="ED229" s="52"/>
      <c r="EE229" s="45"/>
      <c r="EF229" s="52"/>
      <c r="EG229" s="45"/>
      <c r="EH229" s="52"/>
      <c r="EI229" s="45"/>
      <c r="EJ229" s="47"/>
    </row>
    <row r="230" spans="1:140" outlineLevel="2" x14ac:dyDescent="0.3">
      <c r="A230" s="258"/>
      <c r="B230" s="264">
        <v>1.15625</v>
      </c>
      <c r="C230" s="258"/>
      <c r="D230" s="258"/>
      <c r="E230" s="258"/>
      <c r="F230" s="258"/>
      <c r="G230" s="258"/>
      <c r="H230" s="258"/>
      <c r="I230" s="258"/>
      <c r="J230" s="258"/>
      <c r="K230" s="259"/>
      <c r="L230" s="258"/>
      <c r="M230" s="258"/>
      <c r="N230" s="258"/>
      <c r="O230" s="258"/>
      <c r="P230" s="258"/>
      <c r="Q230" s="258"/>
      <c r="R230" s="258"/>
      <c r="S230" s="245"/>
      <c r="T230" s="45"/>
      <c r="U230" s="46"/>
      <c r="V230" s="49"/>
      <c r="W230" s="46"/>
      <c r="X230" s="51"/>
      <c r="Y230" s="46"/>
      <c r="Z230" s="46"/>
      <c r="AA230" s="46"/>
      <c r="AB230" s="46"/>
      <c r="AC230" s="47"/>
      <c r="AD230" s="50"/>
      <c r="AE230" s="90"/>
      <c r="AF230" s="90"/>
      <c r="AG230" s="90"/>
      <c r="AH230" s="90"/>
      <c r="AI230" s="90"/>
      <c r="AJ230" s="104"/>
      <c r="AK230" s="46"/>
      <c r="AL230" s="46"/>
      <c r="AM230" s="46"/>
      <c r="AN230" s="46"/>
      <c r="AO230" s="52"/>
      <c r="AP230" s="47"/>
      <c r="AQ230" s="45"/>
      <c r="AR230" s="50"/>
      <c r="AS230" s="46"/>
      <c r="AT230" s="46"/>
      <c r="AU230" s="46"/>
      <c r="AV230" s="46"/>
      <c r="AW230" s="116"/>
      <c r="AX230" s="46"/>
      <c r="AY230" s="46"/>
      <c r="AZ230" s="52"/>
      <c r="BA230" s="45"/>
      <c r="BB230" s="52"/>
      <c r="BC230" s="53"/>
      <c r="BD230" s="54"/>
      <c r="BE230" s="53"/>
      <c r="BF230" s="55"/>
      <c r="BG230" s="55"/>
      <c r="BH230" s="46"/>
      <c r="BI230" s="47"/>
      <c r="BJ230" s="45"/>
      <c r="BK230" s="46"/>
      <c r="BL230" s="46"/>
      <c r="BM230" s="46"/>
      <c r="BN230" s="52"/>
      <c r="BO230" s="45"/>
      <c r="BP230" s="46"/>
      <c r="BQ230" s="52"/>
      <c r="BR230" s="45"/>
      <c r="BS230" s="46"/>
      <c r="BT230" s="52"/>
      <c r="BU230" s="58"/>
      <c r="BV230" s="131"/>
      <c r="BW230" s="113"/>
      <c r="BX230" s="113"/>
      <c r="BY230" s="56"/>
      <c r="BZ230" s="56"/>
      <c r="CA230" s="45"/>
      <c r="CB230" s="46"/>
      <c r="CC230" s="46"/>
      <c r="CD230" s="47"/>
      <c r="CE230" s="50"/>
      <c r="CF230" s="50"/>
      <c r="CG230" s="46"/>
      <c r="CH230" s="46"/>
      <c r="CI230" s="46"/>
      <c r="CJ230" s="46"/>
      <c r="CK230" s="57"/>
      <c r="CL230" s="45"/>
      <c r="CM230" s="50"/>
      <c r="CN230" s="46"/>
      <c r="CO230" s="52"/>
      <c r="CP230" s="52"/>
      <c r="CQ230" s="52"/>
      <c r="CR230" s="57"/>
      <c r="CS230" s="45"/>
      <c r="CT230" s="50"/>
      <c r="CU230" s="46"/>
      <c r="CV230" s="46"/>
      <c r="CW230" s="46"/>
      <c r="CX230" s="46"/>
      <c r="CY230" s="57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45"/>
      <c r="DL230" s="52"/>
      <c r="DM230" s="98"/>
      <c r="DN230" s="52"/>
      <c r="DO230" s="45"/>
      <c r="DP230" s="52"/>
      <c r="DQ230" s="45"/>
      <c r="DR230" s="52"/>
      <c r="DS230" s="56"/>
      <c r="DT230" s="45"/>
      <c r="DU230" s="52"/>
      <c r="DV230" s="56"/>
      <c r="DW230" s="45"/>
      <c r="DX230" s="46"/>
      <c r="DY230" s="98"/>
      <c r="DZ230" s="57"/>
      <c r="EA230" s="148"/>
      <c r="EB230" s="57"/>
      <c r="EC230" s="45"/>
      <c r="ED230" s="52"/>
      <c r="EE230" s="45"/>
      <c r="EF230" s="52"/>
      <c r="EG230" s="45"/>
      <c r="EH230" s="52"/>
      <c r="EI230" s="45"/>
      <c r="EJ230" s="47"/>
    </row>
    <row r="231" spans="1:140" outlineLevel="2" x14ac:dyDescent="0.3">
      <c r="A231" s="258"/>
      <c r="B231" s="264">
        <v>1.1666666666666701</v>
      </c>
      <c r="C231" s="258"/>
      <c r="D231" s="258"/>
      <c r="E231" s="258"/>
      <c r="F231" s="258"/>
      <c r="G231" s="258"/>
      <c r="H231" s="258"/>
      <c r="I231" s="258"/>
      <c r="J231" s="258"/>
      <c r="K231" s="259"/>
      <c r="L231" s="258"/>
      <c r="M231" s="258"/>
      <c r="N231" s="258"/>
      <c r="O231" s="258"/>
      <c r="P231" s="258"/>
      <c r="Q231" s="258"/>
      <c r="R231" s="258"/>
      <c r="S231" s="245"/>
      <c r="T231" s="45"/>
      <c r="U231" s="46"/>
      <c r="V231" s="49"/>
      <c r="W231" s="46"/>
      <c r="X231" s="51"/>
      <c r="Y231" s="46"/>
      <c r="Z231" s="46"/>
      <c r="AA231" s="46"/>
      <c r="AB231" s="46"/>
      <c r="AC231" s="47"/>
      <c r="AD231" s="50"/>
      <c r="AE231" s="90"/>
      <c r="AF231" s="90"/>
      <c r="AG231" s="90"/>
      <c r="AH231" s="90"/>
      <c r="AI231" s="90"/>
      <c r="AJ231" s="104"/>
      <c r="AK231" s="46"/>
      <c r="AL231" s="46"/>
      <c r="AM231" s="46"/>
      <c r="AN231" s="46"/>
      <c r="AO231" s="52"/>
      <c r="AP231" s="47"/>
      <c r="AQ231" s="45"/>
      <c r="AR231" s="50"/>
      <c r="AS231" s="46"/>
      <c r="AT231" s="46"/>
      <c r="AU231" s="46"/>
      <c r="AV231" s="46"/>
      <c r="AW231" s="116"/>
      <c r="AX231" s="46"/>
      <c r="AY231" s="46"/>
      <c r="AZ231" s="52"/>
      <c r="BA231" s="45"/>
      <c r="BB231" s="52"/>
      <c r="BC231" s="53"/>
      <c r="BD231" s="54"/>
      <c r="BE231" s="53"/>
      <c r="BF231" s="55"/>
      <c r="BG231" s="55"/>
      <c r="BH231" s="46"/>
      <c r="BI231" s="47"/>
      <c r="BJ231" s="45"/>
      <c r="BK231" s="46"/>
      <c r="BL231" s="46"/>
      <c r="BM231" s="46"/>
      <c r="BN231" s="52"/>
      <c r="BO231" s="45"/>
      <c r="BP231" s="46"/>
      <c r="BQ231" s="52"/>
      <c r="BR231" s="45"/>
      <c r="BS231" s="46"/>
      <c r="BT231" s="52"/>
      <c r="BU231" s="58"/>
      <c r="BV231" s="131"/>
      <c r="BW231" s="113"/>
      <c r="BX231" s="113"/>
      <c r="BY231" s="56"/>
      <c r="BZ231" s="56"/>
      <c r="CA231" s="45"/>
      <c r="CB231" s="46"/>
      <c r="CC231" s="46"/>
      <c r="CD231" s="47"/>
      <c r="CE231" s="50"/>
      <c r="CF231" s="50"/>
      <c r="CG231" s="46"/>
      <c r="CH231" s="46"/>
      <c r="CI231" s="46"/>
      <c r="CJ231" s="46"/>
      <c r="CK231" s="57"/>
      <c r="CL231" s="45"/>
      <c r="CM231" s="50"/>
      <c r="CN231" s="46"/>
      <c r="CO231" s="52"/>
      <c r="CP231" s="52"/>
      <c r="CQ231" s="52"/>
      <c r="CR231" s="57"/>
      <c r="CS231" s="45"/>
      <c r="CT231" s="50"/>
      <c r="CU231" s="46"/>
      <c r="CV231" s="46"/>
      <c r="CW231" s="46"/>
      <c r="CX231" s="46"/>
      <c r="CY231" s="57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45"/>
      <c r="DL231" s="52"/>
      <c r="DM231" s="98"/>
      <c r="DN231" s="52"/>
      <c r="DO231" s="45"/>
      <c r="DP231" s="52"/>
      <c r="DQ231" s="45"/>
      <c r="DR231" s="52"/>
      <c r="DS231" s="56"/>
      <c r="DT231" s="45"/>
      <c r="DU231" s="52"/>
      <c r="DV231" s="56"/>
      <c r="DW231" s="45"/>
      <c r="DX231" s="46"/>
      <c r="DY231" s="98"/>
      <c r="DZ231" s="57"/>
      <c r="EA231" s="148"/>
      <c r="EB231" s="57"/>
      <c r="EC231" s="45"/>
      <c r="ED231" s="52"/>
      <c r="EE231" s="45"/>
      <c r="EF231" s="52"/>
      <c r="EG231" s="45"/>
      <c r="EH231" s="52"/>
      <c r="EI231" s="45"/>
      <c r="EJ231" s="47"/>
    </row>
    <row r="232" spans="1:140" outlineLevel="2" x14ac:dyDescent="0.3">
      <c r="A232" s="258"/>
      <c r="B232" s="264">
        <v>1.1770833333333399</v>
      </c>
      <c r="C232" s="258"/>
      <c r="D232" s="258"/>
      <c r="E232" s="258"/>
      <c r="F232" s="258"/>
      <c r="G232" s="258"/>
      <c r="H232" s="258"/>
      <c r="I232" s="258"/>
      <c r="J232" s="258"/>
      <c r="K232" s="259"/>
      <c r="L232" s="258"/>
      <c r="M232" s="258"/>
      <c r="N232" s="258"/>
      <c r="O232" s="258"/>
      <c r="P232" s="258"/>
      <c r="Q232" s="258"/>
      <c r="R232" s="258"/>
      <c r="S232" s="245"/>
      <c r="T232" s="45"/>
      <c r="U232" s="46"/>
      <c r="V232" s="49"/>
      <c r="W232" s="46"/>
      <c r="X232" s="51"/>
      <c r="Y232" s="46"/>
      <c r="Z232" s="46"/>
      <c r="AA232" s="46"/>
      <c r="AB232" s="46"/>
      <c r="AC232" s="47"/>
      <c r="AD232" s="50"/>
      <c r="AE232" s="90"/>
      <c r="AF232" s="90"/>
      <c r="AG232" s="90"/>
      <c r="AH232" s="90"/>
      <c r="AI232" s="90"/>
      <c r="AJ232" s="104"/>
      <c r="AK232" s="46"/>
      <c r="AL232" s="46"/>
      <c r="AM232" s="46"/>
      <c r="AN232" s="46"/>
      <c r="AO232" s="52"/>
      <c r="AP232" s="47"/>
      <c r="AQ232" s="45"/>
      <c r="AR232" s="50"/>
      <c r="AS232" s="46"/>
      <c r="AT232" s="46"/>
      <c r="AU232" s="46"/>
      <c r="AV232" s="46"/>
      <c r="AW232" s="116"/>
      <c r="AX232" s="46"/>
      <c r="AY232" s="46"/>
      <c r="AZ232" s="52"/>
      <c r="BA232" s="45"/>
      <c r="BB232" s="52"/>
      <c r="BC232" s="53"/>
      <c r="BD232" s="54"/>
      <c r="BE232" s="53"/>
      <c r="BF232" s="55"/>
      <c r="BG232" s="55"/>
      <c r="BH232" s="46"/>
      <c r="BI232" s="47"/>
      <c r="BJ232" s="45"/>
      <c r="BK232" s="46"/>
      <c r="BL232" s="46"/>
      <c r="BM232" s="46"/>
      <c r="BN232" s="52"/>
      <c r="BO232" s="45"/>
      <c r="BP232" s="46"/>
      <c r="BQ232" s="52"/>
      <c r="BR232" s="45"/>
      <c r="BS232" s="46"/>
      <c r="BT232" s="52"/>
      <c r="BU232" s="58"/>
      <c r="BV232" s="131"/>
      <c r="BW232" s="113"/>
      <c r="BX232" s="113"/>
      <c r="BY232" s="56"/>
      <c r="BZ232" s="56"/>
      <c r="CA232" s="45"/>
      <c r="CB232" s="46"/>
      <c r="CC232" s="46"/>
      <c r="CD232" s="47"/>
      <c r="CE232" s="50"/>
      <c r="CF232" s="50"/>
      <c r="CG232" s="46"/>
      <c r="CH232" s="46"/>
      <c r="CI232" s="46"/>
      <c r="CJ232" s="46"/>
      <c r="CK232" s="57"/>
      <c r="CL232" s="45"/>
      <c r="CM232" s="50"/>
      <c r="CN232" s="46"/>
      <c r="CO232" s="52"/>
      <c r="CP232" s="52"/>
      <c r="CQ232" s="52"/>
      <c r="CR232" s="57"/>
      <c r="CS232" s="45"/>
      <c r="CT232" s="50"/>
      <c r="CU232" s="46"/>
      <c r="CV232" s="46"/>
      <c r="CW232" s="46"/>
      <c r="CX232" s="46"/>
      <c r="CY232" s="57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45"/>
      <c r="DL232" s="52"/>
      <c r="DM232" s="98"/>
      <c r="DN232" s="52"/>
      <c r="DO232" s="45"/>
      <c r="DP232" s="52"/>
      <c r="DQ232" s="45"/>
      <c r="DR232" s="52"/>
      <c r="DS232" s="56"/>
      <c r="DT232" s="45"/>
      <c r="DU232" s="52"/>
      <c r="DV232" s="56"/>
      <c r="DW232" s="45"/>
      <c r="DX232" s="46"/>
      <c r="DY232" s="98"/>
      <c r="DZ232" s="57"/>
      <c r="EA232" s="148"/>
      <c r="EB232" s="57"/>
      <c r="EC232" s="45"/>
      <c r="ED232" s="52"/>
      <c r="EE232" s="45"/>
      <c r="EF232" s="52"/>
      <c r="EG232" s="45"/>
      <c r="EH232" s="52"/>
      <c r="EI232" s="45"/>
      <c r="EJ232" s="47"/>
    </row>
    <row r="233" spans="1:140" outlineLevel="2" x14ac:dyDescent="0.3">
      <c r="A233" s="258"/>
      <c r="B233" s="264">
        <v>1.1875</v>
      </c>
      <c r="C233" s="258"/>
      <c r="D233" s="258"/>
      <c r="E233" s="258"/>
      <c r="F233" s="258"/>
      <c r="G233" s="258"/>
      <c r="H233" s="258"/>
      <c r="I233" s="258"/>
      <c r="J233" s="258"/>
      <c r="K233" s="259"/>
      <c r="L233" s="258"/>
      <c r="M233" s="258"/>
      <c r="N233" s="258"/>
      <c r="O233" s="258"/>
      <c r="P233" s="258"/>
      <c r="Q233" s="258"/>
      <c r="R233" s="258"/>
      <c r="S233" s="245"/>
      <c r="T233" s="45"/>
      <c r="U233" s="46"/>
      <c r="V233" s="49"/>
      <c r="W233" s="46"/>
      <c r="X233" s="51"/>
      <c r="Y233" s="46"/>
      <c r="Z233" s="46"/>
      <c r="AA233" s="46"/>
      <c r="AB233" s="46"/>
      <c r="AC233" s="47"/>
      <c r="AD233" s="50"/>
      <c r="AE233" s="90"/>
      <c r="AF233" s="90"/>
      <c r="AG233" s="90"/>
      <c r="AH233" s="90"/>
      <c r="AI233" s="90"/>
      <c r="AJ233" s="104"/>
      <c r="AK233" s="46"/>
      <c r="AL233" s="46"/>
      <c r="AM233" s="46"/>
      <c r="AN233" s="46"/>
      <c r="AO233" s="52"/>
      <c r="AP233" s="47"/>
      <c r="AQ233" s="45"/>
      <c r="AR233" s="50"/>
      <c r="AS233" s="46"/>
      <c r="AT233" s="46"/>
      <c r="AU233" s="46"/>
      <c r="AV233" s="46"/>
      <c r="AW233" s="116"/>
      <c r="AX233" s="46"/>
      <c r="AY233" s="46"/>
      <c r="AZ233" s="52"/>
      <c r="BA233" s="45"/>
      <c r="BB233" s="52"/>
      <c r="BC233" s="53"/>
      <c r="BD233" s="54"/>
      <c r="BE233" s="53"/>
      <c r="BF233" s="55"/>
      <c r="BG233" s="55"/>
      <c r="BH233" s="46"/>
      <c r="BI233" s="47"/>
      <c r="BJ233" s="45"/>
      <c r="BK233" s="46"/>
      <c r="BL233" s="46"/>
      <c r="BM233" s="46"/>
      <c r="BN233" s="52"/>
      <c r="BO233" s="45"/>
      <c r="BP233" s="46"/>
      <c r="BQ233" s="52"/>
      <c r="BR233" s="45"/>
      <c r="BS233" s="46"/>
      <c r="BT233" s="52"/>
      <c r="BU233" s="58"/>
      <c r="BV233" s="131"/>
      <c r="BW233" s="113"/>
      <c r="BX233" s="113"/>
      <c r="BY233" s="56"/>
      <c r="BZ233" s="56"/>
      <c r="CA233" s="45"/>
      <c r="CB233" s="46"/>
      <c r="CC233" s="46"/>
      <c r="CD233" s="47"/>
      <c r="CE233" s="50"/>
      <c r="CF233" s="50"/>
      <c r="CG233" s="46"/>
      <c r="CH233" s="46"/>
      <c r="CI233" s="46"/>
      <c r="CJ233" s="46"/>
      <c r="CK233" s="57"/>
      <c r="CL233" s="45"/>
      <c r="CM233" s="50"/>
      <c r="CN233" s="46"/>
      <c r="CO233" s="52"/>
      <c r="CP233" s="52"/>
      <c r="CQ233" s="52"/>
      <c r="CR233" s="57"/>
      <c r="CS233" s="45"/>
      <c r="CT233" s="50"/>
      <c r="CU233" s="46"/>
      <c r="CV233" s="46"/>
      <c r="CW233" s="46"/>
      <c r="CX233" s="46"/>
      <c r="CY233" s="57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45"/>
      <c r="DL233" s="52"/>
      <c r="DM233" s="98"/>
      <c r="DN233" s="52"/>
      <c r="DO233" s="45"/>
      <c r="DP233" s="52"/>
      <c r="DQ233" s="45"/>
      <c r="DR233" s="52"/>
      <c r="DS233" s="56"/>
      <c r="DT233" s="45"/>
      <c r="DU233" s="52"/>
      <c r="DV233" s="56"/>
      <c r="DW233" s="45"/>
      <c r="DX233" s="46"/>
      <c r="DY233" s="98"/>
      <c r="DZ233" s="57"/>
      <c r="EA233" s="148"/>
      <c r="EB233" s="57"/>
      <c r="EC233" s="45"/>
      <c r="ED233" s="52"/>
      <c r="EE233" s="45"/>
      <c r="EF233" s="52"/>
      <c r="EG233" s="45"/>
      <c r="EH233" s="52"/>
      <c r="EI233" s="45"/>
      <c r="EJ233" s="47"/>
    </row>
    <row r="234" spans="1:140" outlineLevel="2" x14ac:dyDescent="0.3">
      <c r="A234" s="258"/>
      <c r="B234" s="264">
        <v>1.1979166666666701</v>
      </c>
      <c r="C234" s="258"/>
      <c r="D234" s="258"/>
      <c r="E234" s="258"/>
      <c r="F234" s="258"/>
      <c r="G234" s="258"/>
      <c r="H234" s="258"/>
      <c r="I234" s="258"/>
      <c r="J234" s="258"/>
      <c r="K234" s="259"/>
      <c r="L234" s="258"/>
      <c r="M234" s="258"/>
      <c r="N234" s="258"/>
      <c r="O234" s="258"/>
      <c r="P234" s="258"/>
      <c r="Q234" s="258"/>
      <c r="R234" s="258"/>
      <c r="S234" s="245"/>
      <c r="T234" s="45"/>
      <c r="U234" s="46"/>
      <c r="V234" s="49"/>
      <c r="W234" s="46"/>
      <c r="X234" s="51"/>
      <c r="Y234" s="46"/>
      <c r="Z234" s="46"/>
      <c r="AA234" s="46"/>
      <c r="AB234" s="46"/>
      <c r="AC234" s="47"/>
      <c r="AD234" s="50"/>
      <c r="AE234" s="90"/>
      <c r="AF234" s="90"/>
      <c r="AG234" s="90"/>
      <c r="AH234" s="90"/>
      <c r="AI234" s="90"/>
      <c r="AJ234" s="104"/>
      <c r="AK234" s="46"/>
      <c r="AL234" s="46"/>
      <c r="AM234" s="46"/>
      <c r="AN234" s="46"/>
      <c r="AO234" s="52"/>
      <c r="AP234" s="47"/>
      <c r="AQ234" s="45"/>
      <c r="AR234" s="50"/>
      <c r="AS234" s="46"/>
      <c r="AT234" s="46"/>
      <c r="AU234" s="46"/>
      <c r="AV234" s="46"/>
      <c r="AW234" s="116"/>
      <c r="AX234" s="46"/>
      <c r="AY234" s="46"/>
      <c r="AZ234" s="52"/>
      <c r="BA234" s="45"/>
      <c r="BB234" s="52"/>
      <c r="BC234" s="53"/>
      <c r="BD234" s="54"/>
      <c r="BE234" s="53"/>
      <c r="BF234" s="55"/>
      <c r="BG234" s="55"/>
      <c r="BH234" s="46"/>
      <c r="BI234" s="47"/>
      <c r="BJ234" s="45"/>
      <c r="BK234" s="46"/>
      <c r="BL234" s="46"/>
      <c r="BM234" s="46"/>
      <c r="BN234" s="52"/>
      <c r="BO234" s="45"/>
      <c r="BP234" s="46"/>
      <c r="BQ234" s="52"/>
      <c r="BR234" s="45"/>
      <c r="BS234" s="46"/>
      <c r="BT234" s="52"/>
      <c r="BU234" s="58"/>
      <c r="BV234" s="131"/>
      <c r="BW234" s="113"/>
      <c r="BX234" s="113"/>
      <c r="BY234" s="56"/>
      <c r="BZ234" s="56"/>
      <c r="CA234" s="45"/>
      <c r="CB234" s="46"/>
      <c r="CC234" s="46"/>
      <c r="CD234" s="47"/>
      <c r="CE234" s="50"/>
      <c r="CF234" s="50"/>
      <c r="CG234" s="46"/>
      <c r="CH234" s="46"/>
      <c r="CI234" s="46"/>
      <c r="CJ234" s="46"/>
      <c r="CK234" s="57"/>
      <c r="CL234" s="45"/>
      <c r="CM234" s="50"/>
      <c r="CN234" s="46"/>
      <c r="CO234" s="52"/>
      <c r="CP234" s="52"/>
      <c r="CQ234" s="52"/>
      <c r="CR234" s="57"/>
      <c r="CS234" s="45"/>
      <c r="CT234" s="50"/>
      <c r="CU234" s="46"/>
      <c r="CV234" s="46"/>
      <c r="CW234" s="46"/>
      <c r="CX234" s="46"/>
      <c r="CY234" s="57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45"/>
      <c r="DL234" s="52"/>
      <c r="DM234" s="98"/>
      <c r="DN234" s="52"/>
      <c r="DO234" s="45"/>
      <c r="DP234" s="52"/>
      <c r="DQ234" s="45"/>
      <c r="DR234" s="52"/>
      <c r="DS234" s="56"/>
      <c r="DT234" s="45"/>
      <c r="DU234" s="52"/>
      <c r="DV234" s="56"/>
      <c r="DW234" s="45"/>
      <c r="DX234" s="46"/>
      <c r="DY234" s="98"/>
      <c r="DZ234" s="57"/>
      <c r="EA234" s="148"/>
      <c r="EB234" s="57"/>
      <c r="EC234" s="45"/>
      <c r="ED234" s="52"/>
      <c r="EE234" s="45"/>
      <c r="EF234" s="52"/>
      <c r="EG234" s="45"/>
      <c r="EH234" s="52"/>
      <c r="EI234" s="45"/>
      <c r="EJ234" s="47"/>
    </row>
    <row r="235" spans="1:140" outlineLevel="2" x14ac:dyDescent="0.3">
      <c r="A235" s="258"/>
      <c r="B235" s="264">
        <v>1.2083333333333399</v>
      </c>
      <c r="C235" s="258"/>
      <c r="D235" s="258"/>
      <c r="E235" s="258"/>
      <c r="F235" s="258"/>
      <c r="G235" s="258"/>
      <c r="H235" s="258"/>
      <c r="I235" s="258"/>
      <c r="J235" s="258"/>
      <c r="K235" s="259"/>
      <c r="L235" s="258"/>
      <c r="M235" s="258"/>
      <c r="N235" s="258"/>
      <c r="O235" s="258"/>
      <c r="P235" s="258"/>
      <c r="Q235" s="258"/>
      <c r="R235" s="258"/>
      <c r="S235" s="245"/>
      <c r="T235" s="45"/>
      <c r="U235" s="46"/>
      <c r="V235" s="49"/>
      <c r="W235" s="46"/>
      <c r="X235" s="51"/>
      <c r="Y235" s="46"/>
      <c r="Z235" s="46"/>
      <c r="AA235" s="46"/>
      <c r="AB235" s="46"/>
      <c r="AC235" s="47"/>
      <c r="AD235" s="50"/>
      <c r="AE235" s="90"/>
      <c r="AF235" s="90"/>
      <c r="AG235" s="90"/>
      <c r="AH235" s="90"/>
      <c r="AI235" s="90"/>
      <c r="AJ235" s="104"/>
      <c r="AK235" s="46"/>
      <c r="AL235" s="46"/>
      <c r="AM235" s="46"/>
      <c r="AN235" s="46"/>
      <c r="AO235" s="52"/>
      <c r="AP235" s="47"/>
      <c r="AQ235" s="45"/>
      <c r="AR235" s="50"/>
      <c r="AS235" s="46"/>
      <c r="AT235" s="46"/>
      <c r="AU235" s="46"/>
      <c r="AV235" s="46"/>
      <c r="AW235" s="116"/>
      <c r="AX235" s="46"/>
      <c r="AY235" s="46"/>
      <c r="AZ235" s="52"/>
      <c r="BA235" s="45"/>
      <c r="BB235" s="52"/>
      <c r="BC235" s="53"/>
      <c r="BD235" s="54"/>
      <c r="BE235" s="53"/>
      <c r="BF235" s="55"/>
      <c r="BG235" s="55"/>
      <c r="BH235" s="46"/>
      <c r="BI235" s="47"/>
      <c r="BJ235" s="45"/>
      <c r="BK235" s="46"/>
      <c r="BL235" s="46"/>
      <c r="BM235" s="46"/>
      <c r="BN235" s="52"/>
      <c r="BO235" s="45"/>
      <c r="BP235" s="46"/>
      <c r="BQ235" s="52"/>
      <c r="BR235" s="45"/>
      <c r="BS235" s="46"/>
      <c r="BT235" s="52"/>
      <c r="BU235" s="58"/>
      <c r="BV235" s="131"/>
      <c r="BW235" s="113"/>
      <c r="BX235" s="113"/>
      <c r="BY235" s="56"/>
      <c r="BZ235" s="56"/>
      <c r="CA235" s="45"/>
      <c r="CB235" s="46"/>
      <c r="CC235" s="46"/>
      <c r="CD235" s="47"/>
      <c r="CE235" s="50"/>
      <c r="CF235" s="50"/>
      <c r="CG235" s="46"/>
      <c r="CH235" s="46"/>
      <c r="CI235" s="46"/>
      <c r="CJ235" s="46"/>
      <c r="CK235" s="57"/>
      <c r="CL235" s="45"/>
      <c r="CM235" s="50"/>
      <c r="CN235" s="46"/>
      <c r="CO235" s="52"/>
      <c r="CP235" s="52"/>
      <c r="CQ235" s="52"/>
      <c r="CR235" s="57"/>
      <c r="CS235" s="45"/>
      <c r="CT235" s="50"/>
      <c r="CU235" s="46"/>
      <c r="CV235" s="46"/>
      <c r="CW235" s="46"/>
      <c r="CX235" s="46"/>
      <c r="CY235" s="57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45"/>
      <c r="DL235" s="52"/>
      <c r="DM235" s="98"/>
      <c r="DN235" s="52"/>
      <c r="DO235" s="45"/>
      <c r="DP235" s="52"/>
      <c r="DQ235" s="45"/>
      <c r="DR235" s="52"/>
      <c r="DS235" s="56"/>
      <c r="DT235" s="45"/>
      <c r="DU235" s="52"/>
      <c r="DV235" s="56"/>
      <c r="DW235" s="45"/>
      <c r="DX235" s="46"/>
      <c r="DY235" s="98"/>
      <c r="DZ235" s="57"/>
      <c r="EA235" s="148"/>
      <c r="EB235" s="57"/>
      <c r="EC235" s="45"/>
      <c r="ED235" s="52"/>
      <c r="EE235" s="45"/>
      <c r="EF235" s="52"/>
      <c r="EG235" s="45"/>
      <c r="EH235" s="52"/>
      <c r="EI235" s="45"/>
      <c r="EJ235" s="47"/>
    </row>
    <row r="236" spans="1:140" outlineLevel="2" x14ac:dyDescent="0.3">
      <c r="A236" s="258"/>
      <c r="B236" s="264">
        <v>1.21875</v>
      </c>
      <c r="C236" s="258"/>
      <c r="D236" s="258"/>
      <c r="E236" s="258"/>
      <c r="F236" s="258"/>
      <c r="G236" s="258"/>
      <c r="H236" s="258"/>
      <c r="I236" s="258"/>
      <c r="J236" s="258"/>
      <c r="K236" s="259"/>
      <c r="L236" s="258"/>
      <c r="M236" s="258"/>
      <c r="N236" s="258"/>
      <c r="O236" s="258"/>
      <c r="P236" s="258"/>
      <c r="Q236" s="258"/>
      <c r="R236" s="258"/>
      <c r="S236" s="245"/>
      <c r="T236" s="45"/>
      <c r="U236" s="46"/>
      <c r="V236" s="49"/>
      <c r="W236" s="46"/>
      <c r="X236" s="51"/>
      <c r="Y236" s="46"/>
      <c r="Z236" s="46"/>
      <c r="AA236" s="46"/>
      <c r="AB236" s="46"/>
      <c r="AC236" s="47"/>
      <c r="AD236" s="50"/>
      <c r="AE236" s="90"/>
      <c r="AF236" s="90"/>
      <c r="AG236" s="90"/>
      <c r="AH236" s="90"/>
      <c r="AI236" s="90"/>
      <c r="AJ236" s="104"/>
      <c r="AK236" s="46"/>
      <c r="AL236" s="46"/>
      <c r="AM236" s="46"/>
      <c r="AN236" s="46"/>
      <c r="AO236" s="52"/>
      <c r="AP236" s="47"/>
      <c r="AQ236" s="45"/>
      <c r="AR236" s="50"/>
      <c r="AS236" s="46"/>
      <c r="AT236" s="46"/>
      <c r="AU236" s="46"/>
      <c r="AV236" s="46"/>
      <c r="AW236" s="116"/>
      <c r="AX236" s="46"/>
      <c r="AY236" s="46"/>
      <c r="AZ236" s="52"/>
      <c r="BA236" s="45"/>
      <c r="BB236" s="52"/>
      <c r="BC236" s="53"/>
      <c r="BD236" s="54"/>
      <c r="BE236" s="53"/>
      <c r="BF236" s="55"/>
      <c r="BG236" s="55"/>
      <c r="BH236" s="46"/>
      <c r="BI236" s="47"/>
      <c r="BJ236" s="45"/>
      <c r="BK236" s="46"/>
      <c r="BL236" s="46"/>
      <c r="BM236" s="46"/>
      <c r="BN236" s="52"/>
      <c r="BO236" s="45"/>
      <c r="BP236" s="46"/>
      <c r="BQ236" s="52"/>
      <c r="BR236" s="45"/>
      <c r="BS236" s="46"/>
      <c r="BT236" s="52"/>
      <c r="BU236" s="58"/>
      <c r="BV236" s="131"/>
      <c r="BW236" s="113"/>
      <c r="BX236" s="113"/>
      <c r="BY236" s="56"/>
      <c r="BZ236" s="56"/>
      <c r="CA236" s="45"/>
      <c r="CB236" s="46"/>
      <c r="CC236" s="46"/>
      <c r="CD236" s="47"/>
      <c r="CE236" s="50"/>
      <c r="CF236" s="50"/>
      <c r="CG236" s="46"/>
      <c r="CH236" s="46"/>
      <c r="CI236" s="46"/>
      <c r="CJ236" s="46"/>
      <c r="CK236" s="57"/>
      <c r="CL236" s="45"/>
      <c r="CM236" s="50"/>
      <c r="CN236" s="46"/>
      <c r="CO236" s="52"/>
      <c r="CP236" s="52"/>
      <c r="CQ236" s="52"/>
      <c r="CR236" s="57"/>
      <c r="CS236" s="45"/>
      <c r="CT236" s="50"/>
      <c r="CU236" s="46"/>
      <c r="CV236" s="46"/>
      <c r="CW236" s="46"/>
      <c r="CX236" s="46"/>
      <c r="CY236" s="57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45"/>
      <c r="DL236" s="52"/>
      <c r="DM236" s="98"/>
      <c r="DN236" s="52"/>
      <c r="DO236" s="45"/>
      <c r="DP236" s="52"/>
      <c r="DQ236" s="45"/>
      <c r="DR236" s="52"/>
      <c r="DS236" s="56"/>
      <c r="DT236" s="45"/>
      <c r="DU236" s="52"/>
      <c r="DV236" s="56"/>
      <c r="DW236" s="45"/>
      <c r="DX236" s="46"/>
      <c r="DY236" s="98"/>
      <c r="DZ236" s="57"/>
      <c r="EA236" s="148"/>
      <c r="EB236" s="57"/>
      <c r="EC236" s="45"/>
      <c r="ED236" s="52"/>
      <c r="EE236" s="45"/>
      <c r="EF236" s="52"/>
      <c r="EG236" s="45"/>
      <c r="EH236" s="52"/>
      <c r="EI236" s="45"/>
      <c r="EJ236" s="47"/>
    </row>
    <row r="237" spans="1:140" outlineLevel="2" x14ac:dyDescent="0.3">
      <c r="A237" s="258"/>
      <c r="B237" s="264">
        <v>1.2291666666666701</v>
      </c>
      <c r="C237" s="258"/>
      <c r="D237" s="258"/>
      <c r="E237" s="258"/>
      <c r="F237" s="258"/>
      <c r="G237" s="258"/>
      <c r="H237" s="258"/>
      <c r="I237" s="258"/>
      <c r="J237" s="258"/>
      <c r="K237" s="259"/>
      <c r="L237" s="258"/>
      <c r="M237" s="258"/>
      <c r="N237" s="258"/>
      <c r="O237" s="258"/>
      <c r="P237" s="258"/>
      <c r="Q237" s="258"/>
      <c r="R237" s="258"/>
      <c r="S237" s="245"/>
      <c r="T237" s="45"/>
      <c r="U237" s="46"/>
      <c r="V237" s="49"/>
      <c r="W237" s="46"/>
      <c r="X237" s="51"/>
      <c r="Y237" s="46"/>
      <c r="Z237" s="46"/>
      <c r="AA237" s="46"/>
      <c r="AB237" s="46"/>
      <c r="AC237" s="47"/>
      <c r="AD237" s="50"/>
      <c r="AE237" s="90"/>
      <c r="AF237" s="90"/>
      <c r="AG237" s="90"/>
      <c r="AH237" s="90"/>
      <c r="AI237" s="90"/>
      <c r="AJ237" s="104"/>
      <c r="AK237" s="46"/>
      <c r="AL237" s="46"/>
      <c r="AM237" s="46"/>
      <c r="AN237" s="46"/>
      <c r="AO237" s="52"/>
      <c r="AP237" s="47"/>
      <c r="AQ237" s="45"/>
      <c r="AR237" s="50"/>
      <c r="AS237" s="46"/>
      <c r="AT237" s="46"/>
      <c r="AU237" s="46"/>
      <c r="AV237" s="46"/>
      <c r="AW237" s="116"/>
      <c r="AX237" s="46"/>
      <c r="AY237" s="46"/>
      <c r="AZ237" s="52"/>
      <c r="BA237" s="45"/>
      <c r="BB237" s="52"/>
      <c r="BC237" s="53"/>
      <c r="BD237" s="54"/>
      <c r="BE237" s="53"/>
      <c r="BF237" s="55"/>
      <c r="BG237" s="55"/>
      <c r="BH237" s="46"/>
      <c r="BI237" s="47"/>
      <c r="BJ237" s="45"/>
      <c r="BK237" s="46"/>
      <c r="BL237" s="46"/>
      <c r="BM237" s="46"/>
      <c r="BN237" s="52"/>
      <c r="BO237" s="45"/>
      <c r="BP237" s="46"/>
      <c r="BQ237" s="52"/>
      <c r="BR237" s="45"/>
      <c r="BS237" s="46"/>
      <c r="BT237" s="52"/>
      <c r="BU237" s="58"/>
      <c r="BV237" s="131"/>
      <c r="BW237" s="113"/>
      <c r="BX237" s="113"/>
      <c r="BY237" s="56"/>
      <c r="BZ237" s="56"/>
      <c r="CA237" s="45"/>
      <c r="CB237" s="46"/>
      <c r="CC237" s="46"/>
      <c r="CD237" s="47"/>
      <c r="CE237" s="50"/>
      <c r="CF237" s="50"/>
      <c r="CG237" s="46"/>
      <c r="CH237" s="46"/>
      <c r="CI237" s="46"/>
      <c r="CJ237" s="46"/>
      <c r="CK237" s="57"/>
      <c r="CL237" s="45"/>
      <c r="CM237" s="50"/>
      <c r="CN237" s="46"/>
      <c r="CO237" s="52"/>
      <c r="CP237" s="52"/>
      <c r="CQ237" s="52"/>
      <c r="CR237" s="57"/>
      <c r="CS237" s="45"/>
      <c r="CT237" s="50"/>
      <c r="CU237" s="46"/>
      <c r="CV237" s="46"/>
      <c r="CW237" s="46"/>
      <c r="CX237" s="46"/>
      <c r="CY237" s="57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45"/>
      <c r="DL237" s="52"/>
      <c r="DM237" s="98"/>
      <c r="DN237" s="52"/>
      <c r="DO237" s="45"/>
      <c r="DP237" s="52"/>
      <c r="DQ237" s="45"/>
      <c r="DR237" s="52"/>
      <c r="DS237" s="56"/>
      <c r="DT237" s="45"/>
      <c r="DU237" s="52"/>
      <c r="DV237" s="56"/>
      <c r="DW237" s="45"/>
      <c r="DX237" s="46"/>
      <c r="DY237" s="98"/>
      <c r="DZ237" s="57"/>
      <c r="EA237" s="148"/>
      <c r="EB237" s="57"/>
      <c r="EC237" s="45"/>
      <c r="ED237" s="52"/>
      <c r="EE237" s="45"/>
      <c r="EF237" s="52"/>
      <c r="EG237" s="45"/>
      <c r="EH237" s="52"/>
      <c r="EI237" s="45"/>
      <c r="EJ237" s="47"/>
    </row>
    <row r="238" spans="1:140" outlineLevel="2" x14ac:dyDescent="0.3">
      <c r="A238" s="258"/>
      <c r="B238" s="264">
        <v>1.2395833333333399</v>
      </c>
      <c r="C238" s="258"/>
      <c r="D238" s="258"/>
      <c r="E238" s="258"/>
      <c r="F238" s="258"/>
      <c r="G238" s="258"/>
      <c r="H238" s="258"/>
      <c r="I238" s="258"/>
      <c r="J238" s="258"/>
      <c r="K238" s="259"/>
      <c r="L238" s="258"/>
      <c r="M238" s="258"/>
      <c r="N238" s="258"/>
      <c r="O238" s="258"/>
      <c r="P238" s="258"/>
      <c r="Q238" s="258"/>
      <c r="R238" s="258"/>
      <c r="S238" s="245"/>
      <c r="T238" s="45"/>
      <c r="U238" s="46"/>
      <c r="V238" s="49"/>
      <c r="W238" s="46"/>
      <c r="X238" s="51"/>
      <c r="Y238" s="46"/>
      <c r="Z238" s="46"/>
      <c r="AA238" s="46"/>
      <c r="AB238" s="46"/>
      <c r="AC238" s="47"/>
      <c r="AD238" s="50"/>
      <c r="AE238" s="90"/>
      <c r="AF238" s="90"/>
      <c r="AG238" s="90"/>
      <c r="AH238" s="90"/>
      <c r="AI238" s="90"/>
      <c r="AJ238" s="104"/>
      <c r="AK238" s="46"/>
      <c r="AL238" s="46"/>
      <c r="AM238" s="46"/>
      <c r="AN238" s="46"/>
      <c r="AO238" s="52"/>
      <c r="AP238" s="47"/>
      <c r="AQ238" s="45"/>
      <c r="AR238" s="50"/>
      <c r="AS238" s="46"/>
      <c r="AT238" s="46"/>
      <c r="AU238" s="46"/>
      <c r="AV238" s="46"/>
      <c r="AW238" s="116"/>
      <c r="AX238" s="46"/>
      <c r="AY238" s="46"/>
      <c r="AZ238" s="52"/>
      <c r="BA238" s="45"/>
      <c r="BB238" s="52"/>
      <c r="BC238" s="53"/>
      <c r="BD238" s="54"/>
      <c r="BE238" s="53"/>
      <c r="BF238" s="55"/>
      <c r="BG238" s="55"/>
      <c r="BH238" s="46"/>
      <c r="BI238" s="47"/>
      <c r="BJ238" s="45"/>
      <c r="BK238" s="46"/>
      <c r="BL238" s="46"/>
      <c r="BM238" s="46"/>
      <c r="BN238" s="52"/>
      <c r="BO238" s="45"/>
      <c r="BP238" s="46"/>
      <c r="BQ238" s="52"/>
      <c r="BR238" s="45"/>
      <c r="BS238" s="46"/>
      <c r="BT238" s="52"/>
      <c r="BU238" s="58"/>
      <c r="BV238" s="131"/>
      <c r="BW238" s="113"/>
      <c r="BX238" s="113"/>
      <c r="BY238" s="56"/>
      <c r="BZ238" s="56"/>
      <c r="CA238" s="45"/>
      <c r="CB238" s="46"/>
      <c r="CC238" s="46"/>
      <c r="CD238" s="47"/>
      <c r="CE238" s="50"/>
      <c r="CF238" s="50"/>
      <c r="CG238" s="46"/>
      <c r="CH238" s="46"/>
      <c r="CI238" s="46"/>
      <c r="CJ238" s="46"/>
      <c r="CK238" s="57"/>
      <c r="CL238" s="45"/>
      <c r="CM238" s="50"/>
      <c r="CN238" s="46"/>
      <c r="CO238" s="52"/>
      <c r="CP238" s="52"/>
      <c r="CQ238" s="52"/>
      <c r="CR238" s="57"/>
      <c r="CS238" s="45"/>
      <c r="CT238" s="50"/>
      <c r="CU238" s="46"/>
      <c r="CV238" s="46"/>
      <c r="CW238" s="46"/>
      <c r="CX238" s="46"/>
      <c r="CY238" s="57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45"/>
      <c r="DL238" s="52"/>
      <c r="DM238" s="98"/>
      <c r="DN238" s="52"/>
      <c r="DO238" s="45"/>
      <c r="DP238" s="52"/>
      <c r="DQ238" s="45"/>
      <c r="DR238" s="52"/>
      <c r="DS238" s="56"/>
      <c r="DT238" s="45"/>
      <c r="DU238" s="52"/>
      <c r="DV238" s="56"/>
      <c r="DW238" s="45"/>
      <c r="DX238" s="46"/>
      <c r="DY238" s="98"/>
      <c r="DZ238" s="57"/>
      <c r="EA238" s="148"/>
      <c r="EB238" s="57"/>
      <c r="EC238" s="45"/>
      <c r="ED238" s="52"/>
      <c r="EE238" s="45"/>
      <c r="EF238" s="52"/>
      <c r="EG238" s="45"/>
      <c r="EH238" s="52"/>
      <c r="EI238" s="45"/>
      <c r="EJ238" s="47"/>
    </row>
    <row r="239" spans="1:140" outlineLevel="2" x14ac:dyDescent="0.3">
      <c r="A239" s="258"/>
      <c r="B239" s="264">
        <v>1.25</v>
      </c>
      <c r="C239" s="258"/>
      <c r="D239" s="258"/>
      <c r="E239" s="258"/>
      <c r="F239" s="258"/>
      <c r="G239" s="258"/>
      <c r="H239" s="258"/>
      <c r="I239" s="258"/>
      <c r="J239" s="258"/>
      <c r="K239" s="259"/>
      <c r="L239" s="258"/>
      <c r="M239" s="258"/>
      <c r="N239" s="258"/>
      <c r="O239" s="258"/>
      <c r="P239" s="258"/>
      <c r="Q239" s="258"/>
      <c r="R239" s="258"/>
      <c r="S239" s="245"/>
      <c r="T239" s="45"/>
      <c r="U239" s="46"/>
      <c r="V239" s="49"/>
      <c r="W239" s="46"/>
      <c r="X239" s="51"/>
      <c r="Y239" s="46"/>
      <c r="Z239" s="46"/>
      <c r="AA239" s="46"/>
      <c r="AB239" s="46"/>
      <c r="AC239" s="47"/>
      <c r="AD239" s="50"/>
      <c r="AE239" s="90"/>
      <c r="AF239" s="90"/>
      <c r="AG239" s="90"/>
      <c r="AH239" s="90"/>
      <c r="AI239" s="90"/>
      <c r="AJ239" s="104"/>
      <c r="AK239" s="46"/>
      <c r="AL239" s="46"/>
      <c r="AM239" s="46"/>
      <c r="AN239" s="46"/>
      <c r="AO239" s="52"/>
      <c r="AP239" s="47"/>
      <c r="AQ239" s="45"/>
      <c r="AR239" s="50"/>
      <c r="AS239" s="46"/>
      <c r="AT239" s="46"/>
      <c r="AU239" s="46"/>
      <c r="AV239" s="46"/>
      <c r="AW239" s="116"/>
      <c r="AX239" s="46"/>
      <c r="AY239" s="46"/>
      <c r="AZ239" s="52"/>
      <c r="BA239" s="45"/>
      <c r="BB239" s="52"/>
      <c r="BC239" s="53"/>
      <c r="BD239" s="54"/>
      <c r="BE239" s="53"/>
      <c r="BF239" s="55"/>
      <c r="BG239" s="55"/>
      <c r="BH239" s="46"/>
      <c r="BI239" s="47"/>
      <c r="BJ239" s="45"/>
      <c r="BK239" s="46"/>
      <c r="BL239" s="46"/>
      <c r="BM239" s="46"/>
      <c r="BN239" s="52"/>
      <c r="BO239" s="45"/>
      <c r="BP239" s="46"/>
      <c r="BQ239" s="52"/>
      <c r="BR239" s="45"/>
      <c r="BS239" s="46"/>
      <c r="BT239" s="52"/>
      <c r="BU239" s="58"/>
      <c r="BV239" s="131"/>
      <c r="BW239" s="113"/>
      <c r="BX239" s="113"/>
      <c r="BY239" s="56"/>
      <c r="BZ239" s="56"/>
      <c r="CA239" s="45"/>
      <c r="CB239" s="46"/>
      <c r="CC239" s="46"/>
      <c r="CD239" s="47"/>
      <c r="CE239" s="50"/>
      <c r="CF239" s="50"/>
      <c r="CG239" s="46"/>
      <c r="CH239" s="46"/>
      <c r="CI239" s="46"/>
      <c r="CJ239" s="46"/>
      <c r="CK239" s="57"/>
      <c r="CL239" s="45"/>
      <c r="CM239" s="50"/>
      <c r="CN239" s="46"/>
      <c r="CO239" s="52"/>
      <c r="CP239" s="52"/>
      <c r="CQ239" s="52"/>
      <c r="CR239" s="57"/>
      <c r="CS239" s="45"/>
      <c r="CT239" s="50"/>
      <c r="CU239" s="46"/>
      <c r="CV239" s="46"/>
      <c r="CW239" s="46"/>
      <c r="CX239" s="46"/>
      <c r="CY239" s="57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45"/>
      <c r="DL239" s="52"/>
      <c r="DM239" s="98"/>
      <c r="DN239" s="52"/>
      <c r="DO239" s="45"/>
      <c r="DP239" s="52"/>
      <c r="DQ239" s="45"/>
      <c r="DR239" s="52"/>
      <c r="DS239" s="56"/>
      <c r="DT239" s="45"/>
      <c r="DU239" s="52"/>
      <c r="DV239" s="56"/>
      <c r="DW239" s="45"/>
      <c r="DX239" s="46"/>
      <c r="DY239" s="98"/>
      <c r="DZ239" s="57"/>
      <c r="EA239" s="148"/>
      <c r="EB239" s="57"/>
      <c r="EC239" s="45"/>
      <c r="ED239" s="52"/>
      <c r="EE239" s="45"/>
      <c r="EF239" s="52"/>
      <c r="EG239" s="45"/>
      <c r="EH239" s="52"/>
      <c r="EI239" s="45"/>
      <c r="EJ239" s="47"/>
    </row>
    <row r="240" spans="1:140" outlineLevel="2" x14ac:dyDescent="0.3">
      <c r="A240" s="258"/>
      <c r="B240" s="264">
        <v>1.2604166666666701</v>
      </c>
      <c r="C240" s="258"/>
      <c r="D240" s="258"/>
      <c r="E240" s="258"/>
      <c r="F240" s="258"/>
      <c r="G240" s="258"/>
      <c r="H240" s="258"/>
      <c r="I240" s="258"/>
      <c r="J240" s="258"/>
      <c r="K240" s="259"/>
      <c r="L240" s="258"/>
      <c r="M240" s="258"/>
      <c r="N240" s="258"/>
      <c r="O240" s="258"/>
      <c r="P240" s="258"/>
      <c r="Q240" s="258"/>
      <c r="R240" s="258"/>
      <c r="S240" s="245"/>
      <c r="T240" s="45"/>
      <c r="U240" s="46"/>
      <c r="V240" s="49"/>
      <c r="W240" s="46"/>
      <c r="X240" s="51"/>
      <c r="Y240" s="46"/>
      <c r="Z240" s="46"/>
      <c r="AA240" s="46"/>
      <c r="AB240" s="46"/>
      <c r="AC240" s="47"/>
      <c r="AD240" s="50"/>
      <c r="AE240" s="90"/>
      <c r="AF240" s="90"/>
      <c r="AG240" s="90"/>
      <c r="AH240" s="90"/>
      <c r="AI240" s="90"/>
      <c r="AJ240" s="104"/>
      <c r="AK240" s="46"/>
      <c r="AL240" s="46"/>
      <c r="AM240" s="46"/>
      <c r="AN240" s="46"/>
      <c r="AO240" s="52"/>
      <c r="AP240" s="47"/>
      <c r="AQ240" s="45"/>
      <c r="AR240" s="50"/>
      <c r="AS240" s="46"/>
      <c r="AT240" s="46"/>
      <c r="AU240" s="46"/>
      <c r="AV240" s="46"/>
      <c r="AW240" s="116"/>
      <c r="AX240" s="46"/>
      <c r="AY240" s="46"/>
      <c r="AZ240" s="52"/>
      <c r="BA240" s="45"/>
      <c r="BB240" s="52"/>
      <c r="BC240" s="53"/>
      <c r="BD240" s="54"/>
      <c r="BE240" s="53"/>
      <c r="BF240" s="55"/>
      <c r="BG240" s="55"/>
      <c r="BH240" s="46"/>
      <c r="BI240" s="47"/>
      <c r="BJ240" s="45"/>
      <c r="BK240" s="46"/>
      <c r="BL240" s="46"/>
      <c r="BM240" s="46"/>
      <c r="BN240" s="52"/>
      <c r="BO240" s="45"/>
      <c r="BP240" s="46"/>
      <c r="BQ240" s="52"/>
      <c r="BR240" s="45"/>
      <c r="BS240" s="46"/>
      <c r="BT240" s="52"/>
      <c r="BU240" s="58"/>
      <c r="BV240" s="131"/>
      <c r="BW240" s="113"/>
      <c r="BX240" s="113"/>
      <c r="BY240" s="56"/>
      <c r="BZ240" s="56"/>
      <c r="CA240" s="45"/>
      <c r="CB240" s="46"/>
      <c r="CC240" s="46"/>
      <c r="CD240" s="47"/>
      <c r="CE240" s="50"/>
      <c r="CF240" s="50"/>
      <c r="CG240" s="46"/>
      <c r="CH240" s="46"/>
      <c r="CI240" s="46"/>
      <c r="CJ240" s="46"/>
      <c r="CK240" s="57"/>
      <c r="CL240" s="45"/>
      <c r="CM240" s="50"/>
      <c r="CN240" s="46"/>
      <c r="CO240" s="52"/>
      <c r="CP240" s="52"/>
      <c r="CQ240" s="52"/>
      <c r="CR240" s="57"/>
      <c r="CS240" s="45"/>
      <c r="CT240" s="50"/>
      <c r="CU240" s="46"/>
      <c r="CV240" s="46"/>
      <c r="CW240" s="46"/>
      <c r="CX240" s="46"/>
      <c r="CY240" s="57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45"/>
      <c r="DL240" s="52"/>
      <c r="DM240" s="98"/>
      <c r="DN240" s="52"/>
      <c r="DO240" s="45"/>
      <c r="DP240" s="52"/>
      <c r="DQ240" s="45"/>
      <c r="DR240" s="52"/>
      <c r="DS240" s="56"/>
      <c r="DT240" s="45"/>
      <c r="DU240" s="52"/>
      <c r="DV240" s="56"/>
      <c r="DW240" s="45"/>
      <c r="DX240" s="46"/>
      <c r="DY240" s="98"/>
      <c r="DZ240" s="57"/>
      <c r="EA240" s="148"/>
      <c r="EB240" s="57"/>
      <c r="EC240" s="45"/>
      <c r="ED240" s="52"/>
      <c r="EE240" s="45"/>
      <c r="EF240" s="52"/>
      <c r="EG240" s="45"/>
      <c r="EH240" s="52"/>
      <c r="EI240" s="45"/>
      <c r="EJ240" s="47"/>
    </row>
    <row r="241" spans="1:140" outlineLevel="2" x14ac:dyDescent="0.3">
      <c r="A241" s="258"/>
      <c r="B241" s="264">
        <v>1.2708333333333399</v>
      </c>
      <c r="C241" s="258"/>
      <c r="D241" s="258"/>
      <c r="E241" s="258"/>
      <c r="F241" s="258"/>
      <c r="G241" s="258"/>
      <c r="H241" s="258"/>
      <c r="I241" s="258"/>
      <c r="J241" s="258"/>
      <c r="K241" s="259"/>
      <c r="L241" s="258"/>
      <c r="M241" s="258"/>
      <c r="N241" s="258"/>
      <c r="O241" s="258"/>
      <c r="P241" s="258"/>
      <c r="Q241" s="258"/>
      <c r="R241" s="258"/>
      <c r="S241" s="245"/>
      <c r="T241" s="45"/>
      <c r="U241" s="46"/>
      <c r="V241" s="49"/>
      <c r="W241" s="46"/>
      <c r="X241" s="51"/>
      <c r="Y241" s="46"/>
      <c r="Z241" s="46"/>
      <c r="AA241" s="46"/>
      <c r="AB241" s="46"/>
      <c r="AC241" s="47"/>
      <c r="AD241" s="50"/>
      <c r="AE241" s="90"/>
      <c r="AF241" s="90"/>
      <c r="AG241" s="90"/>
      <c r="AH241" s="90"/>
      <c r="AI241" s="90"/>
      <c r="AJ241" s="104"/>
      <c r="AK241" s="46"/>
      <c r="AL241" s="46"/>
      <c r="AM241" s="46"/>
      <c r="AN241" s="46"/>
      <c r="AO241" s="52"/>
      <c r="AP241" s="47"/>
      <c r="AQ241" s="45"/>
      <c r="AR241" s="50"/>
      <c r="AS241" s="46"/>
      <c r="AT241" s="46"/>
      <c r="AU241" s="46"/>
      <c r="AV241" s="46"/>
      <c r="AW241" s="116"/>
      <c r="AX241" s="46"/>
      <c r="AY241" s="46"/>
      <c r="AZ241" s="52"/>
      <c r="BA241" s="45"/>
      <c r="BB241" s="52"/>
      <c r="BC241" s="53"/>
      <c r="BD241" s="54"/>
      <c r="BE241" s="53"/>
      <c r="BF241" s="55"/>
      <c r="BG241" s="55"/>
      <c r="BH241" s="46"/>
      <c r="BI241" s="47"/>
      <c r="BJ241" s="45"/>
      <c r="BK241" s="46"/>
      <c r="BL241" s="46"/>
      <c r="BM241" s="46"/>
      <c r="BN241" s="52"/>
      <c r="BO241" s="45"/>
      <c r="BP241" s="46"/>
      <c r="BQ241" s="52"/>
      <c r="BR241" s="45"/>
      <c r="BS241" s="46"/>
      <c r="BT241" s="52"/>
      <c r="BU241" s="58"/>
      <c r="BV241" s="131"/>
      <c r="BW241" s="113"/>
      <c r="BX241" s="113"/>
      <c r="BY241" s="56"/>
      <c r="BZ241" s="56"/>
      <c r="CA241" s="45"/>
      <c r="CB241" s="46"/>
      <c r="CC241" s="46"/>
      <c r="CD241" s="47"/>
      <c r="CE241" s="50"/>
      <c r="CF241" s="50"/>
      <c r="CG241" s="46"/>
      <c r="CH241" s="46"/>
      <c r="CI241" s="46"/>
      <c r="CJ241" s="46"/>
      <c r="CK241" s="57"/>
      <c r="CL241" s="45"/>
      <c r="CM241" s="50"/>
      <c r="CN241" s="46"/>
      <c r="CO241" s="52"/>
      <c r="CP241" s="52"/>
      <c r="CQ241" s="52"/>
      <c r="CR241" s="57"/>
      <c r="CS241" s="45"/>
      <c r="CT241" s="50"/>
      <c r="CU241" s="46"/>
      <c r="CV241" s="46"/>
      <c r="CW241" s="46"/>
      <c r="CX241" s="46"/>
      <c r="CY241" s="57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45"/>
      <c r="DL241" s="52"/>
      <c r="DM241" s="98"/>
      <c r="DN241" s="52"/>
      <c r="DO241" s="45"/>
      <c r="DP241" s="52"/>
      <c r="DQ241" s="45"/>
      <c r="DR241" s="52"/>
      <c r="DS241" s="56"/>
      <c r="DT241" s="45"/>
      <c r="DU241" s="52"/>
      <c r="DV241" s="56"/>
      <c r="DW241" s="45"/>
      <c r="DX241" s="46"/>
      <c r="DY241" s="98"/>
      <c r="DZ241" s="57"/>
      <c r="EA241" s="148"/>
      <c r="EB241" s="57"/>
      <c r="EC241" s="45"/>
      <c r="ED241" s="52"/>
      <c r="EE241" s="45"/>
      <c r="EF241" s="52"/>
      <c r="EG241" s="45"/>
      <c r="EH241" s="52"/>
      <c r="EI241" s="45"/>
      <c r="EJ241" s="47"/>
    </row>
    <row r="242" spans="1:140" outlineLevel="2" x14ac:dyDescent="0.3">
      <c r="A242" s="258"/>
      <c r="B242" s="264">
        <v>1.28125</v>
      </c>
      <c r="C242" s="258"/>
      <c r="D242" s="258"/>
      <c r="E242" s="258"/>
      <c r="F242" s="258"/>
      <c r="G242" s="258"/>
      <c r="H242" s="258"/>
      <c r="I242" s="258"/>
      <c r="J242" s="258"/>
      <c r="K242" s="259"/>
      <c r="L242" s="258"/>
      <c r="M242" s="258"/>
      <c r="N242" s="258"/>
      <c r="O242" s="258"/>
      <c r="P242" s="258"/>
      <c r="Q242" s="258"/>
      <c r="R242" s="258"/>
      <c r="S242" s="245"/>
      <c r="T242" s="45"/>
      <c r="U242" s="46"/>
      <c r="V242" s="49"/>
      <c r="W242" s="46"/>
      <c r="X242" s="51"/>
      <c r="Y242" s="46"/>
      <c r="Z242" s="46"/>
      <c r="AA242" s="46"/>
      <c r="AB242" s="46"/>
      <c r="AC242" s="47"/>
      <c r="AD242" s="50"/>
      <c r="AE242" s="90"/>
      <c r="AF242" s="90"/>
      <c r="AG242" s="90"/>
      <c r="AH242" s="90"/>
      <c r="AI242" s="90"/>
      <c r="AJ242" s="104"/>
      <c r="AK242" s="46"/>
      <c r="AL242" s="46"/>
      <c r="AM242" s="46"/>
      <c r="AN242" s="46"/>
      <c r="AO242" s="52"/>
      <c r="AP242" s="47"/>
      <c r="AQ242" s="45"/>
      <c r="AR242" s="50"/>
      <c r="AS242" s="46"/>
      <c r="AT242" s="46"/>
      <c r="AU242" s="46"/>
      <c r="AV242" s="46"/>
      <c r="AW242" s="116"/>
      <c r="AX242" s="46"/>
      <c r="AY242" s="46"/>
      <c r="AZ242" s="52"/>
      <c r="BA242" s="45"/>
      <c r="BB242" s="52"/>
      <c r="BC242" s="53"/>
      <c r="BD242" s="54"/>
      <c r="BE242" s="53"/>
      <c r="BF242" s="55"/>
      <c r="BG242" s="55"/>
      <c r="BH242" s="46"/>
      <c r="BI242" s="47"/>
      <c r="BJ242" s="45"/>
      <c r="BK242" s="46"/>
      <c r="BL242" s="46"/>
      <c r="BM242" s="46"/>
      <c r="BN242" s="52"/>
      <c r="BO242" s="45"/>
      <c r="BP242" s="46"/>
      <c r="BQ242" s="52"/>
      <c r="BR242" s="45"/>
      <c r="BS242" s="46"/>
      <c r="BT242" s="52"/>
      <c r="BU242" s="58"/>
      <c r="BV242" s="131"/>
      <c r="BW242" s="113"/>
      <c r="BX242" s="113"/>
      <c r="BY242" s="56"/>
      <c r="BZ242" s="56"/>
      <c r="CA242" s="45"/>
      <c r="CB242" s="46"/>
      <c r="CC242" s="46"/>
      <c r="CD242" s="47"/>
      <c r="CE242" s="50"/>
      <c r="CF242" s="50"/>
      <c r="CG242" s="46"/>
      <c r="CH242" s="46"/>
      <c r="CI242" s="46"/>
      <c r="CJ242" s="46"/>
      <c r="CK242" s="57"/>
      <c r="CL242" s="45"/>
      <c r="CM242" s="50"/>
      <c r="CN242" s="46"/>
      <c r="CO242" s="52"/>
      <c r="CP242" s="52"/>
      <c r="CQ242" s="52"/>
      <c r="CR242" s="57"/>
      <c r="CS242" s="45"/>
      <c r="CT242" s="50"/>
      <c r="CU242" s="46"/>
      <c r="CV242" s="46"/>
      <c r="CW242" s="46"/>
      <c r="CX242" s="46"/>
      <c r="CY242" s="57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45"/>
      <c r="DL242" s="52"/>
      <c r="DM242" s="98"/>
      <c r="DN242" s="52"/>
      <c r="DO242" s="45"/>
      <c r="DP242" s="52"/>
      <c r="DQ242" s="45"/>
      <c r="DR242" s="52"/>
      <c r="DS242" s="56"/>
      <c r="DT242" s="45"/>
      <c r="DU242" s="52"/>
      <c r="DV242" s="56"/>
      <c r="DW242" s="45"/>
      <c r="DX242" s="46"/>
      <c r="DY242" s="98"/>
      <c r="DZ242" s="57"/>
      <c r="EA242" s="148"/>
      <c r="EB242" s="57"/>
      <c r="EC242" s="45"/>
      <c r="ED242" s="52"/>
      <c r="EE242" s="45"/>
      <c r="EF242" s="52"/>
      <c r="EG242" s="45"/>
      <c r="EH242" s="52"/>
      <c r="EI242" s="45"/>
      <c r="EJ242" s="47"/>
    </row>
    <row r="243" spans="1:140" outlineLevel="2" x14ac:dyDescent="0.3">
      <c r="A243" s="258"/>
      <c r="B243" s="264">
        <v>1.2916666666666701</v>
      </c>
      <c r="C243" s="258"/>
      <c r="D243" s="258"/>
      <c r="E243" s="258"/>
      <c r="F243" s="258"/>
      <c r="G243" s="258"/>
      <c r="H243" s="258"/>
      <c r="I243" s="258"/>
      <c r="J243" s="258"/>
      <c r="K243" s="259"/>
      <c r="L243" s="258"/>
      <c r="M243" s="258"/>
      <c r="N243" s="258"/>
      <c r="O243" s="258"/>
      <c r="P243" s="258"/>
      <c r="Q243" s="258"/>
      <c r="R243" s="258"/>
      <c r="S243" s="245"/>
      <c r="T243" s="45"/>
      <c r="U243" s="46"/>
      <c r="V243" s="49"/>
      <c r="W243" s="46"/>
      <c r="X243" s="51"/>
      <c r="Y243" s="46"/>
      <c r="Z243" s="46"/>
      <c r="AA243" s="46"/>
      <c r="AB243" s="46"/>
      <c r="AC243" s="47"/>
      <c r="AD243" s="50"/>
      <c r="AE243" s="90"/>
      <c r="AF243" s="90"/>
      <c r="AG243" s="90"/>
      <c r="AH243" s="90"/>
      <c r="AI243" s="90"/>
      <c r="AJ243" s="104"/>
      <c r="AK243" s="46"/>
      <c r="AL243" s="46"/>
      <c r="AM243" s="46"/>
      <c r="AN243" s="46"/>
      <c r="AO243" s="52"/>
      <c r="AP243" s="47"/>
      <c r="AQ243" s="45"/>
      <c r="AR243" s="50"/>
      <c r="AS243" s="46"/>
      <c r="AT243" s="46"/>
      <c r="AU243" s="46"/>
      <c r="AV243" s="46"/>
      <c r="AW243" s="116"/>
      <c r="AX243" s="46"/>
      <c r="AY243" s="46"/>
      <c r="AZ243" s="52"/>
      <c r="BA243" s="45"/>
      <c r="BB243" s="52"/>
      <c r="BC243" s="53"/>
      <c r="BD243" s="54"/>
      <c r="BE243" s="53"/>
      <c r="BF243" s="55"/>
      <c r="BG243" s="55"/>
      <c r="BH243" s="46"/>
      <c r="BI243" s="47"/>
      <c r="BJ243" s="45"/>
      <c r="BK243" s="46"/>
      <c r="BL243" s="46"/>
      <c r="BM243" s="46"/>
      <c r="BN243" s="52"/>
      <c r="BO243" s="45"/>
      <c r="BP243" s="46"/>
      <c r="BQ243" s="52"/>
      <c r="BR243" s="45"/>
      <c r="BS243" s="46"/>
      <c r="BT243" s="52"/>
      <c r="BU243" s="58"/>
      <c r="BV243" s="131"/>
      <c r="BW243" s="113"/>
      <c r="BX243" s="113"/>
      <c r="BY243" s="56"/>
      <c r="BZ243" s="56"/>
      <c r="CA243" s="45"/>
      <c r="CB243" s="46"/>
      <c r="CC243" s="46"/>
      <c r="CD243" s="47"/>
      <c r="CE243" s="50"/>
      <c r="CF243" s="50"/>
      <c r="CG243" s="46"/>
      <c r="CH243" s="46"/>
      <c r="CI243" s="46"/>
      <c r="CJ243" s="46"/>
      <c r="CK243" s="57"/>
      <c r="CL243" s="45"/>
      <c r="CM243" s="50"/>
      <c r="CN243" s="46"/>
      <c r="CO243" s="52"/>
      <c r="CP243" s="52"/>
      <c r="CQ243" s="52"/>
      <c r="CR243" s="57"/>
      <c r="CS243" s="45"/>
      <c r="CT243" s="50"/>
      <c r="CU243" s="46"/>
      <c r="CV243" s="46"/>
      <c r="CW243" s="46"/>
      <c r="CX243" s="46"/>
      <c r="CY243" s="57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45"/>
      <c r="DL243" s="52"/>
      <c r="DM243" s="98"/>
      <c r="DN243" s="52"/>
      <c r="DO243" s="45"/>
      <c r="DP243" s="52"/>
      <c r="DQ243" s="45"/>
      <c r="DR243" s="52"/>
      <c r="DS243" s="56"/>
      <c r="DT243" s="45"/>
      <c r="DU243" s="52"/>
      <c r="DV243" s="56"/>
      <c r="DW243" s="45"/>
      <c r="DX243" s="46"/>
      <c r="DY243" s="98"/>
      <c r="DZ243" s="57"/>
      <c r="EA243" s="148"/>
      <c r="EB243" s="57"/>
      <c r="EC243" s="45"/>
      <c r="ED243" s="52"/>
      <c r="EE243" s="45"/>
      <c r="EF243" s="52"/>
      <c r="EG243" s="45"/>
      <c r="EH243" s="52"/>
      <c r="EI243" s="45"/>
      <c r="EJ243" s="47"/>
    </row>
    <row r="244" spans="1:140" outlineLevel="2" x14ac:dyDescent="0.3">
      <c r="A244" s="258"/>
      <c r="B244" s="264">
        <v>1.3020833333333399</v>
      </c>
      <c r="C244" s="258"/>
      <c r="D244" s="258"/>
      <c r="E244" s="258"/>
      <c r="F244" s="258"/>
      <c r="G244" s="258"/>
      <c r="H244" s="258"/>
      <c r="I244" s="258"/>
      <c r="J244" s="258"/>
      <c r="K244" s="259"/>
      <c r="L244" s="258"/>
      <c r="M244" s="258"/>
      <c r="N244" s="258"/>
      <c r="O244" s="258"/>
      <c r="P244" s="258"/>
      <c r="Q244" s="258"/>
      <c r="R244" s="258"/>
      <c r="S244" s="245"/>
      <c r="T244" s="45"/>
      <c r="U244" s="46"/>
      <c r="V244" s="49"/>
      <c r="W244" s="46"/>
      <c r="X244" s="51"/>
      <c r="Y244" s="46"/>
      <c r="Z244" s="46"/>
      <c r="AA244" s="46"/>
      <c r="AB244" s="46"/>
      <c r="AC244" s="47"/>
      <c r="AD244" s="50"/>
      <c r="AE244" s="90"/>
      <c r="AF244" s="90"/>
      <c r="AG244" s="90"/>
      <c r="AH244" s="90"/>
      <c r="AI244" s="90"/>
      <c r="AJ244" s="104"/>
      <c r="AK244" s="46"/>
      <c r="AL244" s="46"/>
      <c r="AM244" s="46"/>
      <c r="AN244" s="46"/>
      <c r="AO244" s="52"/>
      <c r="AP244" s="47"/>
      <c r="AQ244" s="45"/>
      <c r="AR244" s="50"/>
      <c r="AS244" s="46"/>
      <c r="AT244" s="46"/>
      <c r="AU244" s="46"/>
      <c r="AV244" s="46"/>
      <c r="AW244" s="116"/>
      <c r="AX244" s="46"/>
      <c r="AY244" s="46"/>
      <c r="AZ244" s="52"/>
      <c r="BA244" s="45"/>
      <c r="BB244" s="52"/>
      <c r="BC244" s="53"/>
      <c r="BD244" s="54"/>
      <c r="BE244" s="53"/>
      <c r="BF244" s="55"/>
      <c r="BG244" s="55"/>
      <c r="BH244" s="46"/>
      <c r="BI244" s="47"/>
      <c r="BJ244" s="45"/>
      <c r="BK244" s="46"/>
      <c r="BL244" s="46"/>
      <c r="BM244" s="46"/>
      <c r="BN244" s="52"/>
      <c r="BO244" s="45"/>
      <c r="BP244" s="46"/>
      <c r="BQ244" s="52"/>
      <c r="BR244" s="45"/>
      <c r="BS244" s="46"/>
      <c r="BT244" s="52"/>
      <c r="BU244" s="58"/>
      <c r="BV244" s="131"/>
      <c r="BW244" s="113"/>
      <c r="BX244" s="113"/>
      <c r="BY244" s="56"/>
      <c r="BZ244" s="56"/>
      <c r="CA244" s="45"/>
      <c r="CB244" s="46"/>
      <c r="CC244" s="46"/>
      <c r="CD244" s="47"/>
      <c r="CE244" s="50"/>
      <c r="CF244" s="50"/>
      <c r="CG244" s="46"/>
      <c r="CH244" s="46"/>
      <c r="CI244" s="46"/>
      <c r="CJ244" s="46"/>
      <c r="CK244" s="57"/>
      <c r="CL244" s="45"/>
      <c r="CM244" s="50"/>
      <c r="CN244" s="46"/>
      <c r="CO244" s="52"/>
      <c r="CP244" s="52"/>
      <c r="CQ244" s="52"/>
      <c r="CR244" s="57"/>
      <c r="CS244" s="45"/>
      <c r="CT244" s="50"/>
      <c r="CU244" s="46"/>
      <c r="CV244" s="46"/>
      <c r="CW244" s="46"/>
      <c r="CX244" s="46"/>
      <c r="CY244" s="57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45"/>
      <c r="DL244" s="52"/>
      <c r="DM244" s="98"/>
      <c r="DN244" s="52"/>
      <c r="DO244" s="45"/>
      <c r="DP244" s="52"/>
      <c r="DQ244" s="45"/>
      <c r="DR244" s="52"/>
      <c r="DS244" s="56"/>
      <c r="DT244" s="45"/>
      <c r="DU244" s="52"/>
      <c r="DV244" s="56"/>
      <c r="DW244" s="45"/>
      <c r="DX244" s="46"/>
      <c r="DY244" s="98"/>
      <c r="DZ244" s="57"/>
      <c r="EA244" s="148"/>
      <c r="EB244" s="57"/>
      <c r="EC244" s="45"/>
      <c r="ED244" s="52"/>
      <c r="EE244" s="45"/>
      <c r="EF244" s="52"/>
      <c r="EG244" s="45"/>
      <c r="EH244" s="52"/>
      <c r="EI244" s="45"/>
      <c r="EJ244" s="47"/>
    </row>
    <row r="245" spans="1:140" outlineLevel="2" x14ac:dyDescent="0.3">
      <c r="A245" s="258"/>
      <c r="B245" s="264">
        <v>1.3125</v>
      </c>
      <c r="C245" s="258"/>
      <c r="D245" s="258"/>
      <c r="E245" s="258"/>
      <c r="F245" s="258"/>
      <c r="G245" s="258"/>
      <c r="H245" s="258"/>
      <c r="I245" s="258"/>
      <c r="J245" s="258"/>
      <c r="K245" s="259"/>
      <c r="L245" s="258"/>
      <c r="M245" s="258"/>
      <c r="N245" s="258"/>
      <c r="O245" s="258"/>
      <c r="P245" s="258"/>
      <c r="Q245" s="258"/>
      <c r="R245" s="258"/>
      <c r="S245" s="245"/>
      <c r="T245" s="45"/>
      <c r="U245" s="46"/>
      <c r="V245" s="49"/>
      <c r="W245" s="46"/>
      <c r="X245" s="51"/>
      <c r="Y245" s="46"/>
      <c r="Z245" s="46"/>
      <c r="AA245" s="46"/>
      <c r="AB245" s="46"/>
      <c r="AC245" s="47"/>
      <c r="AD245" s="50"/>
      <c r="AE245" s="90"/>
      <c r="AF245" s="90"/>
      <c r="AG245" s="90"/>
      <c r="AH245" s="90"/>
      <c r="AI245" s="90"/>
      <c r="AJ245" s="104"/>
      <c r="AK245" s="46"/>
      <c r="AL245" s="46"/>
      <c r="AM245" s="46"/>
      <c r="AN245" s="46"/>
      <c r="AO245" s="52"/>
      <c r="AP245" s="47"/>
      <c r="AQ245" s="45"/>
      <c r="AR245" s="50"/>
      <c r="AS245" s="46"/>
      <c r="AT245" s="46"/>
      <c r="AU245" s="46"/>
      <c r="AV245" s="46"/>
      <c r="AW245" s="116"/>
      <c r="AX245" s="46"/>
      <c r="AY245" s="46"/>
      <c r="AZ245" s="52"/>
      <c r="BA245" s="45"/>
      <c r="BB245" s="52"/>
      <c r="BC245" s="53"/>
      <c r="BD245" s="54"/>
      <c r="BE245" s="53"/>
      <c r="BF245" s="55"/>
      <c r="BG245" s="55"/>
      <c r="BH245" s="46"/>
      <c r="BI245" s="47"/>
      <c r="BJ245" s="45"/>
      <c r="BK245" s="46"/>
      <c r="BL245" s="46"/>
      <c r="BM245" s="46"/>
      <c r="BN245" s="52"/>
      <c r="BO245" s="45"/>
      <c r="BP245" s="46"/>
      <c r="BQ245" s="52"/>
      <c r="BR245" s="45"/>
      <c r="BS245" s="46"/>
      <c r="BT245" s="52"/>
      <c r="BU245" s="58"/>
      <c r="BV245" s="131"/>
      <c r="BW245" s="113"/>
      <c r="BX245" s="113"/>
      <c r="BY245" s="56"/>
      <c r="BZ245" s="56"/>
      <c r="CA245" s="45"/>
      <c r="CB245" s="46"/>
      <c r="CC245" s="46"/>
      <c r="CD245" s="47"/>
      <c r="CE245" s="50"/>
      <c r="CF245" s="50"/>
      <c r="CG245" s="46"/>
      <c r="CH245" s="46"/>
      <c r="CI245" s="46"/>
      <c r="CJ245" s="46"/>
      <c r="CK245" s="57"/>
      <c r="CL245" s="45"/>
      <c r="CM245" s="50"/>
      <c r="CN245" s="46"/>
      <c r="CO245" s="52"/>
      <c r="CP245" s="52"/>
      <c r="CQ245" s="52"/>
      <c r="CR245" s="57"/>
      <c r="CS245" s="45"/>
      <c r="CT245" s="50"/>
      <c r="CU245" s="46"/>
      <c r="CV245" s="46"/>
      <c r="CW245" s="46"/>
      <c r="CX245" s="46"/>
      <c r="CY245" s="57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45"/>
      <c r="DL245" s="52"/>
      <c r="DM245" s="98"/>
      <c r="DN245" s="52"/>
      <c r="DO245" s="45"/>
      <c r="DP245" s="52"/>
      <c r="DQ245" s="45"/>
      <c r="DR245" s="52"/>
      <c r="DS245" s="56"/>
      <c r="DT245" s="45"/>
      <c r="DU245" s="52"/>
      <c r="DV245" s="56"/>
      <c r="DW245" s="45"/>
      <c r="DX245" s="46"/>
      <c r="DY245" s="98"/>
      <c r="DZ245" s="57"/>
      <c r="EA245" s="148"/>
      <c r="EB245" s="57"/>
      <c r="EC245" s="45"/>
      <c r="ED245" s="52"/>
      <c r="EE245" s="45"/>
      <c r="EF245" s="52"/>
      <c r="EG245" s="45"/>
      <c r="EH245" s="52"/>
      <c r="EI245" s="45"/>
      <c r="EJ245" s="47"/>
    </row>
    <row r="246" spans="1:140" ht="19.5" thickBot="1" x14ac:dyDescent="0.35">
      <c r="A246" s="258"/>
      <c r="B246" s="266">
        <v>1.3229166666666701</v>
      </c>
      <c r="C246" s="258"/>
      <c r="D246" s="258"/>
      <c r="E246" s="258"/>
      <c r="F246" s="258"/>
      <c r="G246" s="258"/>
      <c r="H246" s="258"/>
      <c r="I246" s="258"/>
      <c r="J246" s="258"/>
      <c r="K246" s="259"/>
      <c r="L246" s="258"/>
      <c r="M246" s="258"/>
      <c r="N246" s="258"/>
      <c r="O246" s="258"/>
      <c r="P246" s="258"/>
      <c r="Q246" s="258"/>
      <c r="R246" s="258"/>
      <c r="S246" s="245"/>
      <c r="T246" s="45"/>
      <c r="U246" s="46"/>
      <c r="V246" s="49"/>
      <c r="W246" s="46"/>
      <c r="X246" s="51"/>
      <c r="Y246" s="46"/>
      <c r="Z246" s="46"/>
      <c r="AA246" s="46"/>
      <c r="AB246" s="46"/>
      <c r="AC246" s="47"/>
      <c r="AD246" s="50"/>
      <c r="AE246" s="90"/>
      <c r="AF246" s="90"/>
      <c r="AG246" s="90"/>
      <c r="AH246" s="90"/>
      <c r="AI246" s="90"/>
      <c r="AJ246" s="104"/>
      <c r="AK246" s="46"/>
      <c r="AL246" s="46"/>
      <c r="AM246" s="46"/>
      <c r="AN246" s="46"/>
      <c r="AO246" s="52"/>
      <c r="AP246" s="47"/>
      <c r="AQ246" s="45"/>
      <c r="AR246" s="50"/>
      <c r="AS246" s="46"/>
      <c r="AT246" s="46"/>
      <c r="AU246" s="46"/>
      <c r="AV246" s="46"/>
      <c r="AW246" s="116"/>
      <c r="AX246" s="46"/>
      <c r="AY246" s="46"/>
      <c r="AZ246" s="52"/>
      <c r="BA246" s="45"/>
      <c r="BB246" s="52"/>
      <c r="BC246" s="53"/>
      <c r="BD246" s="54"/>
      <c r="BE246" s="53"/>
      <c r="BF246" s="55"/>
      <c r="BG246" s="55"/>
      <c r="BH246" s="46"/>
      <c r="BI246" s="47"/>
      <c r="BJ246" s="45"/>
      <c r="BK246" s="46"/>
      <c r="BL246" s="46"/>
      <c r="BM246" s="46"/>
      <c r="BN246" s="52"/>
      <c r="BO246" s="45"/>
      <c r="BP246" s="46"/>
      <c r="BQ246" s="52"/>
      <c r="BR246" s="45"/>
      <c r="BS246" s="46"/>
      <c r="BT246" s="52"/>
      <c r="BU246" s="58"/>
      <c r="BV246" s="131"/>
      <c r="BW246" s="113"/>
      <c r="BX246" s="113"/>
      <c r="BY246" s="56"/>
      <c r="BZ246" s="56"/>
      <c r="CA246" s="45"/>
      <c r="CB246" s="46"/>
      <c r="CC246" s="46"/>
      <c r="CD246" s="47"/>
      <c r="CE246" s="50"/>
      <c r="CF246" s="50"/>
      <c r="CG246" s="46"/>
      <c r="CH246" s="46"/>
      <c r="CI246" s="46"/>
      <c r="CJ246" s="46"/>
      <c r="CK246" s="57"/>
      <c r="CL246" s="45"/>
      <c r="CM246" s="50"/>
      <c r="CN246" s="46"/>
      <c r="CO246" s="52"/>
      <c r="CP246" s="52"/>
      <c r="CQ246" s="52"/>
      <c r="CR246" s="57"/>
      <c r="CS246" s="45"/>
      <c r="CT246" s="50"/>
      <c r="CU246" s="46"/>
      <c r="CV246" s="46"/>
      <c r="CW246" s="46"/>
      <c r="CX246" s="46"/>
      <c r="CY246" s="57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45"/>
      <c r="DL246" s="52"/>
      <c r="DM246" s="98"/>
      <c r="DN246" s="52"/>
      <c r="DO246" s="45"/>
      <c r="DP246" s="52"/>
      <c r="DQ246" s="45"/>
      <c r="DR246" s="52"/>
      <c r="DS246" s="56"/>
      <c r="DT246" s="45"/>
      <c r="DU246" s="52"/>
      <c r="DV246" s="56"/>
      <c r="DW246" s="45"/>
      <c r="DX246" s="46"/>
      <c r="DY246" s="98"/>
      <c r="DZ246" s="57"/>
      <c r="EA246" s="148"/>
      <c r="EB246" s="57"/>
      <c r="EC246" s="45"/>
      <c r="ED246" s="52"/>
      <c r="EE246" s="45"/>
      <c r="EF246" s="52"/>
      <c r="EG246" s="45"/>
      <c r="EH246" s="52"/>
      <c r="EI246" s="45"/>
      <c r="EJ246" s="47"/>
    </row>
    <row r="247" spans="1:140" x14ac:dyDescent="0.3">
      <c r="A247" s="258"/>
      <c r="B247" s="258"/>
      <c r="C247" s="258"/>
      <c r="D247" s="258"/>
      <c r="E247" s="258"/>
      <c r="F247" s="258"/>
      <c r="G247" s="258"/>
      <c r="H247" s="258"/>
      <c r="I247" s="258"/>
      <c r="J247" s="258"/>
      <c r="K247" s="259"/>
      <c r="L247" s="258"/>
      <c r="M247" s="258"/>
      <c r="N247" s="258"/>
      <c r="O247" s="258"/>
      <c r="P247" s="258"/>
      <c r="Q247" s="258"/>
      <c r="R247" s="258"/>
      <c r="S247" s="245"/>
      <c r="T247" s="45"/>
      <c r="U247" s="46"/>
      <c r="V247" s="49"/>
      <c r="W247" s="46"/>
      <c r="X247" s="51"/>
      <c r="Y247" s="46"/>
      <c r="Z247" s="46"/>
      <c r="AA247" s="46"/>
      <c r="AB247" s="46"/>
      <c r="AC247" s="47"/>
      <c r="AD247" s="50"/>
      <c r="AE247" s="90"/>
      <c r="AF247" s="90"/>
      <c r="AG247" s="90"/>
      <c r="AH247" s="90"/>
      <c r="AI247" s="90"/>
      <c r="AJ247" s="104"/>
      <c r="AK247" s="46"/>
      <c r="AL247" s="46"/>
      <c r="AM247" s="46"/>
      <c r="AN247" s="46"/>
      <c r="AO247" s="52"/>
      <c r="AP247" s="47"/>
      <c r="AQ247" s="45"/>
      <c r="AR247" s="50"/>
      <c r="AS247" s="46"/>
      <c r="AT247" s="46"/>
      <c r="AU247" s="46"/>
      <c r="AV247" s="46"/>
      <c r="AW247" s="116"/>
      <c r="AX247" s="46"/>
      <c r="AY247" s="46"/>
      <c r="AZ247" s="52"/>
      <c r="BA247" s="45"/>
      <c r="BB247" s="52"/>
      <c r="BC247" s="53"/>
      <c r="BD247" s="54"/>
      <c r="BE247" s="53"/>
      <c r="BF247" s="55"/>
      <c r="BG247" s="55"/>
      <c r="BH247" s="46"/>
      <c r="BI247" s="47"/>
      <c r="BJ247" s="45"/>
      <c r="BK247" s="46"/>
      <c r="BL247" s="46"/>
      <c r="BM247" s="46"/>
      <c r="BN247" s="52"/>
      <c r="BO247" s="45"/>
      <c r="BP247" s="46"/>
      <c r="BQ247" s="52"/>
      <c r="BR247" s="45"/>
      <c r="BS247" s="46"/>
      <c r="BT247" s="52"/>
      <c r="BU247" s="58"/>
      <c r="BV247" s="131"/>
      <c r="BW247" s="113"/>
      <c r="BX247" s="113"/>
      <c r="BY247" s="56"/>
      <c r="BZ247" s="56"/>
      <c r="CA247" s="45"/>
      <c r="CB247" s="46"/>
      <c r="CC247" s="46"/>
      <c r="CD247" s="47"/>
      <c r="CE247" s="50"/>
      <c r="CF247" s="50"/>
      <c r="CG247" s="46"/>
      <c r="CH247" s="46"/>
      <c r="CI247" s="46"/>
      <c r="CJ247" s="46"/>
      <c r="CK247" s="57"/>
      <c r="CL247" s="45"/>
      <c r="CM247" s="50"/>
      <c r="CN247" s="46"/>
      <c r="CO247" s="52"/>
      <c r="CP247" s="52"/>
      <c r="CQ247" s="52"/>
      <c r="CR247" s="57"/>
      <c r="CS247" s="45"/>
      <c r="CT247" s="50"/>
      <c r="CU247" s="46"/>
      <c r="CV247" s="46"/>
      <c r="CW247" s="46"/>
      <c r="CX247" s="46"/>
      <c r="CY247" s="57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45"/>
      <c r="DL247" s="52"/>
      <c r="DM247" s="98"/>
      <c r="DN247" s="52"/>
      <c r="DO247" s="45"/>
      <c r="DP247" s="52"/>
      <c r="DQ247" s="45"/>
      <c r="DR247" s="52"/>
      <c r="DS247" s="56"/>
      <c r="DT247" s="45"/>
      <c r="DU247" s="52"/>
      <c r="DV247" s="56"/>
      <c r="DW247" s="45"/>
      <c r="DX247" s="46"/>
      <c r="DY247" s="98"/>
      <c r="DZ247" s="57"/>
      <c r="EA247" s="148"/>
      <c r="EB247" s="57"/>
      <c r="EC247" s="45"/>
      <c r="ED247" s="52"/>
      <c r="EE247" s="45"/>
      <c r="EF247" s="52"/>
      <c r="EG247" s="45"/>
      <c r="EH247" s="52"/>
      <c r="EI247" s="45"/>
      <c r="EJ247" s="47"/>
    </row>
    <row r="248" spans="1:140" x14ac:dyDescent="0.3">
      <c r="A248" s="258"/>
      <c r="B248" s="258"/>
      <c r="C248" s="258"/>
      <c r="D248" s="258"/>
      <c r="E248" s="258"/>
      <c r="F248" s="258"/>
      <c r="G248" s="258"/>
      <c r="H248" s="258"/>
      <c r="I248" s="258"/>
      <c r="J248" s="258"/>
      <c r="K248" s="259"/>
      <c r="L248" s="258"/>
      <c r="M248" s="258"/>
      <c r="N248" s="258"/>
      <c r="O248" s="258"/>
      <c r="P248" s="258"/>
      <c r="Q248" s="258"/>
      <c r="R248" s="258"/>
      <c r="S248" s="245"/>
      <c r="T248" s="45"/>
      <c r="U248" s="46"/>
      <c r="V248" s="49"/>
      <c r="W248" s="46"/>
      <c r="X248" s="51"/>
      <c r="Y248" s="46"/>
      <c r="Z248" s="46"/>
      <c r="AA248" s="46"/>
      <c r="AB248" s="46"/>
      <c r="AC248" s="47"/>
      <c r="AD248" s="50"/>
      <c r="AE248" s="90"/>
      <c r="AF248" s="90"/>
      <c r="AG248" s="90"/>
      <c r="AH248" s="90"/>
      <c r="AI248" s="90"/>
      <c r="AJ248" s="104"/>
      <c r="AK248" s="46"/>
      <c r="AL248" s="46"/>
      <c r="AM248" s="46"/>
      <c r="AN248" s="46"/>
      <c r="AO248" s="52"/>
      <c r="AP248" s="47"/>
      <c r="AQ248" s="45"/>
      <c r="AR248" s="50"/>
      <c r="AS248" s="46"/>
      <c r="AT248" s="46"/>
      <c r="AU248" s="46"/>
      <c r="AV248" s="46"/>
      <c r="AW248" s="116"/>
      <c r="AX248" s="46"/>
      <c r="AY248" s="46"/>
      <c r="AZ248" s="52"/>
      <c r="BA248" s="45"/>
      <c r="BB248" s="52"/>
      <c r="BC248" s="53"/>
      <c r="BD248" s="54"/>
      <c r="BE248" s="53"/>
      <c r="BF248" s="55"/>
      <c r="BG248" s="55"/>
      <c r="BH248" s="46"/>
      <c r="BI248" s="47"/>
      <c r="BJ248" s="45"/>
      <c r="BK248" s="46"/>
      <c r="BL248" s="46"/>
      <c r="BM248" s="46"/>
      <c r="BN248" s="52"/>
      <c r="BO248" s="45"/>
      <c r="BP248" s="46"/>
      <c r="BQ248" s="52"/>
      <c r="BR248" s="45"/>
      <c r="BS248" s="46"/>
      <c r="BT248" s="52"/>
      <c r="BU248" s="58"/>
      <c r="BV248" s="131"/>
      <c r="BW248" s="113"/>
      <c r="BX248" s="113"/>
      <c r="BY248" s="56"/>
      <c r="BZ248" s="56"/>
      <c r="CA248" s="45"/>
      <c r="CB248" s="46"/>
      <c r="CC248" s="46"/>
      <c r="CD248" s="47"/>
      <c r="CE248" s="50"/>
      <c r="CF248" s="50"/>
      <c r="CG248" s="46"/>
      <c r="CH248" s="46"/>
      <c r="CI248" s="46"/>
      <c r="CJ248" s="46"/>
      <c r="CK248" s="57"/>
      <c r="CL248" s="45"/>
      <c r="CM248" s="50"/>
      <c r="CN248" s="46"/>
      <c r="CO248" s="52"/>
      <c r="CP248" s="52"/>
      <c r="CQ248" s="52"/>
      <c r="CR248" s="57"/>
      <c r="CS248" s="45"/>
      <c r="CT248" s="50"/>
      <c r="CU248" s="46"/>
      <c r="CV248" s="46"/>
      <c r="CW248" s="46"/>
      <c r="CX248" s="46"/>
      <c r="CY248" s="57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45"/>
      <c r="DL248" s="52"/>
      <c r="DM248" s="98"/>
      <c r="DN248" s="52"/>
      <c r="DO248" s="45"/>
      <c r="DP248" s="52"/>
      <c r="DQ248" s="45"/>
      <c r="DR248" s="52"/>
      <c r="DS248" s="56"/>
      <c r="DT248" s="45"/>
      <c r="DU248" s="52"/>
      <c r="DV248" s="56"/>
      <c r="DW248" s="45"/>
      <c r="DX248" s="46"/>
      <c r="DY248" s="98"/>
      <c r="DZ248" s="57"/>
      <c r="EA248" s="148"/>
      <c r="EB248" s="57"/>
      <c r="EC248" s="45"/>
      <c r="ED248" s="52"/>
      <c r="EE248" s="45"/>
      <c r="EF248" s="52"/>
      <c r="EG248" s="45"/>
      <c r="EH248" s="52"/>
      <c r="EI248" s="45"/>
      <c r="EJ248" s="47"/>
    </row>
    <row r="249" spans="1:140" x14ac:dyDescent="0.3">
      <c r="A249" s="258"/>
      <c r="B249" s="258"/>
      <c r="C249" s="258"/>
      <c r="D249" s="258"/>
      <c r="E249" s="258"/>
      <c r="F249" s="258"/>
      <c r="G249" s="258"/>
      <c r="H249" s="258"/>
      <c r="I249" s="258"/>
      <c r="J249" s="258"/>
      <c r="K249" s="259"/>
      <c r="L249" s="258"/>
      <c r="M249" s="258"/>
      <c r="N249" s="258"/>
      <c r="O249" s="258"/>
      <c r="P249" s="258"/>
      <c r="Q249" s="258"/>
      <c r="R249" s="258"/>
      <c r="S249" s="245"/>
      <c r="T249" s="45"/>
      <c r="U249" s="46"/>
      <c r="V249" s="49"/>
      <c r="W249" s="46"/>
      <c r="X249" s="51"/>
      <c r="Y249" s="46"/>
      <c r="Z249" s="46"/>
      <c r="AA249" s="46"/>
      <c r="AB249" s="46"/>
      <c r="AC249" s="47"/>
      <c r="AD249" s="50"/>
      <c r="AE249" s="90"/>
      <c r="AF249" s="90"/>
      <c r="AG249" s="90"/>
      <c r="AH249" s="90"/>
      <c r="AI249" s="90"/>
      <c r="AJ249" s="104"/>
      <c r="AK249" s="46"/>
      <c r="AL249" s="46"/>
      <c r="AM249" s="46"/>
      <c r="AN249" s="46"/>
      <c r="AO249" s="52"/>
      <c r="AP249" s="47"/>
      <c r="AQ249" s="45"/>
      <c r="AR249" s="50"/>
      <c r="AS249" s="46"/>
      <c r="AT249" s="46"/>
      <c r="AU249" s="46"/>
      <c r="AV249" s="46"/>
      <c r="AW249" s="116"/>
      <c r="AX249" s="46"/>
      <c r="AY249" s="46"/>
      <c r="AZ249" s="52"/>
      <c r="BA249" s="45"/>
      <c r="BB249" s="52"/>
      <c r="BC249" s="53"/>
      <c r="BD249" s="54"/>
      <c r="BE249" s="53"/>
      <c r="BF249" s="55"/>
      <c r="BG249" s="55"/>
      <c r="BH249" s="46"/>
      <c r="BI249" s="47"/>
      <c r="BJ249" s="45"/>
      <c r="BK249" s="46"/>
      <c r="BL249" s="46"/>
      <c r="BM249" s="46"/>
      <c r="BN249" s="52"/>
      <c r="BO249" s="45"/>
      <c r="BP249" s="46"/>
      <c r="BQ249" s="52"/>
      <c r="BR249" s="45"/>
      <c r="BS249" s="46"/>
      <c r="BT249" s="52"/>
      <c r="BU249" s="58"/>
      <c r="BV249" s="131"/>
      <c r="BW249" s="113"/>
      <c r="BX249" s="113"/>
      <c r="BY249" s="56"/>
      <c r="BZ249" s="56"/>
      <c r="CA249" s="45"/>
      <c r="CB249" s="46"/>
      <c r="CC249" s="46"/>
      <c r="CD249" s="47"/>
      <c r="CE249" s="50"/>
      <c r="CF249" s="50"/>
      <c r="CG249" s="46"/>
      <c r="CH249" s="46"/>
      <c r="CI249" s="46"/>
      <c r="CJ249" s="46"/>
      <c r="CK249" s="57"/>
      <c r="CL249" s="45"/>
      <c r="CM249" s="50"/>
      <c r="CN249" s="46"/>
      <c r="CO249" s="52"/>
      <c r="CP249" s="52"/>
      <c r="CQ249" s="52"/>
      <c r="CR249" s="57"/>
      <c r="CS249" s="45"/>
      <c r="CT249" s="50"/>
      <c r="CU249" s="46"/>
      <c r="CV249" s="46"/>
      <c r="CW249" s="46"/>
      <c r="CX249" s="46"/>
      <c r="CY249" s="57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45"/>
      <c r="DL249" s="52"/>
      <c r="DM249" s="98"/>
      <c r="DN249" s="52"/>
      <c r="DO249" s="45"/>
      <c r="DP249" s="52"/>
      <c r="DQ249" s="45"/>
      <c r="DR249" s="52"/>
      <c r="DS249" s="56"/>
      <c r="DT249" s="45"/>
      <c r="DU249" s="52"/>
      <c r="DV249" s="56"/>
      <c r="DW249" s="45"/>
      <c r="DX249" s="46"/>
      <c r="DY249" s="98"/>
      <c r="DZ249" s="57"/>
      <c r="EA249" s="148"/>
      <c r="EB249" s="57"/>
      <c r="EC249" s="45"/>
      <c r="ED249" s="52"/>
      <c r="EE249" s="45"/>
      <c r="EF249" s="52"/>
      <c r="EG249" s="45"/>
      <c r="EH249" s="52"/>
      <c r="EI249" s="45"/>
      <c r="EJ249" s="47"/>
    </row>
    <row r="250" spans="1:140" x14ac:dyDescent="0.3">
      <c r="A250" s="258"/>
      <c r="B250" s="258"/>
      <c r="C250" s="258"/>
      <c r="D250" s="258"/>
      <c r="E250" s="258"/>
      <c r="F250" s="258"/>
      <c r="G250" s="258"/>
      <c r="H250" s="258"/>
      <c r="I250" s="258"/>
      <c r="J250" s="258"/>
      <c r="K250" s="259"/>
      <c r="L250" s="258"/>
      <c r="M250" s="258"/>
      <c r="N250" s="258"/>
      <c r="O250" s="258"/>
      <c r="P250" s="258"/>
      <c r="Q250" s="258"/>
      <c r="R250" s="258"/>
      <c r="S250" s="245"/>
      <c r="T250" s="45"/>
      <c r="U250" s="46"/>
      <c r="V250" s="49"/>
      <c r="W250" s="46"/>
      <c r="X250" s="51"/>
      <c r="Y250" s="46"/>
      <c r="Z250" s="46"/>
      <c r="AA250" s="46"/>
      <c r="AB250" s="46"/>
      <c r="AC250" s="47"/>
      <c r="AD250" s="50"/>
      <c r="AE250" s="90"/>
      <c r="AF250" s="90"/>
      <c r="AG250" s="90"/>
      <c r="AH250" s="90"/>
      <c r="AI250" s="90"/>
      <c r="AJ250" s="104"/>
      <c r="AK250" s="46"/>
      <c r="AL250" s="46"/>
      <c r="AM250" s="46"/>
      <c r="AN250" s="46"/>
      <c r="AO250" s="52"/>
      <c r="AP250" s="47"/>
      <c r="AQ250" s="45"/>
      <c r="AR250" s="50"/>
      <c r="AS250" s="46"/>
      <c r="AT250" s="46"/>
      <c r="AU250" s="46"/>
      <c r="AV250" s="46"/>
      <c r="AW250" s="116"/>
      <c r="AX250" s="46"/>
      <c r="AY250" s="46"/>
      <c r="AZ250" s="52"/>
      <c r="BA250" s="45"/>
      <c r="BB250" s="52"/>
      <c r="BC250" s="53"/>
      <c r="BD250" s="54"/>
      <c r="BE250" s="53"/>
      <c r="BF250" s="55"/>
      <c r="BG250" s="55"/>
      <c r="BH250" s="46"/>
      <c r="BI250" s="47"/>
      <c r="BJ250" s="45"/>
      <c r="BK250" s="46"/>
      <c r="BL250" s="46"/>
      <c r="BM250" s="46"/>
      <c r="BN250" s="52"/>
      <c r="BO250" s="45"/>
      <c r="BP250" s="46"/>
      <c r="BQ250" s="52"/>
      <c r="BR250" s="45"/>
      <c r="BS250" s="46"/>
      <c r="BT250" s="52"/>
      <c r="BU250" s="58"/>
      <c r="BV250" s="131"/>
      <c r="BW250" s="113"/>
      <c r="BX250" s="113"/>
      <c r="BY250" s="56"/>
      <c r="BZ250" s="56"/>
      <c r="CA250" s="45"/>
      <c r="CB250" s="46"/>
      <c r="CC250" s="46"/>
      <c r="CD250" s="47"/>
      <c r="CE250" s="50"/>
      <c r="CF250" s="50"/>
      <c r="CG250" s="46"/>
      <c r="CH250" s="46"/>
      <c r="CI250" s="46"/>
      <c r="CJ250" s="46"/>
      <c r="CK250" s="57"/>
      <c r="CL250" s="45"/>
      <c r="CM250" s="50"/>
      <c r="CN250" s="46"/>
      <c r="CO250" s="52"/>
      <c r="CP250" s="52"/>
      <c r="CQ250" s="52"/>
      <c r="CR250" s="57"/>
      <c r="CS250" s="45"/>
      <c r="CT250" s="50"/>
      <c r="CU250" s="46"/>
      <c r="CV250" s="46"/>
      <c r="CW250" s="46"/>
      <c r="CX250" s="46"/>
      <c r="CY250" s="57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45"/>
      <c r="DL250" s="52"/>
      <c r="DM250" s="98"/>
      <c r="DN250" s="52"/>
      <c r="DO250" s="45"/>
      <c r="DP250" s="52"/>
      <c r="DQ250" s="45"/>
      <c r="DR250" s="52"/>
      <c r="DS250" s="56"/>
      <c r="DT250" s="45"/>
      <c r="DU250" s="52"/>
      <c r="DV250" s="56"/>
      <c r="DW250" s="45"/>
      <c r="DX250" s="46"/>
      <c r="DY250" s="98"/>
      <c r="DZ250" s="57"/>
      <c r="EA250" s="148"/>
      <c r="EB250" s="57"/>
      <c r="EC250" s="45"/>
      <c r="ED250" s="52"/>
      <c r="EE250" s="45"/>
      <c r="EF250" s="52"/>
      <c r="EG250" s="45"/>
      <c r="EH250" s="52"/>
      <c r="EI250" s="45"/>
      <c r="EJ250" s="47"/>
    </row>
    <row r="251" spans="1:140" x14ac:dyDescent="0.3">
      <c r="A251" s="258"/>
      <c r="B251" s="258"/>
      <c r="C251" s="258"/>
      <c r="D251" s="258"/>
      <c r="E251" s="258"/>
      <c r="F251" s="258"/>
      <c r="G251" s="258"/>
      <c r="H251" s="258"/>
      <c r="I251" s="258"/>
      <c r="J251" s="258"/>
      <c r="K251" s="259"/>
      <c r="L251" s="258"/>
      <c r="M251" s="258"/>
      <c r="N251" s="258"/>
      <c r="O251" s="258"/>
      <c r="P251" s="258"/>
      <c r="Q251" s="258"/>
      <c r="R251" s="258"/>
      <c r="S251" s="245"/>
      <c r="T251" s="45"/>
      <c r="U251" s="46"/>
      <c r="V251" s="49"/>
      <c r="W251" s="46"/>
      <c r="X251" s="51"/>
      <c r="Y251" s="46"/>
      <c r="Z251" s="46"/>
      <c r="AA251" s="46"/>
      <c r="AB251" s="46"/>
      <c r="AC251" s="47"/>
      <c r="AD251" s="50"/>
      <c r="AE251" s="90"/>
      <c r="AF251" s="90"/>
      <c r="AG251" s="90"/>
      <c r="AH251" s="90"/>
      <c r="AI251" s="90"/>
      <c r="AJ251" s="104"/>
      <c r="AK251" s="46"/>
      <c r="AL251" s="46"/>
      <c r="AM251" s="46"/>
      <c r="AN251" s="46"/>
      <c r="AO251" s="52"/>
      <c r="AP251" s="47"/>
      <c r="AQ251" s="45"/>
      <c r="AR251" s="50"/>
      <c r="AS251" s="46"/>
      <c r="AT251" s="46"/>
      <c r="AU251" s="46"/>
      <c r="AV251" s="46"/>
      <c r="AW251" s="116"/>
      <c r="AX251" s="46"/>
      <c r="AY251" s="46"/>
      <c r="AZ251" s="52"/>
      <c r="BA251" s="45"/>
      <c r="BB251" s="52"/>
      <c r="BC251" s="53"/>
      <c r="BD251" s="54"/>
      <c r="BE251" s="53"/>
      <c r="BF251" s="55"/>
      <c r="BG251" s="55"/>
      <c r="BH251" s="46"/>
      <c r="BI251" s="47"/>
      <c r="BJ251" s="45"/>
      <c r="BK251" s="46"/>
      <c r="BL251" s="46"/>
      <c r="BM251" s="46"/>
      <c r="BN251" s="52"/>
      <c r="BO251" s="45"/>
      <c r="BP251" s="46"/>
      <c r="BQ251" s="52"/>
      <c r="BR251" s="45"/>
      <c r="BS251" s="46"/>
      <c r="BT251" s="52"/>
      <c r="BU251" s="58"/>
      <c r="BV251" s="131"/>
      <c r="BW251" s="113"/>
      <c r="BX251" s="113"/>
      <c r="BY251" s="56"/>
      <c r="BZ251" s="56"/>
      <c r="CA251" s="45"/>
      <c r="CB251" s="46"/>
      <c r="CC251" s="46"/>
      <c r="CD251" s="47"/>
      <c r="CE251" s="50"/>
      <c r="CF251" s="50"/>
      <c r="CG251" s="46"/>
      <c r="CH251" s="46"/>
      <c r="CI251" s="46"/>
      <c r="CJ251" s="46"/>
      <c r="CK251" s="57"/>
      <c r="CL251" s="45"/>
      <c r="CM251" s="50"/>
      <c r="CN251" s="46"/>
      <c r="CO251" s="52"/>
      <c r="CP251" s="52"/>
      <c r="CQ251" s="52"/>
      <c r="CR251" s="57"/>
      <c r="CS251" s="45"/>
      <c r="CT251" s="50"/>
      <c r="CU251" s="46"/>
      <c r="CV251" s="46"/>
      <c r="CW251" s="46"/>
      <c r="CX251" s="46"/>
      <c r="CY251" s="57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45"/>
      <c r="DL251" s="52"/>
      <c r="DM251" s="98"/>
      <c r="DN251" s="52"/>
      <c r="DO251" s="45"/>
      <c r="DP251" s="52"/>
      <c r="DQ251" s="45"/>
      <c r="DR251" s="52"/>
      <c r="DS251" s="56"/>
      <c r="DT251" s="45"/>
      <c r="DU251" s="52"/>
      <c r="DV251" s="56"/>
      <c r="DW251" s="45"/>
      <c r="DX251" s="46"/>
      <c r="DY251" s="98"/>
      <c r="DZ251" s="57"/>
      <c r="EA251" s="148"/>
      <c r="EB251" s="57"/>
      <c r="EC251" s="45"/>
      <c r="ED251" s="52"/>
      <c r="EE251" s="45"/>
      <c r="EF251" s="52"/>
      <c r="EG251" s="45"/>
      <c r="EH251" s="52"/>
      <c r="EI251" s="45"/>
      <c r="EJ251" s="47"/>
    </row>
    <row r="252" spans="1:140" x14ac:dyDescent="0.3">
      <c r="A252" s="258"/>
      <c r="B252" s="258"/>
      <c r="C252" s="258"/>
      <c r="D252" s="258"/>
      <c r="E252" s="258"/>
      <c r="F252" s="258"/>
      <c r="G252" s="258"/>
      <c r="H252" s="258"/>
      <c r="I252" s="258"/>
      <c r="J252" s="258"/>
      <c r="K252" s="259"/>
      <c r="L252" s="258"/>
      <c r="M252" s="258"/>
      <c r="N252" s="258"/>
      <c r="O252" s="258"/>
      <c r="P252" s="258"/>
      <c r="Q252" s="258"/>
      <c r="R252" s="258"/>
      <c r="S252" s="245"/>
      <c r="T252" s="45"/>
      <c r="U252" s="46"/>
      <c r="V252" s="49"/>
      <c r="W252" s="46"/>
      <c r="X252" s="51"/>
      <c r="Y252" s="46"/>
      <c r="Z252" s="46"/>
      <c r="AA252" s="46"/>
      <c r="AB252" s="46"/>
      <c r="AC252" s="47"/>
      <c r="AD252" s="50"/>
      <c r="AE252" s="90"/>
      <c r="AF252" s="90"/>
      <c r="AG252" s="90"/>
      <c r="AH252" s="90"/>
      <c r="AI252" s="90"/>
      <c r="AJ252" s="104"/>
      <c r="AK252" s="46"/>
      <c r="AL252" s="46"/>
      <c r="AM252" s="46"/>
      <c r="AN252" s="46"/>
      <c r="AO252" s="52"/>
      <c r="AP252" s="47"/>
      <c r="AQ252" s="45"/>
      <c r="AR252" s="50"/>
      <c r="AS252" s="46"/>
      <c r="AT252" s="46"/>
      <c r="AU252" s="46"/>
      <c r="AV252" s="46"/>
      <c r="AW252" s="116"/>
      <c r="AX252" s="46"/>
      <c r="AY252" s="46"/>
      <c r="AZ252" s="52"/>
      <c r="BA252" s="45"/>
      <c r="BB252" s="52"/>
      <c r="BC252" s="53"/>
      <c r="BD252" s="54"/>
      <c r="BE252" s="53"/>
      <c r="BF252" s="55"/>
      <c r="BG252" s="55"/>
      <c r="BH252" s="46"/>
      <c r="BI252" s="47"/>
      <c r="BJ252" s="45"/>
      <c r="BK252" s="46"/>
      <c r="BL252" s="46"/>
      <c r="BM252" s="46"/>
      <c r="BN252" s="52"/>
      <c r="BO252" s="45"/>
      <c r="BP252" s="46"/>
      <c r="BQ252" s="52"/>
      <c r="BR252" s="45"/>
      <c r="BS252" s="46"/>
      <c r="BT252" s="52"/>
      <c r="BU252" s="58"/>
      <c r="BV252" s="131"/>
      <c r="BW252" s="113"/>
      <c r="BX252" s="113"/>
      <c r="BY252" s="56"/>
      <c r="BZ252" s="56"/>
      <c r="CA252" s="45"/>
      <c r="CB252" s="46"/>
      <c r="CC252" s="46"/>
      <c r="CD252" s="47"/>
      <c r="CE252" s="50"/>
      <c r="CF252" s="50"/>
      <c r="CG252" s="46"/>
      <c r="CH252" s="46"/>
      <c r="CI252" s="46"/>
      <c r="CJ252" s="46"/>
      <c r="CK252" s="57"/>
      <c r="CL252" s="45"/>
      <c r="CM252" s="50"/>
      <c r="CN252" s="46"/>
      <c r="CO252" s="52"/>
      <c r="CP252" s="52"/>
      <c r="CQ252" s="52"/>
      <c r="CR252" s="57"/>
      <c r="CS252" s="45"/>
      <c r="CT252" s="50"/>
      <c r="CU252" s="46"/>
      <c r="CV252" s="46"/>
      <c r="CW252" s="46"/>
      <c r="CX252" s="46"/>
      <c r="CY252" s="57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45"/>
      <c r="DL252" s="52"/>
      <c r="DM252" s="98"/>
      <c r="DN252" s="52"/>
      <c r="DO252" s="45"/>
      <c r="DP252" s="52"/>
      <c r="DQ252" s="45"/>
      <c r="DR252" s="52"/>
      <c r="DS252" s="56"/>
      <c r="DT252" s="45"/>
      <c r="DU252" s="52"/>
      <c r="DV252" s="56"/>
      <c r="DW252" s="45"/>
      <c r="DX252" s="46"/>
      <c r="DY252" s="98"/>
      <c r="DZ252" s="57"/>
      <c r="EA252" s="148"/>
      <c r="EB252" s="57"/>
      <c r="EC252" s="45"/>
      <c r="ED252" s="52"/>
      <c r="EE252" s="45"/>
      <c r="EF252" s="52"/>
      <c r="EG252" s="45"/>
      <c r="EH252" s="52"/>
      <c r="EI252" s="45"/>
      <c r="EJ252" s="47"/>
    </row>
    <row r="253" spans="1:140" x14ac:dyDescent="0.3">
      <c r="A253" s="251"/>
      <c r="B253" s="235"/>
      <c r="C253" s="252"/>
      <c r="D253" s="234"/>
      <c r="E253" s="234"/>
      <c r="F253" s="234"/>
      <c r="G253" s="235"/>
      <c r="H253" s="251"/>
      <c r="I253" s="234"/>
      <c r="J253" s="234"/>
      <c r="K253" s="253"/>
      <c r="L253" s="234"/>
      <c r="M253" s="234"/>
      <c r="N253" s="234"/>
      <c r="O253" s="234"/>
      <c r="P253" s="234"/>
      <c r="Q253" s="234"/>
      <c r="R253" s="254"/>
      <c r="S253" s="48"/>
      <c r="T253" s="45"/>
      <c r="U253" s="46"/>
      <c r="V253" s="49"/>
      <c r="W253" s="46"/>
      <c r="X253" s="51"/>
      <c r="Y253" s="46"/>
      <c r="Z253" s="46"/>
      <c r="AA253" s="46"/>
      <c r="AB253" s="46"/>
      <c r="AC253" s="47"/>
      <c r="AD253" s="50"/>
      <c r="AE253" s="90"/>
      <c r="AF253" s="90"/>
      <c r="AG253" s="90"/>
      <c r="AH253" s="90"/>
      <c r="AI253" s="90"/>
      <c r="AJ253" s="104"/>
      <c r="AK253" s="46"/>
      <c r="AL253" s="46"/>
      <c r="AM253" s="46"/>
      <c r="AN253" s="46"/>
      <c r="AO253" s="52"/>
      <c r="AP253" s="47"/>
      <c r="AQ253" s="45"/>
      <c r="AR253" s="50"/>
      <c r="AS253" s="46"/>
      <c r="AT253" s="46"/>
      <c r="AU253" s="46"/>
      <c r="AV253" s="46"/>
      <c r="AW253" s="116"/>
      <c r="AX253" s="46"/>
      <c r="AY253" s="46"/>
      <c r="AZ253" s="52"/>
      <c r="BA253" s="45"/>
      <c r="BB253" s="52"/>
      <c r="BC253" s="53"/>
      <c r="BD253" s="54"/>
      <c r="BE253" s="53"/>
      <c r="BF253" s="55"/>
      <c r="BG253" s="55"/>
      <c r="BH253" s="46"/>
      <c r="BI253" s="47"/>
      <c r="BJ253" s="45"/>
      <c r="BK253" s="46"/>
      <c r="BL253" s="46"/>
      <c r="BM253" s="46"/>
      <c r="BN253" s="52"/>
      <c r="BO253" s="45"/>
      <c r="BP253" s="46"/>
      <c r="BQ253" s="52"/>
      <c r="BR253" s="45"/>
      <c r="BS253" s="46"/>
      <c r="BT253" s="52"/>
      <c r="BU253" s="58"/>
      <c r="BV253" s="131"/>
      <c r="BW253" s="113"/>
      <c r="BX253" s="113"/>
      <c r="BY253" s="56"/>
      <c r="BZ253" s="56"/>
      <c r="CA253" s="45"/>
      <c r="CB253" s="46"/>
      <c r="CC253" s="46"/>
      <c r="CD253" s="47"/>
      <c r="CE253" s="50"/>
      <c r="CF253" s="50"/>
      <c r="CG253" s="46"/>
      <c r="CH253" s="46"/>
      <c r="CI253" s="46"/>
      <c r="CJ253" s="46"/>
      <c r="CK253" s="57"/>
      <c r="CL253" s="45"/>
      <c r="CM253" s="50"/>
      <c r="CN253" s="46"/>
      <c r="CO253" s="52"/>
      <c r="CP253" s="52"/>
      <c r="CQ253" s="52"/>
      <c r="CR253" s="57"/>
      <c r="CS253" s="45"/>
      <c r="CT253" s="50"/>
      <c r="CU253" s="46"/>
      <c r="CV253" s="46"/>
      <c r="CW253" s="46"/>
      <c r="CX253" s="46"/>
      <c r="CY253" s="57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45"/>
      <c r="DL253" s="52"/>
      <c r="DM253" s="98"/>
      <c r="DN253" s="52"/>
      <c r="DO253" s="45"/>
      <c r="DP253" s="52"/>
      <c r="DQ253" s="45"/>
      <c r="DR253" s="52"/>
      <c r="DS253" s="56"/>
      <c r="DT253" s="45"/>
      <c r="DU253" s="52"/>
      <c r="DV253" s="56"/>
      <c r="DW253" s="45"/>
      <c r="DX253" s="46"/>
      <c r="DY253" s="98"/>
      <c r="DZ253" s="57"/>
      <c r="EA253" s="148"/>
      <c r="EB253" s="57"/>
      <c r="EC253" s="45"/>
      <c r="ED253" s="52"/>
      <c r="EE253" s="45"/>
      <c r="EF253" s="52"/>
      <c r="EG253" s="45"/>
      <c r="EH253" s="52"/>
      <c r="EI253" s="45"/>
      <c r="EJ253" s="47"/>
    </row>
    <row r="254" spans="1:140" x14ac:dyDescent="0.3">
      <c r="A254" s="45"/>
      <c r="B254" s="47"/>
      <c r="C254" s="50"/>
      <c r="D254" s="46"/>
      <c r="E254" s="46"/>
      <c r="F254" s="46"/>
      <c r="G254" s="47"/>
      <c r="H254" s="45"/>
      <c r="I254" s="46"/>
      <c r="J254" s="46"/>
      <c r="K254" s="51"/>
      <c r="L254" s="46"/>
      <c r="M254" s="46"/>
      <c r="N254" s="46"/>
      <c r="O254" s="46"/>
      <c r="P254" s="46"/>
      <c r="Q254" s="46"/>
      <c r="R254" s="52"/>
      <c r="S254" s="48"/>
      <c r="T254" s="45"/>
      <c r="U254" s="46"/>
      <c r="V254" s="49"/>
      <c r="W254" s="46"/>
      <c r="X254" s="51"/>
      <c r="Y254" s="46"/>
      <c r="Z254" s="46"/>
      <c r="AA254" s="46"/>
      <c r="AB254" s="46"/>
      <c r="AC254" s="47"/>
      <c r="AD254" s="50"/>
      <c r="AE254" s="90"/>
      <c r="AF254" s="90"/>
      <c r="AG254" s="90"/>
      <c r="AH254" s="90"/>
      <c r="AI254" s="90"/>
      <c r="AJ254" s="104"/>
      <c r="AK254" s="46"/>
      <c r="AL254" s="46"/>
      <c r="AM254" s="46"/>
      <c r="AN254" s="46"/>
      <c r="AO254" s="52"/>
      <c r="AP254" s="47"/>
      <c r="AQ254" s="45"/>
      <c r="AR254" s="50"/>
      <c r="AS254" s="46"/>
      <c r="AT254" s="46"/>
      <c r="AU254" s="46"/>
      <c r="AV254" s="46"/>
      <c r="AW254" s="116"/>
      <c r="AX254" s="46"/>
      <c r="AY254" s="46"/>
      <c r="AZ254" s="52"/>
      <c r="BA254" s="45"/>
      <c r="BB254" s="52"/>
      <c r="BC254" s="53"/>
      <c r="BD254" s="54"/>
      <c r="BE254" s="53"/>
      <c r="BF254" s="55"/>
      <c r="BG254" s="55"/>
      <c r="BH254" s="46"/>
      <c r="BI254" s="47"/>
      <c r="BJ254" s="45"/>
      <c r="BK254" s="46"/>
      <c r="BL254" s="46"/>
      <c r="BM254" s="46"/>
      <c r="BN254" s="52"/>
      <c r="BO254" s="45"/>
      <c r="BP254" s="46"/>
      <c r="BQ254" s="52"/>
      <c r="BR254" s="45"/>
      <c r="BS254" s="46"/>
      <c r="BT254" s="52"/>
      <c r="BU254" s="58"/>
      <c r="BV254" s="131"/>
      <c r="BW254" s="113"/>
      <c r="BX254" s="113"/>
      <c r="BY254" s="56"/>
      <c r="BZ254" s="56"/>
      <c r="CA254" s="45"/>
      <c r="CB254" s="46"/>
      <c r="CC254" s="46"/>
      <c r="CD254" s="47"/>
      <c r="CE254" s="50"/>
      <c r="CF254" s="50"/>
      <c r="CG254" s="46"/>
      <c r="CH254" s="46"/>
      <c r="CI254" s="46"/>
      <c r="CJ254" s="46"/>
      <c r="CK254" s="57"/>
      <c r="CL254" s="45"/>
      <c r="CM254" s="50"/>
      <c r="CN254" s="46"/>
      <c r="CO254" s="52"/>
      <c r="CP254" s="52"/>
      <c r="CQ254" s="52"/>
      <c r="CR254" s="57"/>
      <c r="CS254" s="45"/>
      <c r="CT254" s="50"/>
      <c r="CU254" s="46"/>
      <c r="CV254" s="46"/>
      <c r="CW254" s="46"/>
      <c r="CX254" s="46"/>
      <c r="CY254" s="57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45"/>
      <c r="DL254" s="52"/>
      <c r="DM254" s="98"/>
      <c r="DN254" s="52"/>
      <c r="DO254" s="45"/>
      <c r="DP254" s="52"/>
      <c r="DQ254" s="45"/>
      <c r="DR254" s="52"/>
      <c r="DS254" s="56"/>
      <c r="DT254" s="45"/>
      <c r="DU254" s="52"/>
      <c r="DV254" s="56"/>
      <c r="DW254" s="45"/>
      <c r="DX254" s="46"/>
      <c r="DY254" s="98"/>
      <c r="DZ254" s="57"/>
      <c r="EA254" s="148"/>
      <c r="EB254" s="57"/>
      <c r="EC254" s="45"/>
      <c r="ED254" s="52"/>
      <c r="EE254" s="45"/>
      <c r="EF254" s="52"/>
      <c r="EG254" s="45"/>
      <c r="EH254" s="52"/>
      <c r="EI254" s="45"/>
      <c r="EJ254" s="47"/>
    </row>
    <row r="255" spans="1:140" x14ac:dyDescent="0.3">
      <c r="A255" s="45"/>
      <c r="B255" s="47"/>
      <c r="C255" s="50"/>
      <c r="D255" s="46"/>
      <c r="E255" s="46"/>
      <c r="F255" s="46"/>
      <c r="G255" s="47"/>
      <c r="H255" s="45"/>
      <c r="I255" s="46"/>
      <c r="J255" s="46"/>
      <c r="K255" s="51"/>
      <c r="L255" s="46"/>
      <c r="M255" s="46"/>
      <c r="N255" s="46"/>
      <c r="O255" s="46"/>
      <c r="P255" s="46"/>
      <c r="Q255" s="46"/>
      <c r="R255" s="52"/>
      <c r="S255" s="48"/>
      <c r="T255" s="45"/>
      <c r="U255" s="46"/>
      <c r="V255" s="49"/>
      <c r="W255" s="46"/>
      <c r="X255" s="51"/>
      <c r="Y255" s="46"/>
      <c r="Z255" s="46"/>
      <c r="AA255" s="46"/>
      <c r="AB255" s="46"/>
      <c r="AC255" s="47"/>
      <c r="AD255" s="50"/>
      <c r="AE255" s="90"/>
      <c r="AF255" s="90"/>
      <c r="AG255" s="90"/>
      <c r="AH255" s="90"/>
      <c r="AI255" s="90"/>
      <c r="AJ255" s="104"/>
      <c r="AK255" s="46"/>
      <c r="AL255" s="46"/>
      <c r="AM255" s="46"/>
      <c r="AN255" s="46"/>
      <c r="AO255" s="52"/>
      <c r="AP255" s="47"/>
      <c r="AQ255" s="45"/>
      <c r="AR255" s="50"/>
      <c r="AS255" s="46"/>
      <c r="AT255" s="46"/>
      <c r="AU255" s="46"/>
      <c r="AV255" s="46"/>
      <c r="AW255" s="116"/>
      <c r="AX255" s="46"/>
      <c r="AY255" s="46"/>
      <c r="AZ255" s="52"/>
      <c r="BA255" s="45"/>
      <c r="BB255" s="52"/>
      <c r="BC255" s="53"/>
      <c r="BD255" s="54"/>
      <c r="BE255" s="53"/>
      <c r="BF255" s="55"/>
      <c r="BG255" s="55"/>
      <c r="BH255" s="46"/>
      <c r="BI255" s="47"/>
      <c r="BJ255" s="45"/>
      <c r="BK255" s="46"/>
      <c r="BL255" s="46"/>
      <c r="BM255" s="46"/>
      <c r="BN255" s="52"/>
      <c r="BO255" s="45"/>
      <c r="BP255" s="46"/>
      <c r="BQ255" s="52"/>
      <c r="BR255" s="45"/>
      <c r="BS255" s="46"/>
      <c r="BT255" s="52"/>
      <c r="BU255" s="58"/>
      <c r="BV255" s="131"/>
      <c r="BW255" s="113"/>
      <c r="BX255" s="113"/>
      <c r="BY255" s="56"/>
      <c r="BZ255" s="56"/>
      <c r="CA255" s="45"/>
      <c r="CB255" s="46"/>
      <c r="CC255" s="46"/>
      <c r="CD255" s="47"/>
      <c r="CE255" s="50"/>
      <c r="CF255" s="50"/>
      <c r="CG255" s="46"/>
      <c r="CH255" s="46"/>
      <c r="CI255" s="46"/>
      <c r="CJ255" s="46"/>
      <c r="CK255" s="57"/>
      <c r="CL255" s="45"/>
      <c r="CM255" s="50"/>
      <c r="CN255" s="46"/>
      <c r="CO255" s="52"/>
      <c r="CP255" s="52"/>
      <c r="CQ255" s="52"/>
      <c r="CR255" s="57"/>
      <c r="CS255" s="45"/>
      <c r="CT255" s="50"/>
      <c r="CU255" s="46"/>
      <c r="CV255" s="46"/>
      <c r="CW255" s="46"/>
      <c r="CX255" s="46"/>
      <c r="CY255" s="57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45"/>
      <c r="DL255" s="52"/>
      <c r="DM255" s="98"/>
      <c r="DN255" s="52"/>
      <c r="DO255" s="45"/>
      <c r="DP255" s="52"/>
      <c r="DQ255" s="45"/>
      <c r="DR255" s="52"/>
      <c r="DS255" s="56"/>
      <c r="DT255" s="45"/>
      <c r="DU255" s="52"/>
      <c r="DV255" s="56"/>
      <c r="DW255" s="45"/>
      <c r="DX255" s="46"/>
      <c r="DY255" s="98"/>
      <c r="DZ255" s="57"/>
      <c r="EA255" s="148"/>
      <c r="EB255" s="57"/>
      <c r="EC255" s="45"/>
      <c r="ED255" s="52"/>
      <c r="EE255" s="45"/>
      <c r="EF255" s="52"/>
      <c r="EG255" s="45"/>
      <c r="EH255" s="52"/>
      <c r="EI255" s="45"/>
      <c r="EJ255" s="47"/>
    </row>
    <row r="256" spans="1:140" x14ac:dyDescent="0.3">
      <c r="A256" s="45"/>
      <c r="B256" s="47"/>
      <c r="C256" s="50"/>
      <c r="D256" s="46"/>
      <c r="E256" s="46"/>
      <c r="F256" s="46"/>
      <c r="G256" s="47"/>
      <c r="H256" s="45"/>
      <c r="I256" s="46"/>
      <c r="J256" s="46"/>
      <c r="K256" s="51"/>
      <c r="L256" s="46"/>
      <c r="M256" s="46"/>
      <c r="N256" s="46"/>
      <c r="O256" s="46"/>
      <c r="P256" s="46"/>
      <c r="Q256" s="46"/>
      <c r="R256" s="52"/>
      <c r="S256" s="48"/>
      <c r="T256" s="45"/>
      <c r="U256" s="46"/>
      <c r="V256" s="49"/>
      <c r="W256" s="46"/>
      <c r="X256" s="51"/>
      <c r="Y256" s="46"/>
      <c r="Z256" s="46"/>
      <c r="AA256" s="46"/>
      <c r="AB256" s="46"/>
      <c r="AC256" s="47"/>
      <c r="AD256" s="50"/>
      <c r="AE256" s="90"/>
      <c r="AF256" s="90"/>
      <c r="AG256" s="90"/>
      <c r="AH256" s="90"/>
      <c r="AI256" s="90"/>
      <c r="AJ256" s="104"/>
      <c r="AK256" s="46"/>
      <c r="AL256" s="46"/>
      <c r="AM256" s="46"/>
      <c r="AN256" s="46"/>
      <c r="AO256" s="52"/>
      <c r="AP256" s="47"/>
      <c r="AQ256" s="45"/>
      <c r="AR256" s="50"/>
      <c r="AS256" s="46"/>
      <c r="AT256" s="46"/>
      <c r="AU256" s="46"/>
      <c r="AV256" s="46"/>
      <c r="AW256" s="116"/>
      <c r="AX256" s="46"/>
      <c r="AY256" s="46"/>
      <c r="AZ256" s="52"/>
      <c r="BA256" s="45"/>
      <c r="BB256" s="52"/>
      <c r="BC256" s="53"/>
      <c r="BD256" s="54"/>
      <c r="BE256" s="53"/>
      <c r="BF256" s="55"/>
      <c r="BG256" s="55"/>
      <c r="BH256" s="46"/>
      <c r="BI256" s="47"/>
      <c r="BJ256" s="45"/>
      <c r="BK256" s="46"/>
      <c r="BL256" s="46"/>
      <c r="BM256" s="46"/>
      <c r="BN256" s="52"/>
      <c r="BO256" s="45"/>
      <c r="BP256" s="46"/>
      <c r="BQ256" s="52"/>
      <c r="BR256" s="45"/>
      <c r="BS256" s="46"/>
      <c r="BT256" s="52"/>
      <c r="BU256" s="58"/>
      <c r="BV256" s="131"/>
      <c r="BW256" s="113"/>
      <c r="BX256" s="113"/>
      <c r="BY256" s="56"/>
      <c r="BZ256" s="56"/>
      <c r="CA256" s="45"/>
      <c r="CB256" s="46"/>
      <c r="CC256" s="46"/>
      <c r="CD256" s="47"/>
      <c r="CE256" s="50"/>
      <c r="CF256" s="50"/>
      <c r="CG256" s="46"/>
      <c r="CH256" s="46"/>
      <c r="CI256" s="46"/>
      <c r="CJ256" s="46"/>
      <c r="CK256" s="57"/>
      <c r="CL256" s="45"/>
      <c r="CM256" s="50"/>
      <c r="CN256" s="46"/>
      <c r="CO256" s="52"/>
      <c r="CP256" s="52"/>
      <c r="CQ256" s="52"/>
      <c r="CR256" s="57"/>
      <c r="CS256" s="45"/>
      <c r="CT256" s="50"/>
      <c r="CU256" s="46"/>
      <c r="CV256" s="46"/>
      <c r="CW256" s="46"/>
      <c r="CX256" s="46"/>
      <c r="CY256" s="57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45"/>
      <c r="DL256" s="52"/>
      <c r="DM256" s="98"/>
      <c r="DN256" s="52"/>
      <c r="DO256" s="45"/>
      <c r="DP256" s="52"/>
      <c r="DQ256" s="45"/>
      <c r="DR256" s="52"/>
      <c r="DS256" s="56"/>
      <c r="DT256" s="45"/>
      <c r="DU256" s="52"/>
      <c r="DV256" s="56"/>
      <c r="DW256" s="45"/>
      <c r="DX256" s="46"/>
      <c r="DY256" s="98"/>
      <c r="DZ256" s="57"/>
      <c r="EA256" s="148"/>
      <c r="EB256" s="57"/>
      <c r="EC256" s="45"/>
      <c r="ED256" s="52"/>
      <c r="EE256" s="45"/>
      <c r="EF256" s="52"/>
      <c r="EG256" s="45"/>
      <c r="EH256" s="52"/>
      <c r="EI256" s="45"/>
      <c r="EJ256" s="47"/>
    </row>
    <row r="257" spans="1:140" x14ac:dyDescent="0.3">
      <c r="A257" s="45"/>
      <c r="B257" s="47"/>
      <c r="C257" s="50"/>
      <c r="D257" s="46"/>
      <c r="E257" s="46"/>
      <c r="F257" s="46"/>
      <c r="G257" s="47"/>
      <c r="H257" s="45"/>
      <c r="I257" s="46"/>
      <c r="J257" s="46"/>
      <c r="K257" s="51"/>
      <c r="L257" s="46"/>
      <c r="M257" s="46"/>
      <c r="N257" s="46"/>
      <c r="O257" s="46"/>
      <c r="P257" s="46"/>
      <c r="Q257" s="46"/>
      <c r="R257" s="52"/>
      <c r="S257" s="48"/>
      <c r="T257" s="45"/>
      <c r="U257" s="46"/>
      <c r="V257" s="49"/>
      <c r="W257" s="46"/>
      <c r="X257" s="51"/>
      <c r="Y257" s="46"/>
      <c r="Z257" s="46"/>
      <c r="AA257" s="46"/>
      <c r="AB257" s="46"/>
      <c r="AC257" s="47"/>
      <c r="AD257" s="50"/>
      <c r="AE257" s="90"/>
      <c r="AF257" s="90"/>
      <c r="AG257" s="90"/>
      <c r="AH257" s="90"/>
      <c r="AI257" s="90"/>
      <c r="AJ257" s="104"/>
      <c r="AK257" s="46"/>
      <c r="AL257" s="46"/>
      <c r="AM257" s="46"/>
      <c r="AN257" s="46"/>
      <c r="AO257" s="52"/>
      <c r="AP257" s="47"/>
      <c r="AQ257" s="45"/>
      <c r="AR257" s="50"/>
      <c r="AS257" s="46"/>
      <c r="AT257" s="46"/>
      <c r="AU257" s="46"/>
      <c r="AV257" s="46"/>
      <c r="AW257" s="116"/>
      <c r="AX257" s="46"/>
      <c r="AY257" s="46"/>
      <c r="AZ257" s="52"/>
      <c r="BA257" s="45"/>
      <c r="BB257" s="52"/>
      <c r="BC257" s="53"/>
      <c r="BD257" s="54"/>
      <c r="BE257" s="53"/>
      <c r="BF257" s="55"/>
      <c r="BG257" s="55"/>
      <c r="BH257" s="46"/>
      <c r="BI257" s="47"/>
      <c r="BJ257" s="45"/>
      <c r="BK257" s="46"/>
      <c r="BL257" s="46"/>
      <c r="BM257" s="46"/>
      <c r="BN257" s="52"/>
      <c r="BO257" s="45"/>
      <c r="BP257" s="46"/>
      <c r="BQ257" s="52"/>
      <c r="BR257" s="45"/>
      <c r="BS257" s="46"/>
      <c r="BT257" s="52"/>
      <c r="BU257" s="58"/>
      <c r="BV257" s="131"/>
      <c r="BW257" s="113"/>
      <c r="BX257" s="113"/>
      <c r="BY257" s="56"/>
      <c r="BZ257" s="56"/>
      <c r="CA257" s="45"/>
      <c r="CB257" s="46"/>
      <c r="CC257" s="46"/>
      <c r="CD257" s="47"/>
      <c r="CE257" s="50"/>
      <c r="CF257" s="50"/>
      <c r="CG257" s="46"/>
      <c r="CH257" s="46"/>
      <c r="CI257" s="46"/>
      <c r="CJ257" s="46"/>
      <c r="CK257" s="57"/>
      <c r="CL257" s="45"/>
      <c r="CM257" s="50"/>
      <c r="CN257" s="46"/>
      <c r="CO257" s="52"/>
      <c r="CP257" s="52"/>
      <c r="CQ257" s="52"/>
      <c r="CR257" s="57"/>
      <c r="CS257" s="45"/>
      <c r="CT257" s="50"/>
      <c r="CU257" s="46"/>
      <c r="CV257" s="46"/>
      <c r="CW257" s="46"/>
      <c r="CX257" s="46"/>
      <c r="CY257" s="57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45"/>
      <c r="DL257" s="52"/>
      <c r="DM257" s="98"/>
      <c r="DN257" s="52"/>
      <c r="DO257" s="45"/>
      <c r="DP257" s="52"/>
      <c r="DQ257" s="45"/>
      <c r="DR257" s="52"/>
      <c r="DS257" s="56"/>
      <c r="DT257" s="45"/>
      <c r="DU257" s="52"/>
      <c r="DV257" s="56"/>
      <c r="DW257" s="45"/>
      <c r="DX257" s="46"/>
      <c r="DY257" s="98"/>
      <c r="DZ257" s="57"/>
      <c r="EA257" s="148"/>
      <c r="EB257" s="57"/>
      <c r="EC257" s="45"/>
      <c r="ED257" s="52"/>
      <c r="EE257" s="45"/>
      <c r="EF257" s="52"/>
      <c r="EG257" s="45"/>
      <c r="EH257" s="52"/>
      <c r="EI257" s="45"/>
      <c r="EJ257" s="47"/>
    </row>
    <row r="258" spans="1:140" x14ac:dyDescent="0.3">
      <c r="A258" s="45"/>
      <c r="B258" s="47"/>
      <c r="C258" s="50"/>
      <c r="D258" s="46"/>
      <c r="E258" s="46"/>
      <c r="F258" s="46"/>
      <c r="G258" s="47"/>
      <c r="H258" s="45"/>
      <c r="I258" s="46"/>
      <c r="J258" s="46"/>
      <c r="K258" s="51"/>
      <c r="L258" s="46"/>
      <c r="M258" s="46"/>
      <c r="N258" s="46"/>
      <c r="O258" s="46"/>
      <c r="P258" s="46"/>
      <c r="Q258" s="46"/>
      <c r="R258" s="52"/>
      <c r="S258" s="48"/>
      <c r="T258" s="45"/>
      <c r="U258" s="46"/>
      <c r="V258" s="49"/>
      <c r="W258" s="46"/>
      <c r="X258" s="51"/>
      <c r="Y258" s="46"/>
      <c r="Z258" s="46"/>
      <c r="AA258" s="46"/>
      <c r="AB258" s="46"/>
      <c r="AC258" s="47"/>
      <c r="AD258" s="50"/>
      <c r="AE258" s="90"/>
      <c r="AF258" s="90"/>
      <c r="AG258" s="90"/>
      <c r="AH258" s="90"/>
      <c r="AI258" s="90"/>
      <c r="AJ258" s="104"/>
      <c r="AK258" s="46"/>
      <c r="AL258" s="46"/>
      <c r="AM258" s="46"/>
      <c r="AN258" s="46"/>
      <c r="AO258" s="52"/>
      <c r="AP258" s="47"/>
      <c r="AQ258" s="45"/>
      <c r="AR258" s="50"/>
      <c r="AS258" s="46"/>
      <c r="AT258" s="46"/>
      <c r="AU258" s="46"/>
      <c r="AV258" s="46"/>
      <c r="AW258" s="116"/>
      <c r="AX258" s="46"/>
      <c r="AY258" s="46"/>
      <c r="AZ258" s="52"/>
      <c r="BA258" s="45"/>
      <c r="BB258" s="52"/>
      <c r="BC258" s="53"/>
      <c r="BD258" s="54"/>
      <c r="BE258" s="53"/>
      <c r="BF258" s="55"/>
      <c r="BG258" s="55"/>
      <c r="BH258" s="46"/>
      <c r="BI258" s="47"/>
      <c r="BJ258" s="45"/>
      <c r="BK258" s="46"/>
      <c r="BL258" s="46"/>
      <c r="BM258" s="46"/>
      <c r="BN258" s="52"/>
      <c r="BO258" s="45"/>
      <c r="BP258" s="46"/>
      <c r="BQ258" s="52"/>
      <c r="BR258" s="45"/>
      <c r="BS258" s="46"/>
      <c r="BT258" s="52"/>
      <c r="BU258" s="58"/>
      <c r="BV258" s="131"/>
      <c r="BW258" s="113"/>
      <c r="BX258" s="113"/>
      <c r="BY258" s="56"/>
      <c r="BZ258" s="56"/>
      <c r="CA258" s="45"/>
      <c r="CB258" s="46"/>
      <c r="CC258" s="46"/>
      <c r="CD258" s="47"/>
      <c r="CE258" s="50"/>
      <c r="CF258" s="50"/>
      <c r="CG258" s="46"/>
      <c r="CH258" s="46"/>
      <c r="CI258" s="46"/>
      <c r="CJ258" s="46"/>
      <c r="CK258" s="57"/>
      <c r="CL258" s="45"/>
      <c r="CM258" s="50"/>
      <c r="CN258" s="46"/>
      <c r="CO258" s="52"/>
      <c r="CP258" s="52"/>
      <c r="CQ258" s="52"/>
      <c r="CR258" s="57"/>
      <c r="CS258" s="45"/>
      <c r="CT258" s="50"/>
      <c r="CU258" s="46"/>
      <c r="CV258" s="46"/>
      <c r="CW258" s="46"/>
      <c r="CX258" s="46"/>
      <c r="CY258" s="57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45"/>
      <c r="DL258" s="52"/>
      <c r="DM258" s="98"/>
      <c r="DN258" s="52"/>
      <c r="DO258" s="45"/>
      <c r="DP258" s="52"/>
      <c r="DQ258" s="45"/>
      <c r="DR258" s="52"/>
      <c r="DS258" s="56"/>
      <c r="DT258" s="45"/>
      <c r="DU258" s="52"/>
      <c r="DV258" s="56"/>
      <c r="DW258" s="45"/>
      <c r="DX258" s="46"/>
      <c r="DY258" s="98"/>
      <c r="DZ258" s="57"/>
      <c r="EA258" s="148"/>
      <c r="EB258" s="57"/>
      <c r="EC258" s="45"/>
      <c r="ED258" s="52"/>
      <c r="EE258" s="45"/>
      <c r="EF258" s="52"/>
      <c r="EG258" s="45"/>
      <c r="EH258" s="52"/>
      <c r="EI258" s="45"/>
      <c r="EJ258" s="47"/>
    </row>
    <row r="259" spans="1:140" x14ac:dyDescent="0.3">
      <c r="A259" s="45"/>
      <c r="B259" s="47"/>
      <c r="C259" s="50"/>
      <c r="D259" s="46"/>
      <c r="E259" s="46"/>
      <c r="F259" s="46"/>
      <c r="G259" s="47"/>
      <c r="H259" s="45"/>
      <c r="I259" s="46"/>
      <c r="J259" s="46"/>
      <c r="K259" s="51"/>
      <c r="L259" s="46"/>
      <c r="M259" s="46"/>
      <c r="N259" s="46"/>
      <c r="O259" s="46"/>
      <c r="P259" s="46"/>
      <c r="Q259" s="46"/>
      <c r="R259" s="52"/>
      <c r="S259" s="48"/>
      <c r="T259" s="45"/>
      <c r="U259" s="46"/>
      <c r="V259" s="49"/>
      <c r="W259" s="46"/>
      <c r="X259" s="51"/>
      <c r="Y259" s="46"/>
      <c r="Z259" s="46"/>
      <c r="AA259" s="46"/>
      <c r="AB259" s="46"/>
      <c r="AC259" s="47"/>
      <c r="AD259" s="50"/>
      <c r="AE259" s="90"/>
      <c r="AF259" s="90"/>
      <c r="AG259" s="90"/>
      <c r="AH259" s="90"/>
      <c r="AI259" s="90"/>
      <c r="AJ259" s="104"/>
      <c r="AK259" s="46"/>
      <c r="AL259" s="46"/>
      <c r="AM259" s="46"/>
      <c r="AN259" s="46"/>
      <c r="AO259" s="52"/>
      <c r="AP259" s="47"/>
      <c r="AQ259" s="45"/>
      <c r="AR259" s="50"/>
      <c r="AS259" s="46"/>
      <c r="AT259" s="46"/>
      <c r="AU259" s="46"/>
      <c r="AV259" s="46"/>
      <c r="AW259" s="116"/>
      <c r="AX259" s="46"/>
      <c r="AY259" s="46"/>
      <c r="AZ259" s="52"/>
      <c r="BA259" s="45"/>
      <c r="BB259" s="52"/>
      <c r="BC259" s="53"/>
      <c r="BD259" s="54"/>
      <c r="BE259" s="53"/>
      <c r="BF259" s="55"/>
      <c r="BG259" s="55"/>
      <c r="BH259" s="46"/>
      <c r="BI259" s="47"/>
      <c r="BJ259" s="45"/>
      <c r="BK259" s="46"/>
      <c r="BL259" s="46"/>
      <c r="BM259" s="46"/>
      <c r="BN259" s="52"/>
      <c r="BO259" s="45"/>
      <c r="BP259" s="46"/>
      <c r="BQ259" s="52"/>
      <c r="BR259" s="45"/>
      <c r="BS259" s="46"/>
      <c r="BT259" s="52"/>
      <c r="BU259" s="58"/>
      <c r="BV259" s="131"/>
      <c r="BW259" s="113"/>
      <c r="BX259" s="113"/>
      <c r="BY259" s="56"/>
      <c r="BZ259" s="56"/>
      <c r="CA259" s="45"/>
      <c r="CB259" s="46"/>
      <c r="CC259" s="46"/>
      <c r="CD259" s="47"/>
      <c r="CE259" s="50"/>
      <c r="CF259" s="50"/>
      <c r="CG259" s="46"/>
      <c r="CH259" s="46"/>
      <c r="CI259" s="46"/>
      <c r="CJ259" s="46"/>
      <c r="CK259" s="57"/>
      <c r="CL259" s="45"/>
      <c r="CM259" s="50"/>
      <c r="CN259" s="46"/>
      <c r="CO259" s="52"/>
      <c r="CP259" s="52"/>
      <c r="CQ259" s="52"/>
      <c r="CR259" s="57"/>
      <c r="CS259" s="45"/>
      <c r="CT259" s="50"/>
      <c r="CU259" s="46"/>
      <c r="CV259" s="46"/>
      <c r="CW259" s="46"/>
      <c r="CX259" s="46"/>
      <c r="CY259" s="57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45"/>
      <c r="DL259" s="52"/>
      <c r="DM259" s="98"/>
      <c r="DN259" s="52"/>
      <c r="DO259" s="45"/>
      <c r="DP259" s="52"/>
      <c r="DQ259" s="45"/>
      <c r="DR259" s="52"/>
      <c r="DS259" s="56"/>
      <c r="DT259" s="45"/>
      <c r="DU259" s="52"/>
      <c r="DV259" s="56"/>
      <c r="DW259" s="45"/>
      <c r="DX259" s="46"/>
      <c r="DY259" s="98"/>
      <c r="DZ259" s="57"/>
      <c r="EA259" s="148"/>
      <c r="EB259" s="57"/>
      <c r="EC259" s="45"/>
      <c r="ED259" s="52"/>
      <c r="EE259" s="45"/>
      <c r="EF259" s="52"/>
      <c r="EG259" s="45"/>
      <c r="EH259" s="52"/>
      <c r="EI259" s="45"/>
      <c r="EJ259" s="47"/>
    </row>
    <row r="260" spans="1:140" x14ac:dyDescent="0.3">
      <c r="A260" s="45"/>
      <c r="B260" s="47"/>
      <c r="C260" s="50"/>
      <c r="D260" s="46"/>
      <c r="E260" s="46"/>
      <c r="F260" s="46"/>
      <c r="G260" s="47"/>
      <c r="H260" s="45"/>
      <c r="I260" s="46"/>
      <c r="J260" s="46"/>
      <c r="K260" s="51"/>
      <c r="L260" s="46"/>
      <c r="M260" s="46"/>
      <c r="N260" s="46"/>
      <c r="O260" s="46"/>
      <c r="P260" s="46"/>
      <c r="Q260" s="46"/>
      <c r="R260" s="52"/>
      <c r="S260" s="48"/>
      <c r="T260" s="45"/>
      <c r="U260" s="46"/>
      <c r="V260" s="49"/>
      <c r="W260" s="46"/>
      <c r="X260" s="51"/>
      <c r="Y260" s="46"/>
      <c r="Z260" s="46"/>
      <c r="AA260" s="46"/>
      <c r="AB260" s="46"/>
      <c r="AC260" s="47"/>
      <c r="AD260" s="50"/>
      <c r="AE260" s="90"/>
      <c r="AF260" s="90"/>
      <c r="AG260" s="90"/>
      <c r="AH260" s="90"/>
      <c r="AI260" s="90"/>
      <c r="AJ260" s="104"/>
      <c r="AK260" s="46"/>
      <c r="AL260" s="46"/>
      <c r="AM260" s="46"/>
      <c r="AN260" s="46"/>
      <c r="AO260" s="52"/>
      <c r="AP260" s="47"/>
      <c r="AQ260" s="45"/>
      <c r="AR260" s="50"/>
      <c r="AS260" s="46"/>
      <c r="AT260" s="46"/>
      <c r="AU260" s="46"/>
      <c r="AV260" s="46"/>
      <c r="AW260" s="116"/>
      <c r="AX260" s="46"/>
      <c r="AY260" s="46"/>
      <c r="AZ260" s="52"/>
      <c r="BA260" s="45"/>
      <c r="BB260" s="52"/>
      <c r="BC260" s="53"/>
      <c r="BD260" s="54"/>
      <c r="BE260" s="53"/>
      <c r="BF260" s="55"/>
      <c r="BG260" s="55"/>
      <c r="BH260" s="46"/>
      <c r="BI260" s="47"/>
      <c r="BJ260" s="45"/>
      <c r="BK260" s="46"/>
      <c r="BL260" s="46"/>
      <c r="BM260" s="46"/>
      <c r="BN260" s="52"/>
      <c r="BO260" s="45"/>
      <c r="BP260" s="46"/>
      <c r="BQ260" s="52"/>
      <c r="BR260" s="45"/>
      <c r="BS260" s="46"/>
      <c r="BT260" s="52"/>
      <c r="BU260" s="58"/>
      <c r="BV260" s="131"/>
      <c r="BW260" s="113"/>
      <c r="BX260" s="113"/>
      <c r="BY260" s="56"/>
      <c r="BZ260" s="56"/>
      <c r="CA260" s="45"/>
      <c r="CB260" s="46"/>
      <c r="CC260" s="46"/>
      <c r="CD260" s="47"/>
      <c r="CE260" s="50"/>
      <c r="CF260" s="50"/>
      <c r="CG260" s="46"/>
      <c r="CH260" s="46"/>
      <c r="CI260" s="46"/>
      <c r="CJ260" s="46"/>
      <c r="CK260" s="57"/>
      <c r="CL260" s="45"/>
      <c r="CM260" s="50"/>
      <c r="CN260" s="46"/>
      <c r="CO260" s="52"/>
      <c r="CP260" s="52"/>
      <c r="CQ260" s="52"/>
      <c r="CR260" s="57"/>
      <c r="CS260" s="45"/>
      <c r="CT260" s="50"/>
      <c r="CU260" s="46"/>
      <c r="CV260" s="46"/>
      <c r="CW260" s="46"/>
      <c r="CX260" s="46"/>
      <c r="CY260" s="57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45"/>
      <c r="DL260" s="52"/>
      <c r="DM260" s="98"/>
      <c r="DN260" s="52"/>
      <c r="DO260" s="45"/>
      <c r="DP260" s="52"/>
      <c r="DQ260" s="45"/>
      <c r="DR260" s="52"/>
      <c r="DS260" s="56"/>
      <c r="DT260" s="45"/>
      <c r="DU260" s="52"/>
      <c r="DV260" s="56"/>
      <c r="DW260" s="45"/>
      <c r="DX260" s="46"/>
      <c r="DY260" s="98"/>
      <c r="DZ260" s="57"/>
      <c r="EA260" s="148"/>
      <c r="EB260" s="57"/>
      <c r="EC260" s="45"/>
      <c r="ED260" s="52"/>
      <c r="EE260" s="45"/>
      <c r="EF260" s="52"/>
      <c r="EG260" s="45"/>
      <c r="EH260" s="52"/>
      <c r="EI260" s="45"/>
      <c r="EJ260" s="47"/>
    </row>
    <row r="261" spans="1:140" x14ac:dyDescent="0.3">
      <c r="A261" s="45"/>
      <c r="B261" s="47"/>
      <c r="C261" s="50"/>
      <c r="D261" s="46"/>
      <c r="E261" s="46"/>
      <c r="F261" s="46"/>
      <c r="G261" s="47"/>
      <c r="H261" s="45"/>
      <c r="I261" s="46"/>
      <c r="J261" s="46"/>
      <c r="K261" s="51"/>
      <c r="L261" s="46"/>
      <c r="M261" s="46"/>
      <c r="N261" s="46"/>
      <c r="O261" s="46"/>
      <c r="P261" s="46"/>
      <c r="Q261" s="46"/>
      <c r="R261" s="52"/>
      <c r="S261" s="48"/>
      <c r="T261" s="45"/>
      <c r="U261" s="46"/>
      <c r="V261" s="49"/>
      <c r="W261" s="46"/>
      <c r="X261" s="51"/>
      <c r="Y261" s="46"/>
      <c r="Z261" s="46"/>
      <c r="AA261" s="46"/>
      <c r="AB261" s="46"/>
      <c r="AC261" s="47"/>
      <c r="AD261" s="50"/>
      <c r="AE261" s="90"/>
      <c r="AF261" s="90"/>
      <c r="AG261" s="90"/>
      <c r="AH261" s="90"/>
      <c r="AI261" s="90"/>
      <c r="AJ261" s="104"/>
      <c r="AK261" s="46"/>
      <c r="AL261" s="46"/>
      <c r="AM261" s="46"/>
      <c r="AN261" s="46"/>
      <c r="AO261" s="52"/>
      <c r="AP261" s="47"/>
      <c r="AQ261" s="45"/>
      <c r="AR261" s="50"/>
      <c r="AS261" s="46"/>
      <c r="AT261" s="46"/>
      <c r="AU261" s="46"/>
      <c r="AV261" s="46"/>
      <c r="AW261" s="116"/>
      <c r="AX261" s="46"/>
      <c r="AY261" s="46"/>
      <c r="AZ261" s="52"/>
      <c r="BA261" s="45"/>
      <c r="BB261" s="52"/>
      <c r="BC261" s="53"/>
      <c r="BD261" s="54"/>
      <c r="BE261" s="53"/>
      <c r="BF261" s="55"/>
      <c r="BG261" s="55"/>
      <c r="BH261" s="46"/>
      <c r="BI261" s="47"/>
      <c r="BJ261" s="45"/>
      <c r="BK261" s="46"/>
      <c r="BL261" s="46"/>
      <c r="BM261" s="46"/>
      <c r="BN261" s="52"/>
      <c r="BO261" s="45"/>
      <c r="BP261" s="46"/>
      <c r="BQ261" s="52"/>
      <c r="BR261" s="45"/>
      <c r="BS261" s="46"/>
      <c r="BT261" s="52"/>
      <c r="BU261" s="58"/>
      <c r="BV261" s="131"/>
      <c r="BW261" s="113"/>
      <c r="BX261" s="113"/>
      <c r="BY261" s="56"/>
      <c r="BZ261" s="56"/>
      <c r="CA261" s="45"/>
      <c r="CB261" s="46"/>
      <c r="CC261" s="46"/>
      <c r="CD261" s="47"/>
      <c r="CE261" s="50"/>
      <c r="CF261" s="50"/>
      <c r="CG261" s="46"/>
      <c r="CH261" s="46"/>
      <c r="CI261" s="46"/>
      <c r="CJ261" s="46"/>
      <c r="CK261" s="57"/>
      <c r="CL261" s="45"/>
      <c r="CM261" s="50"/>
      <c r="CN261" s="46"/>
      <c r="CO261" s="52"/>
      <c r="CP261" s="52"/>
      <c r="CQ261" s="52"/>
      <c r="CR261" s="57"/>
      <c r="CS261" s="45"/>
      <c r="CT261" s="50"/>
      <c r="CU261" s="46"/>
      <c r="CV261" s="46"/>
      <c r="CW261" s="46"/>
      <c r="CX261" s="46"/>
      <c r="CY261" s="57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45"/>
      <c r="DL261" s="52"/>
      <c r="DM261" s="98"/>
      <c r="DN261" s="52"/>
      <c r="DO261" s="45"/>
      <c r="DP261" s="52"/>
      <c r="DQ261" s="45"/>
      <c r="DR261" s="52"/>
      <c r="DS261" s="56"/>
      <c r="DT261" s="45"/>
      <c r="DU261" s="52"/>
      <c r="DV261" s="56"/>
      <c r="DW261" s="45"/>
      <c r="DX261" s="46"/>
      <c r="DY261" s="98"/>
      <c r="DZ261" s="57"/>
      <c r="EA261" s="148"/>
      <c r="EB261" s="57"/>
      <c r="EC261" s="45"/>
      <c r="ED261" s="52"/>
      <c r="EE261" s="45"/>
      <c r="EF261" s="52"/>
      <c r="EG261" s="45"/>
      <c r="EH261" s="52"/>
      <c r="EI261" s="45"/>
      <c r="EJ261" s="47"/>
    </row>
    <row r="262" spans="1:140" x14ac:dyDescent="0.3">
      <c r="A262" s="45"/>
      <c r="B262" s="47"/>
      <c r="C262" s="50"/>
      <c r="D262" s="46"/>
      <c r="E262" s="46"/>
      <c r="F262" s="46"/>
      <c r="G262" s="47"/>
      <c r="H262" s="45"/>
      <c r="I262" s="46"/>
      <c r="J262" s="46"/>
      <c r="K262" s="51"/>
      <c r="L262" s="46"/>
      <c r="M262" s="46"/>
      <c r="N262" s="46"/>
      <c r="O262" s="46"/>
      <c r="P262" s="46"/>
      <c r="Q262" s="46"/>
      <c r="R262" s="52"/>
      <c r="S262" s="48"/>
      <c r="T262" s="45"/>
      <c r="U262" s="46"/>
      <c r="V262" s="49"/>
      <c r="W262" s="46"/>
      <c r="X262" s="51"/>
      <c r="Y262" s="46"/>
      <c r="Z262" s="46"/>
      <c r="AA262" s="46"/>
      <c r="AB262" s="46"/>
      <c r="AC262" s="47"/>
      <c r="AD262" s="50"/>
      <c r="AE262" s="90"/>
      <c r="AF262" s="90"/>
      <c r="AG262" s="90"/>
      <c r="AH262" s="90"/>
      <c r="AI262" s="90"/>
      <c r="AJ262" s="104"/>
      <c r="AK262" s="46"/>
      <c r="AL262" s="46"/>
      <c r="AM262" s="46"/>
      <c r="AN262" s="46"/>
      <c r="AO262" s="52"/>
      <c r="AP262" s="47"/>
      <c r="AQ262" s="45"/>
      <c r="AR262" s="50"/>
      <c r="AS262" s="46"/>
      <c r="AT262" s="46"/>
      <c r="AU262" s="46"/>
      <c r="AV262" s="46"/>
      <c r="AW262" s="116"/>
      <c r="AX262" s="46"/>
      <c r="AY262" s="46"/>
      <c r="AZ262" s="52"/>
      <c r="BA262" s="45"/>
      <c r="BB262" s="52"/>
      <c r="BC262" s="53"/>
      <c r="BD262" s="54"/>
      <c r="BE262" s="53"/>
      <c r="BF262" s="55"/>
      <c r="BG262" s="55"/>
      <c r="BH262" s="46"/>
      <c r="BI262" s="47"/>
      <c r="BJ262" s="45"/>
      <c r="BK262" s="46"/>
      <c r="BL262" s="46"/>
      <c r="BM262" s="46"/>
      <c r="BN262" s="52"/>
      <c r="BO262" s="45"/>
      <c r="BP262" s="46"/>
      <c r="BQ262" s="52"/>
      <c r="BR262" s="45"/>
      <c r="BS262" s="46"/>
      <c r="BT262" s="52"/>
      <c r="BU262" s="58"/>
      <c r="BV262" s="131"/>
      <c r="BW262" s="113"/>
      <c r="BX262" s="113"/>
      <c r="BY262" s="56"/>
      <c r="BZ262" s="56"/>
      <c r="CA262" s="45"/>
      <c r="CB262" s="46"/>
      <c r="CC262" s="46"/>
      <c r="CD262" s="47"/>
      <c r="CE262" s="50"/>
      <c r="CF262" s="50"/>
      <c r="CG262" s="46"/>
      <c r="CH262" s="46"/>
      <c r="CI262" s="46"/>
      <c r="CJ262" s="46"/>
      <c r="CK262" s="57"/>
      <c r="CL262" s="45"/>
      <c r="CM262" s="50"/>
      <c r="CN262" s="46"/>
      <c r="CO262" s="52"/>
      <c r="CP262" s="52"/>
      <c r="CQ262" s="52"/>
      <c r="CR262" s="57"/>
      <c r="CS262" s="45"/>
      <c r="CT262" s="50"/>
      <c r="CU262" s="46"/>
      <c r="CV262" s="46"/>
      <c r="CW262" s="46"/>
      <c r="CX262" s="46"/>
      <c r="CY262" s="57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45"/>
      <c r="DL262" s="52"/>
      <c r="DM262" s="98"/>
      <c r="DN262" s="52"/>
      <c r="DO262" s="45"/>
      <c r="DP262" s="52"/>
      <c r="DQ262" s="45"/>
      <c r="DR262" s="52"/>
      <c r="DS262" s="56"/>
      <c r="DT262" s="45"/>
      <c r="DU262" s="52"/>
      <c r="DV262" s="56"/>
      <c r="DW262" s="45"/>
      <c r="DX262" s="46"/>
      <c r="DY262" s="98"/>
      <c r="DZ262" s="57"/>
      <c r="EA262" s="148"/>
      <c r="EB262" s="57"/>
      <c r="EC262" s="45"/>
      <c r="ED262" s="52"/>
      <c r="EE262" s="45"/>
      <c r="EF262" s="52"/>
      <c r="EG262" s="45"/>
      <c r="EH262" s="52"/>
      <c r="EI262" s="45"/>
      <c r="EJ262" s="47"/>
    </row>
    <row r="263" spans="1:140" x14ac:dyDescent="0.3">
      <c r="A263" s="45"/>
      <c r="B263" s="47"/>
      <c r="C263" s="50"/>
      <c r="D263" s="46"/>
      <c r="E263" s="46"/>
      <c r="F263" s="46"/>
      <c r="G263" s="47"/>
      <c r="H263" s="45"/>
      <c r="I263" s="46"/>
      <c r="J263" s="46"/>
      <c r="K263" s="51"/>
      <c r="L263" s="46"/>
      <c r="M263" s="46"/>
      <c r="N263" s="46"/>
      <c r="O263" s="46"/>
      <c r="P263" s="46"/>
      <c r="Q263" s="46"/>
      <c r="R263" s="52"/>
      <c r="S263" s="48"/>
      <c r="T263" s="45"/>
      <c r="U263" s="46"/>
      <c r="V263" s="49"/>
      <c r="W263" s="46"/>
      <c r="X263" s="51"/>
      <c r="Y263" s="46"/>
      <c r="Z263" s="46"/>
      <c r="AA263" s="46"/>
      <c r="AB263" s="46"/>
      <c r="AC263" s="47"/>
      <c r="AD263" s="50"/>
      <c r="AE263" s="90"/>
      <c r="AF263" s="90"/>
      <c r="AG263" s="90"/>
      <c r="AH263" s="90"/>
      <c r="AI263" s="90"/>
      <c r="AJ263" s="104"/>
      <c r="AK263" s="46"/>
      <c r="AL263" s="46"/>
      <c r="AM263" s="46"/>
      <c r="AN263" s="46"/>
      <c r="AO263" s="52"/>
      <c r="AP263" s="47"/>
      <c r="AQ263" s="45"/>
      <c r="AR263" s="50"/>
      <c r="AS263" s="46"/>
      <c r="AT263" s="46"/>
      <c r="AU263" s="46"/>
      <c r="AV263" s="46"/>
      <c r="AW263" s="116"/>
      <c r="AX263" s="46"/>
      <c r="AY263" s="46"/>
      <c r="AZ263" s="52"/>
      <c r="BA263" s="45"/>
      <c r="BB263" s="52"/>
      <c r="BC263" s="53"/>
      <c r="BD263" s="54"/>
      <c r="BE263" s="53"/>
      <c r="BF263" s="55"/>
      <c r="BG263" s="55"/>
      <c r="BH263" s="46"/>
      <c r="BI263" s="47"/>
      <c r="BJ263" s="45"/>
      <c r="BK263" s="46"/>
      <c r="BL263" s="46"/>
      <c r="BM263" s="46"/>
      <c r="BN263" s="52"/>
      <c r="BO263" s="45"/>
      <c r="BP263" s="46"/>
      <c r="BQ263" s="52"/>
      <c r="BR263" s="45"/>
      <c r="BS263" s="46"/>
      <c r="BT263" s="52"/>
      <c r="BU263" s="58"/>
      <c r="BV263" s="131"/>
      <c r="BW263" s="113"/>
      <c r="BX263" s="113"/>
      <c r="BY263" s="56"/>
      <c r="BZ263" s="56"/>
      <c r="CA263" s="45"/>
      <c r="CB263" s="46"/>
      <c r="CC263" s="46"/>
      <c r="CD263" s="47"/>
      <c r="CE263" s="50"/>
      <c r="CF263" s="50"/>
      <c r="CG263" s="46"/>
      <c r="CH263" s="46"/>
      <c r="CI263" s="46"/>
      <c r="CJ263" s="46"/>
      <c r="CK263" s="57"/>
      <c r="CL263" s="45"/>
      <c r="CM263" s="50"/>
      <c r="CN263" s="46"/>
      <c r="CO263" s="52"/>
      <c r="CP263" s="52"/>
      <c r="CQ263" s="52"/>
      <c r="CR263" s="57"/>
      <c r="CS263" s="45"/>
      <c r="CT263" s="50"/>
      <c r="CU263" s="46"/>
      <c r="CV263" s="46"/>
      <c r="CW263" s="46"/>
      <c r="CX263" s="46"/>
      <c r="CY263" s="57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45"/>
      <c r="DL263" s="52"/>
      <c r="DM263" s="98"/>
      <c r="DN263" s="52"/>
      <c r="DO263" s="45"/>
      <c r="DP263" s="52"/>
      <c r="DQ263" s="45"/>
      <c r="DR263" s="52"/>
      <c r="DS263" s="56"/>
      <c r="DT263" s="45"/>
      <c r="DU263" s="52"/>
      <c r="DV263" s="56"/>
      <c r="DW263" s="45"/>
      <c r="DX263" s="46"/>
      <c r="DY263" s="98"/>
      <c r="DZ263" s="57"/>
      <c r="EA263" s="148"/>
      <c r="EB263" s="57"/>
      <c r="EC263" s="45"/>
      <c r="ED263" s="52"/>
      <c r="EE263" s="45"/>
      <c r="EF263" s="52"/>
      <c r="EG263" s="45"/>
      <c r="EH263" s="52"/>
      <c r="EI263" s="45"/>
      <c r="EJ263" s="47"/>
    </row>
    <row r="264" spans="1:140" x14ac:dyDescent="0.3">
      <c r="A264" s="45"/>
      <c r="B264" s="47"/>
      <c r="C264" s="50"/>
      <c r="D264" s="46"/>
      <c r="E264" s="46"/>
      <c r="F264" s="46"/>
      <c r="G264" s="47"/>
      <c r="H264" s="45"/>
      <c r="I264" s="46"/>
      <c r="J264" s="46"/>
      <c r="K264" s="51"/>
      <c r="L264" s="46"/>
      <c r="M264" s="46"/>
      <c r="N264" s="46"/>
      <c r="O264" s="46"/>
      <c r="P264" s="46"/>
      <c r="Q264" s="46"/>
      <c r="R264" s="52"/>
      <c r="S264" s="48"/>
      <c r="T264" s="45"/>
      <c r="U264" s="46"/>
      <c r="V264" s="49"/>
      <c r="W264" s="46"/>
      <c r="X264" s="51"/>
      <c r="Y264" s="46"/>
      <c r="Z264" s="46"/>
      <c r="AA264" s="46"/>
      <c r="AB264" s="46"/>
      <c r="AC264" s="47"/>
      <c r="AD264" s="50"/>
      <c r="AE264" s="90"/>
      <c r="AF264" s="90"/>
      <c r="AG264" s="90"/>
      <c r="AH264" s="90"/>
      <c r="AI264" s="90"/>
      <c r="AJ264" s="104"/>
      <c r="AK264" s="46"/>
      <c r="AL264" s="46"/>
      <c r="AM264" s="46"/>
      <c r="AN264" s="46"/>
      <c r="AO264" s="52"/>
      <c r="AP264" s="47"/>
      <c r="AQ264" s="45"/>
      <c r="AR264" s="50"/>
      <c r="AS264" s="46"/>
      <c r="AT264" s="46"/>
      <c r="AU264" s="46"/>
      <c r="AV264" s="46"/>
      <c r="AW264" s="116"/>
      <c r="AX264" s="46"/>
      <c r="AY264" s="46"/>
      <c r="AZ264" s="52"/>
      <c r="BA264" s="45"/>
      <c r="BB264" s="52"/>
      <c r="BC264" s="53"/>
      <c r="BD264" s="54"/>
      <c r="BE264" s="53"/>
      <c r="BF264" s="55"/>
      <c r="BG264" s="55"/>
      <c r="BH264" s="46"/>
      <c r="BI264" s="47"/>
      <c r="BJ264" s="45"/>
      <c r="BK264" s="46"/>
      <c r="BL264" s="46"/>
      <c r="BM264" s="46"/>
      <c r="BN264" s="52"/>
      <c r="BO264" s="45"/>
      <c r="BP264" s="46"/>
      <c r="BQ264" s="52"/>
      <c r="BR264" s="45"/>
      <c r="BS264" s="46"/>
      <c r="BT264" s="52"/>
      <c r="BU264" s="58"/>
      <c r="BV264" s="131"/>
      <c r="BW264" s="113"/>
      <c r="BX264" s="113"/>
      <c r="BY264" s="56"/>
      <c r="BZ264" s="56"/>
      <c r="CA264" s="45"/>
      <c r="CB264" s="46"/>
      <c r="CC264" s="46"/>
      <c r="CD264" s="47"/>
      <c r="CE264" s="50"/>
      <c r="CF264" s="50"/>
      <c r="CG264" s="46"/>
      <c r="CH264" s="46"/>
      <c r="CI264" s="46"/>
      <c r="CJ264" s="46"/>
      <c r="CK264" s="57"/>
      <c r="CL264" s="45"/>
      <c r="CM264" s="50"/>
      <c r="CN264" s="46"/>
      <c r="CO264" s="52"/>
      <c r="CP264" s="52"/>
      <c r="CQ264" s="52"/>
      <c r="CR264" s="57"/>
      <c r="CS264" s="45"/>
      <c r="CT264" s="50"/>
      <c r="CU264" s="46"/>
      <c r="CV264" s="46"/>
      <c r="CW264" s="46"/>
      <c r="CX264" s="46"/>
      <c r="CY264" s="57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45"/>
      <c r="DL264" s="52"/>
      <c r="DM264" s="98"/>
      <c r="DN264" s="52"/>
      <c r="DO264" s="45"/>
      <c r="DP264" s="52"/>
      <c r="DQ264" s="45"/>
      <c r="DR264" s="52"/>
      <c r="DS264" s="56"/>
      <c r="DT264" s="45"/>
      <c r="DU264" s="52"/>
      <c r="DV264" s="56"/>
      <c r="DW264" s="45"/>
      <c r="DX264" s="46"/>
      <c r="DY264" s="98"/>
      <c r="DZ264" s="57"/>
      <c r="EA264" s="148"/>
      <c r="EB264" s="57"/>
      <c r="EC264" s="45"/>
      <c r="ED264" s="52"/>
      <c r="EE264" s="45"/>
      <c r="EF264" s="52"/>
      <c r="EG264" s="45"/>
      <c r="EH264" s="52"/>
      <c r="EI264" s="45"/>
      <c r="EJ264" s="47"/>
    </row>
    <row r="265" spans="1:140" x14ac:dyDescent="0.3">
      <c r="A265" s="45"/>
      <c r="B265" s="47"/>
      <c r="C265" s="50"/>
      <c r="D265" s="46"/>
      <c r="E265" s="46"/>
      <c r="F265" s="46"/>
      <c r="G265" s="47"/>
      <c r="H265" s="45"/>
      <c r="I265" s="46"/>
      <c r="J265" s="46"/>
      <c r="K265" s="51"/>
      <c r="L265" s="46"/>
      <c r="M265" s="46"/>
      <c r="N265" s="46"/>
      <c r="O265" s="46"/>
      <c r="P265" s="46"/>
      <c r="Q265" s="46"/>
      <c r="R265" s="52"/>
      <c r="S265" s="48"/>
      <c r="T265" s="45"/>
      <c r="U265" s="46"/>
      <c r="V265" s="49"/>
      <c r="W265" s="46"/>
      <c r="X265" s="51"/>
      <c r="Y265" s="46"/>
      <c r="Z265" s="46"/>
      <c r="AA265" s="46"/>
      <c r="AB265" s="46"/>
      <c r="AC265" s="47"/>
      <c r="AD265" s="50"/>
      <c r="AE265" s="90"/>
      <c r="AF265" s="90"/>
      <c r="AG265" s="90"/>
      <c r="AH265" s="90"/>
      <c r="AI265" s="90"/>
      <c r="AJ265" s="104"/>
      <c r="AK265" s="46"/>
      <c r="AL265" s="46"/>
      <c r="AM265" s="46"/>
      <c r="AN265" s="46"/>
      <c r="AO265" s="52"/>
      <c r="AP265" s="47"/>
      <c r="AQ265" s="45"/>
      <c r="AR265" s="50"/>
      <c r="AS265" s="46"/>
      <c r="AT265" s="46"/>
      <c r="AU265" s="46"/>
      <c r="AV265" s="46"/>
      <c r="AW265" s="116"/>
      <c r="AX265" s="46"/>
      <c r="AY265" s="46"/>
      <c r="AZ265" s="52"/>
      <c r="BA265" s="45"/>
      <c r="BB265" s="52"/>
      <c r="BC265" s="53"/>
      <c r="BD265" s="54"/>
      <c r="BE265" s="53"/>
      <c r="BF265" s="55"/>
      <c r="BG265" s="55"/>
      <c r="BH265" s="46"/>
      <c r="BI265" s="47"/>
      <c r="BJ265" s="45"/>
      <c r="BK265" s="46"/>
      <c r="BL265" s="46"/>
      <c r="BM265" s="46"/>
      <c r="BN265" s="52"/>
      <c r="BO265" s="45"/>
      <c r="BP265" s="46"/>
      <c r="BQ265" s="52"/>
      <c r="BR265" s="45"/>
      <c r="BS265" s="46"/>
      <c r="BT265" s="52"/>
      <c r="BU265" s="58"/>
      <c r="BV265" s="131"/>
      <c r="BW265" s="113"/>
      <c r="BX265" s="113"/>
      <c r="BY265" s="56"/>
      <c r="BZ265" s="56"/>
      <c r="CA265" s="45"/>
      <c r="CB265" s="46"/>
      <c r="CC265" s="46"/>
      <c r="CD265" s="47"/>
      <c r="CE265" s="50"/>
      <c r="CF265" s="50"/>
      <c r="CG265" s="46"/>
      <c r="CH265" s="46"/>
      <c r="CI265" s="46"/>
      <c r="CJ265" s="46"/>
      <c r="CK265" s="57"/>
      <c r="CL265" s="45"/>
      <c r="CM265" s="50"/>
      <c r="CN265" s="46"/>
      <c r="CO265" s="52"/>
      <c r="CP265" s="52"/>
      <c r="CQ265" s="52"/>
      <c r="CR265" s="57"/>
      <c r="CS265" s="45"/>
      <c r="CT265" s="50"/>
      <c r="CU265" s="46"/>
      <c r="CV265" s="46"/>
      <c r="CW265" s="46"/>
      <c r="CX265" s="46"/>
      <c r="CY265" s="57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45"/>
      <c r="DL265" s="52"/>
      <c r="DM265" s="98"/>
      <c r="DN265" s="52"/>
      <c r="DO265" s="45"/>
      <c r="DP265" s="52"/>
      <c r="DQ265" s="45"/>
      <c r="DR265" s="52"/>
      <c r="DS265" s="56"/>
      <c r="DT265" s="45"/>
      <c r="DU265" s="52"/>
      <c r="DV265" s="56"/>
      <c r="DW265" s="45"/>
      <c r="DX265" s="46"/>
      <c r="DY265" s="98"/>
      <c r="DZ265" s="57"/>
      <c r="EA265" s="148"/>
      <c r="EB265" s="57"/>
      <c r="EC265" s="45"/>
      <c r="ED265" s="52"/>
      <c r="EE265" s="45"/>
      <c r="EF265" s="52"/>
      <c r="EG265" s="45"/>
      <c r="EH265" s="52"/>
      <c r="EI265" s="45"/>
      <c r="EJ265" s="47"/>
    </row>
    <row r="266" spans="1:140" x14ac:dyDescent="0.3">
      <c r="A266" s="45"/>
      <c r="B266" s="47"/>
      <c r="C266" s="50"/>
      <c r="D266" s="46"/>
      <c r="E266" s="46"/>
      <c r="F266" s="46"/>
      <c r="G266" s="47"/>
      <c r="H266" s="45"/>
      <c r="I266" s="46"/>
      <c r="J266" s="46"/>
      <c r="K266" s="51"/>
      <c r="L266" s="46"/>
      <c r="M266" s="46"/>
      <c r="N266" s="46"/>
      <c r="O266" s="46"/>
      <c r="P266" s="46"/>
      <c r="Q266" s="46"/>
      <c r="R266" s="52"/>
      <c r="S266" s="48"/>
      <c r="T266" s="45"/>
      <c r="U266" s="46"/>
      <c r="V266" s="49"/>
      <c r="W266" s="46"/>
      <c r="X266" s="51"/>
      <c r="Y266" s="46"/>
      <c r="Z266" s="46"/>
      <c r="AA266" s="46"/>
      <c r="AB266" s="46"/>
      <c r="AC266" s="47"/>
      <c r="AD266" s="50"/>
      <c r="AE266" s="90"/>
      <c r="AF266" s="90"/>
      <c r="AG266" s="90"/>
      <c r="AH266" s="90"/>
      <c r="AI266" s="90"/>
      <c r="AJ266" s="104"/>
      <c r="AK266" s="46"/>
      <c r="AL266" s="46"/>
      <c r="AM266" s="46"/>
      <c r="AN266" s="46"/>
      <c r="AO266" s="52"/>
      <c r="AP266" s="47"/>
      <c r="AQ266" s="45"/>
      <c r="AR266" s="50"/>
      <c r="AS266" s="46"/>
      <c r="AT266" s="46"/>
      <c r="AU266" s="46"/>
      <c r="AV266" s="46"/>
      <c r="AW266" s="116"/>
      <c r="AX266" s="46"/>
      <c r="AY266" s="46"/>
      <c r="AZ266" s="52"/>
      <c r="BA266" s="45"/>
      <c r="BB266" s="52"/>
      <c r="BC266" s="53"/>
      <c r="BD266" s="54"/>
      <c r="BE266" s="53"/>
      <c r="BF266" s="55"/>
      <c r="BG266" s="55"/>
      <c r="BH266" s="46"/>
      <c r="BI266" s="47"/>
      <c r="BJ266" s="45"/>
      <c r="BK266" s="46"/>
      <c r="BL266" s="46"/>
      <c r="BM266" s="46"/>
      <c r="BN266" s="52"/>
      <c r="BO266" s="45"/>
      <c r="BP266" s="46"/>
      <c r="BQ266" s="52"/>
      <c r="BR266" s="45"/>
      <c r="BS266" s="46"/>
      <c r="BT266" s="52"/>
      <c r="BU266" s="58"/>
      <c r="BV266" s="131"/>
      <c r="BW266" s="113"/>
      <c r="BX266" s="113"/>
      <c r="BY266" s="56"/>
      <c r="BZ266" s="56"/>
      <c r="CA266" s="45"/>
      <c r="CB266" s="46"/>
      <c r="CC266" s="46"/>
      <c r="CD266" s="47"/>
      <c r="CE266" s="50"/>
      <c r="CF266" s="50"/>
      <c r="CG266" s="46"/>
      <c r="CH266" s="46"/>
      <c r="CI266" s="46"/>
      <c r="CJ266" s="46"/>
      <c r="CK266" s="57"/>
      <c r="CL266" s="45"/>
      <c r="CM266" s="50"/>
      <c r="CN266" s="46"/>
      <c r="CO266" s="52"/>
      <c r="CP266" s="52"/>
      <c r="CQ266" s="52"/>
      <c r="CR266" s="57"/>
      <c r="CS266" s="45"/>
      <c r="CT266" s="50"/>
      <c r="CU266" s="46"/>
      <c r="CV266" s="46"/>
      <c r="CW266" s="46"/>
      <c r="CX266" s="46"/>
      <c r="CY266" s="57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45"/>
      <c r="DL266" s="52"/>
      <c r="DM266" s="98"/>
      <c r="DN266" s="52"/>
      <c r="DO266" s="45"/>
      <c r="DP266" s="52"/>
      <c r="DQ266" s="45"/>
      <c r="DR266" s="52"/>
      <c r="DS266" s="56"/>
      <c r="DT266" s="45"/>
      <c r="DU266" s="52"/>
      <c r="DV266" s="56"/>
      <c r="DW266" s="45"/>
      <c r="DX266" s="46"/>
      <c r="DY266" s="98"/>
      <c r="DZ266" s="57"/>
      <c r="EA266" s="148"/>
      <c r="EB266" s="57"/>
      <c r="EC266" s="45"/>
      <c r="ED266" s="52"/>
      <c r="EE266" s="45"/>
      <c r="EF266" s="52"/>
      <c r="EG266" s="45"/>
      <c r="EH266" s="52"/>
      <c r="EI266" s="45"/>
      <c r="EJ266" s="47"/>
    </row>
    <row r="267" spans="1:140" x14ac:dyDescent="0.3">
      <c r="A267" s="45"/>
      <c r="B267" s="47"/>
      <c r="C267" s="50"/>
      <c r="D267" s="46"/>
      <c r="E267" s="46"/>
      <c r="F267" s="46"/>
      <c r="G267" s="47"/>
      <c r="H267" s="45"/>
      <c r="I267" s="46"/>
      <c r="J267" s="46"/>
      <c r="K267" s="51"/>
      <c r="L267" s="46"/>
      <c r="M267" s="46"/>
      <c r="N267" s="46"/>
      <c r="O267" s="46"/>
      <c r="P267" s="46"/>
      <c r="Q267" s="46"/>
      <c r="R267" s="52"/>
      <c r="S267" s="48"/>
      <c r="T267" s="45"/>
      <c r="U267" s="46"/>
      <c r="V267" s="49"/>
      <c r="W267" s="46"/>
      <c r="X267" s="51"/>
      <c r="Y267" s="46"/>
      <c r="Z267" s="46"/>
      <c r="AA267" s="46"/>
      <c r="AB267" s="46"/>
      <c r="AC267" s="47"/>
      <c r="AD267" s="50"/>
      <c r="AE267" s="90"/>
      <c r="AF267" s="90"/>
      <c r="AG267" s="90"/>
      <c r="AH267" s="90"/>
      <c r="AI267" s="90"/>
      <c r="AJ267" s="104"/>
      <c r="AK267" s="46"/>
      <c r="AL267" s="46"/>
      <c r="AM267" s="46"/>
      <c r="AN267" s="46"/>
      <c r="AO267" s="52"/>
      <c r="AP267" s="47"/>
      <c r="AQ267" s="45"/>
      <c r="AR267" s="50"/>
      <c r="AS267" s="46"/>
      <c r="AT267" s="46"/>
      <c r="AU267" s="46"/>
      <c r="AV267" s="46"/>
      <c r="AW267" s="116"/>
      <c r="AX267" s="46"/>
      <c r="AY267" s="46"/>
      <c r="AZ267" s="52"/>
      <c r="BA267" s="45"/>
      <c r="BB267" s="52"/>
      <c r="BC267" s="53"/>
      <c r="BD267" s="54"/>
      <c r="BE267" s="53"/>
      <c r="BF267" s="55"/>
      <c r="BG267" s="55"/>
      <c r="BH267" s="46"/>
      <c r="BI267" s="47"/>
      <c r="BJ267" s="45"/>
      <c r="BK267" s="46"/>
      <c r="BL267" s="46"/>
      <c r="BM267" s="46"/>
      <c r="BN267" s="52"/>
      <c r="BO267" s="45"/>
      <c r="BP267" s="46"/>
      <c r="BQ267" s="52"/>
      <c r="BR267" s="45"/>
      <c r="BS267" s="46"/>
      <c r="BT267" s="52"/>
      <c r="BU267" s="58"/>
      <c r="BV267" s="131"/>
      <c r="BW267" s="113"/>
      <c r="BX267" s="113"/>
      <c r="BY267" s="56"/>
      <c r="BZ267" s="56"/>
      <c r="CA267" s="45"/>
      <c r="CB267" s="46"/>
      <c r="CC267" s="46"/>
      <c r="CD267" s="47"/>
      <c r="CE267" s="50"/>
      <c r="CF267" s="50"/>
      <c r="CG267" s="46"/>
      <c r="CH267" s="46"/>
      <c r="CI267" s="46"/>
      <c r="CJ267" s="46"/>
      <c r="CK267" s="57"/>
      <c r="CL267" s="45"/>
      <c r="CM267" s="50"/>
      <c r="CN267" s="46"/>
      <c r="CO267" s="52"/>
      <c r="CP267" s="52"/>
      <c r="CQ267" s="52"/>
      <c r="CR267" s="57"/>
      <c r="CS267" s="45"/>
      <c r="CT267" s="50"/>
      <c r="CU267" s="46"/>
      <c r="CV267" s="46"/>
      <c r="CW267" s="46"/>
      <c r="CX267" s="46"/>
      <c r="CY267" s="57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45"/>
      <c r="DL267" s="52"/>
      <c r="DM267" s="98"/>
      <c r="DN267" s="52"/>
      <c r="DO267" s="45"/>
      <c r="DP267" s="52"/>
      <c r="DQ267" s="45"/>
      <c r="DR267" s="52"/>
      <c r="DS267" s="56"/>
      <c r="DT267" s="45"/>
      <c r="DU267" s="52"/>
      <c r="DV267" s="56"/>
      <c r="DW267" s="45"/>
      <c r="DX267" s="46"/>
      <c r="DY267" s="98"/>
      <c r="DZ267" s="57"/>
      <c r="EA267" s="148"/>
      <c r="EB267" s="57"/>
      <c r="EC267" s="45"/>
      <c r="ED267" s="52"/>
      <c r="EE267" s="45"/>
      <c r="EF267" s="52"/>
      <c r="EG267" s="45"/>
      <c r="EH267" s="52"/>
      <c r="EI267" s="45"/>
      <c r="EJ267" s="47"/>
    </row>
    <row r="268" spans="1:140" x14ac:dyDescent="0.3">
      <c r="A268" s="45"/>
      <c r="B268" s="47"/>
      <c r="C268" s="50"/>
      <c r="D268" s="46"/>
      <c r="E268" s="46"/>
      <c r="F268" s="46"/>
      <c r="G268" s="47"/>
      <c r="H268" s="45"/>
      <c r="I268" s="46"/>
      <c r="J268" s="46"/>
      <c r="K268" s="51"/>
      <c r="L268" s="46"/>
      <c r="M268" s="46"/>
      <c r="N268" s="46"/>
      <c r="O268" s="46"/>
      <c r="P268" s="46"/>
      <c r="Q268" s="46"/>
      <c r="R268" s="52"/>
      <c r="S268" s="48"/>
      <c r="T268" s="45"/>
      <c r="U268" s="46"/>
      <c r="V268" s="49"/>
      <c r="W268" s="46"/>
      <c r="X268" s="51"/>
      <c r="Y268" s="46"/>
      <c r="Z268" s="46"/>
      <c r="AA268" s="46"/>
      <c r="AB268" s="46"/>
      <c r="AC268" s="47"/>
      <c r="AD268" s="50"/>
      <c r="AE268" s="90"/>
      <c r="AF268" s="90"/>
      <c r="AG268" s="90"/>
      <c r="AH268" s="90"/>
      <c r="AI268" s="90"/>
      <c r="AJ268" s="104"/>
      <c r="AK268" s="46"/>
      <c r="AL268" s="46"/>
      <c r="AM268" s="46"/>
      <c r="AN268" s="46"/>
      <c r="AO268" s="52"/>
      <c r="AP268" s="47"/>
      <c r="AQ268" s="45"/>
      <c r="AR268" s="50"/>
      <c r="AS268" s="46"/>
      <c r="AT268" s="46"/>
      <c r="AU268" s="46"/>
      <c r="AV268" s="46"/>
      <c r="AW268" s="116"/>
      <c r="AX268" s="46"/>
      <c r="AY268" s="46"/>
      <c r="AZ268" s="52"/>
      <c r="BA268" s="45"/>
      <c r="BB268" s="52"/>
      <c r="BC268" s="53"/>
      <c r="BD268" s="54"/>
      <c r="BE268" s="53"/>
      <c r="BF268" s="55"/>
      <c r="BG268" s="55"/>
      <c r="BH268" s="46"/>
      <c r="BI268" s="47"/>
      <c r="BJ268" s="45"/>
      <c r="BK268" s="46"/>
      <c r="BL268" s="46"/>
      <c r="BM268" s="46"/>
      <c r="BN268" s="52"/>
      <c r="BO268" s="45"/>
      <c r="BP268" s="46"/>
      <c r="BQ268" s="52"/>
      <c r="BR268" s="45"/>
      <c r="BS268" s="46"/>
      <c r="BT268" s="52"/>
      <c r="BU268" s="58"/>
      <c r="BV268" s="131"/>
      <c r="BW268" s="113"/>
      <c r="BX268" s="113"/>
      <c r="BY268" s="56"/>
      <c r="BZ268" s="56"/>
      <c r="CA268" s="45"/>
      <c r="CB268" s="46"/>
      <c r="CC268" s="46"/>
      <c r="CD268" s="47"/>
      <c r="CE268" s="50"/>
      <c r="CF268" s="50"/>
      <c r="CG268" s="46"/>
      <c r="CH268" s="46"/>
      <c r="CI268" s="46"/>
      <c r="CJ268" s="46"/>
      <c r="CK268" s="57"/>
      <c r="CL268" s="45"/>
      <c r="CM268" s="50"/>
      <c r="CN268" s="46"/>
      <c r="CO268" s="52"/>
      <c r="CP268" s="52"/>
      <c r="CQ268" s="52"/>
      <c r="CR268" s="57"/>
      <c r="CS268" s="45"/>
      <c r="CT268" s="50"/>
      <c r="CU268" s="46"/>
      <c r="CV268" s="46"/>
      <c r="CW268" s="46"/>
      <c r="CX268" s="46"/>
      <c r="CY268" s="57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45"/>
      <c r="DL268" s="52"/>
      <c r="DM268" s="98"/>
      <c r="DN268" s="52"/>
      <c r="DO268" s="45"/>
      <c r="DP268" s="52"/>
      <c r="DQ268" s="45"/>
      <c r="DR268" s="52"/>
      <c r="DS268" s="56"/>
      <c r="DT268" s="45"/>
      <c r="DU268" s="52"/>
      <c r="DV268" s="56"/>
      <c r="DW268" s="45"/>
      <c r="DX268" s="46"/>
      <c r="DY268" s="98"/>
      <c r="DZ268" s="57"/>
      <c r="EA268" s="148"/>
      <c r="EB268" s="57"/>
      <c r="EC268" s="45"/>
      <c r="ED268" s="52"/>
      <c r="EE268" s="45"/>
      <c r="EF268" s="52"/>
      <c r="EG268" s="45"/>
      <c r="EH268" s="52"/>
      <c r="EI268" s="45"/>
      <c r="EJ268" s="47"/>
    </row>
    <row r="269" spans="1:140" x14ac:dyDescent="0.3">
      <c r="A269" s="45"/>
      <c r="B269" s="47"/>
      <c r="C269" s="50"/>
      <c r="D269" s="46"/>
      <c r="E269" s="46"/>
      <c r="F269" s="46"/>
      <c r="G269" s="47"/>
      <c r="H269" s="45"/>
      <c r="I269" s="46"/>
      <c r="J269" s="46"/>
      <c r="K269" s="51"/>
      <c r="L269" s="46"/>
      <c r="M269" s="46"/>
      <c r="N269" s="46"/>
      <c r="O269" s="46"/>
      <c r="P269" s="46"/>
      <c r="Q269" s="46"/>
      <c r="R269" s="52"/>
      <c r="S269" s="48"/>
      <c r="T269" s="45"/>
      <c r="U269" s="46"/>
      <c r="V269" s="49"/>
      <c r="W269" s="46"/>
      <c r="X269" s="51"/>
      <c r="Y269" s="46"/>
      <c r="Z269" s="46"/>
      <c r="AA269" s="46"/>
      <c r="AB269" s="46"/>
      <c r="AC269" s="47"/>
      <c r="AD269" s="50"/>
      <c r="AE269" s="90"/>
      <c r="AF269" s="90"/>
      <c r="AG269" s="90"/>
      <c r="AH269" s="90"/>
      <c r="AI269" s="90"/>
      <c r="AJ269" s="104"/>
      <c r="AK269" s="46"/>
      <c r="AL269" s="46"/>
      <c r="AM269" s="46"/>
      <c r="AN269" s="46"/>
      <c r="AO269" s="52"/>
      <c r="AP269" s="47"/>
      <c r="AQ269" s="45"/>
      <c r="AR269" s="50"/>
      <c r="AS269" s="46"/>
      <c r="AT269" s="46"/>
      <c r="AU269" s="46"/>
      <c r="AV269" s="46"/>
      <c r="AW269" s="116"/>
      <c r="AX269" s="46"/>
      <c r="AY269" s="46"/>
      <c r="AZ269" s="52"/>
      <c r="BA269" s="45"/>
      <c r="BB269" s="52"/>
      <c r="BC269" s="53"/>
      <c r="BD269" s="54"/>
      <c r="BE269" s="53"/>
      <c r="BF269" s="55"/>
      <c r="BG269" s="55"/>
      <c r="BH269" s="46"/>
      <c r="BI269" s="47"/>
      <c r="BJ269" s="45"/>
      <c r="BK269" s="46"/>
      <c r="BL269" s="46"/>
      <c r="BM269" s="46"/>
      <c r="BN269" s="52"/>
      <c r="BO269" s="45"/>
      <c r="BP269" s="46"/>
      <c r="BQ269" s="52"/>
      <c r="BR269" s="45"/>
      <c r="BS269" s="46"/>
      <c r="BT269" s="52"/>
      <c r="BU269" s="58"/>
      <c r="BV269" s="131"/>
      <c r="BW269" s="113"/>
      <c r="BX269" s="113"/>
      <c r="BY269" s="56"/>
      <c r="BZ269" s="56"/>
      <c r="CA269" s="45"/>
      <c r="CB269" s="46"/>
      <c r="CC269" s="46"/>
      <c r="CD269" s="47"/>
      <c r="CE269" s="50"/>
      <c r="CF269" s="50"/>
      <c r="CG269" s="46"/>
      <c r="CH269" s="46"/>
      <c r="CI269" s="46"/>
      <c r="CJ269" s="46"/>
      <c r="CK269" s="57"/>
      <c r="CL269" s="45"/>
      <c r="CM269" s="50"/>
      <c r="CN269" s="46"/>
      <c r="CO269" s="52"/>
      <c r="CP269" s="52"/>
      <c r="CQ269" s="52"/>
      <c r="CR269" s="57"/>
      <c r="CS269" s="45"/>
      <c r="CT269" s="50"/>
      <c r="CU269" s="46"/>
      <c r="CV269" s="46"/>
      <c r="CW269" s="46"/>
      <c r="CX269" s="46"/>
      <c r="CY269" s="57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45"/>
      <c r="DL269" s="52"/>
      <c r="DM269" s="98"/>
      <c r="DN269" s="52"/>
      <c r="DO269" s="45"/>
      <c r="DP269" s="52"/>
      <c r="DQ269" s="45"/>
      <c r="DR269" s="52"/>
      <c r="DS269" s="56"/>
      <c r="DT269" s="45"/>
      <c r="DU269" s="52"/>
      <c r="DV269" s="56"/>
      <c r="DW269" s="45"/>
      <c r="DX269" s="46"/>
      <c r="DY269" s="98"/>
      <c r="DZ269" s="57"/>
      <c r="EA269" s="148"/>
      <c r="EB269" s="57"/>
      <c r="EC269" s="45"/>
      <c r="ED269" s="52"/>
      <c r="EE269" s="45"/>
      <c r="EF269" s="52"/>
      <c r="EG269" s="45"/>
      <c r="EH269" s="52"/>
      <c r="EI269" s="45"/>
      <c r="EJ269" s="47"/>
    </row>
    <row r="270" spans="1:140" x14ac:dyDescent="0.3">
      <c r="A270" s="45"/>
      <c r="B270" s="47"/>
      <c r="C270" s="50"/>
      <c r="D270" s="46"/>
      <c r="E270" s="46"/>
      <c r="F270" s="46"/>
      <c r="G270" s="47"/>
      <c r="H270" s="45"/>
      <c r="I270" s="46"/>
      <c r="J270" s="46"/>
      <c r="K270" s="51"/>
      <c r="L270" s="46"/>
      <c r="M270" s="46"/>
      <c r="N270" s="46"/>
      <c r="O270" s="46"/>
      <c r="P270" s="46"/>
      <c r="Q270" s="46"/>
      <c r="R270" s="52"/>
      <c r="S270" s="48"/>
      <c r="T270" s="45"/>
      <c r="U270" s="46"/>
      <c r="V270" s="49"/>
      <c r="W270" s="46"/>
      <c r="X270" s="51"/>
      <c r="Y270" s="46"/>
      <c r="Z270" s="46"/>
      <c r="AA270" s="46"/>
      <c r="AB270" s="46"/>
      <c r="AC270" s="47"/>
      <c r="AD270" s="50"/>
      <c r="AE270" s="90"/>
      <c r="AF270" s="90"/>
      <c r="AG270" s="90"/>
      <c r="AH270" s="90"/>
      <c r="AI270" s="90"/>
      <c r="AJ270" s="104"/>
      <c r="AK270" s="46"/>
      <c r="AL270" s="46"/>
      <c r="AM270" s="46"/>
      <c r="AN270" s="46"/>
      <c r="AO270" s="52"/>
      <c r="AP270" s="47"/>
      <c r="AQ270" s="45"/>
      <c r="AR270" s="50"/>
      <c r="AS270" s="46"/>
      <c r="AT270" s="46"/>
      <c r="AU270" s="46"/>
      <c r="AV270" s="46"/>
      <c r="AW270" s="116"/>
      <c r="AX270" s="46"/>
      <c r="AY270" s="46"/>
      <c r="AZ270" s="52"/>
      <c r="BA270" s="45"/>
      <c r="BB270" s="52"/>
      <c r="BC270" s="53"/>
      <c r="BD270" s="54"/>
      <c r="BE270" s="53"/>
      <c r="BF270" s="55"/>
      <c r="BG270" s="55"/>
      <c r="BH270" s="46"/>
      <c r="BI270" s="47"/>
      <c r="BJ270" s="45"/>
      <c r="BK270" s="46"/>
      <c r="BL270" s="46"/>
      <c r="BM270" s="46"/>
      <c r="BN270" s="52"/>
      <c r="BO270" s="45"/>
      <c r="BP270" s="46"/>
      <c r="BQ270" s="52"/>
      <c r="BR270" s="45"/>
      <c r="BS270" s="46"/>
      <c r="BT270" s="52"/>
      <c r="BU270" s="58"/>
      <c r="BV270" s="131"/>
      <c r="BW270" s="113"/>
      <c r="BX270" s="113"/>
      <c r="BY270" s="56"/>
      <c r="BZ270" s="56"/>
      <c r="CA270" s="45"/>
      <c r="CB270" s="46"/>
      <c r="CC270" s="46"/>
      <c r="CD270" s="47"/>
      <c r="CE270" s="50"/>
      <c r="CF270" s="50"/>
      <c r="CG270" s="46"/>
      <c r="CH270" s="46"/>
      <c r="CI270" s="46"/>
      <c r="CJ270" s="46"/>
      <c r="CK270" s="57"/>
      <c r="CL270" s="45"/>
      <c r="CM270" s="50"/>
      <c r="CN270" s="46"/>
      <c r="CO270" s="52"/>
      <c r="CP270" s="52"/>
      <c r="CQ270" s="52"/>
      <c r="CR270" s="57"/>
      <c r="CS270" s="45"/>
      <c r="CT270" s="50"/>
      <c r="CU270" s="46"/>
      <c r="CV270" s="46"/>
      <c r="CW270" s="46"/>
      <c r="CX270" s="46"/>
      <c r="CY270" s="57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45"/>
      <c r="DL270" s="52"/>
      <c r="DM270" s="98"/>
      <c r="DN270" s="52"/>
      <c r="DO270" s="45"/>
      <c r="DP270" s="52"/>
      <c r="DQ270" s="45"/>
      <c r="DR270" s="52"/>
      <c r="DS270" s="56"/>
      <c r="DT270" s="45"/>
      <c r="DU270" s="52"/>
      <c r="DV270" s="56"/>
      <c r="DW270" s="45"/>
      <c r="DX270" s="46"/>
      <c r="DY270" s="98"/>
      <c r="DZ270" s="57"/>
      <c r="EA270" s="148"/>
      <c r="EB270" s="57"/>
      <c r="EC270" s="45"/>
      <c r="ED270" s="52"/>
      <c r="EE270" s="45"/>
      <c r="EF270" s="52"/>
      <c r="EG270" s="45"/>
      <c r="EH270" s="52"/>
      <c r="EI270" s="45"/>
      <c r="EJ270" s="47"/>
    </row>
    <row r="271" spans="1:140" x14ac:dyDescent="0.3">
      <c r="A271" s="45"/>
      <c r="B271" s="47"/>
      <c r="C271" s="50"/>
      <c r="D271" s="46"/>
      <c r="E271" s="46"/>
      <c r="F271" s="46"/>
      <c r="G271" s="47"/>
      <c r="H271" s="45"/>
      <c r="I271" s="46"/>
      <c r="J271" s="46"/>
      <c r="K271" s="51"/>
      <c r="L271" s="46"/>
      <c r="M271" s="46"/>
      <c r="N271" s="46"/>
      <c r="O271" s="46"/>
      <c r="P271" s="46"/>
      <c r="Q271" s="46"/>
      <c r="R271" s="52"/>
      <c r="S271" s="48"/>
      <c r="T271" s="45"/>
      <c r="U271" s="46"/>
      <c r="V271" s="49"/>
      <c r="W271" s="46"/>
      <c r="X271" s="51"/>
      <c r="Y271" s="46"/>
      <c r="Z271" s="46"/>
      <c r="AA271" s="46"/>
      <c r="AB271" s="46"/>
      <c r="AC271" s="47"/>
      <c r="AD271" s="50"/>
      <c r="AE271" s="90"/>
      <c r="AF271" s="90"/>
      <c r="AG271" s="90"/>
      <c r="AH271" s="90"/>
      <c r="AI271" s="90"/>
      <c r="AJ271" s="104"/>
      <c r="AK271" s="46"/>
      <c r="AL271" s="46"/>
      <c r="AM271" s="46"/>
      <c r="AN271" s="46"/>
      <c r="AO271" s="52"/>
      <c r="AP271" s="47"/>
      <c r="AQ271" s="45"/>
      <c r="AR271" s="50"/>
      <c r="AS271" s="46"/>
      <c r="AT271" s="46"/>
      <c r="AU271" s="46"/>
      <c r="AV271" s="46"/>
      <c r="AW271" s="116"/>
      <c r="AX271" s="46"/>
      <c r="AY271" s="46"/>
      <c r="AZ271" s="52"/>
      <c r="BA271" s="45"/>
      <c r="BB271" s="52"/>
      <c r="BC271" s="53"/>
      <c r="BD271" s="54"/>
      <c r="BE271" s="53"/>
      <c r="BF271" s="55"/>
      <c r="BG271" s="55"/>
      <c r="BH271" s="46"/>
      <c r="BI271" s="47"/>
      <c r="BJ271" s="45"/>
      <c r="BK271" s="46"/>
      <c r="BL271" s="46"/>
      <c r="BM271" s="46"/>
      <c r="BN271" s="52"/>
      <c r="BO271" s="45"/>
      <c r="BP271" s="46"/>
      <c r="BQ271" s="52"/>
      <c r="BR271" s="45"/>
      <c r="BS271" s="46"/>
      <c r="BT271" s="52"/>
      <c r="BU271" s="58"/>
      <c r="BV271" s="131"/>
      <c r="BW271" s="113"/>
      <c r="BX271" s="113"/>
      <c r="BY271" s="56"/>
      <c r="BZ271" s="56"/>
      <c r="CA271" s="45"/>
      <c r="CB271" s="46"/>
      <c r="CC271" s="46"/>
      <c r="CD271" s="47"/>
      <c r="CE271" s="50"/>
      <c r="CF271" s="50"/>
      <c r="CG271" s="46"/>
      <c r="CH271" s="46"/>
      <c r="CI271" s="46"/>
      <c r="CJ271" s="46"/>
      <c r="CK271" s="57"/>
      <c r="CL271" s="45"/>
      <c r="CM271" s="50"/>
      <c r="CN271" s="46"/>
      <c r="CO271" s="52"/>
      <c r="CP271" s="52"/>
      <c r="CQ271" s="52"/>
      <c r="CR271" s="57"/>
      <c r="CS271" s="45"/>
      <c r="CT271" s="50"/>
      <c r="CU271" s="46"/>
      <c r="CV271" s="46"/>
      <c r="CW271" s="46"/>
      <c r="CX271" s="46"/>
      <c r="CY271" s="57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45"/>
      <c r="DL271" s="52"/>
      <c r="DM271" s="98"/>
      <c r="DN271" s="52"/>
      <c r="DO271" s="45"/>
      <c r="DP271" s="52"/>
      <c r="DQ271" s="45"/>
      <c r="DR271" s="52"/>
      <c r="DS271" s="56"/>
      <c r="DT271" s="45"/>
      <c r="DU271" s="52"/>
      <c r="DV271" s="56"/>
      <c r="DW271" s="45"/>
      <c r="DX271" s="46"/>
      <c r="DY271" s="98"/>
      <c r="DZ271" s="57"/>
      <c r="EA271" s="148"/>
      <c r="EB271" s="57"/>
      <c r="EC271" s="45"/>
      <c r="ED271" s="52"/>
      <c r="EE271" s="45"/>
      <c r="EF271" s="52"/>
      <c r="EG271" s="45"/>
      <c r="EH271" s="52"/>
      <c r="EI271" s="45"/>
      <c r="EJ271" s="47"/>
    </row>
    <row r="272" spans="1:140" x14ac:dyDescent="0.3">
      <c r="A272" s="45"/>
      <c r="B272" s="47"/>
      <c r="C272" s="50"/>
      <c r="D272" s="46"/>
      <c r="E272" s="46"/>
      <c r="F272" s="46"/>
      <c r="G272" s="47"/>
      <c r="H272" s="45"/>
      <c r="I272" s="46"/>
      <c r="J272" s="46"/>
      <c r="K272" s="51"/>
      <c r="L272" s="46"/>
      <c r="M272" s="46"/>
      <c r="N272" s="46"/>
      <c r="O272" s="46"/>
      <c r="P272" s="46"/>
      <c r="Q272" s="46"/>
      <c r="R272" s="52"/>
      <c r="S272" s="48"/>
      <c r="T272" s="45"/>
      <c r="U272" s="46"/>
      <c r="V272" s="49"/>
      <c r="W272" s="46"/>
      <c r="X272" s="51"/>
      <c r="Y272" s="46"/>
      <c r="Z272" s="46"/>
      <c r="AA272" s="46"/>
      <c r="AB272" s="46"/>
      <c r="AC272" s="47"/>
      <c r="AD272" s="50"/>
      <c r="AE272" s="90"/>
      <c r="AF272" s="90"/>
      <c r="AG272" s="90"/>
      <c r="AH272" s="90"/>
      <c r="AI272" s="90"/>
      <c r="AJ272" s="104"/>
      <c r="AK272" s="46"/>
      <c r="AL272" s="46"/>
      <c r="AM272" s="46"/>
      <c r="AN272" s="46"/>
      <c r="AO272" s="52"/>
      <c r="AP272" s="47"/>
      <c r="AQ272" s="45"/>
      <c r="AR272" s="50"/>
      <c r="AS272" s="46"/>
      <c r="AT272" s="46"/>
      <c r="AU272" s="46"/>
      <c r="AV272" s="46"/>
      <c r="AW272" s="116"/>
      <c r="AX272" s="46"/>
      <c r="AY272" s="46"/>
      <c r="AZ272" s="52"/>
      <c r="BA272" s="45"/>
      <c r="BB272" s="52"/>
      <c r="BC272" s="53"/>
      <c r="BD272" s="54"/>
      <c r="BE272" s="53"/>
      <c r="BF272" s="55"/>
      <c r="BG272" s="55"/>
      <c r="BH272" s="46"/>
      <c r="BI272" s="47"/>
      <c r="BJ272" s="45"/>
      <c r="BK272" s="46"/>
      <c r="BL272" s="46"/>
      <c r="BM272" s="46"/>
      <c r="BN272" s="52"/>
      <c r="BO272" s="45"/>
      <c r="BP272" s="46"/>
      <c r="BQ272" s="52"/>
      <c r="BR272" s="45"/>
      <c r="BS272" s="46"/>
      <c r="BT272" s="52"/>
      <c r="BU272" s="58"/>
      <c r="BV272" s="131"/>
      <c r="BW272" s="113"/>
      <c r="BX272" s="113"/>
      <c r="BY272" s="56"/>
      <c r="BZ272" s="56"/>
      <c r="CA272" s="45"/>
      <c r="CB272" s="46"/>
      <c r="CC272" s="46"/>
      <c r="CD272" s="47"/>
      <c r="CE272" s="50"/>
      <c r="CF272" s="50"/>
      <c r="CG272" s="46"/>
      <c r="CH272" s="46"/>
      <c r="CI272" s="46"/>
      <c r="CJ272" s="46"/>
      <c r="CK272" s="57"/>
      <c r="CL272" s="45"/>
      <c r="CM272" s="50"/>
      <c r="CN272" s="46"/>
      <c r="CO272" s="52"/>
      <c r="CP272" s="52"/>
      <c r="CQ272" s="52"/>
      <c r="CR272" s="57"/>
      <c r="CS272" s="45"/>
      <c r="CT272" s="50"/>
      <c r="CU272" s="46"/>
      <c r="CV272" s="46"/>
      <c r="CW272" s="46"/>
      <c r="CX272" s="46"/>
      <c r="CY272" s="57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45"/>
      <c r="DL272" s="52"/>
      <c r="DM272" s="98"/>
      <c r="DN272" s="52"/>
      <c r="DO272" s="45"/>
      <c r="DP272" s="52"/>
      <c r="DQ272" s="45"/>
      <c r="DR272" s="52"/>
      <c r="DS272" s="56"/>
      <c r="DT272" s="45"/>
      <c r="DU272" s="52"/>
      <c r="DV272" s="56"/>
      <c r="DW272" s="45"/>
      <c r="DX272" s="46"/>
      <c r="DY272" s="98"/>
      <c r="DZ272" s="57"/>
      <c r="EA272" s="148"/>
      <c r="EB272" s="57"/>
      <c r="EC272" s="45"/>
      <c r="ED272" s="52"/>
      <c r="EE272" s="45"/>
      <c r="EF272" s="52"/>
      <c r="EG272" s="45"/>
      <c r="EH272" s="52"/>
      <c r="EI272" s="45"/>
      <c r="EJ272" s="47"/>
    </row>
    <row r="273" spans="1:140" x14ac:dyDescent="0.3">
      <c r="A273" s="45"/>
      <c r="B273" s="47"/>
      <c r="C273" s="50"/>
      <c r="D273" s="46"/>
      <c r="E273" s="46"/>
      <c r="F273" s="46"/>
      <c r="G273" s="47"/>
      <c r="H273" s="45"/>
      <c r="I273" s="46"/>
      <c r="J273" s="46"/>
      <c r="K273" s="51"/>
      <c r="L273" s="46"/>
      <c r="M273" s="46"/>
      <c r="N273" s="46"/>
      <c r="O273" s="46"/>
      <c r="P273" s="46"/>
      <c r="Q273" s="46"/>
      <c r="R273" s="52"/>
      <c r="S273" s="48"/>
      <c r="T273" s="45"/>
      <c r="U273" s="46"/>
      <c r="V273" s="49"/>
      <c r="W273" s="46"/>
      <c r="X273" s="51"/>
      <c r="Y273" s="46"/>
      <c r="Z273" s="46"/>
      <c r="AA273" s="46"/>
      <c r="AB273" s="46"/>
      <c r="AC273" s="47"/>
      <c r="AD273" s="50"/>
      <c r="AE273" s="90"/>
      <c r="AF273" s="90"/>
      <c r="AG273" s="90"/>
      <c r="AH273" s="90"/>
      <c r="AI273" s="90"/>
      <c r="AJ273" s="104"/>
      <c r="AK273" s="46"/>
      <c r="AL273" s="46"/>
      <c r="AM273" s="46"/>
      <c r="AN273" s="46"/>
      <c r="AO273" s="52"/>
      <c r="AP273" s="47"/>
      <c r="AQ273" s="45"/>
      <c r="AR273" s="50"/>
      <c r="AS273" s="46"/>
      <c r="AT273" s="46"/>
      <c r="AU273" s="46"/>
      <c r="AV273" s="46"/>
      <c r="AW273" s="116"/>
      <c r="AX273" s="46"/>
      <c r="AY273" s="46"/>
      <c r="AZ273" s="52"/>
      <c r="BA273" s="45"/>
      <c r="BB273" s="52"/>
      <c r="BC273" s="53"/>
      <c r="BD273" s="54"/>
      <c r="BE273" s="53"/>
      <c r="BF273" s="55"/>
      <c r="BG273" s="55"/>
      <c r="BH273" s="46"/>
      <c r="BI273" s="47"/>
      <c r="BJ273" s="45"/>
      <c r="BK273" s="46"/>
      <c r="BL273" s="46"/>
      <c r="BM273" s="46"/>
      <c r="BN273" s="52"/>
      <c r="BO273" s="45"/>
      <c r="BP273" s="46"/>
      <c r="BQ273" s="52"/>
      <c r="BR273" s="45"/>
      <c r="BS273" s="46"/>
      <c r="BT273" s="52"/>
      <c r="BU273" s="58"/>
      <c r="BV273" s="131"/>
      <c r="BW273" s="113"/>
      <c r="BX273" s="113"/>
      <c r="BY273" s="56"/>
      <c r="BZ273" s="56"/>
      <c r="CA273" s="45"/>
      <c r="CB273" s="46"/>
      <c r="CC273" s="46"/>
      <c r="CD273" s="47"/>
      <c r="CE273" s="50"/>
      <c r="CF273" s="50"/>
      <c r="CG273" s="46"/>
      <c r="CH273" s="46"/>
      <c r="CI273" s="46"/>
      <c r="CJ273" s="46"/>
      <c r="CK273" s="57"/>
      <c r="CL273" s="45"/>
      <c r="CM273" s="50"/>
      <c r="CN273" s="46"/>
      <c r="CO273" s="52"/>
      <c r="CP273" s="52"/>
      <c r="CQ273" s="52"/>
      <c r="CR273" s="57"/>
      <c r="CS273" s="45"/>
      <c r="CT273" s="50"/>
      <c r="CU273" s="46"/>
      <c r="CV273" s="46"/>
      <c r="CW273" s="46"/>
      <c r="CX273" s="46"/>
      <c r="CY273" s="57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45"/>
      <c r="DL273" s="52"/>
      <c r="DM273" s="98"/>
      <c r="DN273" s="52"/>
      <c r="DO273" s="45"/>
      <c r="DP273" s="52"/>
      <c r="DQ273" s="45"/>
      <c r="DR273" s="52"/>
      <c r="DS273" s="56"/>
      <c r="DT273" s="45"/>
      <c r="DU273" s="52"/>
      <c r="DV273" s="56"/>
      <c r="DW273" s="45"/>
      <c r="DX273" s="46"/>
      <c r="DY273" s="98"/>
      <c r="DZ273" s="57"/>
      <c r="EA273" s="148"/>
      <c r="EB273" s="57"/>
      <c r="EC273" s="45"/>
      <c r="ED273" s="52"/>
      <c r="EE273" s="45"/>
      <c r="EF273" s="52"/>
      <c r="EG273" s="45"/>
      <c r="EH273" s="52"/>
      <c r="EI273" s="45"/>
      <c r="EJ273" s="47"/>
    </row>
    <row r="274" spans="1:140" x14ac:dyDescent="0.3">
      <c r="A274" s="45"/>
      <c r="B274" s="47"/>
      <c r="C274" s="50"/>
      <c r="D274" s="46"/>
      <c r="E274" s="46"/>
      <c r="F274" s="46"/>
      <c r="G274" s="47"/>
      <c r="H274" s="45"/>
      <c r="I274" s="46"/>
      <c r="J274" s="46"/>
      <c r="K274" s="51"/>
      <c r="L274" s="46"/>
      <c r="M274" s="46"/>
      <c r="N274" s="46"/>
      <c r="O274" s="46"/>
      <c r="P274" s="46"/>
      <c r="Q274" s="46"/>
      <c r="R274" s="52"/>
      <c r="S274" s="48"/>
      <c r="T274" s="45"/>
      <c r="U274" s="46"/>
      <c r="V274" s="49"/>
      <c r="W274" s="46"/>
      <c r="X274" s="51"/>
      <c r="Y274" s="46"/>
      <c r="Z274" s="46"/>
      <c r="AA274" s="46"/>
      <c r="AB274" s="46"/>
      <c r="AC274" s="47"/>
      <c r="AD274" s="50"/>
      <c r="AE274" s="90"/>
      <c r="AF274" s="90"/>
      <c r="AG274" s="90"/>
      <c r="AH274" s="90"/>
      <c r="AI274" s="90"/>
      <c r="AJ274" s="104"/>
      <c r="AK274" s="46"/>
      <c r="AL274" s="46"/>
      <c r="AM274" s="46"/>
      <c r="AN274" s="46"/>
      <c r="AO274" s="52"/>
      <c r="AP274" s="47"/>
      <c r="AQ274" s="45"/>
      <c r="AR274" s="50"/>
      <c r="AS274" s="46"/>
      <c r="AT274" s="46"/>
      <c r="AU274" s="46"/>
      <c r="AV274" s="46"/>
      <c r="AW274" s="116"/>
      <c r="AX274" s="46"/>
      <c r="AY274" s="46"/>
      <c r="AZ274" s="52"/>
      <c r="BA274" s="45"/>
      <c r="BB274" s="52"/>
      <c r="BC274" s="53"/>
      <c r="BD274" s="54"/>
      <c r="BE274" s="53"/>
      <c r="BF274" s="55"/>
      <c r="BG274" s="55"/>
      <c r="BH274" s="46"/>
      <c r="BI274" s="47"/>
      <c r="BJ274" s="45"/>
      <c r="BK274" s="46"/>
      <c r="BL274" s="46"/>
      <c r="BM274" s="46"/>
      <c r="BN274" s="52"/>
      <c r="BO274" s="45"/>
      <c r="BP274" s="46"/>
      <c r="BQ274" s="52"/>
      <c r="BR274" s="45"/>
      <c r="BS274" s="46"/>
      <c r="BT274" s="52"/>
      <c r="BU274" s="58"/>
      <c r="BV274" s="131"/>
      <c r="BW274" s="113"/>
      <c r="BX274" s="113"/>
      <c r="BY274" s="56"/>
      <c r="BZ274" s="56"/>
      <c r="CA274" s="45"/>
      <c r="CB274" s="46"/>
      <c r="CC274" s="46"/>
      <c r="CD274" s="47"/>
      <c r="CE274" s="50"/>
      <c r="CF274" s="50"/>
      <c r="CG274" s="46"/>
      <c r="CH274" s="46"/>
      <c r="CI274" s="46"/>
      <c r="CJ274" s="46"/>
      <c r="CK274" s="57"/>
      <c r="CL274" s="45"/>
      <c r="CM274" s="50"/>
      <c r="CN274" s="46"/>
      <c r="CO274" s="52"/>
      <c r="CP274" s="52"/>
      <c r="CQ274" s="52"/>
      <c r="CR274" s="57"/>
      <c r="CS274" s="45"/>
      <c r="CT274" s="50"/>
      <c r="CU274" s="46"/>
      <c r="CV274" s="46"/>
      <c r="CW274" s="46"/>
      <c r="CX274" s="46"/>
      <c r="CY274" s="57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45"/>
      <c r="DL274" s="52"/>
      <c r="DM274" s="98"/>
      <c r="DN274" s="52"/>
      <c r="DO274" s="45"/>
      <c r="DP274" s="52"/>
      <c r="DQ274" s="45"/>
      <c r="DR274" s="52"/>
      <c r="DS274" s="56"/>
      <c r="DT274" s="45"/>
      <c r="DU274" s="52"/>
      <c r="DV274" s="56"/>
      <c r="DW274" s="45"/>
      <c r="DX274" s="46"/>
      <c r="DY274" s="98"/>
      <c r="DZ274" s="57"/>
      <c r="EA274" s="148"/>
      <c r="EB274" s="57"/>
      <c r="EC274" s="45"/>
      <c r="ED274" s="52"/>
      <c r="EE274" s="45"/>
      <c r="EF274" s="52"/>
      <c r="EG274" s="45"/>
      <c r="EH274" s="52"/>
      <c r="EI274" s="45"/>
      <c r="EJ274" s="47"/>
    </row>
    <row r="275" spans="1:140" x14ac:dyDescent="0.3">
      <c r="A275" s="45"/>
      <c r="B275" s="47"/>
      <c r="C275" s="50"/>
      <c r="D275" s="46"/>
      <c r="E275" s="46"/>
      <c r="F275" s="46"/>
      <c r="G275" s="47"/>
      <c r="H275" s="45"/>
      <c r="I275" s="46"/>
      <c r="J275" s="46"/>
      <c r="K275" s="51"/>
      <c r="L275" s="46"/>
      <c r="M275" s="46"/>
      <c r="N275" s="46"/>
      <c r="O275" s="46"/>
      <c r="P275" s="46"/>
      <c r="Q275" s="46"/>
      <c r="R275" s="52"/>
      <c r="S275" s="48"/>
      <c r="T275" s="45"/>
      <c r="U275" s="46"/>
      <c r="V275" s="49"/>
      <c r="W275" s="46"/>
      <c r="X275" s="51"/>
      <c r="Y275" s="46"/>
      <c r="Z275" s="46"/>
      <c r="AA275" s="46"/>
      <c r="AB275" s="46"/>
      <c r="AC275" s="47"/>
      <c r="AD275" s="50"/>
      <c r="AE275" s="90"/>
      <c r="AF275" s="90"/>
      <c r="AG275" s="90"/>
      <c r="AH275" s="90"/>
      <c r="AI275" s="90"/>
      <c r="AJ275" s="104"/>
      <c r="AK275" s="46"/>
      <c r="AL275" s="46"/>
      <c r="AM275" s="46"/>
      <c r="AN275" s="46"/>
      <c r="AO275" s="52"/>
      <c r="AP275" s="47"/>
      <c r="AQ275" s="45"/>
      <c r="AR275" s="50"/>
      <c r="AS275" s="46"/>
      <c r="AT275" s="46"/>
      <c r="AU275" s="46"/>
      <c r="AV275" s="46"/>
      <c r="AW275" s="116"/>
      <c r="AX275" s="46"/>
      <c r="AY275" s="46"/>
      <c r="AZ275" s="52"/>
      <c r="BA275" s="45"/>
      <c r="BB275" s="52"/>
      <c r="BC275" s="53"/>
      <c r="BD275" s="54"/>
      <c r="BE275" s="53"/>
      <c r="BF275" s="55"/>
      <c r="BG275" s="55"/>
      <c r="BH275" s="46"/>
      <c r="BI275" s="47"/>
      <c r="BJ275" s="45"/>
      <c r="BK275" s="46"/>
      <c r="BL275" s="46"/>
      <c r="BM275" s="46"/>
      <c r="BN275" s="52"/>
      <c r="BO275" s="45"/>
      <c r="BP275" s="46"/>
      <c r="BQ275" s="52"/>
      <c r="BR275" s="45"/>
      <c r="BS275" s="46"/>
      <c r="BT275" s="52"/>
      <c r="BU275" s="58"/>
      <c r="BV275" s="131"/>
      <c r="BW275" s="113"/>
      <c r="BX275" s="113"/>
      <c r="BY275" s="56"/>
      <c r="BZ275" s="56"/>
      <c r="CA275" s="45"/>
      <c r="CB275" s="46"/>
      <c r="CC275" s="46"/>
      <c r="CD275" s="47"/>
      <c r="CE275" s="50"/>
      <c r="CF275" s="50"/>
      <c r="CG275" s="46"/>
      <c r="CH275" s="46"/>
      <c r="CI275" s="46"/>
      <c r="CJ275" s="46"/>
      <c r="CK275" s="57"/>
      <c r="CL275" s="45"/>
      <c r="CM275" s="50"/>
      <c r="CN275" s="46"/>
      <c r="CO275" s="52"/>
      <c r="CP275" s="52"/>
      <c r="CQ275" s="52"/>
      <c r="CR275" s="57"/>
      <c r="CS275" s="45"/>
      <c r="CT275" s="50"/>
      <c r="CU275" s="46"/>
      <c r="CV275" s="46"/>
      <c r="CW275" s="46"/>
      <c r="CX275" s="46"/>
      <c r="CY275" s="57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45"/>
      <c r="DL275" s="52"/>
      <c r="DM275" s="98"/>
      <c r="DN275" s="52"/>
      <c r="DO275" s="45"/>
      <c r="DP275" s="52"/>
      <c r="DQ275" s="45"/>
      <c r="DR275" s="52"/>
      <c r="DS275" s="56"/>
      <c r="DT275" s="45"/>
      <c r="DU275" s="52"/>
      <c r="DV275" s="56"/>
      <c r="DW275" s="45"/>
      <c r="DX275" s="46"/>
      <c r="DY275" s="98"/>
      <c r="DZ275" s="57"/>
      <c r="EA275" s="148"/>
      <c r="EB275" s="57"/>
      <c r="EC275" s="45"/>
      <c r="ED275" s="52"/>
      <c r="EE275" s="45"/>
      <c r="EF275" s="52"/>
      <c r="EG275" s="45"/>
      <c r="EH275" s="52"/>
      <c r="EI275" s="45"/>
      <c r="EJ275" s="47"/>
    </row>
    <row r="276" spans="1:140" x14ac:dyDescent="0.3">
      <c r="A276" s="45"/>
      <c r="B276" s="47"/>
      <c r="C276" s="50"/>
      <c r="D276" s="46"/>
      <c r="E276" s="46"/>
      <c r="F276" s="46"/>
      <c r="G276" s="47"/>
      <c r="H276" s="45"/>
      <c r="I276" s="46"/>
      <c r="J276" s="46"/>
      <c r="K276" s="51"/>
      <c r="L276" s="46"/>
      <c r="M276" s="46"/>
      <c r="N276" s="46"/>
      <c r="O276" s="46"/>
      <c r="P276" s="46"/>
      <c r="Q276" s="46"/>
      <c r="R276" s="52"/>
      <c r="S276" s="48"/>
      <c r="T276" s="45"/>
      <c r="U276" s="46"/>
      <c r="V276" s="49"/>
      <c r="W276" s="46"/>
      <c r="X276" s="51"/>
      <c r="Y276" s="46"/>
      <c r="Z276" s="46"/>
      <c r="AA276" s="46"/>
      <c r="AB276" s="46"/>
      <c r="AC276" s="47"/>
      <c r="AD276" s="50"/>
      <c r="AE276" s="90"/>
      <c r="AF276" s="90"/>
      <c r="AG276" s="90"/>
      <c r="AH276" s="90"/>
      <c r="AI276" s="90"/>
      <c r="AJ276" s="104"/>
      <c r="AK276" s="46"/>
      <c r="AL276" s="46"/>
      <c r="AM276" s="46"/>
      <c r="AN276" s="46"/>
      <c r="AO276" s="52"/>
      <c r="AP276" s="47"/>
      <c r="AQ276" s="45"/>
      <c r="AR276" s="50"/>
      <c r="AS276" s="46"/>
      <c r="AT276" s="46"/>
      <c r="AU276" s="46"/>
      <c r="AV276" s="46"/>
      <c r="AW276" s="116"/>
      <c r="AX276" s="46"/>
      <c r="AY276" s="46"/>
      <c r="AZ276" s="52"/>
      <c r="BA276" s="45"/>
      <c r="BB276" s="52"/>
      <c r="BC276" s="53"/>
      <c r="BD276" s="54"/>
      <c r="BE276" s="53"/>
      <c r="BF276" s="55"/>
      <c r="BG276" s="55"/>
      <c r="BH276" s="46"/>
      <c r="BI276" s="47"/>
      <c r="BJ276" s="45"/>
      <c r="BK276" s="46"/>
      <c r="BL276" s="46"/>
      <c r="BM276" s="46"/>
      <c r="BN276" s="52"/>
      <c r="BO276" s="45"/>
      <c r="BP276" s="46"/>
      <c r="BQ276" s="52"/>
      <c r="BR276" s="45"/>
      <c r="BS276" s="46"/>
      <c r="BT276" s="52"/>
      <c r="BU276" s="58"/>
      <c r="BV276" s="131"/>
      <c r="BW276" s="113"/>
      <c r="BX276" s="113"/>
      <c r="BY276" s="56"/>
      <c r="BZ276" s="56"/>
      <c r="CA276" s="45"/>
      <c r="CB276" s="46"/>
      <c r="CC276" s="46"/>
      <c r="CD276" s="47"/>
      <c r="CE276" s="50"/>
      <c r="CF276" s="50"/>
      <c r="CG276" s="46"/>
      <c r="CH276" s="46"/>
      <c r="CI276" s="46"/>
      <c r="CJ276" s="46"/>
      <c r="CK276" s="57"/>
      <c r="CL276" s="45"/>
      <c r="CM276" s="50"/>
      <c r="CN276" s="46"/>
      <c r="CO276" s="52"/>
      <c r="CP276" s="52"/>
      <c r="CQ276" s="52"/>
      <c r="CR276" s="57"/>
      <c r="CS276" s="45"/>
      <c r="CT276" s="50"/>
      <c r="CU276" s="46"/>
      <c r="CV276" s="46"/>
      <c r="CW276" s="46"/>
      <c r="CX276" s="46"/>
      <c r="CY276" s="57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45"/>
      <c r="DL276" s="52"/>
      <c r="DM276" s="98"/>
      <c r="DN276" s="52"/>
      <c r="DO276" s="45"/>
      <c r="DP276" s="52"/>
      <c r="DQ276" s="45"/>
      <c r="DR276" s="52"/>
      <c r="DS276" s="56"/>
      <c r="DT276" s="45"/>
      <c r="DU276" s="52"/>
      <c r="DV276" s="56"/>
      <c r="DW276" s="45"/>
      <c r="DX276" s="46"/>
      <c r="DY276" s="98"/>
      <c r="DZ276" s="57"/>
      <c r="EA276" s="148"/>
      <c r="EB276" s="57"/>
      <c r="EC276" s="45"/>
      <c r="ED276" s="52"/>
      <c r="EE276" s="45"/>
      <c r="EF276" s="52"/>
      <c r="EG276" s="45"/>
      <c r="EH276" s="52"/>
      <c r="EI276" s="45"/>
      <c r="EJ276" s="47"/>
    </row>
    <row r="277" spans="1:140" x14ac:dyDescent="0.3">
      <c r="A277" s="45"/>
      <c r="B277" s="47"/>
      <c r="C277" s="50"/>
      <c r="D277" s="46"/>
      <c r="E277" s="46"/>
      <c r="F277" s="46"/>
      <c r="G277" s="47"/>
      <c r="H277" s="45"/>
      <c r="I277" s="46"/>
      <c r="J277" s="46"/>
      <c r="K277" s="51"/>
      <c r="L277" s="46"/>
      <c r="M277" s="46"/>
      <c r="N277" s="46"/>
      <c r="O277" s="46"/>
      <c r="P277" s="46"/>
      <c r="Q277" s="46"/>
      <c r="R277" s="52"/>
      <c r="S277" s="48"/>
      <c r="T277" s="45"/>
      <c r="U277" s="46"/>
      <c r="V277" s="49"/>
      <c r="W277" s="46"/>
      <c r="X277" s="51"/>
      <c r="Y277" s="46"/>
      <c r="Z277" s="46"/>
      <c r="AA277" s="46"/>
      <c r="AB277" s="46"/>
      <c r="AC277" s="47"/>
      <c r="AD277" s="50"/>
      <c r="AE277" s="90"/>
      <c r="AF277" s="90"/>
      <c r="AG277" s="90"/>
      <c r="AH277" s="90"/>
      <c r="AI277" s="90"/>
      <c r="AJ277" s="104"/>
      <c r="AK277" s="46"/>
      <c r="AL277" s="46"/>
      <c r="AM277" s="46"/>
      <c r="AN277" s="46"/>
      <c r="AO277" s="52"/>
      <c r="AP277" s="47"/>
      <c r="AQ277" s="45"/>
      <c r="AR277" s="50"/>
      <c r="AS277" s="46"/>
      <c r="AT277" s="46"/>
      <c r="AU277" s="46"/>
      <c r="AV277" s="46"/>
      <c r="AW277" s="116"/>
      <c r="AX277" s="46"/>
      <c r="AY277" s="46"/>
      <c r="AZ277" s="52"/>
      <c r="BA277" s="45"/>
      <c r="BB277" s="52"/>
      <c r="BC277" s="53"/>
      <c r="BD277" s="54"/>
      <c r="BE277" s="53"/>
      <c r="BF277" s="55"/>
      <c r="BG277" s="55"/>
      <c r="BH277" s="46"/>
      <c r="BI277" s="47"/>
      <c r="BJ277" s="45"/>
      <c r="BK277" s="46"/>
      <c r="BL277" s="46"/>
      <c r="BM277" s="46"/>
      <c r="BN277" s="52"/>
      <c r="BO277" s="45"/>
      <c r="BP277" s="46"/>
      <c r="BQ277" s="52"/>
      <c r="BR277" s="45"/>
      <c r="BS277" s="46"/>
      <c r="BT277" s="52"/>
      <c r="BU277" s="58"/>
      <c r="BV277" s="131"/>
      <c r="BW277" s="113"/>
      <c r="BX277" s="113"/>
      <c r="BY277" s="56"/>
      <c r="BZ277" s="56"/>
      <c r="CA277" s="45"/>
      <c r="CB277" s="46"/>
      <c r="CC277" s="46"/>
      <c r="CD277" s="47"/>
      <c r="CE277" s="50"/>
      <c r="CF277" s="50"/>
      <c r="CG277" s="46"/>
      <c r="CH277" s="46"/>
      <c r="CI277" s="46"/>
      <c r="CJ277" s="46"/>
      <c r="CK277" s="57"/>
      <c r="CL277" s="45"/>
      <c r="CM277" s="50"/>
      <c r="CN277" s="46"/>
      <c r="CO277" s="52"/>
      <c r="CP277" s="52"/>
      <c r="CQ277" s="52"/>
      <c r="CR277" s="57"/>
      <c r="CS277" s="45"/>
      <c r="CT277" s="50"/>
      <c r="CU277" s="46"/>
      <c r="CV277" s="46"/>
      <c r="CW277" s="46"/>
      <c r="CX277" s="46"/>
      <c r="CY277" s="57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45"/>
      <c r="DL277" s="52"/>
      <c r="DM277" s="98"/>
      <c r="DN277" s="52"/>
      <c r="DO277" s="45"/>
      <c r="DP277" s="52"/>
      <c r="DQ277" s="45"/>
      <c r="DR277" s="52"/>
      <c r="DS277" s="56"/>
      <c r="DT277" s="45"/>
      <c r="DU277" s="52"/>
      <c r="DV277" s="56"/>
      <c r="DW277" s="45"/>
      <c r="DX277" s="46"/>
      <c r="DY277" s="98"/>
      <c r="DZ277" s="57"/>
      <c r="EA277" s="148"/>
      <c r="EB277" s="57"/>
      <c r="EC277" s="45"/>
      <c r="ED277" s="52"/>
      <c r="EE277" s="45"/>
      <c r="EF277" s="52"/>
      <c r="EG277" s="45"/>
      <c r="EH277" s="52"/>
      <c r="EI277" s="45"/>
      <c r="EJ277" s="47"/>
    </row>
    <row r="278" spans="1:140" x14ac:dyDescent="0.3">
      <c r="A278" s="45"/>
      <c r="B278" s="47"/>
      <c r="C278" s="50"/>
      <c r="D278" s="46"/>
      <c r="E278" s="46"/>
      <c r="F278" s="46"/>
      <c r="G278" s="47"/>
      <c r="H278" s="45"/>
      <c r="I278" s="46"/>
      <c r="J278" s="46"/>
      <c r="K278" s="51"/>
      <c r="L278" s="46"/>
      <c r="M278" s="46"/>
      <c r="N278" s="46"/>
      <c r="O278" s="46"/>
      <c r="P278" s="46"/>
      <c r="Q278" s="46"/>
      <c r="R278" s="52"/>
      <c r="S278" s="48"/>
      <c r="T278" s="45"/>
      <c r="U278" s="46"/>
      <c r="V278" s="49"/>
      <c r="W278" s="46"/>
      <c r="X278" s="51"/>
      <c r="Y278" s="46"/>
      <c r="Z278" s="46"/>
      <c r="AA278" s="46"/>
      <c r="AB278" s="46"/>
      <c r="AC278" s="47"/>
      <c r="AD278" s="50"/>
      <c r="AE278" s="90"/>
      <c r="AF278" s="90"/>
      <c r="AG278" s="90"/>
      <c r="AH278" s="90"/>
      <c r="AI278" s="90"/>
      <c r="AJ278" s="104"/>
      <c r="AK278" s="46"/>
      <c r="AL278" s="46"/>
      <c r="AM278" s="46"/>
      <c r="AN278" s="46"/>
      <c r="AO278" s="52"/>
      <c r="AP278" s="47"/>
      <c r="AQ278" s="45"/>
      <c r="AR278" s="50"/>
      <c r="AS278" s="46"/>
      <c r="AT278" s="46"/>
      <c r="AU278" s="46"/>
      <c r="AV278" s="46"/>
      <c r="AW278" s="116"/>
      <c r="AX278" s="46"/>
      <c r="AY278" s="46"/>
      <c r="AZ278" s="52"/>
      <c r="BA278" s="45"/>
      <c r="BB278" s="52"/>
      <c r="BC278" s="53"/>
      <c r="BD278" s="54"/>
      <c r="BE278" s="53"/>
      <c r="BF278" s="55"/>
      <c r="BG278" s="55"/>
      <c r="BH278" s="46"/>
      <c r="BI278" s="47"/>
      <c r="BJ278" s="45"/>
      <c r="BK278" s="46"/>
      <c r="BL278" s="46"/>
      <c r="BM278" s="46"/>
      <c r="BN278" s="52"/>
      <c r="BO278" s="45"/>
      <c r="BP278" s="46"/>
      <c r="BQ278" s="52"/>
      <c r="BR278" s="45"/>
      <c r="BS278" s="46"/>
      <c r="BT278" s="52"/>
      <c r="BU278" s="58"/>
      <c r="BV278" s="131"/>
      <c r="BW278" s="113"/>
      <c r="BX278" s="113"/>
      <c r="BY278" s="56"/>
      <c r="BZ278" s="56"/>
      <c r="CA278" s="45"/>
      <c r="CB278" s="46"/>
      <c r="CC278" s="46"/>
      <c r="CD278" s="47"/>
      <c r="CE278" s="50"/>
      <c r="CF278" s="50"/>
      <c r="CG278" s="46"/>
      <c r="CH278" s="46"/>
      <c r="CI278" s="46"/>
      <c r="CJ278" s="46"/>
      <c r="CK278" s="57"/>
      <c r="CL278" s="45"/>
      <c r="CM278" s="50"/>
      <c r="CN278" s="46"/>
      <c r="CO278" s="52"/>
      <c r="CP278" s="52"/>
      <c r="CQ278" s="52"/>
      <c r="CR278" s="57"/>
      <c r="CS278" s="45"/>
      <c r="CT278" s="50"/>
      <c r="CU278" s="46"/>
      <c r="CV278" s="46"/>
      <c r="CW278" s="46"/>
      <c r="CX278" s="46"/>
      <c r="CY278" s="57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45"/>
      <c r="DL278" s="52"/>
      <c r="DM278" s="98"/>
      <c r="DN278" s="52"/>
      <c r="DO278" s="45"/>
      <c r="DP278" s="52"/>
      <c r="DQ278" s="45"/>
      <c r="DR278" s="52"/>
      <c r="DS278" s="56"/>
      <c r="DT278" s="45"/>
      <c r="DU278" s="52"/>
      <c r="DV278" s="56"/>
      <c r="DW278" s="45"/>
      <c r="DX278" s="46"/>
      <c r="DY278" s="98"/>
      <c r="DZ278" s="57"/>
      <c r="EA278" s="148"/>
      <c r="EB278" s="57"/>
      <c r="EC278" s="45"/>
      <c r="ED278" s="52"/>
      <c r="EE278" s="45"/>
      <c r="EF278" s="52"/>
      <c r="EG278" s="45"/>
      <c r="EH278" s="52"/>
      <c r="EI278" s="45"/>
      <c r="EJ278" s="47"/>
    </row>
    <row r="279" spans="1:140" x14ac:dyDescent="0.3">
      <c r="A279" s="45"/>
      <c r="B279" s="47"/>
      <c r="C279" s="50"/>
      <c r="D279" s="46"/>
      <c r="E279" s="46"/>
      <c r="F279" s="46"/>
      <c r="G279" s="47"/>
      <c r="H279" s="45"/>
      <c r="I279" s="46"/>
      <c r="J279" s="46"/>
      <c r="K279" s="51"/>
      <c r="L279" s="46"/>
      <c r="M279" s="46"/>
      <c r="N279" s="46"/>
      <c r="O279" s="46"/>
      <c r="P279" s="46"/>
      <c r="Q279" s="46"/>
      <c r="R279" s="52"/>
      <c r="S279" s="48"/>
      <c r="T279" s="45"/>
      <c r="U279" s="46"/>
      <c r="V279" s="49"/>
      <c r="W279" s="46"/>
      <c r="X279" s="51"/>
      <c r="Y279" s="46"/>
      <c r="Z279" s="46"/>
      <c r="AA279" s="46"/>
      <c r="AB279" s="46"/>
      <c r="AC279" s="47"/>
      <c r="AD279" s="50"/>
      <c r="AE279" s="90"/>
      <c r="AF279" s="90"/>
      <c r="AG279" s="90"/>
      <c r="AH279" s="90"/>
      <c r="AI279" s="90"/>
      <c r="AJ279" s="104"/>
      <c r="AK279" s="46"/>
      <c r="AL279" s="46"/>
      <c r="AM279" s="46"/>
      <c r="AN279" s="46"/>
      <c r="AO279" s="52"/>
      <c r="AP279" s="47"/>
      <c r="AQ279" s="45"/>
      <c r="AR279" s="50"/>
      <c r="AS279" s="46"/>
      <c r="AT279" s="46"/>
      <c r="AU279" s="46"/>
      <c r="AV279" s="46"/>
      <c r="AW279" s="116"/>
      <c r="AX279" s="46"/>
      <c r="AY279" s="46"/>
      <c r="AZ279" s="52"/>
      <c r="BA279" s="45"/>
      <c r="BB279" s="52"/>
      <c r="BC279" s="53"/>
      <c r="BD279" s="54"/>
      <c r="BE279" s="53"/>
      <c r="BF279" s="55"/>
      <c r="BG279" s="55"/>
      <c r="BH279" s="46"/>
      <c r="BI279" s="47"/>
      <c r="BJ279" s="45"/>
      <c r="BK279" s="46"/>
      <c r="BL279" s="46"/>
      <c r="BM279" s="46"/>
      <c r="BN279" s="52"/>
      <c r="BO279" s="45"/>
      <c r="BP279" s="46"/>
      <c r="BQ279" s="52"/>
      <c r="BR279" s="45"/>
      <c r="BS279" s="46"/>
      <c r="BT279" s="52"/>
      <c r="BU279" s="58"/>
      <c r="BV279" s="131"/>
      <c r="BW279" s="113"/>
      <c r="BX279" s="113"/>
      <c r="BY279" s="56"/>
      <c r="BZ279" s="56"/>
      <c r="CA279" s="45"/>
      <c r="CB279" s="46"/>
      <c r="CC279" s="46"/>
      <c r="CD279" s="47"/>
      <c r="CE279" s="50"/>
      <c r="CF279" s="50"/>
      <c r="CG279" s="46"/>
      <c r="CH279" s="46"/>
      <c r="CI279" s="46"/>
      <c r="CJ279" s="46"/>
      <c r="CK279" s="57"/>
      <c r="CL279" s="45"/>
      <c r="CM279" s="50"/>
      <c r="CN279" s="46"/>
      <c r="CO279" s="52"/>
      <c r="CP279" s="52"/>
      <c r="CQ279" s="52"/>
      <c r="CR279" s="57"/>
      <c r="CS279" s="45"/>
      <c r="CT279" s="50"/>
      <c r="CU279" s="46"/>
      <c r="CV279" s="46"/>
      <c r="CW279" s="46"/>
      <c r="CX279" s="46"/>
      <c r="CY279" s="57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45"/>
      <c r="DL279" s="52"/>
      <c r="DM279" s="98"/>
      <c r="DN279" s="52"/>
      <c r="DO279" s="45"/>
      <c r="DP279" s="52"/>
      <c r="DQ279" s="45"/>
      <c r="DR279" s="52"/>
      <c r="DS279" s="56"/>
      <c r="DT279" s="45"/>
      <c r="DU279" s="52"/>
      <c r="DV279" s="56"/>
      <c r="DW279" s="45"/>
      <c r="DX279" s="46"/>
      <c r="DY279" s="98"/>
      <c r="DZ279" s="57"/>
      <c r="EA279" s="148"/>
      <c r="EB279" s="57"/>
      <c r="EC279" s="45"/>
      <c r="ED279" s="52"/>
      <c r="EE279" s="45"/>
      <c r="EF279" s="52"/>
      <c r="EG279" s="45"/>
      <c r="EH279" s="52"/>
      <c r="EI279" s="45"/>
      <c r="EJ279" s="47"/>
    </row>
    <row r="280" spans="1:140" x14ac:dyDescent="0.3">
      <c r="A280" s="45"/>
      <c r="B280" s="47"/>
      <c r="C280" s="50"/>
      <c r="D280" s="46"/>
      <c r="E280" s="46"/>
      <c r="F280" s="46"/>
      <c r="G280" s="47"/>
      <c r="H280" s="45"/>
      <c r="I280" s="46"/>
      <c r="J280" s="46"/>
      <c r="K280" s="51"/>
      <c r="L280" s="46"/>
      <c r="M280" s="46"/>
      <c r="N280" s="46"/>
      <c r="O280" s="46"/>
      <c r="P280" s="46"/>
      <c r="Q280" s="46"/>
      <c r="R280" s="52"/>
      <c r="S280" s="48"/>
      <c r="T280" s="45"/>
      <c r="U280" s="46"/>
      <c r="V280" s="49"/>
      <c r="W280" s="46"/>
      <c r="X280" s="51"/>
      <c r="Y280" s="46"/>
      <c r="Z280" s="46"/>
      <c r="AA280" s="46"/>
      <c r="AB280" s="46"/>
      <c r="AC280" s="47"/>
      <c r="AD280" s="50"/>
      <c r="AE280" s="90"/>
      <c r="AF280" s="90"/>
      <c r="AG280" s="90"/>
      <c r="AH280" s="90"/>
      <c r="AI280" s="90"/>
      <c r="AJ280" s="104"/>
      <c r="AK280" s="46"/>
      <c r="AL280" s="46"/>
      <c r="AM280" s="46"/>
      <c r="AN280" s="46"/>
      <c r="AO280" s="52"/>
      <c r="AP280" s="47"/>
      <c r="AQ280" s="45"/>
      <c r="AR280" s="50"/>
      <c r="AS280" s="46"/>
      <c r="AT280" s="46"/>
      <c r="AU280" s="46"/>
      <c r="AV280" s="46"/>
      <c r="AW280" s="116"/>
      <c r="AX280" s="46"/>
      <c r="AY280" s="46"/>
      <c r="AZ280" s="52"/>
      <c r="BA280" s="45"/>
      <c r="BB280" s="52"/>
      <c r="BC280" s="53"/>
      <c r="BD280" s="54"/>
      <c r="BE280" s="53"/>
      <c r="BF280" s="55"/>
      <c r="BG280" s="55"/>
      <c r="BH280" s="46"/>
      <c r="BI280" s="47"/>
      <c r="BJ280" s="45"/>
      <c r="BK280" s="46"/>
      <c r="BL280" s="46"/>
      <c r="BM280" s="46"/>
      <c r="BN280" s="52"/>
      <c r="BO280" s="45"/>
      <c r="BP280" s="46"/>
      <c r="BQ280" s="52"/>
      <c r="BR280" s="45"/>
      <c r="BS280" s="46"/>
      <c r="BT280" s="52"/>
      <c r="BU280" s="58"/>
      <c r="BV280" s="131"/>
      <c r="BW280" s="113"/>
      <c r="BX280" s="113"/>
      <c r="BY280" s="56"/>
      <c r="BZ280" s="56"/>
      <c r="CA280" s="45"/>
      <c r="CB280" s="46"/>
      <c r="CC280" s="46"/>
      <c r="CD280" s="47"/>
      <c r="CE280" s="50"/>
      <c r="CF280" s="50"/>
      <c r="CG280" s="46"/>
      <c r="CH280" s="46"/>
      <c r="CI280" s="46"/>
      <c r="CJ280" s="46"/>
      <c r="CK280" s="57"/>
      <c r="CL280" s="45"/>
      <c r="CM280" s="50"/>
      <c r="CN280" s="46"/>
      <c r="CO280" s="52"/>
      <c r="CP280" s="52"/>
      <c r="CQ280" s="52"/>
      <c r="CR280" s="57"/>
      <c r="CS280" s="45"/>
      <c r="CT280" s="50"/>
      <c r="CU280" s="46"/>
      <c r="CV280" s="46"/>
      <c r="CW280" s="46"/>
      <c r="CX280" s="46"/>
      <c r="CY280" s="57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45"/>
      <c r="DL280" s="52"/>
      <c r="DM280" s="98"/>
      <c r="DN280" s="52"/>
      <c r="DO280" s="45"/>
      <c r="DP280" s="52"/>
      <c r="DQ280" s="45"/>
      <c r="DR280" s="52"/>
      <c r="DS280" s="56"/>
      <c r="DT280" s="45"/>
      <c r="DU280" s="52"/>
      <c r="DV280" s="56"/>
      <c r="DW280" s="45"/>
      <c r="DX280" s="46"/>
      <c r="DY280" s="98"/>
      <c r="DZ280" s="57"/>
      <c r="EA280" s="148"/>
      <c r="EB280" s="57"/>
      <c r="EC280" s="45"/>
      <c r="ED280" s="52"/>
      <c r="EE280" s="45"/>
      <c r="EF280" s="52"/>
      <c r="EG280" s="45"/>
      <c r="EH280" s="52"/>
      <c r="EI280" s="45"/>
      <c r="EJ280" s="47"/>
    </row>
    <row r="281" spans="1:140" x14ac:dyDescent="0.3">
      <c r="A281" s="45"/>
      <c r="B281" s="47"/>
      <c r="C281" s="50"/>
      <c r="D281" s="46"/>
      <c r="E281" s="46"/>
      <c r="F281" s="46"/>
      <c r="G281" s="47"/>
      <c r="H281" s="45"/>
      <c r="I281" s="46"/>
      <c r="J281" s="46"/>
      <c r="K281" s="51"/>
      <c r="L281" s="46"/>
      <c r="M281" s="46"/>
      <c r="N281" s="46"/>
      <c r="O281" s="46"/>
      <c r="P281" s="46"/>
      <c r="Q281" s="46"/>
      <c r="R281" s="52"/>
      <c r="S281" s="48"/>
      <c r="T281" s="45"/>
      <c r="U281" s="46"/>
      <c r="V281" s="49"/>
      <c r="W281" s="46"/>
      <c r="X281" s="51"/>
      <c r="Y281" s="46"/>
      <c r="Z281" s="46"/>
      <c r="AA281" s="46"/>
      <c r="AB281" s="46"/>
      <c r="AC281" s="47"/>
      <c r="AD281" s="50"/>
      <c r="AE281" s="90"/>
      <c r="AF281" s="90"/>
      <c r="AG281" s="90"/>
      <c r="AH281" s="90"/>
      <c r="AI281" s="90"/>
      <c r="AJ281" s="104"/>
      <c r="AK281" s="46"/>
      <c r="AL281" s="46"/>
      <c r="AM281" s="46"/>
      <c r="AN281" s="46"/>
      <c r="AO281" s="52"/>
      <c r="AP281" s="47"/>
      <c r="AQ281" s="45"/>
      <c r="AR281" s="50"/>
      <c r="AS281" s="46"/>
      <c r="AT281" s="46"/>
      <c r="AU281" s="46"/>
      <c r="AV281" s="46"/>
      <c r="AW281" s="116"/>
      <c r="AX281" s="46"/>
      <c r="AY281" s="46"/>
      <c r="AZ281" s="52"/>
      <c r="BA281" s="45"/>
      <c r="BB281" s="52"/>
      <c r="BC281" s="53"/>
      <c r="BD281" s="54"/>
      <c r="BE281" s="53"/>
      <c r="BF281" s="55"/>
      <c r="BG281" s="55"/>
      <c r="BH281" s="46"/>
      <c r="BI281" s="47"/>
      <c r="BJ281" s="45"/>
      <c r="BK281" s="46"/>
      <c r="BL281" s="46"/>
      <c r="BM281" s="46"/>
      <c r="BN281" s="52"/>
      <c r="BO281" s="45"/>
      <c r="BP281" s="46"/>
      <c r="BQ281" s="52"/>
      <c r="BR281" s="45"/>
      <c r="BS281" s="46"/>
      <c r="BT281" s="52"/>
      <c r="BU281" s="58"/>
      <c r="BV281" s="131"/>
      <c r="BW281" s="113"/>
      <c r="BX281" s="113"/>
      <c r="BY281" s="56"/>
      <c r="BZ281" s="56"/>
      <c r="CA281" s="45"/>
      <c r="CB281" s="46"/>
      <c r="CC281" s="46"/>
      <c r="CD281" s="47"/>
      <c r="CE281" s="50"/>
      <c r="CF281" s="50"/>
      <c r="CG281" s="46"/>
      <c r="CH281" s="46"/>
      <c r="CI281" s="46"/>
      <c r="CJ281" s="46"/>
      <c r="CK281" s="57"/>
      <c r="CL281" s="45"/>
      <c r="CM281" s="50"/>
      <c r="CN281" s="46"/>
      <c r="CO281" s="52"/>
      <c r="CP281" s="52"/>
      <c r="CQ281" s="52"/>
      <c r="CR281" s="57"/>
      <c r="CS281" s="45"/>
      <c r="CT281" s="50"/>
      <c r="CU281" s="46"/>
      <c r="CV281" s="46"/>
      <c r="CW281" s="46"/>
      <c r="CX281" s="46"/>
      <c r="CY281" s="57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45"/>
      <c r="DL281" s="52"/>
      <c r="DM281" s="98"/>
      <c r="DN281" s="52"/>
      <c r="DO281" s="45"/>
      <c r="DP281" s="52"/>
      <c r="DQ281" s="45"/>
      <c r="DR281" s="52"/>
      <c r="DS281" s="56"/>
      <c r="DT281" s="45"/>
      <c r="DU281" s="52"/>
      <c r="DV281" s="56"/>
      <c r="DW281" s="45"/>
      <c r="DX281" s="46"/>
      <c r="DY281" s="98"/>
      <c r="DZ281" s="57"/>
      <c r="EA281" s="148"/>
      <c r="EB281" s="57"/>
      <c r="EC281" s="45"/>
      <c r="ED281" s="52"/>
      <c r="EE281" s="45"/>
      <c r="EF281" s="52"/>
      <c r="EG281" s="45"/>
      <c r="EH281" s="52"/>
      <c r="EI281" s="45"/>
      <c r="EJ281" s="47"/>
    </row>
    <row r="282" spans="1:140" x14ac:dyDescent="0.3">
      <c r="A282" s="45"/>
      <c r="B282" s="47"/>
      <c r="C282" s="50"/>
      <c r="D282" s="46"/>
      <c r="E282" s="46"/>
      <c r="F282" s="46"/>
      <c r="G282" s="47"/>
      <c r="H282" s="45"/>
      <c r="I282" s="46"/>
      <c r="J282" s="46"/>
      <c r="K282" s="51"/>
      <c r="L282" s="46"/>
      <c r="M282" s="46"/>
      <c r="N282" s="46"/>
      <c r="O282" s="46"/>
      <c r="P282" s="46"/>
      <c r="Q282" s="46"/>
      <c r="R282" s="52"/>
      <c r="S282" s="48"/>
      <c r="T282" s="45"/>
      <c r="U282" s="46"/>
      <c r="V282" s="49"/>
      <c r="W282" s="46"/>
      <c r="X282" s="51"/>
      <c r="Y282" s="46"/>
      <c r="Z282" s="46"/>
      <c r="AA282" s="46"/>
      <c r="AB282" s="46"/>
      <c r="AC282" s="47"/>
      <c r="AD282" s="50"/>
      <c r="AE282" s="90"/>
      <c r="AF282" s="90"/>
      <c r="AG282" s="90"/>
      <c r="AH282" s="90"/>
      <c r="AI282" s="90"/>
      <c r="AJ282" s="104"/>
      <c r="AK282" s="46"/>
      <c r="AL282" s="46"/>
      <c r="AM282" s="46"/>
      <c r="AN282" s="46"/>
      <c r="AO282" s="52"/>
      <c r="AP282" s="47"/>
      <c r="AQ282" s="45"/>
      <c r="AR282" s="50"/>
      <c r="AS282" s="46"/>
      <c r="AT282" s="46"/>
      <c r="AU282" s="46"/>
      <c r="AV282" s="46"/>
      <c r="AW282" s="116"/>
      <c r="AX282" s="46"/>
      <c r="AY282" s="46"/>
      <c r="AZ282" s="52"/>
      <c r="BA282" s="45"/>
      <c r="BB282" s="52"/>
      <c r="BC282" s="53"/>
      <c r="BD282" s="54"/>
      <c r="BE282" s="53"/>
      <c r="BF282" s="55"/>
      <c r="BG282" s="55"/>
      <c r="BH282" s="46"/>
      <c r="BI282" s="47"/>
      <c r="BJ282" s="45"/>
      <c r="BK282" s="46"/>
      <c r="BL282" s="46"/>
      <c r="BM282" s="46"/>
      <c r="BN282" s="52"/>
      <c r="BO282" s="45"/>
      <c r="BP282" s="46"/>
      <c r="BQ282" s="52"/>
      <c r="BR282" s="45"/>
      <c r="BS282" s="46"/>
      <c r="BT282" s="52"/>
      <c r="BU282" s="58"/>
      <c r="BV282" s="131"/>
      <c r="BW282" s="113"/>
      <c r="BX282" s="113"/>
      <c r="BY282" s="56"/>
      <c r="BZ282" s="56"/>
      <c r="CA282" s="45"/>
      <c r="CB282" s="46"/>
      <c r="CC282" s="46"/>
      <c r="CD282" s="47"/>
      <c r="CE282" s="50"/>
      <c r="CF282" s="50"/>
      <c r="CG282" s="46"/>
      <c r="CH282" s="46"/>
      <c r="CI282" s="46"/>
      <c r="CJ282" s="46"/>
      <c r="CK282" s="57"/>
      <c r="CL282" s="45"/>
      <c r="CM282" s="50"/>
      <c r="CN282" s="46"/>
      <c r="CO282" s="52"/>
      <c r="CP282" s="52"/>
      <c r="CQ282" s="52"/>
      <c r="CR282" s="57"/>
      <c r="CS282" s="45"/>
      <c r="CT282" s="50"/>
      <c r="CU282" s="46"/>
      <c r="CV282" s="46"/>
      <c r="CW282" s="46"/>
      <c r="CX282" s="46"/>
      <c r="CY282" s="57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45"/>
      <c r="DL282" s="52"/>
      <c r="DM282" s="98"/>
      <c r="DN282" s="52"/>
      <c r="DO282" s="45"/>
      <c r="DP282" s="52"/>
      <c r="DQ282" s="45"/>
      <c r="DR282" s="52"/>
      <c r="DS282" s="56"/>
      <c r="DT282" s="45"/>
      <c r="DU282" s="52"/>
      <c r="DV282" s="56"/>
      <c r="DW282" s="45"/>
      <c r="DX282" s="46"/>
      <c r="DY282" s="98"/>
      <c r="DZ282" s="57"/>
      <c r="EA282" s="148"/>
      <c r="EB282" s="57"/>
      <c r="EC282" s="45"/>
      <c r="ED282" s="52"/>
      <c r="EE282" s="45"/>
      <c r="EF282" s="52"/>
      <c r="EG282" s="45"/>
      <c r="EH282" s="52"/>
      <c r="EI282" s="45"/>
      <c r="EJ282" s="47"/>
    </row>
    <row r="283" spans="1:140" x14ac:dyDescent="0.3">
      <c r="A283" s="45"/>
      <c r="B283" s="47"/>
      <c r="C283" s="50"/>
      <c r="D283" s="46"/>
      <c r="E283" s="46"/>
      <c r="F283" s="46"/>
      <c r="G283" s="47"/>
      <c r="H283" s="45"/>
      <c r="I283" s="46"/>
      <c r="J283" s="46"/>
      <c r="K283" s="51"/>
      <c r="L283" s="46"/>
      <c r="M283" s="46"/>
      <c r="N283" s="46"/>
      <c r="O283" s="46"/>
      <c r="P283" s="46"/>
      <c r="Q283" s="46"/>
      <c r="R283" s="52"/>
      <c r="S283" s="48"/>
      <c r="T283" s="45"/>
      <c r="U283" s="46"/>
      <c r="V283" s="49"/>
      <c r="W283" s="46"/>
      <c r="X283" s="51"/>
      <c r="Y283" s="46"/>
      <c r="Z283" s="46"/>
      <c r="AA283" s="46"/>
      <c r="AB283" s="46"/>
      <c r="AC283" s="47"/>
      <c r="AD283" s="50"/>
      <c r="AE283" s="90"/>
      <c r="AF283" s="90"/>
      <c r="AG283" s="90"/>
      <c r="AH283" s="90"/>
      <c r="AI283" s="90"/>
      <c r="AJ283" s="104"/>
      <c r="AK283" s="46"/>
      <c r="AL283" s="46"/>
      <c r="AM283" s="46"/>
      <c r="AN283" s="46"/>
      <c r="AO283" s="52"/>
      <c r="AP283" s="47"/>
      <c r="AQ283" s="45"/>
      <c r="AR283" s="50"/>
      <c r="AS283" s="46"/>
      <c r="AT283" s="46"/>
      <c r="AU283" s="46"/>
      <c r="AV283" s="46"/>
      <c r="AW283" s="116"/>
      <c r="AX283" s="46"/>
      <c r="AY283" s="46"/>
      <c r="AZ283" s="52"/>
      <c r="BA283" s="45"/>
      <c r="BB283" s="52"/>
      <c r="BC283" s="53"/>
      <c r="BD283" s="54"/>
      <c r="BE283" s="53"/>
      <c r="BF283" s="55"/>
      <c r="BG283" s="55"/>
      <c r="BH283" s="46"/>
      <c r="BI283" s="47"/>
      <c r="BJ283" s="45"/>
      <c r="BK283" s="46"/>
      <c r="BL283" s="46"/>
      <c r="BM283" s="46"/>
      <c r="BN283" s="52"/>
      <c r="BO283" s="45"/>
      <c r="BP283" s="46"/>
      <c r="BQ283" s="52"/>
      <c r="BR283" s="45"/>
      <c r="BS283" s="46"/>
      <c r="BT283" s="52"/>
      <c r="BU283" s="58"/>
      <c r="BV283" s="131"/>
      <c r="BW283" s="113"/>
      <c r="BX283" s="113"/>
      <c r="BY283" s="56"/>
      <c r="BZ283" s="56"/>
      <c r="CA283" s="45"/>
      <c r="CB283" s="46"/>
      <c r="CC283" s="46"/>
      <c r="CD283" s="47"/>
      <c r="CE283" s="50"/>
      <c r="CF283" s="50"/>
      <c r="CG283" s="46"/>
      <c r="CH283" s="46"/>
      <c r="CI283" s="46"/>
      <c r="CJ283" s="46"/>
      <c r="CK283" s="57"/>
      <c r="CL283" s="45"/>
      <c r="CM283" s="50"/>
      <c r="CN283" s="46"/>
      <c r="CO283" s="52"/>
      <c r="CP283" s="52"/>
      <c r="CQ283" s="52"/>
      <c r="CR283" s="57"/>
      <c r="CS283" s="45"/>
      <c r="CT283" s="50"/>
      <c r="CU283" s="46"/>
      <c r="CV283" s="46"/>
      <c r="CW283" s="46"/>
      <c r="CX283" s="46"/>
      <c r="CY283" s="57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45"/>
      <c r="DL283" s="52"/>
      <c r="DM283" s="98"/>
      <c r="DN283" s="52"/>
      <c r="DO283" s="45"/>
      <c r="DP283" s="52"/>
      <c r="DQ283" s="45"/>
      <c r="DR283" s="52"/>
      <c r="DS283" s="56"/>
      <c r="DT283" s="45"/>
      <c r="DU283" s="52"/>
      <c r="DV283" s="56"/>
      <c r="DW283" s="45"/>
      <c r="DX283" s="46"/>
      <c r="DY283" s="98"/>
      <c r="DZ283" s="57"/>
      <c r="EA283" s="148"/>
      <c r="EB283" s="57"/>
      <c r="EC283" s="45"/>
      <c r="ED283" s="52"/>
      <c r="EE283" s="45"/>
      <c r="EF283" s="52"/>
      <c r="EG283" s="45"/>
      <c r="EH283" s="52"/>
      <c r="EI283" s="45"/>
      <c r="EJ283" s="47"/>
    </row>
    <row r="284" spans="1:140" x14ac:dyDescent="0.3">
      <c r="A284" s="45"/>
      <c r="B284" s="47"/>
      <c r="C284" s="50"/>
      <c r="D284" s="46"/>
      <c r="E284" s="46"/>
      <c r="F284" s="46"/>
      <c r="G284" s="47"/>
      <c r="H284" s="45"/>
      <c r="I284" s="46"/>
      <c r="J284" s="46"/>
      <c r="K284" s="51"/>
      <c r="L284" s="46"/>
      <c r="M284" s="46"/>
      <c r="N284" s="46"/>
      <c r="O284" s="46"/>
      <c r="P284" s="46"/>
      <c r="Q284" s="46"/>
      <c r="R284" s="52"/>
      <c r="S284" s="48"/>
      <c r="T284" s="45"/>
      <c r="U284" s="46"/>
      <c r="V284" s="49"/>
      <c r="W284" s="46"/>
      <c r="X284" s="51"/>
      <c r="Y284" s="46"/>
      <c r="Z284" s="46"/>
      <c r="AA284" s="46"/>
      <c r="AB284" s="46"/>
      <c r="AC284" s="47"/>
      <c r="AD284" s="50"/>
      <c r="AE284" s="90"/>
      <c r="AF284" s="90"/>
      <c r="AG284" s="90"/>
      <c r="AH284" s="90"/>
      <c r="AI284" s="90"/>
      <c r="AJ284" s="104"/>
      <c r="AK284" s="46"/>
      <c r="AL284" s="46"/>
      <c r="AM284" s="46"/>
      <c r="AN284" s="46"/>
      <c r="AO284" s="52"/>
      <c r="AP284" s="47"/>
      <c r="AQ284" s="45"/>
      <c r="AR284" s="50"/>
      <c r="AS284" s="46"/>
      <c r="AT284" s="46"/>
      <c r="AU284" s="46"/>
      <c r="AV284" s="46"/>
      <c r="AW284" s="116"/>
      <c r="AX284" s="46"/>
      <c r="AY284" s="46"/>
      <c r="AZ284" s="52"/>
      <c r="BA284" s="45"/>
      <c r="BB284" s="52"/>
      <c r="BC284" s="53"/>
      <c r="BD284" s="54"/>
      <c r="BE284" s="53"/>
      <c r="BF284" s="55"/>
      <c r="BG284" s="55"/>
      <c r="BH284" s="46"/>
      <c r="BI284" s="47"/>
      <c r="BJ284" s="45"/>
      <c r="BK284" s="46"/>
      <c r="BL284" s="46"/>
      <c r="BM284" s="46"/>
      <c r="BN284" s="52"/>
      <c r="BO284" s="45"/>
      <c r="BP284" s="46"/>
      <c r="BQ284" s="52"/>
      <c r="BR284" s="45"/>
      <c r="BS284" s="46"/>
      <c r="BT284" s="52"/>
      <c r="BU284" s="58"/>
      <c r="BV284" s="131"/>
      <c r="BW284" s="113"/>
      <c r="BX284" s="113"/>
      <c r="BY284" s="56"/>
      <c r="BZ284" s="56"/>
      <c r="CA284" s="45"/>
      <c r="CB284" s="46"/>
      <c r="CC284" s="46"/>
      <c r="CD284" s="47"/>
      <c r="CE284" s="50"/>
      <c r="CF284" s="50"/>
      <c r="CG284" s="46"/>
      <c r="CH284" s="46"/>
      <c r="CI284" s="46"/>
      <c r="CJ284" s="46"/>
      <c r="CK284" s="57"/>
      <c r="CL284" s="45"/>
      <c r="CM284" s="50"/>
      <c r="CN284" s="46"/>
      <c r="CO284" s="52"/>
      <c r="CP284" s="52"/>
      <c r="CQ284" s="52"/>
      <c r="CR284" s="57"/>
      <c r="CS284" s="45"/>
      <c r="CT284" s="50"/>
      <c r="CU284" s="46"/>
      <c r="CV284" s="46"/>
      <c r="CW284" s="46"/>
      <c r="CX284" s="46"/>
      <c r="CY284" s="57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45"/>
      <c r="DL284" s="52"/>
      <c r="DM284" s="98"/>
      <c r="DN284" s="52"/>
      <c r="DO284" s="45"/>
      <c r="DP284" s="52"/>
      <c r="DQ284" s="45"/>
      <c r="DR284" s="52"/>
      <c r="DS284" s="56"/>
      <c r="DT284" s="45"/>
      <c r="DU284" s="52"/>
      <c r="DV284" s="56"/>
      <c r="DW284" s="45"/>
      <c r="DX284" s="46"/>
      <c r="DY284" s="98"/>
      <c r="DZ284" s="57"/>
      <c r="EA284" s="148"/>
      <c r="EB284" s="57"/>
      <c r="EC284" s="45"/>
      <c r="ED284" s="52"/>
      <c r="EE284" s="45"/>
      <c r="EF284" s="52"/>
      <c r="EG284" s="45"/>
      <c r="EH284" s="52"/>
      <c r="EI284" s="45"/>
      <c r="EJ284" s="47"/>
    </row>
    <row r="285" spans="1:140" x14ac:dyDescent="0.3">
      <c r="A285" s="45"/>
      <c r="B285" s="47"/>
      <c r="C285" s="50"/>
      <c r="D285" s="46"/>
      <c r="E285" s="46"/>
      <c r="F285" s="46"/>
      <c r="G285" s="47"/>
      <c r="H285" s="45"/>
      <c r="I285" s="46"/>
      <c r="J285" s="46"/>
      <c r="K285" s="51"/>
      <c r="L285" s="46"/>
      <c r="M285" s="46"/>
      <c r="N285" s="46"/>
      <c r="O285" s="46"/>
      <c r="P285" s="46"/>
      <c r="Q285" s="46"/>
      <c r="R285" s="52"/>
      <c r="S285" s="48"/>
      <c r="T285" s="45"/>
      <c r="U285" s="46"/>
      <c r="V285" s="49"/>
      <c r="W285" s="46"/>
      <c r="X285" s="51"/>
      <c r="Y285" s="46"/>
      <c r="Z285" s="46"/>
      <c r="AA285" s="46"/>
      <c r="AB285" s="46"/>
      <c r="AC285" s="47"/>
      <c r="AD285" s="50"/>
      <c r="AE285" s="90"/>
      <c r="AF285" s="90"/>
      <c r="AG285" s="90"/>
      <c r="AH285" s="90"/>
      <c r="AI285" s="90"/>
      <c r="AJ285" s="104"/>
      <c r="AK285" s="46"/>
      <c r="AL285" s="46"/>
      <c r="AM285" s="46"/>
      <c r="AN285" s="46"/>
      <c r="AO285" s="52"/>
      <c r="AP285" s="47"/>
      <c r="AQ285" s="45"/>
      <c r="AR285" s="50"/>
      <c r="AS285" s="46"/>
      <c r="AT285" s="46"/>
      <c r="AU285" s="46"/>
      <c r="AV285" s="46"/>
      <c r="AW285" s="116"/>
      <c r="AX285" s="46"/>
      <c r="AY285" s="46"/>
      <c r="AZ285" s="52"/>
      <c r="BA285" s="45"/>
      <c r="BB285" s="52"/>
      <c r="BC285" s="53"/>
      <c r="BD285" s="54"/>
      <c r="BE285" s="53"/>
      <c r="BF285" s="55"/>
      <c r="BG285" s="55"/>
      <c r="BH285" s="46"/>
      <c r="BI285" s="47"/>
      <c r="BJ285" s="45"/>
      <c r="BK285" s="46"/>
      <c r="BL285" s="46"/>
      <c r="BM285" s="46"/>
      <c r="BN285" s="52"/>
      <c r="BO285" s="45"/>
      <c r="BP285" s="46"/>
      <c r="BQ285" s="52"/>
      <c r="BR285" s="45"/>
      <c r="BS285" s="46"/>
      <c r="BT285" s="52"/>
      <c r="BU285" s="58"/>
      <c r="BV285" s="131"/>
      <c r="BW285" s="113"/>
      <c r="BX285" s="113"/>
      <c r="BY285" s="56"/>
      <c r="BZ285" s="56"/>
      <c r="CA285" s="45"/>
      <c r="CB285" s="46"/>
      <c r="CC285" s="46"/>
      <c r="CD285" s="47"/>
      <c r="CE285" s="50"/>
      <c r="CF285" s="50"/>
      <c r="CG285" s="46"/>
      <c r="CH285" s="46"/>
      <c r="CI285" s="46"/>
      <c r="CJ285" s="46"/>
      <c r="CK285" s="57"/>
      <c r="CL285" s="45"/>
      <c r="CM285" s="50"/>
      <c r="CN285" s="46"/>
      <c r="CO285" s="52"/>
      <c r="CP285" s="52"/>
      <c r="CQ285" s="52"/>
      <c r="CR285" s="57"/>
      <c r="CS285" s="45"/>
      <c r="CT285" s="50"/>
      <c r="CU285" s="46"/>
      <c r="CV285" s="46"/>
      <c r="CW285" s="46"/>
      <c r="CX285" s="46"/>
      <c r="CY285" s="57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45"/>
      <c r="DL285" s="52"/>
      <c r="DM285" s="98"/>
      <c r="DN285" s="52"/>
      <c r="DO285" s="45"/>
      <c r="DP285" s="52"/>
      <c r="DQ285" s="45"/>
      <c r="DR285" s="52"/>
      <c r="DS285" s="56"/>
      <c r="DT285" s="45"/>
      <c r="DU285" s="52"/>
      <c r="DV285" s="56"/>
      <c r="DW285" s="45"/>
      <c r="DX285" s="46"/>
      <c r="DY285" s="98"/>
      <c r="DZ285" s="57"/>
      <c r="EA285" s="148"/>
      <c r="EB285" s="57"/>
      <c r="EC285" s="45"/>
      <c r="ED285" s="52"/>
      <c r="EE285" s="45"/>
      <c r="EF285" s="52"/>
      <c r="EG285" s="45"/>
      <c r="EH285" s="52"/>
      <c r="EI285" s="45"/>
      <c r="EJ285" s="47"/>
    </row>
    <row r="286" spans="1:140" x14ac:dyDescent="0.3">
      <c r="A286" s="45"/>
      <c r="B286" s="47"/>
      <c r="C286" s="50"/>
      <c r="D286" s="46"/>
      <c r="E286" s="46"/>
      <c r="F286" s="46"/>
      <c r="G286" s="47"/>
      <c r="H286" s="45"/>
      <c r="I286" s="46"/>
      <c r="J286" s="46"/>
      <c r="K286" s="51"/>
      <c r="L286" s="46"/>
      <c r="M286" s="46"/>
      <c r="N286" s="46"/>
      <c r="O286" s="46"/>
      <c r="P286" s="46"/>
      <c r="Q286" s="46"/>
      <c r="R286" s="52"/>
      <c r="S286" s="48"/>
      <c r="T286" s="45"/>
      <c r="U286" s="46"/>
      <c r="V286" s="49"/>
      <c r="W286" s="46"/>
      <c r="X286" s="51"/>
      <c r="Y286" s="46"/>
      <c r="Z286" s="46"/>
      <c r="AA286" s="46"/>
      <c r="AB286" s="46"/>
      <c r="AC286" s="47"/>
      <c r="AD286" s="50"/>
      <c r="AE286" s="90"/>
      <c r="AF286" s="90"/>
      <c r="AG286" s="90"/>
      <c r="AH286" s="90"/>
      <c r="AI286" s="90"/>
      <c r="AJ286" s="104"/>
      <c r="AK286" s="46"/>
      <c r="AL286" s="46"/>
      <c r="AM286" s="46"/>
      <c r="AN286" s="46"/>
      <c r="AO286" s="52"/>
      <c r="AP286" s="47"/>
      <c r="AQ286" s="45"/>
      <c r="AR286" s="50"/>
      <c r="AS286" s="46"/>
      <c r="AT286" s="46"/>
      <c r="AU286" s="46"/>
      <c r="AV286" s="46"/>
      <c r="AW286" s="116"/>
      <c r="AX286" s="46"/>
      <c r="AY286" s="46"/>
      <c r="AZ286" s="52"/>
      <c r="BA286" s="45"/>
      <c r="BB286" s="52"/>
      <c r="BC286" s="53"/>
      <c r="BD286" s="54"/>
      <c r="BE286" s="53"/>
      <c r="BF286" s="55"/>
      <c r="BG286" s="55"/>
      <c r="BH286" s="46"/>
      <c r="BI286" s="47"/>
      <c r="BJ286" s="45"/>
      <c r="BK286" s="46"/>
      <c r="BL286" s="46"/>
      <c r="BM286" s="46"/>
      <c r="BN286" s="52"/>
      <c r="BO286" s="45"/>
      <c r="BP286" s="46"/>
      <c r="BQ286" s="52"/>
      <c r="BR286" s="45"/>
      <c r="BS286" s="46"/>
      <c r="BT286" s="52"/>
      <c r="BU286" s="58"/>
      <c r="BV286" s="131"/>
      <c r="BW286" s="113"/>
      <c r="BX286" s="113"/>
      <c r="BY286" s="56"/>
      <c r="BZ286" s="56"/>
      <c r="CA286" s="45"/>
      <c r="CB286" s="46"/>
      <c r="CC286" s="46"/>
      <c r="CD286" s="47"/>
      <c r="CE286" s="50"/>
      <c r="CF286" s="50"/>
      <c r="CG286" s="46"/>
      <c r="CH286" s="46"/>
      <c r="CI286" s="46"/>
      <c r="CJ286" s="46"/>
      <c r="CK286" s="57"/>
      <c r="CL286" s="45"/>
      <c r="CM286" s="50"/>
      <c r="CN286" s="46"/>
      <c r="CO286" s="52"/>
      <c r="CP286" s="52"/>
      <c r="CQ286" s="52"/>
      <c r="CR286" s="57"/>
      <c r="CS286" s="45"/>
      <c r="CT286" s="50"/>
      <c r="CU286" s="46"/>
      <c r="CV286" s="46"/>
      <c r="CW286" s="46"/>
      <c r="CX286" s="46"/>
      <c r="CY286" s="57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45"/>
      <c r="DL286" s="52"/>
      <c r="DM286" s="98"/>
      <c r="DN286" s="52"/>
      <c r="DO286" s="45"/>
      <c r="DP286" s="52"/>
      <c r="DQ286" s="45"/>
      <c r="DR286" s="52"/>
      <c r="DS286" s="56"/>
      <c r="DT286" s="45"/>
      <c r="DU286" s="52"/>
      <c r="DV286" s="56"/>
      <c r="DW286" s="45"/>
      <c r="DX286" s="46"/>
      <c r="DY286" s="98"/>
      <c r="DZ286" s="57"/>
      <c r="EA286" s="148"/>
      <c r="EB286" s="57"/>
      <c r="EC286" s="45"/>
      <c r="ED286" s="52"/>
      <c r="EE286" s="45"/>
      <c r="EF286" s="52"/>
      <c r="EG286" s="45"/>
      <c r="EH286" s="52"/>
      <c r="EI286" s="45"/>
      <c r="EJ286" s="47"/>
    </row>
  </sheetData>
  <sheetProtection sort="0" autoFilter="0"/>
  <autoFilter ref="A3:FD131">
    <filterColumn colId="87" showButton="0"/>
    <filterColumn colId="91" showButton="0"/>
    <filterColumn colId="92" hiddenButton="1" showButton="0"/>
    <filterColumn colId="93" hiddenButton="1" showButton="0"/>
    <filterColumn colId="94" hiddenButton="1" showButton="0"/>
  </autoFilter>
  <mergeCells count="68">
    <mergeCell ref="A6:B6"/>
    <mergeCell ref="BY6:BZ6"/>
    <mergeCell ref="CS2:CY2"/>
    <mergeCell ref="CX3:CY3"/>
    <mergeCell ref="A7:B7"/>
    <mergeCell ref="BY7:BZ7"/>
    <mergeCell ref="L2:L3"/>
    <mergeCell ref="M2:M3"/>
    <mergeCell ref="N2:N3"/>
    <mergeCell ref="O2:O3"/>
    <mergeCell ref="BU2:BU3"/>
    <mergeCell ref="Q2:Q3"/>
    <mergeCell ref="R2:R3"/>
    <mergeCell ref="S2:S3"/>
    <mergeCell ref="T2:AC2"/>
    <mergeCell ref="AD2:AP2"/>
    <mergeCell ref="EK2:EM2"/>
    <mergeCell ref="A4:B4"/>
    <mergeCell ref="BY4:BZ4"/>
    <mergeCell ref="A5:B5"/>
    <mergeCell ref="BY5:BZ5"/>
    <mergeCell ref="AQ2:AZ2"/>
    <mergeCell ref="BA2:BB2"/>
    <mergeCell ref="BC2:BD2"/>
    <mergeCell ref="BJ2:BN2"/>
    <mergeCell ref="BO2:BQ2"/>
    <mergeCell ref="BR2:BT2"/>
    <mergeCell ref="CN3:CR3"/>
    <mergeCell ref="BV2:BV3"/>
    <mergeCell ref="BW2:BW3"/>
    <mergeCell ref="BX2:BX3"/>
    <mergeCell ref="BY2:BZ2"/>
    <mergeCell ref="CE1:CY1"/>
    <mergeCell ref="CZ1:DJ1"/>
    <mergeCell ref="DK1:EJ1"/>
    <mergeCell ref="EK1:EQ1"/>
    <mergeCell ref="BE1:BI2"/>
    <mergeCell ref="BJ1:CD1"/>
    <mergeCell ref="EN2:EP2"/>
    <mergeCell ref="CZ2:DC2"/>
    <mergeCell ref="DD2:DJ2"/>
    <mergeCell ref="DK2:DN2"/>
    <mergeCell ref="DO2:DP2"/>
    <mergeCell ref="DQ2:DR2"/>
    <mergeCell ref="DT2:DU2"/>
    <mergeCell ref="DW2:DZ2"/>
    <mergeCell ref="EA2:EB2"/>
    <mergeCell ref="EC2:EJ2"/>
    <mergeCell ref="CA2:CD2"/>
    <mergeCell ref="CE2:CK2"/>
    <mergeCell ref="CJ3:CK3"/>
    <mergeCell ref="CL2:CR2"/>
    <mergeCell ref="F2:F3"/>
    <mergeCell ref="A1:G1"/>
    <mergeCell ref="H1:S1"/>
    <mergeCell ref="T1:AP1"/>
    <mergeCell ref="AQ1:BD1"/>
    <mergeCell ref="G2:G3"/>
    <mergeCell ref="H2:H3"/>
    <mergeCell ref="I2:I3"/>
    <mergeCell ref="J2:J3"/>
    <mergeCell ref="A2:A3"/>
    <mergeCell ref="B2:B3"/>
    <mergeCell ref="C2:C3"/>
    <mergeCell ref="D2:D3"/>
    <mergeCell ref="E2:E3"/>
    <mergeCell ref="P2:P3"/>
    <mergeCell ref="K2:K3"/>
  </mergeCells>
  <conditionalFormatting sqref="U8:U131">
    <cfRule type="cellIs" dxfId="52" priority="58" operator="lessThan">
      <formula>$U$7</formula>
    </cfRule>
    <cfRule type="cellIs" dxfId="51" priority="59" operator="greaterThan">
      <formula>$U$5</formula>
    </cfRule>
  </conditionalFormatting>
  <conditionalFormatting sqref="AD8:AD131">
    <cfRule type="cellIs" dxfId="50" priority="56" operator="lessThan">
      <formula>$AD$7</formula>
    </cfRule>
    <cfRule type="cellIs" dxfId="49" priority="57" operator="greaterThan">
      <formula>$AD$5</formula>
    </cfRule>
  </conditionalFormatting>
  <conditionalFormatting sqref="AC8:AC131">
    <cfRule type="cellIs" dxfId="48" priority="54" operator="lessThan">
      <formula>$AC$7</formula>
    </cfRule>
    <cfRule type="cellIs" dxfId="47" priority="55" operator="greaterThan">
      <formula>$AC$5</formula>
    </cfRule>
  </conditionalFormatting>
  <conditionalFormatting sqref="AW8:AW131">
    <cfRule type="cellIs" dxfId="46" priority="52" operator="lessThan">
      <formula>$AW$7</formula>
    </cfRule>
    <cfRule type="cellIs" dxfId="45" priority="53" operator="greaterThan">
      <formula>$AW$5</formula>
    </cfRule>
  </conditionalFormatting>
  <conditionalFormatting sqref="BJ8:BJ131">
    <cfRule type="cellIs" dxfId="44" priority="50" operator="lessThan">
      <formula>$BJ$7</formula>
    </cfRule>
    <cfRule type="cellIs" dxfId="43" priority="51" operator="greaterThan">
      <formula>$BJ$5</formula>
    </cfRule>
  </conditionalFormatting>
  <conditionalFormatting sqref="BV8:BV131">
    <cfRule type="cellIs" dxfId="42" priority="48" operator="lessThan">
      <formula>$BV$7</formula>
    </cfRule>
    <cfRule type="cellIs" dxfId="41" priority="49" operator="greaterThan">
      <formula>$BV$5</formula>
    </cfRule>
  </conditionalFormatting>
  <conditionalFormatting sqref="BY8:BZ131">
    <cfRule type="cellIs" dxfId="40" priority="46" operator="lessThan">
      <formula>$BY$7</formula>
    </cfRule>
    <cfRule type="cellIs" dxfId="39" priority="47" operator="greaterThan">
      <formula>$BY$5</formula>
    </cfRule>
  </conditionalFormatting>
  <conditionalFormatting sqref="CA8:CA131">
    <cfRule type="cellIs" dxfId="38" priority="44" operator="lessThan">
      <formula>$CA$7</formula>
    </cfRule>
    <cfRule type="cellIs" dxfId="37" priority="45" operator="greaterThan">
      <formula>$CA$5</formula>
    </cfRule>
  </conditionalFormatting>
  <conditionalFormatting sqref="CB8:CB131">
    <cfRule type="cellIs" dxfId="36" priority="42" operator="lessThan">
      <formula>$CB$7</formula>
    </cfRule>
    <cfRule type="cellIs" dxfId="35" priority="43" operator="greaterThan">
      <formula>$CB$5</formula>
    </cfRule>
  </conditionalFormatting>
  <conditionalFormatting sqref="CC8:CC131">
    <cfRule type="cellIs" dxfId="34" priority="40" operator="lessThan">
      <formula>$CC$7</formula>
    </cfRule>
    <cfRule type="cellIs" dxfId="33" priority="41" operator="greaterThan">
      <formula>$CC$5</formula>
    </cfRule>
  </conditionalFormatting>
  <conditionalFormatting sqref="CD8:CD131">
    <cfRule type="cellIs" dxfId="32" priority="38" operator="lessThan">
      <formula>$CD$7</formula>
    </cfRule>
    <cfRule type="cellIs" dxfId="31" priority="39" operator="greaterThan">
      <formula>$CD$5</formula>
    </cfRule>
  </conditionalFormatting>
  <conditionalFormatting sqref="CK8:CK131 CY8:CY131">
    <cfRule type="cellIs" dxfId="30" priority="36" operator="lessThan">
      <formula>$CK$7</formula>
    </cfRule>
    <cfRule type="cellIs" dxfId="29" priority="37" operator="greaterThan">
      <formula>$CK$5</formula>
    </cfRule>
  </conditionalFormatting>
  <conditionalFormatting sqref="CW8:CW131">
    <cfRule type="cellIs" dxfId="28" priority="34" operator="lessThan">
      <formula>$CW$7</formula>
    </cfRule>
    <cfRule type="cellIs" dxfId="27" priority="35" operator="greaterThan">
      <formula>$CW$5</formula>
    </cfRule>
  </conditionalFormatting>
  <conditionalFormatting sqref="DZ8:EB131">
    <cfRule type="cellIs" dxfId="26" priority="33" operator="greaterThan">
      <formula>$DZ$5</formula>
    </cfRule>
  </conditionalFormatting>
  <conditionalFormatting sqref="V8:V131">
    <cfRule type="cellIs" dxfId="25" priority="29" operator="lessThan">
      <formula>$V$7</formula>
    </cfRule>
    <cfRule type="cellIs" dxfId="24" priority="30" operator="greaterThan">
      <formula>$V$5</formula>
    </cfRule>
  </conditionalFormatting>
  <conditionalFormatting sqref="F158:F1048576 G151:G1048576 CS154:CS1048576 F1:F156 DE3:DJ1048576 G1:G149 DA2:DD1048576 A1:E1048576 H1:CR1048576 CT1:CZ1048576 CS1:CS152 DK1:XFD1048576">
    <cfRule type="containsBlanks" priority="3" stopIfTrue="1">
      <formula>LEN(TRIM(A1))=0</formula>
    </cfRule>
  </conditionalFormatting>
  <conditionalFormatting sqref="X8:X131">
    <cfRule type="cellIs" dxfId="23" priority="27" operator="lessThan">
      <formula>$X$7</formula>
    </cfRule>
    <cfRule type="cellIs" dxfId="22" priority="28" operator="greaterThan">
      <formula>$X$5</formula>
    </cfRule>
  </conditionalFormatting>
  <conditionalFormatting sqref="AE8:AE131">
    <cfRule type="cellIs" dxfId="21" priority="25" operator="lessThan">
      <formula>$AE$5</formula>
    </cfRule>
    <cfRule type="cellIs" dxfId="20" priority="26" operator="greaterThan">
      <formula>$AE$7</formula>
    </cfRule>
  </conditionalFormatting>
  <conditionalFormatting sqref="AF8:AF131">
    <cfRule type="cellIs" dxfId="19" priority="23" operator="lessThan">
      <formula>$AF$5</formula>
    </cfRule>
    <cfRule type="cellIs" dxfId="18" priority="24" operator="greaterThan">
      <formula>$AF$7</formula>
    </cfRule>
  </conditionalFormatting>
  <conditionalFormatting sqref="AG8:AG131">
    <cfRule type="cellIs" dxfId="17" priority="21" operator="lessThan">
      <formula>$AG$5</formula>
    </cfRule>
    <cfRule type="cellIs" dxfId="16" priority="22" operator="greaterThan">
      <formula>$AG$7</formula>
    </cfRule>
  </conditionalFormatting>
  <conditionalFormatting sqref="AH8:AH131">
    <cfRule type="cellIs" dxfId="15" priority="19" operator="lessThan">
      <formula>$AH$5</formula>
    </cfRule>
    <cfRule type="cellIs" dxfId="14" priority="20" operator="greaterThan">
      <formula>$AH$7</formula>
    </cfRule>
  </conditionalFormatting>
  <conditionalFormatting sqref="AM8:AM131">
    <cfRule type="cellIs" dxfId="13" priority="17" operator="lessThan">
      <formula>$AM$7</formula>
    </cfRule>
    <cfRule type="cellIs" dxfId="12" priority="18" operator="greaterThan">
      <formula>$AM$5</formula>
    </cfRule>
  </conditionalFormatting>
  <conditionalFormatting sqref="AP8:AP131">
    <cfRule type="cellIs" dxfId="11" priority="16" operator="greaterThan">
      <formula>$AP$5</formula>
    </cfRule>
  </conditionalFormatting>
  <conditionalFormatting sqref="AA8:AA131">
    <cfRule type="cellIs" dxfId="10" priority="15" operator="greaterThan">
      <formula>$AA$5</formula>
    </cfRule>
  </conditionalFormatting>
  <conditionalFormatting sqref="AB8:AB131">
    <cfRule type="cellIs" dxfId="9" priority="13" operator="lessThan">
      <formula>$AB$7</formula>
    </cfRule>
    <cfRule type="cellIs" dxfId="8" priority="14" operator="greaterThan">
      <formula>$AB$5</formula>
    </cfRule>
  </conditionalFormatting>
  <conditionalFormatting sqref="DN8:DN131">
    <cfRule type="cellIs" dxfId="7" priority="11" operator="greaterThan">
      <formula>$DN$5</formula>
    </cfRule>
  </conditionalFormatting>
  <conditionalFormatting sqref="EQ8:EQ131">
    <cfRule type="cellIs" dxfId="6" priority="10" operator="greaterThan">
      <formula>$EQ$5</formula>
    </cfRule>
  </conditionalFormatting>
  <conditionalFormatting sqref="DM8:DM131">
    <cfRule type="cellIs" dxfId="5" priority="9" operator="greaterThan">
      <formula>$DM$5</formula>
    </cfRule>
  </conditionalFormatting>
  <conditionalFormatting sqref="DY8:DY131">
    <cfRule type="cellIs" dxfId="4" priority="8" operator="greaterThan">
      <formula>$DY$5</formula>
    </cfRule>
  </conditionalFormatting>
  <conditionalFormatting sqref="A8:A131">
    <cfRule type="cellIs" dxfId="3" priority="6" operator="greaterThan">
      <formula>TODAY()</formula>
    </cfRule>
    <cfRule type="cellIs" dxfId="2" priority="7" operator="equal">
      <formula>$A$149</formula>
    </cfRule>
  </conditionalFormatting>
  <conditionalFormatting sqref="AN8:AN131">
    <cfRule type="cellIs" dxfId="1" priority="4" operator="lessThan">
      <formula>$AN$7</formula>
    </cfRule>
    <cfRule type="cellIs" dxfId="0" priority="5" operator="greaterThan">
      <formula>$AN$5</formula>
    </cfRule>
  </conditionalFormatting>
  <dataValidations count="29">
    <dataValidation type="list" allowBlank="1" showInputMessage="1" showErrorMessage="1" sqref="CE8:CE131">
      <formula1>$CE$150:$CE$154</formula1>
    </dataValidation>
    <dataValidation type="list" allowBlank="1" showInputMessage="1" showErrorMessage="1" sqref="CL8:CL131">
      <formula1>$CL$150:$CL$152</formula1>
    </dataValidation>
    <dataValidation type="list" allowBlank="1" showInputMessage="1" showErrorMessage="1" sqref="DT8:DT131">
      <formula1>$DT$150:$DT$153</formula1>
    </dataValidation>
    <dataValidation type="list" allowBlank="1" showInputMessage="1" showErrorMessage="1" sqref="DW8:DW131">
      <formula1>$DW$150:$DW$153</formula1>
    </dataValidation>
    <dataValidation type="list" allowBlank="1" showInputMessage="1" showErrorMessage="1" sqref="DK8:DK131">
      <formula1>$DK$150:$DK$152</formula1>
    </dataValidation>
    <dataValidation type="list" allowBlank="1" showInputMessage="1" showErrorMessage="1" sqref="DO8:DO131">
      <formula1>$DO$150:$DO$151</formula1>
    </dataValidation>
    <dataValidation type="list" allowBlank="1" showInputMessage="1" showErrorMessage="1" sqref="DQ8:DQ131">
      <formula1>$DQ$150:$DQ$151</formula1>
    </dataValidation>
    <dataValidation type="list" allowBlank="1" showInputMessage="1" showErrorMessage="1" sqref="L8:L131">
      <formula1>$L$150:$L$155</formula1>
    </dataValidation>
    <dataValidation type="list" allowBlank="1" showInputMessage="1" showErrorMessage="1" sqref="H8:H131">
      <formula1>$H$150:$H$156</formula1>
    </dataValidation>
    <dataValidation type="list" allowBlank="1" showInputMessage="1" showErrorMessage="1" sqref="G8:G131">
      <formula1>$G$150:$G$157</formula1>
    </dataValidation>
    <dataValidation type="list" allowBlank="1" showInputMessage="1" showErrorMessage="1" sqref="F8:F131">
      <formula1>$F$150:$F$157</formula1>
    </dataValidation>
    <dataValidation type="list" allowBlank="1" showInputMessage="1" showErrorMessage="1" sqref="E8:E131">
      <formula1>$E$150:$E$157</formula1>
    </dataValidation>
    <dataValidation type="list" showInputMessage="1" showErrorMessage="1" sqref="D8:D131">
      <formula1>$D$150:$D$157</formula1>
    </dataValidation>
    <dataValidation type="list" allowBlank="1" showInputMessage="1" showErrorMessage="1" sqref="C8:C131">
      <formula1>$C$150:$C$153</formula1>
    </dataValidation>
    <dataValidation type="list" allowBlank="1" showInputMessage="1" showErrorMessage="1" sqref="M8:M131">
      <formula1>$M$150:$M$153</formula1>
    </dataValidation>
    <dataValidation type="list" allowBlank="1" showInputMessage="1" showErrorMessage="1" sqref="O8:O131">
      <formula1>$O$150:$O$151</formula1>
    </dataValidation>
    <dataValidation type="list" allowBlank="1" showInputMessage="1" showErrorMessage="1" sqref="B128:B129 B124:B125 B120:B121 B116:B117 B112:B113 B108:B109 B104:B105 B100:B101 B96:B97 B92:B93 B88:B89 B84:B85 B80:B81 B76:B77 B72:B73 B68:B69 B64:B65 B60:B61 B56:B57 B52:B53 B48:B49 B44:B45 B40:B41 B36:B37 B32:B33 B28:B29 B24:B25 B20:B21 B16:B17 B12:B13 B8:B9">
      <formula1>$B$149:$B$197</formula1>
    </dataValidation>
    <dataValidation type="list" allowBlank="1" showInputMessage="1" showErrorMessage="1" sqref="B10:B11 B130:B131 B126:B127 B122:B123 B118:B119 B114:B115 B110:B111 B106:B107 B14:B15 B98:B99 B94:B95 B90:B91 B86:B87 B82:B83 B78:B79 B74:B75 B70:B71 B66:B67 B62:B63 B58:B59 B54:B55 B50:B51 B46:B47 B42:B43 B38:B39 B34:B35 B30:B31 B26:B27 B22:B23 B18:B19 B102:B103">
      <formula1>$B$198:$B$246</formula1>
    </dataValidation>
    <dataValidation type="whole" allowBlank="1" showInputMessage="1" showErrorMessage="1" sqref="AE8:AH129">
      <formula1>-100</formula1>
      <formula2>0</formula2>
    </dataValidation>
    <dataValidation type="decimal" allowBlank="1" showInputMessage="1" showErrorMessage="1" sqref="I8:I131">
      <formula1>10</formula1>
      <formula2>40</formula2>
    </dataValidation>
    <dataValidation type="decimal" allowBlank="1" showInputMessage="1" showErrorMessage="1" sqref="K8:K129">
      <formula1>0</formula1>
      <formula2>30</formula2>
    </dataValidation>
    <dataValidation type="whole" allowBlank="1" showInputMessage="1" showErrorMessage="1" sqref="N8:N131">
      <formula1>2000</formula1>
      <formula2>2850</formula2>
    </dataValidation>
    <dataValidation type="decimal" allowBlank="1" showInputMessage="1" showErrorMessage="1" sqref="P8:P131">
      <formula1>0</formula1>
      <formula2>2000</formula2>
    </dataValidation>
    <dataValidation type="decimal" allowBlank="1" showInputMessage="1" showErrorMessage="1" sqref="T8:T131">
      <formula1>0</formula1>
      <formula2>5000</formula2>
    </dataValidation>
    <dataValidation type="whole" allowBlank="1" showInputMessage="1" showErrorMessage="1" sqref="U8:U131">
      <formula1>980</formula1>
      <formula2>1020</formula2>
    </dataValidation>
    <dataValidation type="decimal" allowBlank="1" showInputMessage="1" showErrorMessage="1" sqref="V8:V131">
      <formula1>0.9</formula1>
      <formula2>1.1</formula2>
    </dataValidation>
    <dataValidation type="whole" allowBlank="1" showInputMessage="1" showErrorMessage="1" sqref="CJ8:CJ131 CX8:CX131 CM8:CM131">
      <formula1>0</formula1>
      <formula2>200</formula2>
    </dataValidation>
    <dataValidation type="whole" allowBlank="1" showInputMessage="1" showErrorMessage="1" sqref="CN8:CN131">
      <formula1>0</formula1>
      <formula2>100</formula2>
    </dataValidation>
    <dataValidation type="list" allowBlank="1" showInputMessage="1" showErrorMessage="1" sqref="CS8:CS131">
      <formula1>$CS$150:$CS$155</formula1>
    </dataValidation>
  </dataValidations>
  <pageMargins left="0.15748031496062992" right="0.15748031496062992" top="0.74803149606299213" bottom="0.74803149606299213" header="0.31496062992125984" footer="0.31496062992125984"/>
  <pageSetup paperSize="9" scale="10" fitToWidth="3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Лист1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2006-09-28T05:33:49Z</dcterms:created>
  <dcterms:modified xsi:type="dcterms:W3CDTF">2016-10-13T09:34:26Z</dcterms:modified>
  <cp:category/>
  <cp:contentStatus/>
</cp:coreProperties>
</file>